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-mm\Projekty_Vanduch\A_ŠKOLKY\05_MŠ Štěpánov\012_Rekonstrukce koupelen\3 etapa_DB_Tygříci a Čmeláci\Administrace\01_Soutěž E_zak\Rozpočet\"/>
    </mc:Choice>
  </mc:AlternateContent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Pol'!$A$1:$U$203</definedName>
    <definedName name="_xlnm.Print_Area" localSheetId="1">Stavba!$A$1:$J$67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6" i="1" l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G39" i="1"/>
  <c r="F39" i="1"/>
  <c r="G193" i="12"/>
  <c r="AC193" i="12"/>
  <c r="AD193" i="12"/>
  <c r="BA169" i="12"/>
  <c r="BA166" i="12"/>
  <c r="BA157" i="12"/>
  <c r="BA139" i="12"/>
  <c r="BA136" i="12"/>
  <c r="BA128" i="12"/>
  <c r="BA125" i="12"/>
  <c r="BA117" i="12"/>
  <c r="BA93" i="12"/>
  <c r="BA90" i="12"/>
  <c r="BA85" i="12"/>
  <c r="BA82" i="12"/>
  <c r="BA70" i="12"/>
  <c r="BA67" i="12"/>
  <c r="BA24" i="12"/>
  <c r="BA23" i="12"/>
  <c r="BA22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U9" i="12"/>
  <c r="U8" i="12" s="1"/>
  <c r="G12" i="12"/>
  <c r="I12" i="12"/>
  <c r="K12" i="12"/>
  <c r="M12" i="12"/>
  <c r="O12" i="12"/>
  <c r="Q12" i="12"/>
  <c r="U12" i="12"/>
  <c r="G14" i="12"/>
  <c r="I14" i="12"/>
  <c r="K14" i="12"/>
  <c r="M14" i="12"/>
  <c r="O14" i="12"/>
  <c r="Q14" i="12"/>
  <c r="U14" i="12"/>
  <c r="G17" i="12"/>
  <c r="O17" i="12"/>
  <c r="G18" i="12"/>
  <c r="M18" i="12" s="1"/>
  <c r="M17" i="12" s="1"/>
  <c r="I18" i="12"/>
  <c r="I17" i="12" s="1"/>
  <c r="K18" i="12"/>
  <c r="K17" i="12" s="1"/>
  <c r="O18" i="12"/>
  <c r="Q18" i="12"/>
  <c r="Q17" i="12" s="1"/>
  <c r="U18" i="12"/>
  <c r="U17" i="12" s="1"/>
  <c r="G20" i="12"/>
  <c r="K20" i="12"/>
  <c r="O20" i="12"/>
  <c r="U20" i="12"/>
  <c r="G21" i="12"/>
  <c r="I21" i="12"/>
  <c r="I20" i="12" s="1"/>
  <c r="K21" i="12"/>
  <c r="M21" i="12"/>
  <c r="M20" i="12" s="1"/>
  <c r="O21" i="12"/>
  <c r="Q21" i="12"/>
  <c r="Q20" i="12" s="1"/>
  <c r="U21" i="12"/>
  <c r="G28" i="12"/>
  <c r="I28" i="12"/>
  <c r="I27" i="12" s="1"/>
  <c r="K28" i="12"/>
  <c r="M28" i="12"/>
  <c r="O28" i="12"/>
  <c r="Q28" i="12"/>
  <c r="Q27" i="12" s="1"/>
  <c r="U28" i="12"/>
  <c r="G31" i="12"/>
  <c r="G27" i="12" s="1"/>
  <c r="I31" i="12"/>
  <c r="K31" i="12"/>
  <c r="O31" i="12"/>
  <c r="O27" i="12" s="1"/>
  <c r="Q31" i="12"/>
  <c r="U31" i="12"/>
  <c r="G34" i="12"/>
  <c r="I34" i="12"/>
  <c r="K34" i="12"/>
  <c r="M34" i="12"/>
  <c r="O34" i="12"/>
  <c r="Q34" i="12"/>
  <c r="U34" i="12"/>
  <c r="G37" i="12"/>
  <c r="M37" i="12" s="1"/>
  <c r="I37" i="12"/>
  <c r="K37" i="12"/>
  <c r="K27" i="12" s="1"/>
  <c r="O37" i="12"/>
  <c r="Q37" i="12"/>
  <c r="U37" i="12"/>
  <c r="U27" i="12" s="1"/>
  <c r="G40" i="12"/>
  <c r="O40" i="12"/>
  <c r="G41" i="12"/>
  <c r="M41" i="12" s="1"/>
  <c r="M40" i="12" s="1"/>
  <c r="I41" i="12"/>
  <c r="I40" i="12" s="1"/>
  <c r="K41" i="12"/>
  <c r="K40" i="12" s="1"/>
  <c r="O41" i="12"/>
  <c r="Q41" i="12"/>
  <c r="Q40" i="12" s="1"/>
  <c r="U41" i="12"/>
  <c r="U40" i="12" s="1"/>
  <c r="G44" i="12"/>
  <c r="I44" i="12"/>
  <c r="K44" i="12"/>
  <c r="M44" i="12"/>
  <c r="O44" i="12"/>
  <c r="Q44" i="12"/>
  <c r="U44" i="12"/>
  <c r="G48" i="12"/>
  <c r="G47" i="12" s="1"/>
  <c r="I48" i="12"/>
  <c r="I47" i="12" s="1"/>
  <c r="K48" i="12"/>
  <c r="O48" i="12"/>
  <c r="O47" i="12" s="1"/>
  <c r="Q48" i="12"/>
  <c r="Q47" i="12" s="1"/>
  <c r="U48" i="12"/>
  <c r="G51" i="12"/>
  <c r="M51" i="12" s="1"/>
  <c r="I51" i="12"/>
  <c r="K51" i="12"/>
  <c r="K47" i="12" s="1"/>
  <c r="O51" i="12"/>
  <c r="Q51" i="12"/>
  <c r="U51" i="12"/>
  <c r="U47" i="12" s="1"/>
  <c r="G53" i="12"/>
  <c r="I53" i="12"/>
  <c r="K53" i="12"/>
  <c r="M53" i="12"/>
  <c r="O53" i="12"/>
  <c r="Q53" i="12"/>
  <c r="U53" i="12"/>
  <c r="G56" i="12"/>
  <c r="G55" i="12" s="1"/>
  <c r="I56" i="12"/>
  <c r="I55" i="12" s="1"/>
  <c r="K56" i="12"/>
  <c r="O56" i="12"/>
  <c r="O55" i="12" s="1"/>
  <c r="Q56" i="12"/>
  <c r="Q55" i="12" s="1"/>
  <c r="U56" i="12"/>
  <c r="G58" i="12"/>
  <c r="M58" i="12" s="1"/>
  <c r="I58" i="12"/>
  <c r="K58" i="12"/>
  <c r="K55" i="12" s="1"/>
  <c r="O58" i="12"/>
  <c r="Q58" i="12"/>
  <c r="U58" i="12"/>
  <c r="U55" i="12" s="1"/>
  <c r="G60" i="12"/>
  <c r="I60" i="12"/>
  <c r="K60" i="12"/>
  <c r="M60" i="12"/>
  <c r="O60" i="12"/>
  <c r="Q60" i="12"/>
  <c r="U60" i="12"/>
  <c r="G62" i="12"/>
  <c r="I62" i="12"/>
  <c r="K62" i="12"/>
  <c r="M62" i="12"/>
  <c r="O62" i="12"/>
  <c r="Q62" i="12"/>
  <c r="U62" i="12"/>
  <c r="G64" i="12"/>
  <c r="M64" i="12" s="1"/>
  <c r="I64" i="12"/>
  <c r="K64" i="12"/>
  <c r="O64" i="12"/>
  <c r="Q64" i="12"/>
  <c r="U64" i="12"/>
  <c r="G66" i="12"/>
  <c r="M66" i="12" s="1"/>
  <c r="I66" i="12"/>
  <c r="K66" i="12"/>
  <c r="O66" i="12"/>
  <c r="Q66" i="12"/>
  <c r="U66" i="12"/>
  <c r="G69" i="12"/>
  <c r="I69" i="12"/>
  <c r="K69" i="12"/>
  <c r="M69" i="12"/>
  <c r="O69" i="12"/>
  <c r="Q69" i="12"/>
  <c r="U69" i="12"/>
  <c r="G72" i="12"/>
  <c r="I72" i="12"/>
  <c r="K72" i="12"/>
  <c r="M72" i="12"/>
  <c r="O72" i="12"/>
  <c r="Q72" i="12"/>
  <c r="U72" i="12"/>
  <c r="G75" i="12"/>
  <c r="M75" i="12" s="1"/>
  <c r="I75" i="12"/>
  <c r="I74" i="12" s="1"/>
  <c r="K75" i="12"/>
  <c r="K74" i="12" s="1"/>
  <c r="O75" i="12"/>
  <c r="Q75" i="12"/>
  <c r="Q74" i="12" s="1"/>
  <c r="U75" i="12"/>
  <c r="U74" i="12" s="1"/>
  <c r="G77" i="12"/>
  <c r="I77" i="12"/>
  <c r="K77" i="12"/>
  <c r="M77" i="12"/>
  <c r="O77" i="12"/>
  <c r="Q77" i="12"/>
  <c r="U77" i="12"/>
  <c r="G79" i="12"/>
  <c r="I79" i="12"/>
  <c r="K79" i="12"/>
  <c r="M79" i="12"/>
  <c r="O79" i="12"/>
  <c r="Q79" i="12"/>
  <c r="U79" i="12"/>
  <c r="G81" i="12"/>
  <c r="M81" i="12" s="1"/>
  <c r="I81" i="12"/>
  <c r="K81" i="12"/>
  <c r="O81" i="12"/>
  <c r="O74" i="12" s="1"/>
  <c r="Q81" i="12"/>
  <c r="U81" i="12"/>
  <c r="G84" i="12"/>
  <c r="M84" i="12" s="1"/>
  <c r="I84" i="12"/>
  <c r="K84" i="12"/>
  <c r="O84" i="12"/>
  <c r="Q84" i="12"/>
  <c r="U84" i="12"/>
  <c r="G87" i="12"/>
  <c r="I87" i="12"/>
  <c r="K87" i="12"/>
  <c r="M87" i="12"/>
  <c r="O87" i="12"/>
  <c r="Q87" i="12"/>
  <c r="U87" i="12"/>
  <c r="G89" i="12"/>
  <c r="I89" i="12"/>
  <c r="K89" i="12"/>
  <c r="M89" i="12"/>
  <c r="O89" i="12"/>
  <c r="Q89" i="12"/>
  <c r="U89" i="12"/>
  <c r="G92" i="12"/>
  <c r="M92" i="12" s="1"/>
  <c r="I92" i="12"/>
  <c r="K92" i="12"/>
  <c r="O92" i="12"/>
  <c r="Q92" i="12"/>
  <c r="U92" i="12"/>
  <c r="G95" i="12"/>
  <c r="M95" i="12" s="1"/>
  <c r="I95" i="12"/>
  <c r="K95" i="12"/>
  <c r="O95" i="12"/>
  <c r="Q95" i="12"/>
  <c r="U95" i="12"/>
  <c r="G97" i="12"/>
  <c r="I97" i="12"/>
  <c r="K97" i="12"/>
  <c r="M97" i="12"/>
  <c r="O97" i="12"/>
  <c r="Q97" i="12"/>
  <c r="U97" i="12"/>
  <c r="G99" i="12"/>
  <c r="I99" i="12"/>
  <c r="K99" i="12"/>
  <c r="M99" i="12"/>
  <c r="O99" i="12"/>
  <c r="Q99" i="12"/>
  <c r="U99" i="12"/>
  <c r="G101" i="12"/>
  <c r="M101" i="12" s="1"/>
  <c r="I101" i="12"/>
  <c r="K101" i="12"/>
  <c r="O101" i="12"/>
  <c r="Q101" i="12"/>
  <c r="U101" i="12"/>
  <c r="G103" i="12"/>
  <c r="M103" i="12" s="1"/>
  <c r="I103" i="12"/>
  <c r="K103" i="12"/>
  <c r="O103" i="12"/>
  <c r="Q103" i="12"/>
  <c r="U103" i="12"/>
  <c r="G105" i="12"/>
  <c r="I105" i="12"/>
  <c r="K105" i="12"/>
  <c r="M105" i="12"/>
  <c r="O105" i="12"/>
  <c r="Q105" i="12"/>
  <c r="U105" i="12"/>
  <c r="G107" i="12"/>
  <c r="I107" i="12"/>
  <c r="K107" i="12"/>
  <c r="M107" i="12"/>
  <c r="O107" i="12"/>
  <c r="Q107" i="12"/>
  <c r="U107" i="12"/>
  <c r="G109" i="12"/>
  <c r="M109" i="12" s="1"/>
  <c r="I109" i="12"/>
  <c r="K109" i="12"/>
  <c r="O109" i="12"/>
  <c r="Q109" i="12"/>
  <c r="U109" i="12"/>
  <c r="G111" i="12"/>
  <c r="M111" i="12" s="1"/>
  <c r="I111" i="12"/>
  <c r="K111" i="12"/>
  <c r="O111" i="12"/>
  <c r="Q111" i="12"/>
  <c r="U111" i="12"/>
  <c r="G113" i="12"/>
  <c r="I113" i="12"/>
  <c r="K113" i="12"/>
  <c r="M113" i="12"/>
  <c r="O113" i="12"/>
  <c r="Q113" i="12"/>
  <c r="U113" i="12"/>
  <c r="K115" i="12"/>
  <c r="U115" i="12"/>
  <c r="G116" i="12"/>
  <c r="G115" i="12" s="1"/>
  <c r="I116" i="12"/>
  <c r="I115" i="12" s="1"/>
  <c r="K116" i="12"/>
  <c r="O116" i="12"/>
  <c r="O115" i="12" s="1"/>
  <c r="Q116" i="12"/>
  <c r="Q115" i="12" s="1"/>
  <c r="U116" i="12"/>
  <c r="G120" i="12"/>
  <c r="I120" i="12"/>
  <c r="K120" i="12"/>
  <c r="K119" i="12" s="1"/>
  <c r="M120" i="12"/>
  <c r="M119" i="12" s="1"/>
  <c r="O120" i="12"/>
  <c r="Q120" i="12"/>
  <c r="U120" i="12"/>
  <c r="U119" i="12" s="1"/>
  <c r="G122" i="12"/>
  <c r="G119" i="12" s="1"/>
  <c r="I122" i="12"/>
  <c r="K122" i="12"/>
  <c r="M122" i="12"/>
  <c r="O122" i="12"/>
  <c r="O119" i="12" s="1"/>
  <c r="Q122" i="12"/>
  <c r="U122" i="12"/>
  <c r="G124" i="12"/>
  <c r="M124" i="12" s="1"/>
  <c r="I124" i="12"/>
  <c r="K124" i="12"/>
  <c r="O124" i="12"/>
  <c r="Q124" i="12"/>
  <c r="U124" i="12"/>
  <c r="G127" i="12"/>
  <c r="M127" i="12" s="1"/>
  <c r="I127" i="12"/>
  <c r="I119" i="12" s="1"/>
  <c r="K127" i="12"/>
  <c r="O127" i="12"/>
  <c r="Q127" i="12"/>
  <c r="Q119" i="12" s="1"/>
  <c r="U127" i="12"/>
  <c r="G131" i="12"/>
  <c r="G130" i="12" s="1"/>
  <c r="I131" i="12"/>
  <c r="K131" i="12"/>
  <c r="M131" i="12"/>
  <c r="O131" i="12"/>
  <c r="O130" i="12" s="1"/>
  <c r="Q131" i="12"/>
  <c r="U131" i="12"/>
  <c r="G133" i="12"/>
  <c r="M133" i="12" s="1"/>
  <c r="I133" i="12"/>
  <c r="I130" i="12" s="1"/>
  <c r="K133" i="12"/>
  <c r="O133" i="12"/>
  <c r="Q133" i="12"/>
  <c r="Q130" i="12" s="1"/>
  <c r="U133" i="12"/>
  <c r="G135" i="12"/>
  <c r="M135" i="12" s="1"/>
  <c r="I135" i="12"/>
  <c r="K135" i="12"/>
  <c r="O135" i="12"/>
  <c r="Q135" i="12"/>
  <c r="U135" i="12"/>
  <c r="G138" i="12"/>
  <c r="I138" i="12"/>
  <c r="K138" i="12"/>
  <c r="K130" i="12" s="1"/>
  <c r="M138" i="12"/>
  <c r="O138" i="12"/>
  <c r="Q138" i="12"/>
  <c r="U138" i="12"/>
  <c r="U130" i="12" s="1"/>
  <c r="G142" i="12"/>
  <c r="G141" i="12" s="1"/>
  <c r="I142" i="12"/>
  <c r="I141" i="12" s="1"/>
  <c r="K142" i="12"/>
  <c r="O142" i="12"/>
  <c r="O141" i="12" s="1"/>
  <c r="Q142" i="12"/>
  <c r="Q141" i="12" s="1"/>
  <c r="U142" i="12"/>
  <c r="G144" i="12"/>
  <c r="M144" i="12" s="1"/>
  <c r="I144" i="12"/>
  <c r="K144" i="12"/>
  <c r="K141" i="12" s="1"/>
  <c r="O144" i="12"/>
  <c r="Q144" i="12"/>
  <c r="U144" i="12"/>
  <c r="U141" i="12" s="1"/>
  <c r="G146" i="12"/>
  <c r="I146" i="12"/>
  <c r="K146" i="12"/>
  <c r="M146" i="12"/>
  <c r="O146" i="12"/>
  <c r="Q146" i="12"/>
  <c r="U146" i="12"/>
  <c r="G148" i="12"/>
  <c r="I148" i="12"/>
  <c r="K148" i="12"/>
  <c r="M148" i="12"/>
  <c r="O148" i="12"/>
  <c r="Q148" i="12"/>
  <c r="U148" i="12"/>
  <c r="G150" i="12"/>
  <c r="M150" i="12" s="1"/>
  <c r="I150" i="12"/>
  <c r="K150" i="12"/>
  <c r="O150" i="12"/>
  <c r="Q150" i="12"/>
  <c r="U150" i="12"/>
  <c r="G152" i="12"/>
  <c r="M152" i="12" s="1"/>
  <c r="I152" i="12"/>
  <c r="K152" i="12"/>
  <c r="O152" i="12"/>
  <c r="Q152" i="12"/>
  <c r="U152" i="12"/>
  <c r="G154" i="12"/>
  <c r="I154" i="12"/>
  <c r="K154" i="12"/>
  <c r="M154" i="12"/>
  <c r="O154" i="12"/>
  <c r="Q154" i="12"/>
  <c r="U154" i="12"/>
  <c r="G156" i="12"/>
  <c r="I156" i="12"/>
  <c r="K156" i="12"/>
  <c r="M156" i="12"/>
  <c r="O156" i="12"/>
  <c r="Q156" i="12"/>
  <c r="U156" i="12"/>
  <c r="G159" i="12"/>
  <c r="M159" i="12" s="1"/>
  <c r="I159" i="12"/>
  <c r="K159" i="12"/>
  <c r="O159" i="12"/>
  <c r="Q159" i="12"/>
  <c r="U159" i="12"/>
  <c r="G161" i="12"/>
  <c r="M161" i="12" s="1"/>
  <c r="I161" i="12"/>
  <c r="K161" i="12"/>
  <c r="O161" i="12"/>
  <c r="Q161" i="12"/>
  <c r="U161" i="12"/>
  <c r="K162" i="12"/>
  <c r="U162" i="12"/>
  <c r="G163" i="12"/>
  <c r="G162" i="12" s="1"/>
  <c r="I163" i="12"/>
  <c r="K163" i="12"/>
  <c r="M163" i="12"/>
  <c r="O163" i="12"/>
  <c r="O162" i="12" s="1"/>
  <c r="Q163" i="12"/>
  <c r="U163" i="12"/>
  <c r="G165" i="12"/>
  <c r="M165" i="12" s="1"/>
  <c r="I165" i="12"/>
  <c r="I162" i="12" s="1"/>
  <c r="K165" i="12"/>
  <c r="O165" i="12"/>
  <c r="Q165" i="12"/>
  <c r="Q162" i="12" s="1"/>
  <c r="U165" i="12"/>
  <c r="G168" i="12"/>
  <c r="M168" i="12" s="1"/>
  <c r="I168" i="12"/>
  <c r="K168" i="12"/>
  <c r="O168" i="12"/>
  <c r="Q168" i="12"/>
  <c r="U168" i="12"/>
  <c r="I171" i="12"/>
  <c r="K171" i="12"/>
  <c r="Q171" i="12"/>
  <c r="U171" i="12"/>
  <c r="G172" i="12"/>
  <c r="G171" i="12" s="1"/>
  <c r="I172" i="12"/>
  <c r="K172" i="12"/>
  <c r="M172" i="12"/>
  <c r="M171" i="12" s="1"/>
  <c r="O172" i="12"/>
  <c r="O171" i="12" s="1"/>
  <c r="Q172" i="12"/>
  <c r="U172" i="12"/>
  <c r="G174" i="12"/>
  <c r="G175" i="12"/>
  <c r="M175" i="12" s="1"/>
  <c r="M174" i="12" s="1"/>
  <c r="I175" i="12"/>
  <c r="I174" i="12" s="1"/>
  <c r="K175" i="12"/>
  <c r="K174" i="12" s="1"/>
  <c r="O175" i="12"/>
  <c r="Q175" i="12"/>
  <c r="Q174" i="12" s="1"/>
  <c r="U175" i="12"/>
  <c r="U174" i="12" s="1"/>
  <c r="G177" i="12"/>
  <c r="I177" i="12"/>
  <c r="K177" i="12"/>
  <c r="M177" i="12"/>
  <c r="O177" i="12"/>
  <c r="Q177" i="12"/>
  <c r="U177" i="12"/>
  <c r="G179" i="12"/>
  <c r="I179" i="12"/>
  <c r="K179" i="12"/>
  <c r="M179" i="12"/>
  <c r="O179" i="12"/>
  <c r="O174" i="12" s="1"/>
  <c r="Q179" i="12"/>
  <c r="U179" i="12"/>
  <c r="G181" i="12"/>
  <c r="O181" i="12"/>
  <c r="G182" i="12"/>
  <c r="M182" i="12" s="1"/>
  <c r="M181" i="12" s="1"/>
  <c r="I182" i="12"/>
  <c r="I181" i="12" s="1"/>
  <c r="K182" i="12"/>
  <c r="K181" i="12" s="1"/>
  <c r="O182" i="12"/>
  <c r="Q182" i="12"/>
  <c r="Q181" i="12" s="1"/>
  <c r="U182" i="12"/>
  <c r="U181" i="12" s="1"/>
  <c r="G183" i="12"/>
  <c r="I183" i="12"/>
  <c r="K183" i="12"/>
  <c r="M183" i="12"/>
  <c r="O183" i="12"/>
  <c r="Q183" i="12"/>
  <c r="U183" i="12"/>
  <c r="G184" i="12"/>
  <c r="I184" i="12"/>
  <c r="K184" i="12"/>
  <c r="M184" i="12"/>
  <c r="O184" i="12"/>
  <c r="Q184" i="12"/>
  <c r="U184" i="12"/>
  <c r="G185" i="12"/>
  <c r="G186" i="12"/>
  <c r="M186" i="12" s="1"/>
  <c r="I186" i="12"/>
  <c r="I185" i="12" s="1"/>
  <c r="K186" i="12"/>
  <c r="K185" i="12" s="1"/>
  <c r="O186" i="12"/>
  <c r="Q186" i="12"/>
  <c r="Q185" i="12" s="1"/>
  <c r="U186" i="12"/>
  <c r="U185" i="12" s="1"/>
  <c r="G187" i="12"/>
  <c r="I187" i="12"/>
  <c r="K187" i="12"/>
  <c r="M187" i="12"/>
  <c r="O187" i="12"/>
  <c r="Q187" i="12"/>
  <c r="U187" i="12"/>
  <c r="G188" i="12"/>
  <c r="I188" i="12"/>
  <c r="K188" i="12"/>
  <c r="M188" i="12"/>
  <c r="O188" i="12"/>
  <c r="O185" i="12" s="1"/>
  <c r="Q188" i="12"/>
  <c r="U188" i="12"/>
  <c r="G189" i="12"/>
  <c r="M189" i="12" s="1"/>
  <c r="I189" i="12"/>
  <c r="K189" i="12"/>
  <c r="O189" i="12"/>
  <c r="Q189" i="12"/>
  <c r="U189" i="12"/>
  <c r="G190" i="12"/>
  <c r="M190" i="12" s="1"/>
  <c r="I190" i="12"/>
  <c r="K190" i="12"/>
  <c r="O190" i="12"/>
  <c r="Q190" i="12"/>
  <c r="U190" i="12"/>
  <c r="G191" i="12"/>
  <c r="I191" i="12"/>
  <c r="K191" i="12"/>
  <c r="M191" i="12"/>
  <c r="O191" i="12"/>
  <c r="Q191" i="12"/>
  <c r="U191" i="12"/>
  <c r="I20" i="1"/>
  <c r="I19" i="1"/>
  <c r="I18" i="1"/>
  <c r="I17" i="1"/>
  <c r="I16" i="1"/>
  <c r="I67" i="1"/>
  <c r="AZ44" i="1"/>
  <c r="AZ43" i="1"/>
  <c r="G28" i="1"/>
  <c r="G27" i="1"/>
  <c r="F40" i="1"/>
  <c r="G23" i="1" s="1"/>
  <c r="G40" i="1"/>
  <c r="G25" i="1" s="1"/>
  <c r="G26" i="1" s="1"/>
  <c r="H39" i="1"/>
  <c r="I39" i="1" s="1"/>
  <c r="I40" i="1" s="1"/>
  <c r="J39" i="1" s="1"/>
  <c r="J40" i="1" s="1"/>
  <c r="J28" i="1"/>
  <c r="J26" i="1"/>
  <c r="G38" i="1"/>
  <c r="F38" i="1"/>
  <c r="H32" i="1"/>
  <c r="J23" i="1"/>
  <c r="J24" i="1"/>
  <c r="J25" i="1"/>
  <c r="J27" i="1"/>
  <c r="E24" i="1"/>
  <c r="E26" i="1"/>
  <c r="G24" i="1" l="1"/>
  <c r="G29" i="1" s="1"/>
  <c r="M162" i="12"/>
  <c r="M130" i="12"/>
  <c r="M185" i="12"/>
  <c r="M74" i="12"/>
  <c r="G74" i="12"/>
  <c r="M142" i="12"/>
  <c r="M141" i="12" s="1"/>
  <c r="M116" i="12"/>
  <c r="M115" i="12" s="1"/>
  <c r="M56" i="12"/>
  <c r="M55" i="12" s="1"/>
  <c r="M48" i="12"/>
  <c r="M47" i="12" s="1"/>
  <c r="M31" i="12"/>
  <c r="M27" i="12" s="1"/>
  <c r="I21" i="1"/>
  <c r="H4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<sst xmlns="http://schemas.openxmlformats.org/spreadsheetml/2006/main" count="725" uniqueCount="346">
  <si>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</si>
  <si>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</si>
  <si>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</si>
  <si>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</si>
  <si>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</si>
  <si>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</si>
  <si>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</si>
  <si>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</si>
  <si>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</si>
  <si>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</si>
  <si>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</si>
  <si>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</si>
  <si>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</si>
  <si>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</si>
  <si>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</si>
  <si>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</si>
  <si>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</si>
  <si>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</si>
  <si>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</si>
  <si>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</si>
  <si>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</si>
  <si>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</si>
  <si>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</si>
  <si>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</si>
  <si>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</si>
  <si>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</si>
  <si>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</si>
  <si>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</si>
  <si>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</si>
  <si>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</si>
  <si>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</si>
  <si>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</si>
  <si>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</si>
  <si>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</si>
  <si>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</si>
  <si>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</si>
  <si>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</si>
  <si>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</si>
  <si>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</si>
  <si>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</si>
  <si>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</si>
  <si>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</si>
  <si>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</si>
  <si>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Valašské Meziříčí - MŠ Štěpánov</t>
  </si>
  <si>
    <t>Rozpočet:</t>
  </si>
  <si>
    <t>Misto</t>
  </si>
  <si>
    <t>MŠ Štěpánov - Koupelny a podlahy ve 2.NP (dolní budova)</t>
  </si>
  <si>
    <t>Město Valašské Meziříčí</t>
  </si>
  <si>
    <t>Náměstí 5</t>
  </si>
  <si>
    <t>Valašské Meziříčí</t>
  </si>
  <si>
    <t>75701</t>
  </si>
  <si>
    <t>00304387</t>
  </si>
  <si>
    <t>Rozpočet</t>
  </si>
  <si>
    <t>Celkem za stavbu</t>
  </si>
  <si>
    <t>CZK</t>
  </si>
  <si>
    <t xml:space="preserve">Popis rozpočtu:  - </t>
  </si>
  <si>
    <t>Třída Tygříci (dolní budova - 2.NP - vpravo)</t>
  </si>
  <si>
    <t>Třída Čmeláci (dolní budova - 2.NP - vlevo)</t>
  </si>
  <si>
    <t>Rekapitulace dílů</t>
  </si>
  <si>
    <t>Typ dílu</t>
  </si>
  <si>
    <t>3</t>
  </si>
  <si>
    <t>Svislé a kompletní konstrukce</t>
  </si>
  <si>
    <t>60</t>
  </si>
  <si>
    <t>Úpravy povrchů, omítky</t>
  </si>
  <si>
    <t>64</t>
  </si>
  <si>
    <t>Výplně otvorů</t>
  </si>
  <si>
    <t>96</t>
  </si>
  <si>
    <t>Bourání konstrukcí</t>
  </si>
  <si>
    <t>97</t>
  </si>
  <si>
    <t>Prorážení otvorů</t>
  </si>
  <si>
    <t>721</t>
  </si>
  <si>
    <t>Vnitřní kanalizace</t>
  </si>
  <si>
    <t>722</t>
  </si>
  <si>
    <t>Vnitřní vodovod</t>
  </si>
  <si>
    <t>725</t>
  </si>
  <si>
    <t>Zařizovací předměty</t>
  </si>
  <si>
    <t>726</t>
  </si>
  <si>
    <t>Instalační prefabrikáty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</si>
  <si>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</si>
  <si>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</si>
  <si>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</si>
  <si>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</si>
  <si>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</si>
  <si>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</si>
  <si>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</si>
  <si>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</si>
  <si>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</si>
  <si>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</si>
  <si>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</si>
  <si>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</si>
  <si>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VN</t>
  </si>
  <si>
    <t>966</t>
  </si>
  <si>
    <t>Přesuny suti a vybouraných hmot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</si>
  <si>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</si>
  <si>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</si>
  <si>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</si>
  <si>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</si>
  <si>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</si>
  <si>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</si>
  <si>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</si>
  <si>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</si>
  <si>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</si>
  <si>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</si>
  <si>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</si>
  <si>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</si>
  <si>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</si>
  <si>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</si>
  <si>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</si>
  <si>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</si>
  <si>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</si>
  <si>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</si>
  <si>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</si>
  <si>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</si>
  <si>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</si>
  <si>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</si>
  <si>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</si>
  <si>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</si>
  <si>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</si>
  <si>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</si>
  <si>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</si>
  <si>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</si>
  <si>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342254511R00</t>
  </si>
  <si>
    <t>Příčky z desek pórobetonových tl. 75 mm</t>
  </si>
  <si>
    <t>m2</t>
  </si>
  <si>
    <t>POL1_0</t>
  </si>
  <si>
    <t>Přizdívka k umývadlům - Tygříci:3,85*1,2</t>
  </si>
  <si>
    <t>VV</t>
  </si>
  <si>
    <t>Přizdívka k umývadlům - Čmeláci:3,85*1,2</t>
  </si>
  <si>
    <t>342255028R00</t>
  </si>
  <si>
    <t>Příčky z desek pórobetonových tl. 15 cm</t>
  </si>
  <si>
    <t>Tygříci + Čmeláci:1,97*0,8 + 1,97*0,8</t>
  </si>
  <si>
    <t>342261213R00</t>
  </si>
  <si>
    <t>Příčka sádrokarton. ocel.kce, 2x oplášť. tl.150 mm</t>
  </si>
  <si>
    <t>Opláštění WC a pisoárů - Tygříci:4,0*1,2</t>
  </si>
  <si>
    <t>Opláštění WC a pisoárů - Čmeláci:4,0*1,2</t>
  </si>
  <si>
    <t>602011112RT3</t>
  </si>
  <si>
    <t>Omítka jádrová Cemix 082, ručně, tloušťka vrstvy 15 mm</t>
  </si>
  <si>
    <t>Tygříci + Čmeláci:1,97*0,8*2 + 1,97*0,8*2</t>
  </si>
  <si>
    <t>642201022VL1</t>
  </si>
  <si>
    <t>Výměna dveří 1kř, oprava ostění, práh, bez změny velikosti otvoru s ponecháním stáv.zár.</t>
  </si>
  <si>
    <t>kus</t>
  </si>
  <si>
    <t>2x dveře 1/3 prosklenné + bezp. fólie 800/1970 mm - P</t>
  </si>
  <si>
    <t>POP</t>
  </si>
  <si>
    <t>2x dveře 1/3 prosklenné + bezp. fólie 800/1970 mm - L</t>
  </si>
  <si>
    <t>Dekor určí provozovatel (investor) před realizací.</t>
  </si>
  <si>
    <t>Koupelna Tygříci:2</t>
  </si>
  <si>
    <t>Koupelna Čmeláci:2</t>
  </si>
  <si>
    <t>965081713R00</t>
  </si>
  <si>
    <t>Bourání dlažeb keramických tl.10 mm, nad 1 m2</t>
  </si>
  <si>
    <t>Tygříci:17</t>
  </si>
  <si>
    <t>Čmeláci:17</t>
  </si>
  <si>
    <t>965042141R00</t>
  </si>
  <si>
    <t>Bourání mazanin betonových tl. 10 cm, nad 4 m2</t>
  </si>
  <si>
    <t>m3</t>
  </si>
  <si>
    <t>Tygříci:17*0,1</t>
  </si>
  <si>
    <t>Čmeláci:17*0,1</t>
  </si>
  <si>
    <t>962051116R00</t>
  </si>
  <si>
    <t>Bourání příček železobetonových tl. 15 cm</t>
  </si>
  <si>
    <t>Tygříci:1,1*1,8 + 1,09*3</t>
  </si>
  <si>
    <t>Čmeláci:1,1*1,8 + 1,12*3</t>
  </si>
  <si>
    <t>968072455R00</t>
  </si>
  <si>
    <t>Vybourání kovových dveřních zárubní pl. do 2 m2</t>
  </si>
  <si>
    <t>Tygříci:0,8*1,97</t>
  </si>
  <si>
    <t>Čmeláci:0,8*1,97</t>
  </si>
  <si>
    <t>970251150R00</t>
  </si>
  <si>
    <t>Řezání železobetonu hl. řezu 150 mm</t>
  </si>
  <si>
    <t>m</t>
  </si>
  <si>
    <t>Tygříci - délka řezu:1,8+1,1+1,09+3,0+3,0</t>
  </si>
  <si>
    <t>Čmeláci - délka řezu:1,8+1,1+1,12+3,0+3,0</t>
  </si>
  <si>
    <t>978059531R00</t>
  </si>
  <si>
    <t>Odsekání vnitřních obkladů stěn nad 2 m2</t>
  </si>
  <si>
    <t>Tygřící - převzato z PD:33,5</t>
  </si>
  <si>
    <t>Čmeláci - převzato z PD:33,5</t>
  </si>
  <si>
    <t>721171808R00</t>
  </si>
  <si>
    <t>Demontáž potrubí z PVC do D 110 mm</t>
  </si>
  <si>
    <t>Tygříci:6</t>
  </si>
  <si>
    <t>Čmeláci:6</t>
  </si>
  <si>
    <t>721200001RA0</t>
  </si>
  <si>
    <t>Kanalizace vnitřní připojovací, PP, do D 75x1,9 mm, dodávka + montáž</t>
  </si>
  <si>
    <t>POL2_0</t>
  </si>
  <si>
    <t>Tygříci + Čmeláci:11+11</t>
  </si>
  <si>
    <t>Kanalizace vnitřní připojovací, PP, do D110x2,7 mm, dodávka + montáž</t>
  </si>
  <si>
    <t>Tygříci + Čmeláci:9+9</t>
  </si>
  <si>
    <t>722130801R00</t>
  </si>
  <si>
    <t>Demontáž potrubí ocelových závitových do DN 25</t>
  </si>
  <si>
    <t>Tygříci + Čmeláci:20+20</t>
  </si>
  <si>
    <t>722300022RA0</t>
  </si>
  <si>
    <t>Vodovod, potrubí PPR - typ 3 Bralen PN 16,, D 20 až D 32 mm</t>
  </si>
  <si>
    <t>Tygříci + Čmeláci:40 + 40</t>
  </si>
  <si>
    <t>722176113R00</t>
  </si>
  <si>
    <t>Montáž rozvodů z plastů polyfúz. svařov. do D 32mm</t>
  </si>
  <si>
    <t>722182011RT1</t>
  </si>
  <si>
    <t>Montáž izolač.skruží na potrubí do DN 25,páska, lepicí páska, sponky ve specifikaci</t>
  </si>
  <si>
    <t>722280106R00</t>
  </si>
  <si>
    <t>Tlaková zkouška vodovodního potrubí do DN 25</t>
  </si>
  <si>
    <t>722236001VL1</t>
  </si>
  <si>
    <t>Termostatický směšov. ventil s zpět. ventily DN 15, nastavitelná teplota výstupu - pro jedno umývadlo</t>
  </si>
  <si>
    <t>Sanitech - PT12500400 (Koncept ekotech s.r.o.) - pro jedno odběrné místo (dětská kuchyňská linka) - SV 1</t>
  </si>
  <si>
    <t>Tygříci + Čmeláci:1 + 1</t>
  </si>
  <si>
    <t>Termostatický směšov. ventil s zpět. ventily DN 25, nastavitelná teplota výstupu - pro max. 6 umývadel</t>
  </si>
  <si>
    <t>Sanitech - PT12500400 (Koncept ekotech s.r.o.) - pro 5 odběrných míst (dětské umývadlo) - SV 2</t>
  </si>
  <si>
    <t>722290234R00</t>
  </si>
  <si>
    <t>Proplach a dezinfekce vodovod.potrubí do DN 25</t>
  </si>
  <si>
    <t>725290010RA0</t>
  </si>
  <si>
    <t>Demontáž klozetu včetně splachovací nádrže</t>
  </si>
  <si>
    <t>Tygříci + Čmeláci:5 + 5</t>
  </si>
  <si>
    <t>725290020RA0</t>
  </si>
  <si>
    <t>Demontáž umyvadla včetně baterie a konzol</t>
  </si>
  <si>
    <t>725290031VL1</t>
  </si>
  <si>
    <t>Demontáž sprchové vaničky se zástěnou vč. baterie</t>
  </si>
  <si>
    <t>725014163VL1</t>
  </si>
  <si>
    <t>Klozet závěsný BABY včetně sedátka a poklopu, včetně montážního příslušenství</t>
  </si>
  <si>
    <t>soubor</t>
  </si>
  <si>
    <t>Výška sedátka nad podlahou 325 mm</t>
  </si>
  <si>
    <t>Tygříci + Čmeláci:4 + 4</t>
  </si>
  <si>
    <t>725016125R00</t>
  </si>
  <si>
    <t>Urinál odsávací GOLEM 4306.0, ovládání autom, bílý, Radarové splachování na baterii</t>
  </si>
  <si>
    <t>Výška hrany pisoáru pro močení cca 325 mm nad podlahou</t>
  </si>
  <si>
    <t>Tygříci + Čmeláci:2 + 2</t>
  </si>
  <si>
    <t>64291500VL1</t>
  </si>
  <si>
    <t>Pisoárová dělící stěna keramická - bílá, včetně montážního příslušenství</t>
  </si>
  <si>
    <t>POL3_0</t>
  </si>
  <si>
    <t>725017162R00</t>
  </si>
  <si>
    <t>Umyvadlo na šrouby LYRA Plus , 55 x 45 cm, bílé</t>
  </si>
  <si>
    <t>Výška HH umývadla 500 mm (pro děti)</t>
  </si>
  <si>
    <t>725017163R00</t>
  </si>
  <si>
    <t>Umyvadlo na šrouby LYRA Plus , 60 x 49 cm, bílé</t>
  </si>
  <si>
    <t>Výška HH umývadla 800 mm (pro personál)</t>
  </si>
  <si>
    <t>725200010RA0</t>
  </si>
  <si>
    <t>Montáž zařizovacích předmětů - klozet závěsný</t>
  </si>
  <si>
    <t>725200020RA0</t>
  </si>
  <si>
    <t>Montáž zařizovacích předmětů - pisoár</t>
  </si>
  <si>
    <t>725200030RA0</t>
  </si>
  <si>
    <t>Montáž zařizovacích předmětů - umyvadlo, včetně krytu na sifon</t>
  </si>
  <si>
    <t>Tygříci + Čmeláci:6 + 6</t>
  </si>
  <si>
    <t>725829301RT2</t>
  </si>
  <si>
    <t>Montáž baterie umyv.a dřezové nástěnné, včetně baterie</t>
  </si>
  <si>
    <t>725200050RA0</t>
  </si>
  <si>
    <t>Montáž zařizovacích předmětů - sprcha</t>
  </si>
  <si>
    <t>Montáž baterie vanové včetně vodící tyče a ružice, včetně baterie</t>
  </si>
  <si>
    <t>55428091.AR</t>
  </si>
  <si>
    <t>Sprchová zástěna čtvrtkruhová 80x80x185 cm, SKKH 2/80 R50 P</t>
  </si>
  <si>
    <t>Tygříci + Čmeláci:1+1</t>
  </si>
  <si>
    <t>642938225R</t>
  </si>
  <si>
    <t>Vanička sprchová keramická 1/4kruh Italia 80x80 cm, bílá, v. 10 cm, protiskluzová</t>
  </si>
  <si>
    <t>63465122R</t>
  </si>
  <si>
    <t>Zrcadlo nemontované čiré tl. 3 mm, 500 x 300 mm včetně nalepení</t>
  </si>
  <si>
    <t>Tygříci + Čmeláci:0,5 * 0,3 * 6 * 2</t>
  </si>
  <si>
    <t>55149023R</t>
  </si>
  <si>
    <t>Dávkovač tek. mýdla nerez SLZN 07 obsah 0,5 l, včetně montáže</t>
  </si>
  <si>
    <t>Tygříci + Čmeláci:(5+1+1) + (5+1+1)</t>
  </si>
  <si>
    <t>726211121R00</t>
  </si>
  <si>
    <t>Modul-WC Kombifix, UP320, h 108 cm, GEBERIT s předním splachováním</t>
  </si>
  <si>
    <t>Včetně ovládací desky pro 2 množství vody při splachování</t>
  </si>
  <si>
    <t>766900041VL1</t>
  </si>
  <si>
    <t>Demontáž dřevěných výrobků, Regál pro dětské ručníky a kryt radiátoru</t>
  </si>
  <si>
    <t>Tygříci + Čmeláci:7,8 + 7,8</t>
  </si>
  <si>
    <t>766410020RA0</t>
  </si>
  <si>
    <t>Konstrukce z aglomerovaného dřeva, dodávka a montáž radiátorového krytu</t>
  </si>
  <si>
    <t>766410000VL1</t>
  </si>
  <si>
    <t>Konstrukce z aglomerovaného dřeva, dodávka a montáž věšáků pro ručníky dětí</t>
  </si>
  <si>
    <t>kpl</t>
  </si>
  <si>
    <t>Sestava bude tvořena celkem 4-mí díly po 7-mi místech (celkem 28 míst) pro ručníky umístěnými dle dispozice. Atypický výrobek na míru.</t>
  </si>
  <si>
    <t>Konstrukce z aglomerovaného dřeva, dodávka a montáž věšáků pro ručníky personálu</t>
  </si>
  <si>
    <t>Sestava bude tvořena celkem 3-mí díly pro ručníky personálu umístěnými dle dispozice. Atypický výrobek na míru.</t>
  </si>
  <si>
    <t>771101101R00</t>
  </si>
  <si>
    <t>Vysávání podlah prům.vysavačem pro pokládku dlažby</t>
  </si>
  <si>
    <t>Tygříci + Čmeláci:17 + 17</t>
  </si>
  <si>
    <t>771101210R00</t>
  </si>
  <si>
    <t>Penetrace podkladu pod dlažby</t>
  </si>
  <si>
    <t>771575109RT6</t>
  </si>
  <si>
    <t>Montáž podlah keram.,hladké, tmel, 30x30 cm, Keraflex (lepidlo), Ultracolor plus (spár.hmota)</t>
  </si>
  <si>
    <t>Výběr dlažby dle dodavatele.</t>
  </si>
  <si>
    <t>771570014RAI</t>
  </si>
  <si>
    <t>Dlažba z dlaždic keramických 30 x 30 cm, do tmele, dlažba ve specifikaci</t>
  </si>
  <si>
    <t>Dlažba protiskluzová - výběr dle dodavatele. Předpokládá se použití max. 2 barevných odstínů.</t>
  </si>
  <si>
    <t>776510010RA0</t>
  </si>
  <si>
    <t>Demontáž povlakových podlah z nášlapné plochy</t>
  </si>
  <si>
    <t>Tygříci + Čmeláci:122,5 + 123,5</t>
  </si>
  <si>
    <t>776511810R00</t>
  </si>
  <si>
    <t>Odstranění PVC a koberců lepených bez podložky</t>
  </si>
  <si>
    <t>Tygříci + Čmeláci:68,5 + 68,5</t>
  </si>
  <si>
    <t>776101115R00</t>
  </si>
  <si>
    <t>Vyrovnání podkladů samonivelační hmotou, včetně přebroušení</t>
  </si>
  <si>
    <t>776101101R00</t>
  </si>
  <si>
    <t>Vysávání podlah prům.vysavačem pod povlak.podlahy</t>
  </si>
  <si>
    <t>776521100RU3</t>
  </si>
  <si>
    <t>Lepení povlak.podlah z pásů PVC na Chemopren, včetně podlahoviny ze zátěžového PVC Supreme Plus</t>
  </si>
  <si>
    <t>776994111R00</t>
  </si>
  <si>
    <t>Svařování povlakových podlah z pásů nebo čtverců, včetně frézování</t>
  </si>
  <si>
    <t>Tygříci + Čmeláci:25 + 25</t>
  </si>
  <si>
    <t>776421100RU1</t>
  </si>
  <si>
    <t>Lepení podlahových soklíků z PVC a vinylu, včetně dodávky soklíku PVC</t>
  </si>
  <si>
    <t>Tygříci + Čmeláci:52,16 + 52,46</t>
  </si>
  <si>
    <t>776572100RV1</t>
  </si>
  <si>
    <t>Lepení povlakových podlah z pásů textilních, včetně zátěžového koberce např. Melody</t>
  </si>
  <si>
    <t>Výběr dle investora</t>
  </si>
  <si>
    <t>Tygříci + Čmeláci:68,6 + 68,6</t>
  </si>
  <si>
    <t>776981113R00</t>
  </si>
  <si>
    <t>Lišta hliníková přechodová,různá výška povl.podlah</t>
  </si>
  <si>
    <t>Tygříci + Čmeláci:5*0,8 + 5*0,8</t>
  </si>
  <si>
    <t>998776101R00</t>
  </si>
  <si>
    <t>Přesun hmot pro podlahy povlakové, výšky do 6 m</t>
  </si>
  <si>
    <t>t</t>
  </si>
  <si>
    <t>781101111R00</t>
  </si>
  <si>
    <t>Vyrovnání podkladu maltou ze SMS tl. do 7 mm</t>
  </si>
  <si>
    <t>Tygříci + Čmeláci:30 + 30</t>
  </si>
  <si>
    <t>781475116RU1</t>
  </si>
  <si>
    <t>Obklad vnitřní stěn keramický, do tmele, 30x30 cm, Ardex FB 9 L (flex.lepidlo), Ardex FL (spár.hmota)</t>
  </si>
  <si>
    <t>Výběr obkladů dle investora - předpokládá se použití max. 3 barevných ostínů.</t>
  </si>
  <si>
    <t>597813727VL1</t>
  </si>
  <si>
    <t>Obkládačka max. 30x30 lesk, Color One</t>
  </si>
  <si>
    <t>Barevnou kombinaci určí uživatel na základě grafického návrhu předloženého dodavatelem. Předpokládá se použití max. 3 barevných odstínů.</t>
  </si>
  <si>
    <t>783220010RAB</t>
  </si>
  <si>
    <t>Nátěr kovových doplňkových konstrukcí syntetický, základní a dvojnásobný krycí email</t>
  </si>
  <si>
    <t>784402801R00</t>
  </si>
  <si>
    <t>Odstranění malby oškrábáním v místnosti H do 3,8 m</t>
  </si>
  <si>
    <t>Tygříci + Čmeláci:27 + 27</t>
  </si>
  <si>
    <t>784450075RA0</t>
  </si>
  <si>
    <t>Malba disperzní, penetrace 1x, malba bílá 2x , stěny nad obkladem</t>
  </si>
  <si>
    <t>784450074RA0</t>
  </si>
  <si>
    <t>Malba disperzní, penetrace 1x, malba bílá 1x , strop</t>
  </si>
  <si>
    <t>005121020R</t>
  </si>
  <si>
    <t xml:space="preserve">Provoz zařízení staveniště </t>
  </si>
  <si>
    <t>Soubor</t>
  </si>
  <si>
    <t>005124010R</t>
  </si>
  <si>
    <t>Koordinační činnost</t>
  </si>
  <si>
    <t>005211080R</t>
  </si>
  <si>
    <t xml:space="preserve">Bezpečnostní a hygienická opatření na staveništi </t>
  </si>
  <si>
    <t>979082111R00</t>
  </si>
  <si>
    <t>Vnitrostaveništní doprava suti do 10 m</t>
  </si>
  <si>
    <t>979084113R00</t>
  </si>
  <si>
    <t>Vodorovná doprava hmot po suchu do 1000 m</t>
  </si>
  <si>
    <t>979081111RT3</t>
  </si>
  <si>
    <t>Odvoz suti a vybour. hmot na skládku do 1 km, kontejnerem 7 t</t>
  </si>
  <si>
    <t>979081121R00</t>
  </si>
  <si>
    <t>Příplatek k odvozu za každý další 1 km</t>
  </si>
  <si>
    <t>979097012R00</t>
  </si>
  <si>
    <t>Pronájem kontejneru 7 t</t>
  </si>
  <si>
    <t xml:space="preserve">den   </t>
  </si>
  <si>
    <t>979990107R00</t>
  </si>
  <si>
    <t>Poplatek za skládku suti - směs betonu,cihel,dřeva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</si>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</sst>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9" fillId="0" borderId="0" xfId="0" applyNumberFormat="1" applyFont="1" applyBorder="1" applyAlignment="1">
      <alignment vertical="top" wrapText="1" shrinkToFit="1"/>
    </xf>
    <xf numFmtId="174" fontId="17" fillId="0" borderId="33" xfId="0" applyNumberFormat="1" applyFont="1" applyBorder="1" applyAlignment="1">
      <alignment vertical="top" shrinkToFit="1"/>
    </xf>
    <xf numFmtId="174" fontId="18" fillId="0" borderId="33" xfId="0" applyNumberFormat="1" applyFont="1" applyBorder="1" applyAlignment="1">
      <alignment vertical="top" wrapText="1" shrinkToFit="1"/>
    </xf>
    <xf numFmtId="174" fontId="0" fillId="3" borderId="39" xfId="0" applyNumberFormat="1" applyFill="1" applyBorder="1" applyAlignment="1">
      <alignment vertical="top" shrinkToFit="1"/>
    </xf>
    <xf numFmtId="174" fontId="19" fillId="0" borderId="0" xfId="0" applyNumberFormat="1" applyFont="1" applyBorder="1" applyAlignment="1">
      <alignment vertical="top" wrapText="1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4" xfId="0" applyNumberFormat="1" applyFont="1" applyBorder="1" applyAlignment="1">
      <alignment vertical="top" wrapText="1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9" xfId="0" applyFont="1" applyBorder="1" applyAlignment="1">
      <alignment vertical="top" shrinkToFit="1"/>
    </xf>
    <xf numFmtId="17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9" fillId="0" borderId="26" xfId="0" applyNumberFormat="1" applyFont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70"/>
  <sheetViews>
    <sheetView showGridLines="0" topLeftCell="B2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 x14ac:dyDescent="0.2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5" t="s">
        <v>23</v>
      </c>
      <c r="B16" s="196" t="s">
        <v>23</v>
      </c>
      <c r="C16" s="58"/>
      <c r="D16" s="59"/>
      <c r="E16" s="83"/>
      <c r="F16" s="84"/>
      <c r="G16" s="83"/>
      <c r="H16" s="84"/>
      <c r="I16" s="83">
        <f>SUMIF(F50:F66,A16,I50:I66)+SUMIF(F50:F66,"PSU",I50:I66)</f>
        <v>0</v>
      </c>
      <c r="J16" s="93"/>
    </row>
    <row r="17" spans="1:10" ht="23.25" customHeight="1" x14ac:dyDescent="0.2">
      <c r="A17" s="195" t="s">
        <v>24</v>
      </c>
      <c r="B17" s="196" t="s">
        <v>24</v>
      </c>
      <c r="C17" s="58"/>
      <c r="D17" s="59"/>
      <c r="E17" s="83"/>
      <c r="F17" s="84"/>
      <c r="G17" s="83"/>
      <c r="H17" s="84"/>
      <c r="I17" s="83">
        <f>SUMIF(F50:F66,A17,I50:I66)</f>
        <v>0</v>
      </c>
      <c r="J17" s="93"/>
    </row>
    <row r="18" spans="1:10" ht="23.25" customHeight="1" x14ac:dyDescent="0.2">
      <c r="A18" s="195" t="s">
        <v>25</v>
      </c>
      <c r="B18" s="196" t="s">
        <v>25</v>
      </c>
      <c r="C18" s="58"/>
      <c r="D18" s="59"/>
      <c r="E18" s="83"/>
      <c r="F18" s="84"/>
      <c r="G18" s="83"/>
      <c r="H18" s="84"/>
      <c r="I18" s="83">
        <f>SUMIF(F50:F66,A18,I50:I66)</f>
        <v>0</v>
      </c>
      <c r="J18" s="93"/>
    </row>
    <row r="19" spans="1:10" ht="23.25" customHeight="1" x14ac:dyDescent="0.2">
      <c r="A19" s="195" t="s">
        <v>90</v>
      </c>
      <c r="B19" s="196" t="s">
        <v>26</v>
      </c>
      <c r="C19" s="58"/>
      <c r="D19" s="59"/>
      <c r="E19" s="83"/>
      <c r="F19" s="84"/>
      <c r="G19" s="83"/>
      <c r="H19" s="84"/>
      <c r="I19" s="83">
        <f>SUMIF(F50:F66,A19,I50:I66)</f>
        <v>0</v>
      </c>
      <c r="J19" s="93"/>
    </row>
    <row r="20" spans="1:10" ht="23.25" customHeight="1" x14ac:dyDescent="0.2">
      <c r="A20" s="195" t="s">
        <v>93</v>
      </c>
      <c r="B20" s="196" t="s">
        <v>27</v>
      </c>
      <c r="C20" s="58"/>
      <c r="D20" s="59"/>
      <c r="E20" s="83"/>
      <c r="F20" s="84"/>
      <c r="G20" s="83"/>
      <c r="H20" s="84"/>
      <c r="I20" s="83">
        <f>SUMIF(F50:F66,A20,I50:I66)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44621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52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52" ht="25.5" hidden="1" customHeight="1" x14ac:dyDescent="0.2">
      <c r="A39" s="131">
        <v>1</v>
      </c>
      <c r="B39" s="137" t="s">
        <v>52</v>
      </c>
      <c r="C39" s="138" t="s">
        <v>46</v>
      </c>
      <c r="D39" s="139"/>
      <c r="E39" s="139"/>
      <c r="F39" s="147">
        <f>'Rozpočet Pol'!AC193</f>
        <v>0</v>
      </c>
      <c r="G39" s="148">
        <f>'Rozpočet Pol'!AD193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52" ht="25.5" hidden="1" customHeight="1" x14ac:dyDescent="0.2">
      <c r="A40" s="131"/>
      <c r="B40" s="141" t="s">
        <v>53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2" spans="1:52" x14ac:dyDescent="0.2">
      <c r="B42" t="s">
        <v>55</v>
      </c>
    </row>
    <row r="43" spans="1:52" x14ac:dyDescent="0.2">
      <c r="B43" s="162" t="s">
        <v>56</v>
      </c>
      <c r="C43" s="162"/>
      <c r="D43" s="162"/>
      <c r="E43" s="162"/>
      <c r="F43" s="162"/>
      <c r="G43" s="162"/>
      <c r="H43" s="162"/>
      <c r="I43" s="162"/>
      <c r="J43" s="162"/>
      <c r="AZ43" s="161" t="str">
        <f>B43</f>
        <v>Třída Tygříci (dolní budova - 2.NP - vpravo)</v>
      </c>
    </row>
    <row r="44" spans="1:52" x14ac:dyDescent="0.2">
      <c r="B44" s="162" t="s">
        <v>57</v>
      </c>
      <c r="C44" s="162"/>
      <c r="D44" s="162"/>
      <c r="E44" s="162"/>
      <c r="F44" s="162"/>
      <c r="G44" s="162"/>
      <c r="H44" s="162"/>
      <c r="I44" s="162"/>
      <c r="J44" s="162"/>
      <c r="AZ44" s="161" t="str">
        <f>B44</f>
        <v>Třída Čmeláci (dolní budova - 2.NP - vlevo)</v>
      </c>
    </row>
    <row r="47" spans="1:52" ht="15.75" x14ac:dyDescent="0.25">
      <c r="B47" s="163" t="s">
        <v>58</v>
      </c>
    </row>
    <row r="49" spans="1:10" ht="25.5" customHeight="1" x14ac:dyDescent="0.2">
      <c r="A49" s="164"/>
      <c r="B49" s="170" t="s">
        <v>16</v>
      </c>
      <c r="C49" s="170" t="s">
        <v>5</v>
      </c>
      <c r="D49" s="171"/>
      <c r="E49" s="171"/>
      <c r="F49" s="174" t="s">
        <v>59</v>
      </c>
      <c r="G49" s="174"/>
      <c r="H49" s="174"/>
      <c r="I49" s="175" t="s">
        <v>28</v>
      </c>
      <c r="J49" s="175"/>
    </row>
    <row r="50" spans="1:10" ht="25.5" customHeight="1" x14ac:dyDescent="0.2">
      <c r="A50" s="165"/>
      <c r="B50" s="176" t="s">
        <v>60</v>
      </c>
      <c r="C50" s="177" t="s">
        <v>61</v>
      </c>
      <c r="D50" s="178"/>
      <c r="E50" s="178"/>
      <c r="F50" s="182" t="s">
        <v>23</v>
      </c>
      <c r="G50" s="183"/>
      <c r="H50" s="183"/>
      <c r="I50" s="184">
        <f>'Rozpočet Pol'!G8</f>
        <v>0</v>
      </c>
      <c r="J50" s="184"/>
    </row>
    <row r="51" spans="1:10" ht="25.5" customHeight="1" x14ac:dyDescent="0.2">
      <c r="A51" s="165"/>
      <c r="B51" s="168" t="s">
        <v>62</v>
      </c>
      <c r="C51" s="167" t="s">
        <v>63</v>
      </c>
      <c r="D51" s="169"/>
      <c r="E51" s="169"/>
      <c r="F51" s="185" t="s">
        <v>23</v>
      </c>
      <c r="G51" s="186"/>
      <c r="H51" s="186"/>
      <c r="I51" s="187">
        <f>'Rozpočet Pol'!G17</f>
        <v>0</v>
      </c>
      <c r="J51" s="187"/>
    </row>
    <row r="52" spans="1:10" ht="25.5" customHeight="1" x14ac:dyDescent="0.2">
      <c r="A52" s="165"/>
      <c r="B52" s="168" t="s">
        <v>64</v>
      </c>
      <c r="C52" s="167" t="s">
        <v>65</v>
      </c>
      <c r="D52" s="169"/>
      <c r="E52" s="169"/>
      <c r="F52" s="185" t="s">
        <v>23</v>
      </c>
      <c r="G52" s="186"/>
      <c r="H52" s="186"/>
      <c r="I52" s="187">
        <f>'Rozpočet Pol'!G20</f>
        <v>0</v>
      </c>
      <c r="J52" s="187"/>
    </row>
    <row r="53" spans="1:10" ht="25.5" customHeight="1" x14ac:dyDescent="0.2">
      <c r="A53" s="165"/>
      <c r="B53" s="168" t="s">
        <v>66</v>
      </c>
      <c r="C53" s="167" t="s">
        <v>67</v>
      </c>
      <c r="D53" s="169"/>
      <c r="E53" s="169"/>
      <c r="F53" s="185" t="s">
        <v>23</v>
      </c>
      <c r="G53" s="186"/>
      <c r="H53" s="186"/>
      <c r="I53" s="187">
        <f>'Rozpočet Pol'!G27</f>
        <v>0</v>
      </c>
      <c r="J53" s="187"/>
    </row>
    <row r="54" spans="1:10" ht="25.5" customHeight="1" x14ac:dyDescent="0.2">
      <c r="A54" s="165"/>
      <c r="B54" s="168" t="s">
        <v>68</v>
      </c>
      <c r="C54" s="167" t="s">
        <v>69</v>
      </c>
      <c r="D54" s="169"/>
      <c r="E54" s="169"/>
      <c r="F54" s="185" t="s">
        <v>23</v>
      </c>
      <c r="G54" s="186"/>
      <c r="H54" s="186"/>
      <c r="I54" s="187">
        <f>'Rozpočet Pol'!G40</f>
        <v>0</v>
      </c>
      <c r="J54" s="187"/>
    </row>
    <row r="55" spans="1:10" ht="25.5" customHeight="1" x14ac:dyDescent="0.2">
      <c r="A55" s="165"/>
      <c r="B55" s="168" t="s">
        <v>70</v>
      </c>
      <c r="C55" s="167" t="s">
        <v>71</v>
      </c>
      <c r="D55" s="169"/>
      <c r="E55" s="169"/>
      <c r="F55" s="185" t="s">
        <v>24</v>
      </c>
      <c r="G55" s="186"/>
      <c r="H55" s="186"/>
      <c r="I55" s="187">
        <f>'Rozpočet Pol'!G47</f>
        <v>0</v>
      </c>
      <c r="J55" s="187"/>
    </row>
    <row r="56" spans="1:10" ht="25.5" customHeight="1" x14ac:dyDescent="0.2">
      <c r="A56" s="165"/>
      <c r="B56" s="168" t="s">
        <v>72</v>
      </c>
      <c r="C56" s="167" t="s">
        <v>73</v>
      </c>
      <c r="D56" s="169"/>
      <c r="E56" s="169"/>
      <c r="F56" s="185" t="s">
        <v>24</v>
      </c>
      <c r="G56" s="186"/>
      <c r="H56" s="186"/>
      <c r="I56" s="187">
        <f>'Rozpočet Pol'!G55</f>
        <v>0</v>
      </c>
      <c r="J56" s="187"/>
    </row>
    <row r="57" spans="1:10" ht="25.5" customHeight="1" x14ac:dyDescent="0.2">
      <c r="A57" s="165"/>
      <c r="B57" s="168" t="s">
        <v>74</v>
      </c>
      <c r="C57" s="167" t="s">
        <v>75</v>
      </c>
      <c r="D57" s="169"/>
      <c r="E57" s="169"/>
      <c r="F57" s="185" t="s">
        <v>24</v>
      </c>
      <c r="G57" s="186"/>
      <c r="H57" s="186"/>
      <c r="I57" s="187">
        <f>'Rozpočet Pol'!G74</f>
        <v>0</v>
      </c>
      <c r="J57" s="187"/>
    </row>
    <row r="58" spans="1:10" ht="25.5" customHeight="1" x14ac:dyDescent="0.2">
      <c r="A58" s="165"/>
      <c r="B58" s="168" t="s">
        <v>76</v>
      </c>
      <c r="C58" s="167" t="s">
        <v>77</v>
      </c>
      <c r="D58" s="169"/>
      <c r="E58" s="169"/>
      <c r="F58" s="185" t="s">
        <v>24</v>
      </c>
      <c r="G58" s="186"/>
      <c r="H58" s="186"/>
      <c r="I58" s="187">
        <f>'Rozpočet Pol'!G115</f>
        <v>0</v>
      </c>
      <c r="J58" s="187"/>
    </row>
    <row r="59" spans="1:10" ht="25.5" customHeight="1" x14ac:dyDescent="0.2">
      <c r="A59" s="165"/>
      <c r="B59" s="168" t="s">
        <v>78</v>
      </c>
      <c r="C59" s="167" t="s">
        <v>79</v>
      </c>
      <c r="D59" s="169"/>
      <c r="E59" s="169"/>
      <c r="F59" s="185" t="s">
        <v>24</v>
      </c>
      <c r="G59" s="186"/>
      <c r="H59" s="186"/>
      <c r="I59" s="187">
        <f>'Rozpočet Pol'!G119</f>
        <v>0</v>
      </c>
      <c r="J59" s="187"/>
    </row>
    <row r="60" spans="1:10" ht="25.5" customHeight="1" x14ac:dyDescent="0.2">
      <c r="A60" s="165"/>
      <c r="B60" s="168" t="s">
        <v>80</v>
      </c>
      <c r="C60" s="167" t="s">
        <v>81</v>
      </c>
      <c r="D60" s="169"/>
      <c r="E60" s="169"/>
      <c r="F60" s="185" t="s">
        <v>24</v>
      </c>
      <c r="G60" s="186"/>
      <c r="H60" s="186"/>
      <c r="I60" s="187">
        <f>'Rozpočet Pol'!G130</f>
        <v>0</v>
      </c>
      <c r="J60" s="187"/>
    </row>
    <row r="61" spans="1:10" ht="25.5" customHeight="1" x14ac:dyDescent="0.2">
      <c r="A61" s="165"/>
      <c r="B61" s="168" t="s">
        <v>82</v>
      </c>
      <c r="C61" s="167" t="s">
        <v>83</v>
      </c>
      <c r="D61" s="169"/>
      <c r="E61" s="169"/>
      <c r="F61" s="185" t="s">
        <v>24</v>
      </c>
      <c r="G61" s="186"/>
      <c r="H61" s="186"/>
      <c r="I61" s="187">
        <f>'Rozpočet Pol'!G141</f>
        <v>0</v>
      </c>
      <c r="J61" s="187"/>
    </row>
    <row r="62" spans="1:10" ht="25.5" customHeight="1" x14ac:dyDescent="0.2">
      <c r="A62" s="165"/>
      <c r="B62" s="168" t="s">
        <v>84</v>
      </c>
      <c r="C62" s="167" t="s">
        <v>85</v>
      </c>
      <c r="D62" s="169"/>
      <c r="E62" s="169"/>
      <c r="F62" s="185" t="s">
        <v>24</v>
      </c>
      <c r="G62" s="186"/>
      <c r="H62" s="186"/>
      <c r="I62" s="187">
        <f>'Rozpočet Pol'!G162</f>
        <v>0</v>
      </c>
      <c r="J62" s="187"/>
    </row>
    <row r="63" spans="1:10" ht="25.5" customHeight="1" x14ac:dyDescent="0.2">
      <c r="A63" s="165"/>
      <c r="B63" s="168" t="s">
        <v>86</v>
      </c>
      <c r="C63" s="167" t="s">
        <v>87</v>
      </c>
      <c r="D63" s="169"/>
      <c r="E63" s="169"/>
      <c r="F63" s="185" t="s">
        <v>24</v>
      </c>
      <c r="G63" s="186"/>
      <c r="H63" s="186"/>
      <c r="I63" s="187">
        <f>'Rozpočet Pol'!G171</f>
        <v>0</v>
      </c>
      <c r="J63" s="187"/>
    </row>
    <row r="64" spans="1:10" ht="25.5" customHeight="1" x14ac:dyDescent="0.2">
      <c r="A64" s="165"/>
      <c r="B64" s="168" t="s">
        <v>88</v>
      </c>
      <c r="C64" s="167" t="s">
        <v>89</v>
      </c>
      <c r="D64" s="169"/>
      <c r="E64" s="169"/>
      <c r="F64" s="185" t="s">
        <v>24</v>
      </c>
      <c r="G64" s="186"/>
      <c r="H64" s="186"/>
      <c r="I64" s="187">
        <f>'Rozpočet Pol'!G174</f>
        <v>0</v>
      </c>
      <c r="J64" s="187"/>
    </row>
    <row r="65" spans="1:10" ht="25.5" customHeight="1" x14ac:dyDescent="0.2">
      <c r="A65" s="165"/>
      <c r="B65" s="168" t="s">
        <v>90</v>
      </c>
      <c r="C65" s="167" t="s">
        <v>26</v>
      </c>
      <c r="D65" s="169"/>
      <c r="E65" s="169"/>
      <c r="F65" s="185" t="s">
        <v>90</v>
      </c>
      <c r="G65" s="186"/>
      <c r="H65" s="186"/>
      <c r="I65" s="187">
        <f>'Rozpočet Pol'!G181</f>
        <v>0</v>
      </c>
      <c r="J65" s="187"/>
    </row>
    <row r="66" spans="1:10" ht="25.5" customHeight="1" x14ac:dyDescent="0.2">
      <c r="A66" s="165"/>
      <c r="B66" s="179" t="s">
        <v>91</v>
      </c>
      <c r="C66" s="180" t="s">
        <v>92</v>
      </c>
      <c r="D66" s="181"/>
      <c r="E66" s="181"/>
      <c r="F66" s="188" t="s">
        <v>23</v>
      </c>
      <c r="G66" s="189"/>
      <c r="H66" s="189"/>
      <c r="I66" s="190">
        <f>'Rozpočet Pol'!G185</f>
        <v>0</v>
      </c>
      <c r="J66" s="190"/>
    </row>
    <row r="67" spans="1:10" ht="25.5" customHeight="1" x14ac:dyDescent="0.2">
      <c r="A67" s="166"/>
      <c r="B67" s="172" t="s">
        <v>1</v>
      </c>
      <c r="C67" s="172"/>
      <c r="D67" s="173"/>
      <c r="E67" s="173"/>
      <c r="F67" s="191"/>
      <c r="G67" s="192"/>
      <c r="H67" s="192"/>
      <c r="I67" s="193">
        <f>SUM(I50:I66)</f>
        <v>0</v>
      </c>
      <c r="J67" s="193"/>
    </row>
    <row r="68" spans="1:10" x14ac:dyDescent="0.2">
      <c r="F68" s="194"/>
      <c r="G68" s="130"/>
      <c r="H68" s="194"/>
      <c r="I68" s="130"/>
      <c r="J68" s="130"/>
    </row>
    <row r="69" spans="1:10" x14ac:dyDescent="0.2">
      <c r="F69" s="194"/>
      <c r="G69" s="130"/>
      <c r="H69" s="194"/>
      <c r="I69" s="130"/>
      <c r="J69" s="130"/>
    </row>
    <row r="70" spans="1:10" x14ac:dyDescent="0.2">
      <c r="F70" s="194"/>
      <c r="G70" s="130"/>
      <c r="H70" s="194"/>
      <c r="I70" s="130"/>
      <c r="J70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I66:J66"/>
    <mergeCell ref="C66:E66"/>
    <mergeCell ref="I67:J67"/>
    <mergeCell ref="I63:J63"/>
    <mergeCell ref="C63:E63"/>
    <mergeCell ref="I64:J64"/>
    <mergeCell ref="C64:E64"/>
    <mergeCell ref="I65:J65"/>
    <mergeCell ref="C65:E65"/>
    <mergeCell ref="I60:J60"/>
    <mergeCell ref="C60:E60"/>
    <mergeCell ref="I61:J61"/>
    <mergeCell ref="C61:E61"/>
    <mergeCell ref="I62:J62"/>
    <mergeCell ref="C62:E62"/>
    <mergeCell ref="I57:J57"/>
    <mergeCell ref="C57:E57"/>
    <mergeCell ref="I58:J58"/>
    <mergeCell ref="C58:E58"/>
    <mergeCell ref="I59:J59"/>
    <mergeCell ref="C59:E59"/>
    <mergeCell ref="I54:J54"/>
    <mergeCell ref="C54:E54"/>
    <mergeCell ref="I55:J55"/>
    <mergeCell ref="C55:E55"/>
    <mergeCell ref="I56:J56"/>
    <mergeCell ref="C56:E56"/>
    <mergeCell ref="I51:J51"/>
    <mergeCell ref="C51:E51"/>
    <mergeCell ref="I52:J52"/>
    <mergeCell ref="C52:E52"/>
    <mergeCell ref="I53:J53"/>
    <mergeCell ref="C53:E53"/>
    <mergeCell ref="C39:E39"/>
    <mergeCell ref="B40:E40"/>
    <mergeCell ref="B43:J43"/>
    <mergeCell ref="B44:J44"/>
    <mergeCell ref="I49:J49"/>
    <mergeCell ref="I50:J50"/>
    <mergeCell ref="C50:E5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4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03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197" t="s">
        <v>6</v>
      </c>
      <c r="B1" s="197"/>
      <c r="C1" s="197"/>
      <c r="D1" s="197"/>
      <c r="E1" s="197"/>
      <c r="F1" s="197"/>
      <c r="G1" s="197"/>
      <c r="AE1" t="s">
        <v>95</v>
      </c>
    </row>
    <row r="2" spans="1:60" ht="24.95" customHeight="1" x14ac:dyDescent="0.2">
      <c r="A2" s="204" t="s">
        <v>94</v>
      </c>
      <c r="B2" s="198"/>
      <c r="C2" s="199" t="s">
        <v>46</v>
      </c>
      <c r="D2" s="200"/>
      <c r="E2" s="200"/>
      <c r="F2" s="200"/>
      <c r="G2" s="206"/>
      <c r="AE2" t="s">
        <v>96</v>
      </c>
    </row>
    <row r="3" spans="1:60" ht="24.95" customHeight="1" x14ac:dyDescent="0.2">
      <c r="A3" s="205" t="s">
        <v>7</v>
      </c>
      <c r="B3" s="203"/>
      <c r="C3" s="201" t="s">
        <v>43</v>
      </c>
      <c r="D3" s="202"/>
      <c r="E3" s="202"/>
      <c r="F3" s="202"/>
      <c r="G3" s="207"/>
      <c r="AE3" t="s">
        <v>97</v>
      </c>
    </row>
    <row r="4" spans="1:60" ht="24.95" hidden="1" customHeight="1" x14ac:dyDescent="0.2">
      <c r="A4" s="205" t="s">
        <v>8</v>
      </c>
      <c r="B4" s="203"/>
      <c r="C4" s="201"/>
      <c r="D4" s="202"/>
      <c r="E4" s="202"/>
      <c r="F4" s="202"/>
      <c r="G4" s="207"/>
      <c r="AE4" t="s">
        <v>98</v>
      </c>
    </row>
    <row r="5" spans="1:60" hidden="1" x14ac:dyDescent="0.2">
      <c r="A5" s="208" t="s">
        <v>99</v>
      </c>
      <c r="B5" s="209"/>
      <c r="C5" s="210"/>
      <c r="D5" s="211"/>
      <c r="E5" s="211"/>
      <c r="F5" s="211"/>
      <c r="G5" s="212"/>
      <c r="AE5" t="s">
        <v>100</v>
      </c>
    </row>
    <row r="7" spans="1:60" ht="38.25" x14ac:dyDescent="0.2">
      <c r="A7" s="218" t="s">
        <v>101</v>
      </c>
      <c r="B7" s="219" t="s">
        <v>102</v>
      </c>
      <c r="C7" s="219" t="s">
        <v>103</v>
      </c>
      <c r="D7" s="218" t="s">
        <v>104</v>
      </c>
      <c r="E7" s="218" t="s">
        <v>105</v>
      </c>
      <c r="F7" s="213" t="s">
        <v>106</v>
      </c>
      <c r="G7" s="239" t="s">
        <v>28</v>
      </c>
      <c r="H7" s="240" t="s">
        <v>29</v>
      </c>
      <c r="I7" s="240" t="s">
        <v>107</v>
      </c>
      <c r="J7" s="240" t="s">
        <v>30</v>
      </c>
      <c r="K7" s="240" t="s">
        <v>108</v>
      </c>
      <c r="L7" s="240" t="s">
        <v>109</v>
      </c>
      <c r="M7" s="240" t="s">
        <v>110</v>
      </c>
      <c r="N7" s="240" t="s">
        <v>111</v>
      </c>
      <c r="O7" s="240" t="s">
        <v>112</v>
      </c>
      <c r="P7" s="240" t="s">
        <v>113</v>
      </c>
      <c r="Q7" s="240" t="s">
        <v>114</v>
      </c>
      <c r="R7" s="240" t="s">
        <v>115</v>
      </c>
      <c r="S7" s="240" t="s">
        <v>116</v>
      </c>
      <c r="T7" s="240" t="s">
        <v>117</v>
      </c>
      <c r="U7" s="221" t="s">
        <v>118</v>
      </c>
    </row>
    <row r="8" spans="1:60" x14ac:dyDescent="0.2">
      <c r="A8" s="241" t="s">
        <v>119</v>
      </c>
      <c r="B8" s="242" t="s">
        <v>60</v>
      </c>
      <c r="C8" s="243" t="s">
        <v>61</v>
      </c>
      <c r="D8" s="220"/>
      <c r="E8" s="244"/>
      <c r="F8" s="245"/>
      <c r="G8" s="245">
        <f>SUMIF(AE9:AE16,"&lt;&gt;NOR",G9:G16)</f>
        <v>0</v>
      </c>
      <c r="H8" s="245"/>
      <c r="I8" s="245">
        <f>SUM(I9:I16)</f>
        <v>0</v>
      </c>
      <c r="J8" s="245"/>
      <c r="K8" s="245">
        <f>SUM(K9:K16)</f>
        <v>0</v>
      </c>
      <c r="L8" s="245"/>
      <c r="M8" s="245">
        <f>SUM(M9:M16)</f>
        <v>0</v>
      </c>
      <c r="N8" s="220"/>
      <c r="O8" s="220">
        <f>SUM(O9:O16)</f>
        <v>1.43137</v>
      </c>
      <c r="P8" s="220"/>
      <c r="Q8" s="220">
        <f>SUM(Q9:Q16)</f>
        <v>0</v>
      </c>
      <c r="R8" s="220"/>
      <c r="S8" s="220"/>
      <c r="T8" s="241"/>
      <c r="U8" s="220">
        <f>SUM(U9:U16)</f>
        <v>21.9</v>
      </c>
      <c r="AE8" t="s">
        <v>120</v>
      </c>
    </row>
    <row r="9" spans="1:60" outlineLevel="1" x14ac:dyDescent="0.2">
      <c r="A9" s="215">
        <v>1</v>
      </c>
      <c r="B9" s="222" t="s">
        <v>121</v>
      </c>
      <c r="C9" s="267" t="s">
        <v>122</v>
      </c>
      <c r="D9" s="224" t="s">
        <v>123</v>
      </c>
      <c r="E9" s="230">
        <v>9.24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24">
        <v>6.9430000000000006E-2</v>
      </c>
      <c r="O9" s="224">
        <f>ROUND(E9*N9,5)</f>
        <v>0.64153000000000004</v>
      </c>
      <c r="P9" s="224">
        <v>0</v>
      </c>
      <c r="Q9" s="224">
        <f>ROUND(E9*P9,5)</f>
        <v>0</v>
      </c>
      <c r="R9" s="224"/>
      <c r="S9" s="224"/>
      <c r="T9" s="225">
        <v>0.67200000000000004</v>
      </c>
      <c r="U9" s="224">
        <f>ROUND(E9*T9,2)</f>
        <v>6.21</v>
      </c>
      <c r="V9" s="214"/>
      <c r="W9" s="214"/>
      <c r="X9" s="214"/>
      <c r="Y9" s="214"/>
      <c r="Z9" s="214"/>
      <c r="AA9" s="214"/>
      <c r="AB9" s="214"/>
      <c r="AC9" s="214"/>
      <c r="AD9" s="214"/>
      <c r="AE9" s="214" t="s">
        <v>124</v>
      </c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15"/>
      <c r="B10" s="222"/>
      <c r="C10" s="268" t="s">
        <v>125</v>
      </c>
      <c r="D10" s="226"/>
      <c r="E10" s="231">
        <v>4.62</v>
      </c>
      <c r="F10" s="235"/>
      <c r="G10" s="235"/>
      <c r="H10" s="235"/>
      <c r="I10" s="235"/>
      <c r="J10" s="235"/>
      <c r="K10" s="235"/>
      <c r="L10" s="235"/>
      <c r="M10" s="235"/>
      <c r="N10" s="224"/>
      <c r="O10" s="224"/>
      <c r="P10" s="224"/>
      <c r="Q10" s="224"/>
      <c r="R10" s="224"/>
      <c r="S10" s="224"/>
      <c r="T10" s="225"/>
      <c r="U10" s="224"/>
      <c r="V10" s="214"/>
      <c r="W10" s="214"/>
      <c r="X10" s="214"/>
      <c r="Y10" s="214"/>
      <c r="Z10" s="214"/>
      <c r="AA10" s="214"/>
      <c r="AB10" s="214"/>
      <c r="AC10" s="214"/>
      <c r="AD10" s="214"/>
      <c r="AE10" s="214" t="s">
        <v>126</v>
      </c>
      <c r="AF10" s="214">
        <v>0</v>
      </c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outlineLevel="1" x14ac:dyDescent="0.2">
      <c r="A11" s="215"/>
      <c r="B11" s="222"/>
      <c r="C11" s="268" t="s">
        <v>127</v>
      </c>
      <c r="D11" s="226"/>
      <c r="E11" s="231">
        <v>4.62</v>
      </c>
      <c r="F11" s="235"/>
      <c r="G11" s="235"/>
      <c r="H11" s="235"/>
      <c r="I11" s="235"/>
      <c r="J11" s="235"/>
      <c r="K11" s="235"/>
      <c r="L11" s="235"/>
      <c r="M11" s="235"/>
      <c r="N11" s="224"/>
      <c r="O11" s="224"/>
      <c r="P11" s="224"/>
      <c r="Q11" s="224"/>
      <c r="R11" s="224"/>
      <c r="S11" s="224"/>
      <c r="T11" s="225"/>
      <c r="U11" s="224"/>
      <c r="V11" s="214"/>
      <c r="W11" s="214"/>
      <c r="X11" s="214"/>
      <c r="Y11" s="214"/>
      <c r="Z11" s="214"/>
      <c r="AA11" s="214"/>
      <c r="AB11" s="214"/>
      <c r="AC11" s="214"/>
      <c r="AD11" s="214"/>
      <c r="AE11" s="214" t="s">
        <v>126</v>
      </c>
      <c r="AF11" s="214">
        <v>0</v>
      </c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</row>
    <row r="12" spans="1:60" outlineLevel="1" x14ac:dyDescent="0.2">
      <c r="A12" s="215">
        <v>2</v>
      </c>
      <c r="B12" s="222" t="s">
        <v>128</v>
      </c>
      <c r="C12" s="267" t="s">
        <v>129</v>
      </c>
      <c r="D12" s="224" t="s">
        <v>123</v>
      </c>
      <c r="E12" s="230">
        <v>3.1520000000000001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21</v>
      </c>
      <c r="M12" s="235">
        <f>G12*(1+L12/100)</f>
        <v>0</v>
      </c>
      <c r="N12" s="224">
        <v>0.11219</v>
      </c>
      <c r="O12" s="224">
        <f>ROUND(E12*N12,5)</f>
        <v>0.35361999999999999</v>
      </c>
      <c r="P12" s="224">
        <v>0</v>
      </c>
      <c r="Q12" s="224">
        <f>ROUND(E12*P12,5)</f>
        <v>0</v>
      </c>
      <c r="R12" s="224"/>
      <c r="S12" s="224"/>
      <c r="T12" s="225">
        <v>0.55488999999999999</v>
      </c>
      <c r="U12" s="224">
        <f>ROUND(E12*T12,2)</f>
        <v>1.75</v>
      </c>
      <c r="V12" s="214"/>
      <c r="W12" s="214"/>
      <c r="X12" s="214"/>
      <c r="Y12" s="214"/>
      <c r="Z12" s="214"/>
      <c r="AA12" s="214"/>
      <c r="AB12" s="214"/>
      <c r="AC12" s="214"/>
      <c r="AD12" s="214"/>
      <c r="AE12" s="214" t="s">
        <v>124</v>
      </c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15"/>
      <c r="B13" s="222"/>
      <c r="C13" s="268" t="s">
        <v>130</v>
      </c>
      <c r="D13" s="226"/>
      <c r="E13" s="231">
        <v>3.1520000000000001</v>
      </c>
      <c r="F13" s="235"/>
      <c r="G13" s="235"/>
      <c r="H13" s="235"/>
      <c r="I13" s="235"/>
      <c r="J13" s="235"/>
      <c r="K13" s="235"/>
      <c r="L13" s="235"/>
      <c r="M13" s="235"/>
      <c r="N13" s="224"/>
      <c r="O13" s="224"/>
      <c r="P13" s="224"/>
      <c r="Q13" s="224"/>
      <c r="R13" s="224"/>
      <c r="S13" s="224"/>
      <c r="T13" s="225"/>
      <c r="U13" s="224"/>
      <c r="V13" s="214"/>
      <c r="W13" s="214"/>
      <c r="X13" s="214"/>
      <c r="Y13" s="214"/>
      <c r="Z13" s="214"/>
      <c r="AA13" s="214"/>
      <c r="AB13" s="214"/>
      <c r="AC13" s="214"/>
      <c r="AD13" s="214"/>
      <c r="AE13" s="214" t="s">
        <v>126</v>
      </c>
      <c r="AF13" s="214">
        <v>0</v>
      </c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">
      <c r="A14" s="215">
        <v>3</v>
      </c>
      <c r="B14" s="222" t="s">
        <v>131</v>
      </c>
      <c r="C14" s="267" t="s">
        <v>132</v>
      </c>
      <c r="D14" s="224" t="s">
        <v>123</v>
      </c>
      <c r="E14" s="230">
        <v>9.6</v>
      </c>
      <c r="F14" s="234"/>
      <c r="G14" s="235">
        <f>ROUND(E14*F14,2)</f>
        <v>0</v>
      </c>
      <c r="H14" s="234"/>
      <c r="I14" s="235">
        <f>ROUND(E14*H14,2)</f>
        <v>0</v>
      </c>
      <c r="J14" s="234"/>
      <c r="K14" s="235">
        <f>ROUND(E14*J14,2)</f>
        <v>0</v>
      </c>
      <c r="L14" s="235">
        <v>21</v>
      </c>
      <c r="M14" s="235">
        <f>G14*(1+L14/100)</f>
        <v>0</v>
      </c>
      <c r="N14" s="224">
        <v>4.5440000000000001E-2</v>
      </c>
      <c r="O14" s="224">
        <f>ROUND(E14*N14,5)</f>
        <v>0.43622</v>
      </c>
      <c r="P14" s="224">
        <v>0</v>
      </c>
      <c r="Q14" s="224">
        <f>ROUND(E14*P14,5)</f>
        <v>0</v>
      </c>
      <c r="R14" s="224"/>
      <c r="S14" s="224"/>
      <c r="T14" s="225">
        <v>1.452</v>
      </c>
      <c r="U14" s="224">
        <f>ROUND(E14*T14,2)</f>
        <v>13.94</v>
      </c>
      <c r="V14" s="214"/>
      <c r="W14" s="214"/>
      <c r="X14" s="214"/>
      <c r="Y14" s="214"/>
      <c r="Z14" s="214"/>
      <c r="AA14" s="214"/>
      <c r="AB14" s="214"/>
      <c r="AC14" s="214"/>
      <c r="AD14" s="214"/>
      <c r="AE14" s="214" t="s">
        <v>124</v>
      </c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15"/>
      <c r="B15" s="222"/>
      <c r="C15" s="268" t="s">
        <v>133</v>
      </c>
      <c r="D15" s="226"/>
      <c r="E15" s="231">
        <v>4.8</v>
      </c>
      <c r="F15" s="235"/>
      <c r="G15" s="235"/>
      <c r="H15" s="235"/>
      <c r="I15" s="235"/>
      <c r="J15" s="235"/>
      <c r="K15" s="235"/>
      <c r="L15" s="235"/>
      <c r="M15" s="235"/>
      <c r="N15" s="224"/>
      <c r="O15" s="224"/>
      <c r="P15" s="224"/>
      <c r="Q15" s="224"/>
      <c r="R15" s="224"/>
      <c r="S15" s="224"/>
      <c r="T15" s="225"/>
      <c r="U15" s="224"/>
      <c r="V15" s="214"/>
      <c r="W15" s="214"/>
      <c r="X15" s="214"/>
      <c r="Y15" s="214"/>
      <c r="Z15" s="214"/>
      <c r="AA15" s="214"/>
      <c r="AB15" s="214"/>
      <c r="AC15" s="214"/>
      <c r="AD15" s="214"/>
      <c r="AE15" s="214" t="s">
        <v>126</v>
      </c>
      <c r="AF15" s="214">
        <v>0</v>
      </c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outlineLevel="1" x14ac:dyDescent="0.2">
      <c r="A16" s="215"/>
      <c r="B16" s="222"/>
      <c r="C16" s="268" t="s">
        <v>134</v>
      </c>
      <c r="D16" s="226"/>
      <c r="E16" s="231">
        <v>4.8</v>
      </c>
      <c r="F16" s="235"/>
      <c r="G16" s="235"/>
      <c r="H16" s="235"/>
      <c r="I16" s="235"/>
      <c r="J16" s="235"/>
      <c r="K16" s="235"/>
      <c r="L16" s="235"/>
      <c r="M16" s="235"/>
      <c r="N16" s="224"/>
      <c r="O16" s="224"/>
      <c r="P16" s="224"/>
      <c r="Q16" s="224"/>
      <c r="R16" s="224"/>
      <c r="S16" s="224"/>
      <c r="T16" s="225"/>
      <c r="U16" s="224"/>
      <c r="V16" s="214"/>
      <c r="W16" s="214"/>
      <c r="X16" s="214"/>
      <c r="Y16" s="214"/>
      <c r="Z16" s="214"/>
      <c r="AA16" s="214"/>
      <c r="AB16" s="214"/>
      <c r="AC16" s="214"/>
      <c r="AD16" s="214"/>
      <c r="AE16" s="214" t="s">
        <v>126</v>
      </c>
      <c r="AF16" s="214">
        <v>0</v>
      </c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x14ac:dyDescent="0.2">
      <c r="A17" s="216" t="s">
        <v>119</v>
      </c>
      <c r="B17" s="223" t="s">
        <v>62</v>
      </c>
      <c r="C17" s="269" t="s">
        <v>63</v>
      </c>
      <c r="D17" s="227"/>
      <c r="E17" s="232"/>
      <c r="F17" s="236"/>
      <c r="G17" s="236">
        <f>SUMIF(AE18:AE19,"&lt;&gt;NOR",G18:G19)</f>
        <v>0</v>
      </c>
      <c r="H17" s="236"/>
      <c r="I17" s="236">
        <f>SUM(I18:I19)</f>
        <v>0</v>
      </c>
      <c r="J17" s="236"/>
      <c r="K17" s="236">
        <f>SUM(K18:K19)</f>
        <v>0</v>
      </c>
      <c r="L17" s="236"/>
      <c r="M17" s="236">
        <f>SUM(M18:M19)</f>
        <v>0</v>
      </c>
      <c r="N17" s="227"/>
      <c r="O17" s="227">
        <f>SUM(O18:O19)</f>
        <v>0.16389999999999999</v>
      </c>
      <c r="P17" s="227"/>
      <c r="Q17" s="227">
        <f>SUM(Q18:Q19)</f>
        <v>0</v>
      </c>
      <c r="R17" s="227"/>
      <c r="S17" s="227"/>
      <c r="T17" s="228"/>
      <c r="U17" s="227">
        <f>SUM(U18:U19)</f>
        <v>2.65</v>
      </c>
      <c r="AE17" t="s">
        <v>120</v>
      </c>
    </row>
    <row r="18" spans="1:60" ht="22.5" outlineLevel="1" x14ac:dyDescent="0.2">
      <c r="A18" s="215">
        <v>4</v>
      </c>
      <c r="B18" s="222" t="s">
        <v>135</v>
      </c>
      <c r="C18" s="267" t="s">
        <v>136</v>
      </c>
      <c r="D18" s="224" t="s">
        <v>123</v>
      </c>
      <c r="E18" s="230">
        <v>6.3040000000000003</v>
      </c>
      <c r="F18" s="234"/>
      <c r="G18" s="235">
        <f>ROUND(E18*F18,2)</f>
        <v>0</v>
      </c>
      <c r="H18" s="234"/>
      <c r="I18" s="235">
        <f>ROUND(E18*H18,2)</f>
        <v>0</v>
      </c>
      <c r="J18" s="234"/>
      <c r="K18" s="235">
        <f>ROUND(E18*J18,2)</f>
        <v>0</v>
      </c>
      <c r="L18" s="235">
        <v>21</v>
      </c>
      <c r="M18" s="235">
        <f>G18*(1+L18/100)</f>
        <v>0</v>
      </c>
      <c r="N18" s="224">
        <v>2.5999999999999999E-2</v>
      </c>
      <c r="O18" s="224">
        <f>ROUND(E18*N18,5)</f>
        <v>0.16389999999999999</v>
      </c>
      <c r="P18" s="224">
        <v>0</v>
      </c>
      <c r="Q18" s="224">
        <f>ROUND(E18*P18,5)</f>
        <v>0</v>
      </c>
      <c r="R18" s="224"/>
      <c r="S18" s="224"/>
      <c r="T18" s="225">
        <v>0.42</v>
      </c>
      <c r="U18" s="224">
        <f>ROUND(E18*T18,2)</f>
        <v>2.65</v>
      </c>
      <c r="V18" s="214"/>
      <c r="W18" s="214"/>
      <c r="X18" s="214"/>
      <c r="Y18" s="214"/>
      <c r="Z18" s="214"/>
      <c r="AA18" s="214"/>
      <c r="AB18" s="214"/>
      <c r="AC18" s="214"/>
      <c r="AD18" s="214"/>
      <c r="AE18" s="214" t="s">
        <v>124</v>
      </c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15"/>
      <c r="B19" s="222"/>
      <c r="C19" s="268" t="s">
        <v>137</v>
      </c>
      <c r="D19" s="226"/>
      <c r="E19" s="231">
        <v>6.3040000000000003</v>
      </c>
      <c r="F19" s="235"/>
      <c r="G19" s="235"/>
      <c r="H19" s="235"/>
      <c r="I19" s="235"/>
      <c r="J19" s="235"/>
      <c r="K19" s="235"/>
      <c r="L19" s="235"/>
      <c r="M19" s="235"/>
      <c r="N19" s="224"/>
      <c r="O19" s="224"/>
      <c r="P19" s="224"/>
      <c r="Q19" s="224"/>
      <c r="R19" s="224"/>
      <c r="S19" s="224"/>
      <c r="T19" s="225"/>
      <c r="U19" s="224"/>
      <c r="V19" s="214"/>
      <c r="W19" s="214"/>
      <c r="X19" s="214"/>
      <c r="Y19" s="214"/>
      <c r="Z19" s="214"/>
      <c r="AA19" s="214"/>
      <c r="AB19" s="214"/>
      <c r="AC19" s="214"/>
      <c r="AD19" s="214"/>
      <c r="AE19" s="214" t="s">
        <v>126</v>
      </c>
      <c r="AF19" s="214">
        <v>0</v>
      </c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x14ac:dyDescent="0.2">
      <c r="A20" s="216" t="s">
        <v>119</v>
      </c>
      <c r="B20" s="223" t="s">
        <v>64</v>
      </c>
      <c r="C20" s="269" t="s">
        <v>65</v>
      </c>
      <c r="D20" s="227"/>
      <c r="E20" s="232"/>
      <c r="F20" s="236"/>
      <c r="G20" s="236">
        <f>SUMIF(AE21:AE26,"&lt;&gt;NOR",G21:G26)</f>
        <v>0</v>
      </c>
      <c r="H20" s="236"/>
      <c r="I20" s="236">
        <f>SUM(I21:I26)</f>
        <v>0</v>
      </c>
      <c r="J20" s="236"/>
      <c r="K20" s="236">
        <f>SUM(K21:K26)</f>
        <v>0</v>
      </c>
      <c r="L20" s="236"/>
      <c r="M20" s="236">
        <f>SUM(M21:M26)</f>
        <v>0</v>
      </c>
      <c r="N20" s="227"/>
      <c r="O20" s="227">
        <f>SUM(O21:O26)</f>
        <v>0.41415999999999997</v>
      </c>
      <c r="P20" s="227"/>
      <c r="Q20" s="227">
        <f>SUM(Q21:Q26)</f>
        <v>0.57040000000000002</v>
      </c>
      <c r="R20" s="227"/>
      <c r="S20" s="227"/>
      <c r="T20" s="228"/>
      <c r="U20" s="227">
        <f>SUM(U21:U26)</f>
        <v>30.33</v>
      </c>
      <c r="AE20" t="s">
        <v>120</v>
      </c>
    </row>
    <row r="21" spans="1:60" ht="22.5" outlineLevel="1" x14ac:dyDescent="0.2">
      <c r="A21" s="215">
        <v>5</v>
      </c>
      <c r="B21" s="222" t="s">
        <v>138</v>
      </c>
      <c r="C21" s="267" t="s">
        <v>139</v>
      </c>
      <c r="D21" s="224" t="s">
        <v>140</v>
      </c>
      <c r="E21" s="230">
        <v>4</v>
      </c>
      <c r="F21" s="234"/>
      <c r="G21" s="235">
        <f>ROUND(E21*F21,2)</f>
        <v>0</v>
      </c>
      <c r="H21" s="234"/>
      <c r="I21" s="235">
        <f>ROUND(E21*H21,2)</f>
        <v>0</v>
      </c>
      <c r="J21" s="234"/>
      <c r="K21" s="235">
        <f>ROUND(E21*J21,2)</f>
        <v>0</v>
      </c>
      <c r="L21" s="235">
        <v>21</v>
      </c>
      <c r="M21" s="235">
        <f>G21*(1+L21/100)</f>
        <v>0</v>
      </c>
      <c r="N21" s="224">
        <v>0.10353999999999999</v>
      </c>
      <c r="O21" s="224">
        <f>ROUND(E21*N21,5)</f>
        <v>0.41415999999999997</v>
      </c>
      <c r="P21" s="224">
        <v>0.1426</v>
      </c>
      <c r="Q21" s="224">
        <f>ROUND(E21*P21,5)</f>
        <v>0.57040000000000002</v>
      </c>
      <c r="R21" s="224"/>
      <c r="S21" s="224"/>
      <c r="T21" s="225">
        <v>7.5815400000000004</v>
      </c>
      <c r="U21" s="224">
        <f>ROUND(E21*T21,2)</f>
        <v>30.33</v>
      </c>
      <c r="V21" s="214"/>
      <c r="W21" s="214"/>
      <c r="X21" s="214"/>
      <c r="Y21" s="214"/>
      <c r="Z21" s="214"/>
      <c r="AA21" s="214"/>
      <c r="AB21" s="214"/>
      <c r="AC21" s="214"/>
      <c r="AD21" s="214"/>
      <c r="AE21" s="214" t="s">
        <v>124</v>
      </c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15"/>
      <c r="B22" s="222"/>
      <c r="C22" s="270" t="s">
        <v>141</v>
      </c>
      <c r="D22" s="229"/>
      <c r="E22" s="233"/>
      <c r="F22" s="237"/>
      <c r="G22" s="238"/>
      <c r="H22" s="235"/>
      <c r="I22" s="235"/>
      <c r="J22" s="235"/>
      <c r="K22" s="235"/>
      <c r="L22" s="235"/>
      <c r="M22" s="235"/>
      <c r="N22" s="224"/>
      <c r="O22" s="224"/>
      <c r="P22" s="224"/>
      <c r="Q22" s="224"/>
      <c r="R22" s="224"/>
      <c r="S22" s="224"/>
      <c r="T22" s="225"/>
      <c r="U22" s="224"/>
      <c r="V22" s="214"/>
      <c r="W22" s="214"/>
      <c r="X22" s="214"/>
      <c r="Y22" s="214"/>
      <c r="Z22" s="214"/>
      <c r="AA22" s="214"/>
      <c r="AB22" s="214"/>
      <c r="AC22" s="214"/>
      <c r="AD22" s="214"/>
      <c r="AE22" s="214" t="s">
        <v>142</v>
      </c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7" t="str">
        <f>C22</f>
        <v>2x dveře 1/3 prosklenné + bezp. fólie 800/1970 mm - P</v>
      </c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15"/>
      <c r="B23" s="222"/>
      <c r="C23" s="270" t="s">
        <v>143</v>
      </c>
      <c r="D23" s="229"/>
      <c r="E23" s="233"/>
      <c r="F23" s="237"/>
      <c r="G23" s="238"/>
      <c r="H23" s="235"/>
      <c r="I23" s="235"/>
      <c r="J23" s="235"/>
      <c r="K23" s="235"/>
      <c r="L23" s="235"/>
      <c r="M23" s="235"/>
      <c r="N23" s="224"/>
      <c r="O23" s="224"/>
      <c r="P23" s="224"/>
      <c r="Q23" s="224"/>
      <c r="R23" s="224"/>
      <c r="S23" s="224"/>
      <c r="T23" s="225"/>
      <c r="U23" s="224"/>
      <c r="V23" s="214"/>
      <c r="W23" s="214"/>
      <c r="X23" s="214"/>
      <c r="Y23" s="214"/>
      <c r="Z23" s="214"/>
      <c r="AA23" s="214"/>
      <c r="AB23" s="214"/>
      <c r="AC23" s="214"/>
      <c r="AD23" s="214"/>
      <c r="AE23" s="214" t="s">
        <v>142</v>
      </c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7" t="str">
        <f>C23</f>
        <v>2x dveře 1/3 prosklenné + bezp. fólie 800/1970 mm - L</v>
      </c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15"/>
      <c r="B24" s="222"/>
      <c r="C24" s="270" t="s">
        <v>144</v>
      </c>
      <c r="D24" s="229"/>
      <c r="E24" s="233"/>
      <c r="F24" s="237"/>
      <c r="G24" s="238"/>
      <c r="H24" s="235"/>
      <c r="I24" s="235"/>
      <c r="J24" s="235"/>
      <c r="K24" s="235"/>
      <c r="L24" s="235"/>
      <c r="M24" s="235"/>
      <c r="N24" s="224"/>
      <c r="O24" s="224"/>
      <c r="P24" s="224"/>
      <c r="Q24" s="224"/>
      <c r="R24" s="224"/>
      <c r="S24" s="224"/>
      <c r="T24" s="225"/>
      <c r="U24" s="224"/>
      <c r="V24" s="214"/>
      <c r="W24" s="214"/>
      <c r="X24" s="214"/>
      <c r="Y24" s="214"/>
      <c r="Z24" s="214"/>
      <c r="AA24" s="214"/>
      <c r="AB24" s="214"/>
      <c r="AC24" s="214"/>
      <c r="AD24" s="214"/>
      <c r="AE24" s="214" t="s">
        <v>142</v>
      </c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7" t="str">
        <f>C24</f>
        <v>Dekor určí provozovatel (investor) před realizací.</v>
      </c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15"/>
      <c r="B25" s="222"/>
      <c r="C25" s="268" t="s">
        <v>145</v>
      </c>
      <c r="D25" s="226"/>
      <c r="E25" s="231">
        <v>2</v>
      </c>
      <c r="F25" s="235"/>
      <c r="G25" s="235"/>
      <c r="H25" s="235"/>
      <c r="I25" s="235"/>
      <c r="J25" s="235"/>
      <c r="K25" s="235"/>
      <c r="L25" s="235"/>
      <c r="M25" s="235"/>
      <c r="N25" s="224"/>
      <c r="O25" s="224"/>
      <c r="P25" s="224"/>
      <c r="Q25" s="224"/>
      <c r="R25" s="224"/>
      <c r="S25" s="224"/>
      <c r="T25" s="225"/>
      <c r="U25" s="224"/>
      <c r="V25" s="214"/>
      <c r="W25" s="214"/>
      <c r="X25" s="214"/>
      <c r="Y25" s="214"/>
      <c r="Z25" s="214"/>
      <c r="AA25" s="214"/>
      <c r="AB25" s="214"/>
      <c r="AC25" s="214"/>
      <c r="AD25" s="214"/>
      <c r="AE25" s="214" t="s">
        <v>126</v>
      </c>
      <c r="AF25" s="214">
        <v>0</v>
      </c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15"/>
      <c r="B26" s="222"/>
      <c r="C26" s="268" t="s">
        <v>146</v>
      </c>
      <c r="D26" s="226"/>
      <c r="E26" s="231">
        <v>2</v>
      </c>
      <c r="F26" s="235"/>
      <c r="G26" s="235"/>
      <c r="H26" s="235"/>
      <c r="I26" s="235"/>
      <c r="J26" s="235"/>
      <c r="K26" s="235"/>
      <c r="L26" s="235"/>
      <c r="M26" s="235"/>
      <c r="N26" s="224"/>
      <c r="O26" s="224"/>
      <c r="P26" s="224"/>
      <c r="Q26" s="224"/>
      <c r="R26" s="224"/>
      <c r="S26" s="224"/>
      <c r="T26" s="225"/>
      <c r="U26" s="224"/>
      <c r="V26" s="214"/>
      <c r="W26" s="214"/>
      <c r="X26" s="214"/>
      <c r="Y26" s="214"/>
      <c r="Z26" s="214"/>
      <c r="AA26" s="214"/>
      <c r="AB26" s="214"/>
      <c r="AC26" s="214"/>
      <c r="AD26" s="214"/>
      <c r="AE26" s="214" t="s">
        <v>126</v>
      </c>
      <c r="AF26" s="214">
        <v>0</v>
      </c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x14ac:dyDescent="0.2">
      <c r="A27" s="216" t="s">
        <v>119</v>
      </c>
      <c r="B27" s="223" t="s">
        <v>66</v>
      </c>
      <c r="C27" s="269" t="s">
        <v>67</v>
      </c>
      <c r="D27" s="227"/>
      <c r="E27" s="232"/>
      <c r="F27" s="236"/>
      <c r="G27" s="236">
        <f>SUMIF(AE28:AE39,"&lt;&gt;NOR",G28:G39)</f>
        <v>0</v>
      </c>
      <c r="H27" s="236"/>
      <c r="I27" s="236">
        <f>SUM(I28:I39)</f>
        <v>0</v>
      </c>
      <c r="J27" s="236"/>
      <c r="K27" s="236">
        <f>SUM(K28:K39)</f>
        <v>0</v>
      </c>
      <c r="L27" s="236"/>
      <c r="M27" s="236">
        <f>SUM(M28:M39)</f>
        <v>0</v>
      </c>
      <c r="N27" s="227"/>
      <c r="O27" s="227">
        <f>SUM(O28:O39)</f>
        <v>1.0790000000000001E-2</v>
      </c>
      <c r="P27" s="227"/>
      <c r="Q27" s="227">
        <f>SUM(Q28:Q39)</f>
        <v>11.83071</v>
      </c>
      <c r="R27" s="227"/>
      <c r="S27" s="227"/>
      <c r="T27" s="228"/>
      <c r="U27" s="227">
        <f>SUM(U28:U39)</f>
        <v>39.950000000000003</v>
      </c>
      <c r="AE27" t="s">
        <v>120</v>
      </c>
    </row>
    <row r="28" spans="1:60" outlineLevel="1" x14ac:dyDescent="0.2">
      <c r="A28" s="215">
        <v>6</v>
      </c>
      <c r="B28" s="222" t="s">
        <v>147</v>
      </c>
      <c r="C28" s="267" t="s">
        <v>148</v>
      </c>
      <c r="D28" s="224" t="s">
        <v>123</v>
      </c>
      <c r="E28" s="230">
        <v>34</v>
      </c>
      <c r="F28" s="234"/>
      <c r="G28" s="235">
        <f>ROUND(E28*F28,2)</f>
        <v>0</v>
      </c>
      <c r="H28" s="234"/>
      <c r="I28" s="235">
        <f>ROUND(E28*H28,2)</f>
        <v>0</v>
      </c>
      <c r="J28" s="234"/>
      <c r="K28" s="235">
        <f>ROUND(E28*J28,2)</f>
        <v>0</v>
      </c>
      <c r="L28" s="235">
        <v>21</v>
      </c>
      <c r="M28" s="235">
        <f>G28*(1+L28/100)</f>
        <v>0</v>
      </c>
      <c r="N28" s="224">
        <v>0</v>
      </c>
      <c r="O28" s="224">
        <f>ROUND(E28*N28,5)</f>
        <v>0</v>
      </c>
      <c r="P28" s="224">
        <v>0.02</v>
      </c>
      <c r="Q28" s="224">
        <f>ROUND(E28*P28,5)</f>
        <v>0.68</v>
      </c>
      <c r="R28" s="224"/>
      <c r="S28" s="224"/>
      <c r="T28" s="225">
        <v>0.14699999999999999</v>
      </c>
      <c r="U28" s="224">
        <f>ROUND(E28*T28,2)</f>
        <v>5</v>
      </c>
      <c r="V28" s="214"/>
      <c r="W28" s="214"/>
      <c r="X28" s="214"/>
      <c r="Y28" s="214"/>
      <c r="Z28" s="214"/>
      <c r="AA28" s="214"/>
      <c r="AB28" s="214"/>
      <c r="AC28" s="214"/>
      <c r="AD28" s="214"/>
      <c r="AE28" s="214" t="s">
        <v>124</v>
      </c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15"/>
      <c r="B29" s="222"/>
      <c r="C29" s="268" t="s">
        <v>149</v>
      </c>
      <c r="D29" s="226"/>
      <c r="E29" s="231">
        <v>17</v>
      </c>
      <c r="F29" s="235"/>
      <c r="G29" s="235"/>
      <c r="H29" s="235"/>
      <c r="I29" s="235"/>
      <c r="J29" s="235"/>
      <c r="K29" s="235"/>
      <c r="L29" s="235"/>
      <c r="M29" s="235"/>
      <c r="N29" s="224"/>
      <c r="O29" s="224"/>
      <c r="P29" s="224"/>
      <c r="Q29" s="224"/>
      <c r="R29" s="224"/>
      <c r="S29" s="224"/>
      <c r="T29" s="225"/>
      <c r="U29" s="224"/>
      <c r="V29" s="214"/>
      <c r="W29" s="214"/>
      <c r="X29" s="214"/>
      <c r="Y29" s="214"/>
      <c r="Z29" s="214"/>
      <c r="AA29" s="214"/>
      <c r="AB29" s="214"/>
      <c r="AC29" s="214"/>
      <c r="AD29" s="214"/>
      <c r="AE29" s="214" t="s">
        <v>126</v>
      </c>
      <c r="AF29" s="214">
        <v>0</v>
      </c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15"/>
      <c r="B30" s="222"/>
      <c r="C30" s="268" t="s">
        <v>150</v>
      </c>
      <c r="D30" s="226"/>
      <c r="E30" s="231">
        <v>17</v>
      </c>
      <c r="F30" s="235"/>
      <c r="G30" s="235"/>
      <c r="H30" s="235"/>
      <c r="I30" s="235"/>
      <c r="J30" s="235"/>
      <c r="K30" s="235"/>
      <c r="L30" s="235"/>
      <c r="M30" s="235"/>
      <c r="N30" s="224"/>
      <c r="O30" s="224"/>
      <c r="P30" s="224"/>
      <c r="Q30" s="224"/>
      <c r="R30" s="224"/>
      <c r="S30" s="224"/>
      <c r="T30" s="225"/>
      <c r="U30" s="224"/>
      <c r="V30" s="214"/>
      <c r="W30" s="214"/>
      <c r="X30" s="214"/>
      <c r="Y30" s="214"/>
      <c r="Z30" s="214"/>
      <c r="AA30" s="214"/>
      <c r="AB30" s="214"/>
      <c r="AC30" s="214"/>
      <c r="AD30" s="214"/>
      <c r="AE30" s="214" t="s">
        <v>126</v>
      </c>
      <c r="AF30" s="214">
        <v>0</v>
      </c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15">
        <v>7</v>
      </c>
      <c r="B31" s="222" t="s">
        <v>151</v>
      </c>
      <c r="C31" s="267" t="s">
        <v>152</v>
      </c>
      <c r="D31" s="224" t="s">
        <v>153</v>
      </c>
      <c r="E31" s="230">
        <v>3.4</v>
      </c>
      <c r="F31" s="234"/>
      <c r="G31" s="235">
        <f>ROUND(E31*F31,2)</f>
        <v>0</v>
      </c>
      <c r="H31" s="234"/>
      <c r="I31" s="235">
        <f>ROUND(E31*H31,2)</f>
        <v>0</v>
      </c>
      <c r="J31" s="234"/>
      <c r="K31" s="235">
        <f>ROUND(E31*J31,2)</f>
        <v>0</v>
      </c>
      <c r="L31" s="235">
        <v>21</v>
      </c>
      <c r="M31" s="235">
        <f>G31*(1+L31/100)</f>
        <v>0</v>
      </c>
      <c r="N31" s="224">
        <v>0</v>
      </c>
      <c r="O31" s="224">
        <f>ROUND(E31*N31,5)</f>
        <v>0</v>
      </c>
      <c r="P31" s="224">
        <v>2.2000000000000002</v>
      </c>
      <c r="Q31" s="224">
        <f>ROUND(E31*P31,5)</f>
        <v>7.48</v>
      </c>
      <c r="R31" s="224"/>
      <c r="S31" s="224"/>
      <c r="T31" s="225">
        <v>7.1950000000000003</v>
      </c>
      <c r="U31" s="224">
        <f>ROUND(E31*T31,2)</f>
        <v>24.46</v>
      </c>
      <c r="V31" s="214"/>
      <c r="W31" s="214"/>
      <c r="X31" s="214"/>
      <c r="Y31" s="214"/>
      <c r="Z31" s="214"/>
      <c r="AA31" s="214"/>
      <c r="AB31" s="214"/>
      <c r="AC31" s="214"/>
      <c r="AD31" s="214"/>
      <c r="AE31" s="214" t="s">
        <v>124</v>
      </c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15"/>
      <c r="B32" s="222"/>
      <c r="C32" s="268" t="s">
        <v>154</v>
      </c>
      <c r="D32" s="226"/>
      <c r="E32" s="231">
        <v>1.7</v>
      </c>
      <c r="F32" s="235"/>
      <c r="G32" s="235"/>
      <c r="H32" s="235"/>
      <c r="I32" s="235"/>
      <c r="J32" s="235"/>
      <c r="K32" s="235"/>
      <c r="L32" s="235"/>
      <c r="M32" s="235"/>
      <c r="N32" s="224"/>
      <c r="O32" s="224"/>
      <c r="P32" s="224"/>
      <c r="Q32" s="224"/>
      <c r="R32" s="224"/>
      <c r="S32" s="224"/>
      <c r="T32" s="225"/>
      <c r="U32" s="224"/>
      <c r="V32" s="214"/>
      <c r="W32" s="214"/>
      <c r="X32" s="214"/>
      <c r="Y32" s="214"/>
      <c r="Z32" s="214"/>
      <c r="AA32" s="214"/>
      <c r="AB32" s="214"/>
      <c r="AC32" s="214"/>
      <c r="AD32" s="214"/>
      <c r="AE32" s="214" t="s">
        <v>126</v>
      </c>
      <c r="AF32" s="214">
        <v>0</v>
      </c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15"/>
      <c r="B33" s="222"/>
      <c r="C33" s="268" t="s">
        <v>155</v>
      </c>
      <c r="D33" s="226"/>
      <c r="E33" s="231">
        <v>1.7</v>
      </c>
      <c r="F33" s="235"/>
      <c r="G33" s="235"/>
      <c r="H33" s="235"/>
      <c r="I33" s="235"/>
      <c r="J33" s="235"/>
      <c r="K33" s="235"/>
      <c r="L33" s="235"/>
      <c r="M33" s="235"/>
      <c r="N33" s="224"/>
      <c r="O33" s="224"/>
      <c r="P33" s="224"/>
      <c r="Q33" s="224"/>
      <c r="R33" s="224"/>
      <c r="S33" s="224"/>
      <c r="T33" s="225"/>
      <c r="U33" s="224"/>
      <c r="V33" s="214"/>
      <c r="W33" s="214"/>
      <c r="X33" s="214"/>
      <c r="Y33" s="214"/>
      <c r="Z33" s="214"/>
      <c r="AA33" s="214"/>
      <c r="AB33" s="214"/>
      <c r="AC33" s="214"/>
      <c r="AD33" s="214"/>
      <c r="AE33" s="214" t="s">
        <v>126</v>
      </c>
      <c r="AF33" s="214">
        <v>0</v>
      </c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15">
        <v>8</v>
      </c>
      <c r="B34" s="222" t="s">
        <v>156</v>
      </c>
      <c r="C34" s="267" t="s">
        <v>157</v>
      </c>
      <c r="D34" s="224" t="s">
        <v>123</v>
      </c>
      <c r="E34" s="230">
        <v>10.59</v>
      </c>
      <c r="F34" s="234"/>
      <c r="G34" s="235">
        <f>ROUND(E34*F34,2)</f>
        <v>0</v>
      </c>
      <c r="H34" s="234"/>
      <c r="I34" s="235">
        <f>ROUND(E34*H34,2)</f>
        <v>0</v>
      </c>
      <c r="J34" s="234"/>
      <c r="K34" s="235">
        <f>ROUND(E34*J34,2)</f>
        <v>0</v>
      </c>
      <c r="L34" s="235">
        <v>21</v>
      </c>
      <c r="M34" s="235">
        <f>G34*(1+L34/100)</f>
        <v>0</v>
      </c>
      <c r="N34" s="224">
        <v>6.7000000000000002E-4</v>
      </c>
      <c r="O34" s="224">
        <f>ROUND(E34*N34,5)</f>
        <v>7.1000000000000004E-3</v>
      </c>
      <c r="P34" s="224">
        <v>0.32400000000000001</v>
      </c>
      <c r="Q34" s="224">
        <f>ROUND(E34*P34,5)</f>
        <v>3.4311600000000002</v>
      </c>
      <c r="R34" s="224"/>
      <c r="S34" s="224"/>
      <c r="T34" s="225">
        <v>0.71099999999999997</v>
      </c>
      <c r="U34" s="224">
        <f>ROUND(E34*T34,2)</f>
        <v>7.53</v>
      </c>
      <c r="V34" s="214"/>
      <c r="W34" s="214"/>
      <c r="X34" s="214"/>
      <c r="Y34" s="214"/>
      <c r="Z34" s="214"/>
      <c r="AA34" s="214"/>
      <c r="AB34" s="214"/>
      <c r="AC34" s="214"/>
      <c r="AD34" s="214"/>
      <c r="AE34" s="214" t="s">
        <v>124</v>
      </c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outlineLevel="1" x14ac:dyDescent="0.2">
      <c r="A35" s="215"/>
      <c r="B35" s="222"/>
      <c r="C35" s="268" t="s">
        <v>158</v>
      </c>
      <c r="D35" s="226"/>
      <c r="E35" s="231">
        <v>5.25</v>
      </c>
      <c r="F35" s="235"/>
      <c r="G35" s="235"/>
      <c r="H35" s="235"/>
      <c r="I35" s="235"/>
      <c r="J35" s="235"/>
      <c r="K35" s="235"/>
      <c r="L35" s="235"/>
      <c r="M35" s="235"/>
      <c r="N35" s="224"/>
      <c r="O35" s="224"/>
      <c r="P35" s="224"/>
      <c r="Q35" s="224"/>
      <c r="R35" s="224"/>
      <c r="S35" s="224"/>
      <c r="T35" s="225"/>
      <c r="U35" s="224"/>
      <c r="V35" s="214"/>
      <c r="W35" s="214"/>
      <c r="X35" s="214"/>
      <c r="Y35" s="214"/>
      <c r="Z35" s="214"/>
      <c r="AA35" s="214"/>
      <c r="AB35" s="214"/>
      <c r="AC35" s="214"/>
      <c r="AD35" s="214"/>
      <c r="AE35" s="214" t="s">
        <v>126</v>
      </c>
      <c r="AF35" s="214">
        <v>0</v>
      </c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outlineLevel="1" x14ac:dyDescent="0.2">
      <c r="A36" s="215"/>
      <c r="B36" s="222"/>
      <c r="C36" s="268" t="s">
        <v>159</v>
      </c>
      <c r="D36" s="226"/>
      <c r="E36" s="231">
        <v>5.34</v>
      </c>
      <c r="F36" s="235"/>
      <c r="G36" s="235"/>
      <c r="H36" s="235"/>
      <c r="I36" s="235"/>
      <c r="J36" s="235"/>
      <c r="K36" s="235"/>
      <c r="L36" s="235"/>
      <c r="M36" s="235"/>
      <c r="N36" s="224"/>
      <c r="O36" s="224"/>
      <c r="P36" s="224"/>
      <c r="Q36" s="224"/>
      <c r="R36" s="224"/>
      <c r="S36" s="224"/>
      <c r="T36" s="225"/>
      <c r="U36" s="224"/>
      <c r="V36" s="214"/>
      <c r="W36" s="214"/>
      <c r="X36" s="214"/>
      <c r="Y36" s="214"/>
      <c r="Z36" s="214"/>
      <c r="AA36" s="214"/>
      <c r="AB36" s="214"/>
      <c r="AC36" s="214"/>
      <c r="AD36" s="214"/>
      <c r="AE36" s="214" t="s">
        <v>126</v>
      </c>
      <c r="AF36" s="214">
        <v>0</v>
      </c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15">
        <v>9</v>
      </c>
      <c r="B37" s="222" t="s">
        <v>160</v>
      </c>
      <c r="C37" s="267" t="s">
        <v>161</v>
      </c>
      <c r="D37" s="224" t="s">
        <v>123</v>
      </c>
      <c r="E37" s="230">
        <v>3.1520000000000001</v>
      </c>
      <c r="F37" s="234"/>
      <c r="G37" s="235">
        <f>ROUND(E37*F37,2)</f>
        <v>0</v>
      </c>
      <c r="H37" s="234"/>
      <c r="I37" s="235">
        <f>ROUND(E37*H37,2)</f>
        <v>0</v>
      </c>
      <c r="J37" s="234"/>
      <c r="K37" s="235">
        <f>ROUND(E37*J37,2)</f>
        <v>0</v>
      </c>
      <c r="L37" s="235">
        <v>21</v>
      </c>
      <c r="M37" s="235">
        <f>G37*(1+L37/100)</f>
        <v>0</v>
      </c>
      <c r="N37" s="224">
        <v>1.17E-3</v>
      </c>
      <c r="O37" s="224">
        <f>ROUND(E37*N37,5)</f>
        <v>3.6900000000000001E-3</v>
      </c>
      <c r="P37" s="224">
        <v>7.5999999999999998E-2</v>
      </c>
      <c r="Q37" s="224">
        <f>ROUND(E37*P37,5)</f>
        <v>0.23955000000000001</v>
      </c>
      <c r="R37" s="224"/>
      <c r="S37" s="224"/>
      <c r="T37" s="225">
        <v>0.93899999999999995</v>
      </c>
      <c r="U37" s="224">
        <f>ROUND(E37*T37,2)</f>
        <v>2.96</v>
      </c>
      <c r="V37" s="214"/>
      <c r="W37" s="214"/>
      <c r="X37" s="214"/>
      <c r="Y37" s="214"/>
      <c r="Z37" s="214"/>
      <c r="AA37" s="214"/>
      <c r="AB37" s="214"/>
      <c r="AC37" s="214"/>
      <c r="AD37" s="214"/>
      <c r="AE37" s="214" t="s">
        <v>124</v>
      </c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15"/>
      <c r="B38" s="222"/>
      <c r="C38" s="268" t="s">
        <v>162</v>
      </c>
      <c r="D38" s="226"/>
      <c r="E38" s="231">
        <v>1.5760000000000001</v>
      </c>
      <c r="F38" s="235"/>
      <c r="G38" s="235"/>
      <c r="H38" s="235"/>
      <c r="I38" s="235"/>
      <c r="J38" s="235"/>
      <c r="K38" s="235"/>
      <c r="L38" s="235"/>
      <c r="M38" s="235"/>
      <c r="N38" s="224"/>
      <c r="O38" s="224"/>
      <c r="P38" s="224"/>
      <c r="Q38" s="224"/>
      <c r="R38" s="224"/>
      <c r="S38" s="224"/>
      <c r="T38" s="225"/>
      <c r="U38" s="224"/>
      <c r="V38" s="214"/>
      <c r="W38" s="214"/>
      <c r="X38" s="214"/>
      <c r="Y38" s="214"/>
      <c r="Z38" s="214"/>
      <c r="AA38" s="214"/>
      <c r="AB38" s="214"/>
      <c r="AC38" s="214"/>
      <c r="AD38" s="214"/>
      <c r="AE38" s="214" t="s">
        <v>126</v>
      </c>
      <c r="AF38" s="214">
        <v>0</v>
      </c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15"/>
      <c r="B39" s="222"/>
      <c r="C39" s="268" t="s">
        <v>163</v>
      </c>
      <c r="D39" s="226"/>
      <c r="E39" s="231">
        <v>1.5760000000000001</v>
      </c>
      <c r="F39" s="235"/>
      <c r="G39" s="235"/>
      <c r="H39" s="235"/>
      <c r="I39" s="235"/>
      <c r="J39" s="235"/>
      <c r="K39" s="235"/>
      <c r="L39" s="235"/>
      <c r="M39" s="235"/>
      <c r="N39" s="224"/>
      <c r="O39" s="224"/>
      <c r="P39" s="224"/>
      <c r="Q39" s="224"/>
      <c r="R39" s="224"/>
      <c r="S39" s="224"/>
      <c r="T39" s="225"/>
      <c r="U39" s="224"/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126</v>
      </c>
      <c r="AF39" s="214">
        <v>0</v>
      </c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x14ac:dyDescent="0.2">
      <c r="A40" s="216" t="s">
        <v>119</v>
      </c>
      <c r="B40" s="223" t="s">
        <v>68</v>
      </c>
      <c r="C40" s="269" t="s">
        <v>69</v>
      </c>
      <c r="D40" s="227"/>
      <c r="E40" s="232"/>
      <c r="F40" s="236"/>
      <c r="G40" s="236">
        <f>SUMIF(AE41:AE46,"&lt;&gt;NOR",G41:G46)</f>
        <v>0</v>
      </c>
      <c r="H40" s="236"/>
      <c r="I40" s="236">
        <f>SUM(I41:I46)</f>
        <v>0</v>
      </c>
      <c r="J40" s="236"/>
      <c r="K40" s="236">
        <f>SUM(K41:K46)</f>
        <v>0</v>
      </c>
      <c r="L40" s="236"/>
      <c r="M40" s="236">
        <f>SUM(M41:M46)</f>
        <v>0</v>
      </c>
      <c r="N40" s="227"/>
      <c r="O40" s="227">
        <f>SUM(O41:O46)</f>
        <v>0</v>
      </c>
      <c r="P40" s="227"/>
      <c r="Q40" s="227">
        <f>SUM(Q41:Q46)</f>
        <v>4.5651999999999999</v>
      </c>
      <c r="R40" s="227"/>
      <c r="S40" s="227"/>
      <c r="T40" s="228"/>
      <c r="U40" s="227">
        <f>SUM(U41:U46)</f>
        <v>50.120000000000005</v>
      </c>
      <c r="AE40" t="s">
        <v>120</v>
      </c>
    </row>
    <row r="41" spans="1:60" outlineLevel="1" x14ac:dyDescent="0.2">
      <c r="A41" s="215">
        <v>10</v>
      </c>
      <c r="B41" s="222" t="s">
        <v>164</v>
      </c>
      <c r="C41" s="267" t="s">
        <v>165</v>
      </c>
      <c r="D41" s="224" t="s">
        <v>166</v>
      </c>
      <c r="E41" s="230">
        <v>20.010000000000002</v>
      </c>
      <c r="F41" s="234"/>
      <c r="G41" s="235">
        <f>ROUND(E41*F41,2)</f>
        <v>0</v>
      </c>
      <c r="H41" s="234"/>
      <c r="I41" s="235">
        <f>ROUND(E41*H41,2)</f>
        <v>0</v>
      </c>
      <c r="J41" s="234"/>
      <c r="K41" s="235">
        <f>ROUND(E41*J41,2)</f>
        <v>0</v>
      </c>
      <c r="L41" s="235">
        <v>21</v>
      </c>
      <c r="M41" s="235">
        <f>G41*(1+L41/100)</f>
        <v>0</v>
      </c>
      <c r="N41" s="224">
        <v>0</v>
      </c>
      <c r="O41" s="224">
        <f>ROUND(E41*N41,5)</f>
        <v>0</v>
      </c>
      <c r="P41" s="224">
        <v>4.6000000000000001E-4</v>
      </c>
      <c r="Q41" s="224">
        <f>ROUND(E41*P41,5)</f>
        <v>9.1999999999999998E-3</v>
      </c>
      <c r="R41" s="224"/>
      <c r="S41" s="224"/>
      <c r="T41" s="225">
        <v>1.5</v>
      </c>
      <c r="U41" s="224">
        <f>ROUND(E41*T41,2)</f>
        <v>30.02</v>
      </c>
      <c r="V41" s="214"/>
      <c r="W41" s="214"/>
      <c r="X41" s="214"/>
      <c r="Y41" s="214"/>
      <c r="Z41" s="214"/>
      <c r="AA41" s="214"/>
      <c r="AB41" s="214"/>
      <c r="AC41" s="214"/>
      <c r="AD41" s="214"/>
      <c r="AE41" s="214" t="s">
        <v>124</v>
      </c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15"/>
      <c r="B42" s="222"/>
      <c r="C42" s="268" t="s">
        <v>167</v>
      </c>
      <c r="D42" s="226"/>
      <c r="E42" s="231">
        <v>9.99</v>
      </c>
      <c r="F42" s="235"/>
      <c r="G42" s="235"/>
      <c r="H42" s="235"/>
      <c r="I42" s="235"/>
      <c r="J42" s="235"/>
      <c r="K42" s="235"/>
      <c r="L42" s="235"/>
      <c r="M42" s="235"/>
      <c r="N42" s="224"/>
      <c r="O42" s="224"/>
      <c r="P42" s="224"/>
      <c r="Q42" s="224"/>
      <c r="R42" s="224"/>
      <c r="S42" s="224"/>
      <c r="T42" s="225"/>
      <c r="U42" s="224"/>
      <c r="V42" s="214"/>
      <c r="W42" s="214"/>
      <c r="X42" s="214"/>
      <c r="Y42" s="214"/>
      <c r="Z42" s="214"/>
      <c r="AA42" s="214"/>
      <c r="AB42" s="214"/>
      <c r="AC42" s="214"/>
      <c r="AD42" s="214"/>
      <c r="AE42" s="214" t="s">
        <v>126</v>
      </c>
      <c r="AF42" s="214">
        <v>0</v>
      </c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15"/>
      <c r="B43" s="222"/>
      <c r="C43" s="268" t="s">
        <v>168</v>
      </c>
      <c r="D43" s="226"/>
      <c r="E43" s="231">
        <v>10.02</v>
      </c>
      <c r="F43" s="235"/>
      <c r="G43" s="235"/>
      <c r="H43" s="235"/>
      <c r="I43" s="235"/>
      <c r="J43" s="235"/>
      <c r="K43" s="235"/>
      <c r="L43" s="235"/>
      <c r="M43" s="235"/>
      <c r="N43" s="224"/>
      <c r="O43" s="224"/>
      <c r="P43" s="224"/>
      <c r="Q43" s="224"/>
      <c r="R43" s="224"/>
      <c r="S43" s="224"/>
      <c r="T43" s="225"/>
      <c r="U43" s="224"/>
      <c r="V43" s="214"/>
      <c r="W43" s="214"/>
      <c r="X43" s="214"/>
      <c r="Y43" s="214"/>
      <c r="Z43" s="214"/>
      <c r="AA43" s="214"/>
      <c r="AB43" s="214"/>
      <c r="AC43" s="214"/>
      <c r="AD43" s="214"/>
      <c r="AE43" s="214" t="s">
        <v>126</v>
      </c>
      <c r="AF43" s="214">
        <v>0</v>
      </c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15">
        <v>11</v>
      </c>
      <c r="B44" s="222" t="s">
        <v>169</v>
      </c>
      <c r="C44" s="267" t="s">
        <v>170</v>
      </c>
      <c r="D44" s="224" t="s">
        <v>123</v>
      </c>
      <c r="E44" s="230">
        <v>67</v>
      </c>
      <c r="F44" s="234"/>
      <c r="G44" s="235">
        <f>ROUND(E44*F44,2)</f>
        <v>0</v>
      </c>
      <c r="H44" s="234"/>
      <c r="I44" s="235">
        <f>ROUND(E44*H44,2)</f>
        <v>0</v>
      </c>
      <c r="J44" s="234"/>
      <c r="K44" s="235">
        <f>ROUND(E44*J44,2)</f>
        <v>0</v>
      </c>
      <c r="L44" s="235">
        <v>21</v>
      </c>
      <c r="M44" s="235">
        <f>G44*(1+L44/100)</f>
        <v>0</v>
      </c>
      <c r="N44" s="224">
        <v>0</v>
      </c>
      <c r="O44" s="224">
        <f>ROUND(E44*N44,5)</f>
        <v>0</v>
      </c>
      <c r="P44" s="224">
        <v>6.8000000000000005E-2</v>
      </c>
      <c r="Q44" s="224">
        <f>ROUND(E44*P44,5)</f>
        <v>4.556</v>
      </c>
      <c r="R44" s="224"/>
      <c r="S44" s="224"/>
      <c r="T44" s="225">
        <v>0.3</v>
      </c>
      <c r="U44" s="224">
        <f>ROUND(E44*T44,2)</f>
        <v>20.100000000000001</v>
      </c>
      <c r="V44" s="214"/>
      <c r="W44" s="214"/>
      <c r="X44" s="214"/>
      <c r="Y44" s="214"/>
      <c r="Z44" s="214"/>
      <c r="AA44" s="214"/>
      <c r="AB44" s="214"/>
      <c r="AC44" s="214"/>
      <c r="AD44" s="214"/>
      <c r="AE44" s="214" t="s">
        <v>124</v>
      </c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15"/>
      <c r="B45" s="222"/>
      <c r="C45" s="268" t="s">
        <v>171</v>
      </c>
      <c r="D45" s="226"/>
      <c r="E45" s="231">
        <v>33.5</v>
      </c>
      <c r="F45" s="235"/>
      <c r="G45" s="235"/>
      <c r="H45" s="235"/>
      <c r="I45" s="235"/>
      <c r="J45" s="235"/>
      <c r="K45" s="235"/>
      <c r="L45" s="235"/>
      <c r="M45" s="235"/>
      <c r="N45" s="224"/>
      <c r="O45" s="224"/>
      <c r="P45" s="224"/>
      <c r="Q45" s="224"/>
      <c r="R45" s="224"/>
      <c r="S45" s="224"/>
      <c r="T45" s="225"/>
      <c r="U45" s="224"/>
      <c r="V45" s="214"/>
      <c r="W45" s="214"/>
      <c r="X45" s="214"/>
      <c r="Y45" s="214"/>
      <c r="Z45" s="214"/>
      <c r="AA45" s="214"/>
      <c r="AB45" s="214"/>
      <c r="AC45" s="214"/>
      <c r="AD45" s="214"/>
      <c r="AE45" s="214" t="s">
        <v>126</v>
      </c>
      <c r="AF45" s="214">
        <v>0</v>
      </c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15"/>
      <c r="B46" s="222"/>
      <c r="C46" s="268" t="s">
        <v>172</v>
      </c>
      <c r="D46" s="226"/>
      <c r="E46" s="231">
        <v>33.5</v>
      </c>
      <c r="F46" s="235"/>
      <c r="G46" s="235"/>
      <c r="H46" s="235"/>
      <c r="I46" s="235"/>
      <c r="J46" s="235"/>
      <c r="K46" s="235"/>
      <c r="L46" s="235"/>
      <c r="M46" s="235"/>
      <c r="N46" s="224"/>
      <c r="O46" s="224"/>
      <c r="P46" s="224"/>
      <c r="Q46" s="224"/>
      <c r="R46" s="224"/>
      <c r="S46" s="224"/>
      <c r="T46" s="225"/>
      <c r="U46" s="224"/>
      <c r="V46" s="214"/>
      <c r="W46" s="214"/>
      <c r="X46" s="214"/>
      <c r="Y46" s="214"/>
      <c r="Z46" s="214"/>
      <c r="AA46" s="214"/>
      <c r="AB46" s="214"/>
      <c r="AC46" s="214"/>
      <c r="AD46" s="214"/>
      <c r="AE46" s="214" t="s">
        <v>126</v>
      </c>
      <c r="AF46" s="214">
        <v>0</v>
      </c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x14ac:dyDescent="0.2">
      <c r="A47" s="216" t="s">
        <v>119</v>
      </c>
      <c r="B47" s="223" t="s">
        <v>70</v>
      </c>
      <c r="C47" s="269" t="s">
        <v>71</v>
      </c>
      <c r="D47" s="227"/>
      <c r="E47" s="232"/>
      <c r="F47" s="236"/>
      <c r="G47" s="236">
        <f>SUMIF(AE48:AE54,"&lt;&gt;NOR",G48:G54)</f>
        <v>0</v>
      </c>
      <c r="H47" s="236"/>
      <c r="I47" s="236">
        <f>SUM(I48:I54)</f>
        <v>0</v>
      </c>
      <c r="J47" s="236"/>
      <c r="K47" s="236">
        <f>SUM(K48:K54)</f>
        <v>0</v>
      </c>
      <c r="L47" s="236"/>
      <c r="M47" s="236">
        <f>SUM(M48:M54)</f>
        <v>0</v>
      </c>
      <c r="N47" s="227"/>
      <c r="O47" s="227">
        <f>SUM(O48:O54)</f>
        <v>1.8800000000000001E-2</v>
      </c>
      <c r="P47" s="227"/>
      <c r="Q47" s="227">
        <f>SUM(Q48:Q54)</f>
        <v>2.376E-2</v>
      </c>
      <c r="R47" s="227"/>
      <c r="S47" s="227"/>
      <c r="T47" s="228"/>
      <c r="U47" s="227">
        <f>SUM(U48:U54)</f>
        <v>15.379999999999999</v>
      </c>
      <c r="AE47" t="s">
        <v>120</v>
      </c>
    </row>
    <row r="48" spans="1:60" outlineLevel="1" x14ac:dyDescent="0.2">
      <c r="A48" s="215">
        <v>12</v>
      </c>
      <c r="B48" s="222" t="s">
        <v>173</v>
      </c>
      <c r="C48" s="267" t="s">
        <v>174</v>
      </c>
      <c r="D48" s="224" t="s">
        <v>166</v>
      </c>
      <c r="E48" s="230">
        <v>12</v>
      </c>
      <c r="F48" s="234"/>
      <c r="G48" s="235">
        <f>ROUND(E48*F48,2)</f>
        <v>0</v>
      </c>
      <c r="H48" s="234"/>
      <c r="I48" s="235">
        <f>ROUND(E48*H48,2)</f>
        <v>0</v>
      </c>
      <c r="J48" s="234"/>
      <c r="K48" s="235">
        <f>ROUND(E48*J48,2)</f>
        <v>0</v>
      </c>
      <c r="L48" s="235">
        <v>21</v>
      </c>
      <c r="M48" s="235">
        <f>G48*(1+L48/100)</f>
        <v>0</v>
      </c>
      <c r="N48" s="224">
        <v>0</v>
      </c>
      <c r="O48" s="224">
        <f>ROUND(E48*N48,5)</f>
        <v>0</v>
      </c>
      <c r="P48" s="224">
        <v>1.98E-3</v>
      </c>
      <c r="Q48" s="224">
        <f>ROUND(E48*P48,5)</f>
        <v>2.376E-2</v>
      </c>
      <c r="R48" s="224"/>
      <c r="S48" s="224"/>
      <c r="T48" s="225">
        <v>8.3000000000000004E-2</v>
      </c>
      <c r="U48" s="224">
        <f>ROUND(E48*T48,2)</f>
        <v>1</v>
      </c>
      <c r="V48" s="214"/>
      <c r="W48" s="214"/>
      <c r="X48" s="214"/>
      <c r="Y48" s="214"/>
      <c r="Z48" s="214"/>
      <c r="AA48" s="214"/>
      <c r="AB48" s="214"/>
      <c r="AC48" s="214"/>
      <c r="AD48" s="214"/>
      <c r="AE48" s="214" t="s">
        <v>124</v>
      </c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15"/>
      <c r="B49" s="222"/>
      <c r="C49" s="268" t="s">
        <v>175</v>
      </c>
      <c r="D49" s="226"/>
      <c r="E49" s="231">
        <v>6</v>
      </c>
      <c r="F49" s="235"/>
      <c r="G49" s="235"/>
      <c r="H49" s="235"/>
      <c r="I49" s="235"/>
      <c r="J49" s="235"/>
      <c r="K49" s="235"/>
      <c r="L49" s="235"/>
      <c r="M49" s="235"/>
      <c r="N49" s="224"/>
      <c r="O49" s="224"/>
      <c r="P49" s="224"/>
      <c r="Q49" s="224"/>
      <c r="R49" s="224"/>
      <c r="S49" s="224"/>
      <c r="T49" s="225"/>
      <c r="U49" s="224"/>
      <c r="V49" s="214"/>
      <c r="W49" s="214"/>
      <c r="X49" s="214"/>
      <c r="Y49" s="214"/>
      <c r="Z49" s="214"/>
      <c r="AA49" s="214"/>
      <c r="AB49" s="214"/>
      <c r="AC49" s="214"/>
      <c r="AD49" s="214"/>
      <c r="AE49" s="214" t="s">
        <v>126</v>
      </c>
      <c r="AF49" s="214">
        <v>0</v>
      </c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15"/>
      <c r="B50" s="222"/>
      <c r="C50" s="268" t="s">
        <v>176</v>
      </c>
      <c r="D50" s="226"/>
      <c r="E50" s="231">
        <v>6</v>
      </c>
      <c r="F50" s="235"/>
      <c r="G50" s="235"/>
      <c r="H50" s="235"/>
      <c r="I50" s="235"/>
      <c r="J50" s="235"/>
      <c r="K50" s="235"/>
      <c r="L50" s="235"/>
      <c r="M50" s="235"/>
      <c r="N50" s="224"/>
      <c r="O50" s="224"/>
      <c r="P50" s="224"/>
      <c r="Q50" s="224"/>
      <c r="R50" s="224"/>
      <c r="S50" s="224"/>
      <c r="T50" s="225"/>
      <c r="U50" s="224"/>
      <c r="V50" s="214"/>
      <c r="W50" s="214"/>
      <c r="X50" s="214"/>
      <c r="Y50" s="214"/>
      <c r="Z50" s="214"/>
      <c r="AA50" s="214"/>
      <c r="AB50" s="214"/>
      <c r="AC50" s="214"/>
      <c r="AD50" s="214"/>
      <c r="AE50" s="214" t="s">
        <v>126</v>
      </c>
      <c r="AF50" s="214">
        <v>0</v>
      </c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ht="22.5" outlineLevel="1" x14ac:dyDescent="0.2">
      <c r="A51" s="215">
        <v>13</v>
      </c>
      <c r="B51" s="222" t="s">
        <v>177</v>
      </c>
      <c r="C51" s="267" t="s">
        <v>178</v>
      </c>
      <c r="D51" s="224" t="s">
        <v>166</v>
      </c>
      <c r="E51" s="230">
        <v>22</v>
      </c>
      <c r="F51" s="234"/>
      <c r="G51" s="235">
        <f>ROUND(E51*F51,2)</f>
        <v>0</v>
      </c>
      <c r="H51" s="234"/>
      <c r="I51" s="235">
        <f>ROUND(E51*H51,2)</f>
        <v>0</v>
      </c>
      <c r="J51" s="234"/>
      <c r="K51" s="235">
        <f>ROUND(E51*J51,2)</f>
        <v>0</v>
      </c>
      <c r="L51" s="235">
        <v>21</v>
      </c>
      <c r="M51" s="235">
        <f>G51*(1+L51/100)</f>
        <v>0</v>
      </c>
      <c r="N51" s="224">
        <v>4.6999999999999999E-4</v>
      </c>
      <c r="O51" s="224">
        <f>ROUND(E51*N51,5)</f>
        <v>1.034E-2</v>
      </c>
      <c r="P51" s="224">
        <v>0</v>
      </c>
      <c r="Q51" s="224">
        <f>ROUND(E51*P51,5)</f>
        <v>0</v>
      </c>
      <c r="R51" s="224"/>
      <c r="S51" s="224"/>
      <c r="T51" s="225">
        <v>0.35970999999999997</v>
      </c>
      <c r="U51" s="224">
        <f>ROUND(E51*T51,2)</f>
        <v>7.91</v>
      </c>
      <c r="V51" s="214"/>
      <c r="W51" s="214"/>
      <c r="X51" s="214"/>
      <c r="Y51" s="214"/>
      <c r="Z51" s="214"/>
      <c r="AA51" s="214"/>
      <c r="AB51" s="214"/>
      <c r="AC51" s="214"/>
      <c r="AD51" s="214"/>
      <c r="AE51" s="214" t="s">
        <v>179</v>
      </c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15"/>
      <c r="B52" s="222"/>
      <c r="C52" s="268" t="s">
        <v>180</v>
      </c>
      <c r="D52" s="226"/>
      <c r="E52" s="231">
        <v>22</v>
      </c>
      <c r="F52" s="235"/>
      <c r="G52" s="235"/>
      <c r="H52" s="235"/>
      <c r="I52" s="235"/>
      <c r="J52" s="235"/>
      <c r="K52" s="235"/>
      <c r="L52" s="235"/>
      <c r="M52" s="235"/>
      <c r="N52" s="224"/>
      <c r="O52" s="224"/>
      <c r="P52" s="224"/>
      <c r="Q52" s="224"/>
      <c r="R52" s="224"/>
      <c r="S52" s="224"/>
      <c r="T52" s="225"/>
      <c r="U52" s="224"/>
      <c r="V52" s="214"/>
      <c r="W52" s="214"/>
      <c r="X52" s="214"/>
      <c r="Y52" s="214"/>
      <c r="Z52" s="214"/>
      <c r="AA52" s="214"/>
      <c r="AB52" s="214"/>
      <c r="AC52" s="214"/>
      <c r="AD52" s="214"/>
      <c r="AE52" s="214" t="s">
        <v>126</v>
      </c>
      <c r="AF52" s="214">
        <v>0</v>
      </c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ht="22.5" outlineLevel="1" x14ac:dyDescent="0.2">
      <c r="A53" s="215">
        <v>14</v>
      </c>
      <c r="B53" s="222" t="s">
        <v>177</v>
      </c>
      <c r="C53" s="267" t="s">
        <v>181</v>
      </c>
      <c r="D53" s="224" t="s">
        <v>166</v>
      </c>
      <c r="E53" s="230">
        <v>18</v>
      </c>
      <c r="F53" s="234"/>
      <c r="G53" s="235">
        <f>ROUND(E53*F53,2)</f>
        <v>0</v>
      </c>
      <c r="H53" s="234"/>
      <c r="I53" s="235">
        <f>ROUND(E53*H53,2)</f>
        <v>0</v>
      </c>
      <c r="J53" s="234"/>
      <c r="K53" s="235">
        <f>ROUND(E53*J53,2)</f>
        <v>0</v>
      </c>
      <c r="L53" s="235">
        <v>21</v>
      </c>
      <c r="M53" s="235">
        <f>G53*(1+L53/100)</f>
        <v>0</v>
      </c>
      <c r="N53" s="224">
        <v>4.6999999999999999E-4</v>
      </c>
      <c r="O53" s="224">
        <f>ROUND(E53*N53,5)</f>
        <v>8.4600000000000005E-3</v>
      </c>
      <c r="P53" s="224">
        <v>0</v>
      </c>
      <c r="Q53" s="224">
        <f>ROUND(E53*P53,5)</f>
        <v>0</v>
      </c>
      <c r="R53" s="224"/>
      <c r="S53" s="224"/>
      <c r="T53" s="225">
        <v>0.35970999999999997</v>
      </c>
      <c r="U53" s="224">
        <f>ROUND(E53*T53,2)</f>
        <v>6.47</v>
      </c>
      <c r="V53" s="214"/>
      <c r="W53" s="214"/>
      <c r="X53" s="214"/>
      <c r="Y53" s="214"/>
      <c r="Z53" s="214"/>
      <c r="AA53" s="214"/>
      <c r="AB53" s="214"/>
      <c r="AC53" s="214"/>
      <c r="AD53" s="214"/>
      <c r="AE53" s="214" t="s">
        <v>179</v>
      </c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15"/>
      <c r="B54" s="222"/>
      <c r="C54" s="268" t="s">
        <v>182</v>
      </c>
      <c r="D54" s="226"/>
      <c r="E54" s="231">
        <v>18</v>
      </c>
      <c r="F54" s="235"/>
      <c r="G54" s="235"/>
      <c r="H54" s="235"/>
      <c r="I54" s="235"/>
      <c r="J54" s="235"/>
      <c r="K54" s="235"/>
      <c r="L54" s="235"/>
      <c r="M54" s="235"/>
      <c r="N54" s="224"/>
      <c r="O54" s="224"/>
      <c r="P54" s="224"/>
      <c r="Q54" s="224"/>
      <c r="R54" s="224"/>
      <c r="S54" s="224"/>
      <c r="T54" s="225"/>
      <c r="U54" s="224"/>
      <c r="V54" s="214"/>
      <c r="W54" s="214"/>
      <c r="X54" s="214"/>
      <c r="Y54" s="214"/>
      <c r="Z54" s="214"/>
      <c r="AA54" s="214"/>
      <c r="AB54" s="214"/>
      <c r="AC54" s="214"/>
      <c r="AD54" s="214"/>
      <c r="AE54" s="214" t="s">
        <v>126</v>
      </c>
      <c r="AF54" s="214">
        <v>0</v>
      </c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x14ac:dyDescent="0.2">
      <c r="A55" s="216" t="s">
        <v>119</v>
      </c>
      <c r="B55" s="223" t="s">
        <v>72</v>
      </c>
      <c r="C55" s="269" t="s">
        <v>73</v>
      </c>
      <c r="D55" s="227"/>
      <c r="E55" s="232"/>
      <c r="F55" s="236"/>
      <c r="G55" s="236">
        <f>SUMIF(AE56:AE73,"&lt;&gt;NOR",G56:G73)</f>
        <v>0</v>
      </c>
      <c r="H55" s="236"/>
      <c r="I55" s="236">
        <f>SUM(I56:I73)</f>
        <v>0</v>
      </c>
      <c r="J55" s="236"/>
      <c r="K55" s="236">
        <f>SUM(K56:K73)</f>
        <v>0</v>
      </c>
      <c r="L55" s="236"/>
      <c r="M55" s="236">
        <f>SUM(M56:M73)</f>
        <v>0</v>
      </c>
      <c r="N55" s="227"/>
      <c r="O55" s="227">
        <f>SUM(O56:O73)</f>
        <v>0.48680000000000001</v>
      </c>
      <c r="P55" s="227"/>
      <c r="Q55" s="227">
        <f>SUM(Q56:Q73)</f>
        <v>8.5199999999999998E-2</v>
      </c>
      <c r="R55" s="227"/>
      <c r="S55" s="227"/>
      <c r="T55" s="228"/>
      <c r="U55" s="227">
        <f>SUM(U56:U73)</f>
        <v>135.04000000000002</v>
      </c>
      <c r="AE55" t="s">
        <v>120</v>
      </c>
    </row>
    <row r="56" spans="1:60" outlineLevel="1" x14ac:dyDescent="0.2">
      <c r="A56" s="215">
        <v>15</v>
      </c>
      <c r="B56" s="222" t="s">
        <v>183</v>
      </c>
      <c r="C56" s="267" t="s">
        <v>184</v>
      </c>
      <c r="D56" s="224" t="s">
        <v>166</v>
      </c>
      <c r="E56" s="230">
        <v>40</v>
      </c>
      <c r="F56" s="234"/>
      <c r="G56" s="235">
        <f>ROUND(E56*F56,2)</f>
        <v>0</v>
      </c>
      <c r="H56" s="234"/>
      <c r="I56" s="235">
        <f>ROUND(E56*H56,2)</f>
        <v>0</v>
      </c>
      <c r="J56" s="234"/>
      <c r="K56" s="235">
        <f>ROUND(E56*J56,2)</f>
        <v>0</v>
      </c>
      <c r="L56" s="235">
        <v>21</v>
      </c>
      <c r="M56" s="235">
        <f>G56*(1+L56/100)</f>
        <v>0</v>
      </c>
      <c r="N56" s="224">
        <v>0</v>
      </c>
      <c r="O56" s="224">
        <f>ROUND(E56*N56,5)</f>
        <v>0</v>
      </c>
      <c r="P56" s="224">
        <v>2.1299999999999999E-3</v>
      </c>
      <c r="Q56" s="224">
        <f>ROUND(E56*P56,5)</f>
        <v>8.5199999999999998E-2</v>
      </c>
      <c r="R56" s="224"/>
      <c r="S56" s="224"/>
      <c r="T56" s="225">
        <v>0.17299999999999999</v>
      </c>
      <c r="U56" s="224">
        <f>ROUND(E56*T56,2)</f>
        <v>6.92</v>
      </c>
      <c r="V56" s="214"/>
      <c r="W56" s="214"/>
      <c r="X56" s="214"/>
      <c r="Y56" s="214"/>
      <c r="Z56" s="214"/>
      <c r="AA56" s="214"/>
      <c r="AB56" s="214"/>
      <c r="AC56" s="214"/>
      <c r="AD56" s="214"/>
      <c r="AE56" s="214" t="s">
        <v>124</v>
      </c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15"/>
      <c r="B57" s="222"/>
      <c r="C57" s="268" t="s">
        <v>185</v>
      </c>
      <c r="D57" s="226"/>
      <c r="E57" s="231">
        <v>40</v>
      </c>
      <c r="F57" s="235"/>
      <c r="G57" s="235"/>
      <c r="H57" s="235"/>
      <c r="I57" s="235"/>
      <c r="J57" s="235"/>
      <c r="K57" s="235"/>
      <c r="L57" s="235"/>
      <c r="M57" s="235"/>
      <c r="N57" s="224"/>
      <c r="O57" s="224"/>
      <c r="P57" s="224"/>
      <c r="Q57" s="224"/>
      <c r="R57" s="224"/>
      <c r="S57" s="224"/>
      <c r="T57" s="225"/>
      <c r="U57" s="224"/>
      <c r="V57" s="214"/>
      <c r="W57" s="214"/>
      <c r="X57" s="214"/>
      <c r="Y57" s="214"/>
      <c r="Z57" s="214"/>
      <c r="AA57" s="214"/>
      <c r="AB57" s="214"/>
      <c r="AC57" s="214"/>
      <c r="AD57" s="214"/>
      <c r="AE57" s="214" t="s">
        <v>126</v>
      </c>
      <c r="AF57" s="214">
        <v>0</v>
      </c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ht="22.5" outlineLevel="1" x14ac:dyDescent="0.2">
      <c r="A58" s="215">
        <v>16</v>
      </c>
      <c r="B58" s="222" t="s">
        <v>186</v>
      </c>
      <c r="C58" s="267" t="s">
        <v>187</v>
      </c>
      <c r="D58" s="224" t="s">
        <v>166</v>
      </c>
      <c r="E58" s="230">
        <v>80</v>
      </c>
      <c r="F58" s="234"/>
      <c r="G58" s="235">
        <f>ROUND(E58*F58,2)</f>
        <v>0</v>
      </c>
      <c r="H58" s="234"/>
      <c r="I58" s="235">
        <f>ROUND(E58*H58,2)</f>
        <v>0</v>
      </c>
      <c r="J58" s="234"/>
      <c r="K58" s="235">
        <f>ROUND(E58*J58,2)</f>
        <v>0</v>
      </c>
      <c r="L58" s="235">
        <v>21</v>
      </c>
      <c r="M58" s="235">
        <f>G58*(1+L58/100)</f>
        <v>0</v>
      </c>
      <c r="N58" s="224">
        <v>5.77E-3</v>
      </c>
      <c r="O58" s="224">
        <f>ROUND(E58*N58,5)</f>
        <v>0.46160000000000001</v>
      </c>
      <c r="P58" s="224">
        <v>0</v>
      </c>
      <c r="Q58" s="224">
        <f>ROUND(E58*P58,5)</f>
        <v>0</v>
      </c>
      <c r="R58" s="224"/>
      <c r="S58" s="224"/>
      <c r="T58" s="225">
        <v>0.97723000000000004</v>
      </c>
      <c r="U58" s="224">
        <f>ROUND(E58*T58,2)</f>
        <v>78.180000000000007</v>
      </c>
      <c r="V58" s="214"/>
      <c r="W58" s="214"/>
      <c r="X58" s="214"/>
      <c r="Y58" s="214"/>
      <c r="Z58" s="214"/>
      <c r="AA58" s="214"/>
      <c r="AB58" s="214"/>
      <c r="AC58" s="214"/>
      <c r="AD58" s="214"/>
      <c r="AE58" s="214" t="s">
        <v>179</v>
      </c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15"/>
      <c r="B59" s="222"/>
      <c r="C59" s="268" t="s">
        <v>188</v>
      </c>
      <c r="D59" s="226"/>
      <c r="E59" s="231">
        <v>80</v>
      </c>
      <c r="F59" s="235"/>
      <c r="G59" s="235"/>
      <c r="H59" s="235"/>
      <c r="I59" s="235"/>
      <c r="J59" s="235"/>
      <c r="K59" s="235"/>
      <c r="L59" s="235"/>
      <c r="M59" s="235"/>
      <c r="N59" s="224"/>
      <c r="O59" s="224"/>
      <c r="P59" s="224"/>
      <c r="Q59" s="224"/>
      <c r="R59" s="224"/>
      <c r="S59" s="224"/>
      <c r="T59" s="225"/>
      <c r="U59" s="224"/>
      <c r="V59" s="214"/>
      <c r="W59" s="214"/>
      <c r="X59" s="214"/>
      <c r="Y59" s="214"/>
      <c r="Z59" s="214"/>
      <c r="AA59" s="214"/>
      <c r="AB59" s="214"/>
      <c r="AC59" s="214"/>
      <c r="AD59" s="214"/>
      <c r="AE59" s="214" t="s">
        <v>126</v>
      </c>
      <c r="AF59" s="214">
        <v>0</v>
      </c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ht="22.5" outlineLevel="1" x14ac:dyDescent="0.2">
      <c r="A60" s="215">
        <v>17</v>
      </c>
      <c r="B60" s="222" t="s">
        <v>189</v>
      </c>
      <c r="C60" s="267" t="s">
        <v>190</v>
      </c>
      <c r="D60" s="224" t="s">
        <v>166</v>
      </c>
      <c r="E60" s="230">
        <v>80</v>
      </c>
      <c r="F60" s="234"/>
      <c r="G60" s="235">
        <f>ROUND(E60*F60,2)</f>
        <v>0</v>
      </c>
      <c r="H60" s="234"/>
      <c r="I60" s="235">
        <f>ROUND(E60*H60,2)</f>
        <v>0</v>
      </c>
      <c r="J60" s="234"/>
      <c r="K60" s="235">
        <f>ROUND(E60*J60,2)</f>
        <v>0</v>
      </c>
      <c r="L60" s="235">
        <v>21</v>
      </c>
      <c r="M60" s="235">
        <f>G60*(1+L60/100)</f>
        <v>0</v>
      </c>
      <c r="N60" s="224">
        <v>2.7999999999999998E-4</v>
      </c>
      <c r="O60" s="224">
        <f>ROUND(E60*N60,5)</f>
        <v>2.24E-2</v>
      </c>
      <c r="P60" s="224">
        <v>0</v>
      </c>
      <c r="Q60" s="224">
        <f>ROUND(E60*P60,5)</f>
        <v>0</v>
      </c>
      <c r="R60" s="224"/>
      <c r="S60" s="224"/>
      <c r="T60" s="225">
        <v>0.40018999999999999</v>
      </c>
      <c r="U60" s="224">
        <f>ROUND(E60*T60,2)</f>
        <v>32.020000000000003</v>
      </c>
      <c r="V60" s="214"/>
      <c r="W60" s="214"/>
      <c r="X60" s="214"/>
      <c r="Y60" s="214"/>
      <c r="Z60" s="214"/>
      <c r="AA60" s="214"/>
      <c r="AB60" s="214"/>
      <c r="AC60" s="214"/>
      <c r="AD60" s="214"/>
      <c r="AE60" s="214" t="s">
        <v>124</v>
      </c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15"/>
      <c r="B61" s="222"/>
      <c r="C61" s="268" t="s">
        <v>188</v>
      </c>
      <c r="D61" s="226"/>
      <c r="E61" s="231">
        <v>80</v>
      </c>
      <c r="F61" s="235"/>
      <c r="G61" s="235"/>
      <c r="H61" s="235"/>
      <c r="I61" s="235"/>
      <c r="J61" s="235"/>
      <c r="K61" s="235"/>
      <c r="L61" s="235"/>
      <c r="M61" s="235"/>
      <c r="N61" s="224"/>
      <c r="O61" s="224"/>
      <c r="P61" s="224"/>
      <c r="Q61" s="224"/>
      <c r="R61" s="224"/>
      <c r="S61" s="224"/>
      <c r="T61" s="225"/>
      <c r="U61" s="224"/>
      <c r="V61" s="214"/>
      <c r="W61" s="214"/>
      <c r="X61" s="214"/>
      <c r="Y61" s="214"/>
      <c r="Z61" s="214"/>
      <c r="AA61" s="214"/>
      <c r="AB61" s="214"/>
      <c r="AC61" s="214"/>
      <c r="AD61" s="214"/>
      <c r="AE61" s="214" t="s">
        <v>126</v>
      </c>
      <c r="AF61" s="214">
        <v>0</v>
      </c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ht="22.5" outlineLevel="1" x14ac:dyDescent="0.2">
      <c r="A62" s="215">
        <v>18</v>
      </c>
      <c r="B62" s="222" t="s">
        <v>191</v>
      </c>
      <c r="C62" s="267" t="s">
        <v>192</v>
      </c>
      <c r="D62" s="224" t="s">
        <v>166</v>
      </c>
      <c r="E62" s="230">
        <v>80</v>
      </c>
      <c r="F62" s="234"/>
      <c r="G62" s="235">
        <f>ROUND(E62*F62,2)</f>
        <v>0</v>
      </c>
      <c r="H62" s="234"/>
      <c r="I62" s="235">
        <f>ROUND(E62*H62,2)</f>
        <v>0</v>
      </c>
      <c r="J62" s="234"/>
      <c r="K62" s="235">
        <f>ROUND(E62*J62,2)</f>
        <v>0</v>
      </c>
      <c r="L62" s="235">
        <v>21</v>
      </c>
      <c r="M62" s="235">
        <f>G62*(1+L62/100)</f>
        <v>0</v>
      </c>
      <c r="N62" s="224">
        <v>0</v>
      </c>
      <c r="O62" s="224">
        <f>ROUND(E62*N62,5)</f>
        <v>0</v>
      </c>
      <c r="P62" s="224">
        <v>0</v>
      </c>
      <c r="Q62" s="224">
        <f>ROUND(E62*P62,5)</f>
        <v>0</v>
      </c>
      <c r="R62" s="224"/>
      <c r="S62" s="224"/>
      <c r="T62" s="225">
        <v>0.105</v>
      </c>
      <c r="U62" s="224">
        <f>ROUND(E62*T62,2)</f>
        <v>8.4</v>
      </c>
      <c r="V62" s="214"/>
      <c r="W62" s="214"/>
      <c r="X62" s="214"/>
      <c r="Y62" s="214"/>
      <c r="Z62" s="214"/>
      <c r="AA62" s="214"/>
      <c r="AB62" s="214"/>
      <c r="AC62" s="214"/>
      <c r="AD62" s="214"/>
      <c r="AE62" s="214" t="s">
        <v>124</v>
      </c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15"/>
      <c r="B63" s="222"/>
      <c r="C63" s="268" t="s">
        <v>188</v>
      </c>
      <c r="D63" s="226"/>
      <c r="E63" s="231">
        <v>80</v>
      </c>
      <c r="F63" s="235"/>
      <c r="G63" s="235"/>
      <c r="H63" s="235"/>
      <c r="I63" s="235"/>
      <c r="J63" s="235"/>
      <c r="K63" s="235"/>
      <c r="L63" s="235"/>
      <c r="M63" s="235"/>
      <c r="N63" s="224"/>
      <c r="O63" s="224"/>
      <c r="P63" s="224"/>
      <c r="Q63" s="224"/>
      <c r="R63" s="224"/>
      <c r="S63" s="224"/>
      <c r="T63" s="225"/>
      <c r="U63" s="224"/>
      <c r="V63" s="214"/>
      <c r="W63" s="214"/>
      <c r="X63" s="214"/>
      <c r="Y63" s="214"/>
      <c r="Z63" s="214"/>
      <c r="AA63" s="214"/>
      <c r="AB63" s="214"/>
      <c r="AC63" s="214"/>
      <c r="AD63" s="214"/>
      <c r="AE63" s="214" t="s">
        <v>126</v>
      </c>
      <c r="AF63" s="214">
        <v>0</v>
      </c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15">
        <v>19</v>
      </c>
      <c r="B64" s="222" t="s">
        <v>193</v>
      </c>
      <c r="C64" s="267" t="s">
        <v>194</v>
      </c>
      <c r="D64" s="224" t="s">
        <v>166</v>
      </c>
      <c r="E64" s="230">
        <v>80</v>
      </c>
      <c r="F64" s="234"/>
      <c r="G64" s="235">
        <f>ROUND(E64*F64,2)</f>
        <v>0</v>
      </c>
      <c r="H64" s="234"/>
      <c r="I64" s="235">
        <f>ROUND(E64*H64,2)</f>
        <v>0</v>
      </c>
      <c r="J64" s="234"/>
      <c r="K64" s="235">
        <f>ROUND(E64*J64,2)</f>
        <v>0</v>
      </c>
      <c r="L64" s="235">
        <v>21</v>
      </c>
      <c r="M64" s="235">
        <f>G64*(1+L64/100)</f>
        <v>0</v>
      </c>
      <c r="N64" s="224">
        <v>0</v>
      </c>
      <c r="O64" s="224">
        <f>ROUND(E64*N64,5)</f>
        <v>0</v>
      </c>
      <c r="P64" s="224">
        <v>0</v>
      </c>
      <c r="Q64" s="224">
        <f>ROUND(E64*P64,5)</f>
        <v>0</v>
      </c>
      <c r="R64" s="224"/>
      <c r="S64" s="224"/>
      <c r="T64" s="225">
        <v>2.9000000000000001E-2</v>
      </c>
      <c r="U64" s="224">
        <f>ROUND(E64*T64,2)</f>
        <v>2.3199999999999998</v>
      </c>
      <c r="V64" s="214"/>
      <c r="W64" s="214"/>
      <c r="X64" s="214"/>
      <c r="Y64" s="214"/>
      <c r="Z64" s="214"/>
      <c r="AA64" s="214"/>
      <c r="AB64" s="214"/>
      <c r="AC64" s="214"/>
      <c r="AD64" s="214"/>
      <c r="AE64" s="214" t="s">
        <v>124</v>
      </c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15"/>
      <c r="B65" s="222"/>
      <c r="C65" s="268" t="s">
        <v>188</v>
      </c>
      <c r="D65" s="226"/>
      <c r="E65" s="231">
        <v>80</v>
      </c>
      <c r="F65" s="235"/>
      <c r="G65" s="235"/>
      <c r="H65" s="235"/>
      <c r="I65" s="235"/>
      <c r="J65" s="235"/>
      <c r="K65" s="235"/>
      <c r="L65" s="235"/>
      <c r="M65" s="235"/>
      <c r="N65" s="224"/>
      <c r="O65" s="224"/>
      <c r="P65" s="224"/>
      <c r="Q65" s="224"/>
      <c r="R65" s="224"/>
      <c r="S65" s="224"/>
      <c r="T65" s="225"/>
      <c r="U65" s="224"/>
      <c r="V65" s="214"/>
      <c r="W65" s="214"/>
      <c r="X65" s="214"/>
      <c r="Y65" s="214"/>
      <c r="Z65" s="214"/>
      <c r="AA65" s="214"/>
      <c r="AB65" s="214"/>
      <c r="AC65" s="214"/>
      <c r="AD65" s="214"/>
      <c r="AE65" s="214" t="s">
        <v>126</v>
      </c>
      <c r="AF65" s="214">
        <v>0</v>
      </c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ht="22.5" outlineLevel="1" x14ac:dyDescent="0.2">
      <c r="A66" s="215">
        <v>20</v>
      </c>
      <c r="B66" s="222" t="s">
        <v>195</v>
      </c>
      <c r="C66" s="267" t="s">
        <v>196</v>
      </c>
      <c r="D66" s="224" t="s">
        <v>140</v>
      </c>
      <c r="E66" s="230">
        <v>2</v>
      </c>
      <c r="F66" s="234"/>
      <c r="G66" s="235">
        <f>ROUND(E66*F66,2)</f>
        <v>0</v>
      </c>
      <c r="H66" s="234"/>
      <c r="I66" s="235">
        <f>ROUND(E66*H66,2)</f>
        <v>0</v>
      </c>
      <c r="J66" s="234"/>
      <c r="K66" s="235">
        <f>ROUND(E66*J66,2)</f>
        <v>0</v>
      </c>
      <c r="L66" s="235">
        <v>21</v>
      </c>
      <c r="M66" s="235">
        <f>G66*(1+L66/100)</f>
        <v>0</v>
      </c>
      <c r="N66" s="224">
        <v>5.0000000000000001E-4</v>
      </c>
      <c r="O66" s="224">
        <f>ROUND(E66*N66,5)</f>
        <v>1E-3</v>
      </c>
      <c r="P66" s="224">
        <v>0</v>
      </c>
      <c r="Q66" s="224">
        <f>ROUND(E66*P66,5)</f>
        <v>0</v>
      </c>
      <c r="R66" s="224"/>
      <c r="S66" s="224"/>
      <c r="T66" s="225">
        <v>0.55800000000000005</v>
      </c>
      <c r="U66" s="224">
        <f>ROUND(E66*T66,2)</f>
        <v>1.1200000000000001</v>
      </c>
      <c r="V66" s="214"/>
      <c r="W66" s="214"/>
      <c r="X66" s="214"/>
      <c r="Y66" s="214"/>
      <c r="Z66" s="214"/>
      <c r="AA66" s="214"/>
      <c r="AB66" s="214"/>
      <c r="AC66" s="214"/>
      <c r="AD66" s="214"/>
      <c r="AE66" s="214" t="s">
        <v>124</v>
      </c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ht="22.5" outlineLevel="1" x14ac:dyDescent="0.2">
      <c r="A67" s="215"/>
      <c r="B67" s="222"/>
      <c r="C67" s="270" t="s">
        <v>197</v>
      </c>
      <c r="D67" s="229"/>
      <c r="E67" s="233"/>
      <c r="F67" s="237"/>
      <c r="G67" s="238"/>
      <c r="H67" s="235"/>
      <c r="I67" s="235"/>
      <c r="J67" s="235"/>
      <c r="K67" s="235"/>
      <c r="L67" s="235"/>
      <c r="M67" s="235"/>
      <c r="N67" s="224"/>
      <c r="O67" s="224"/>
      <c r="P67" s="224"/>
      <c r="Q67" s="224"/>
      <c r="R67" s="224"/>
      <c r="S67" s="224"/>
      <c r="T67" s="225"/>
      <c r="U67" s="224"/>
      <c r="V67" s="214"/>
      <c r="W67" s="214"/>
      <c r="X67" s="214"/>
      <c r="Y67" s="214"/>
      <c r="Z67" s="214"/>
      <c r="AA67" s="214"/>
      <c r="AB67" s="214"/>
      <c r="AC67" s="214"/>
      <c r="AD67" s="214"/>
      <c r="AE67" s="214" t="s">
        <v>142</v>
      </c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7" t="str">
        <f>C67</f>
        <v>Sanitech - PT12500400 (Koncept ekotech s.r.o.) - pro jedno odběrné místo (dětská kuchyňská linka) - SV 1</v>
      </c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15"/>
      <c r="B68" s="222"/>
      <c r="C68" s="268" t="s">
        <v>198</v>
      </c>
      <c r="D68" s="226"/>
      <c r="E68" s="231">
        <v>2</v>
      </c>
      <c r="F68" s="235"/>
      <c r="G68" s="235"/>
      <c r="H68" s="235"/>
      <c r="I68" s="235"/>
      <c r="J68" s="235"/>
      <c r="K68" s="235"/>
      <c r="L68" s="235"/>
      <c r="M68" s="235"/>
      <c r="N68" s="224"/>
      <c r="O68" s="224"/>
      <c r="P68" s="224"/>
      <c r="Q68" s="224"/>
      <c r="R68" s="224"/>
      <c r="S68" s="224"/>
      <c r="T68" s="225"/>
      <c r="U68" s="224"/>
      <c r="V68" s="214"/>
      <c r="W68" s="214"/>
      <c r="X68" s="214"/>
      <c r="Y68" s="214"/>
      <c r="Z68" s="214"/>
      <c r="AA68" s="214"/>
      <c r="AB68" s="214"/>
      <c r="AC68" s="214"/>
      <c r="AD68" s="214"/>
      <c r="AE68" s="214" t="s">
        <v>126</v>
      </c>
      <c r="AF68" s="214">
        <v>0</v>
      </c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ht="22.5" outlineLevel="1" x14ac:dyDescent="0.2">
      <c r="A69" s="215">
        <v>21</v>
      </c>
      <c r="B69" s="222" t="s">
        <v>195</v>
      </c>
      <c r="C69" s="267" t="s">
        <v>199</v>
      </c>
      <c r="D69" s="224" t="s">
        <v>140</v>
      </c>
      <c r="E69" s="230">
        <v>2</v>
      </c>
      <c r="F69" s="234"/>
      <c r="G69" s="235">
        <f>ROUND(E69*F69,2)</f>
        <v>0</v>
      </c>
      <c r="H69" s="234"/>
      <c r="I69" s="235">
        <f>ROUND(E69*H69,2)</f>
        <v>0</v>
      </c>
      <c r="J69" s="234"/>
      <c r="K69" s="235">
        <f>ROUND(E69*J69,2)</f>
        <v>0</v>
      </c>
      <c r="L69" s="235">
        <v>21</v>
      </c>
      <c r="M69" s="235">
        <f>G69*(1+L69/100)</f>
        <v>0</v>
      </c>
      <c r="N69" s="224">
        <v>5.0000000000000001E-4</v>
      </c>
      <c r="O69" s="224">
        <f>ROUND(E69*N69,5)</f>
        <v>1E-3</v>
      </c>
      <c r="P69" s="224">
        <v>0</v>
      </c>
      <c r="Q69" s="224">
        <f>ROUND(E69*P69,5)</f>
        <v>0</v>
      </c>
      <c r="R69" s="224"/>
      <c r="S69" s="224"/>
      <c r="T69" s="225">
        <v>0.55800000000000005</v>
      </c>
      <c r="U69" s="224">
        <f>ROUND(E69*T69,2)</f>
        <v>1.1200000000000001</v>
      </c>
      <c r="V69" s="214"/>
      <c r="W69" s="214"/>
      <c r="X69" s="214"/>
      <c r="Y69" s="214"/>
      <c r="Z69" s="214"/>
      <c r="AA69" s="214"/>
      <c r="AB69" s="214"/>
      <c r="AC69" s="214"/>
      <c r="AD69" s="214"/>
      <c r="AE69" s="214" t="s">
        <v>124</v>
      </c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15"/>
      <c r="B70" s="222"/>
      <c r="C70" s="270" t="s">
        <v>200</v>
      </c>
      <c r="D70" s="229"/>
      <c r="E70" s="233"/>
      <c r="F70" s="237"/>
      <c r="G70" s="238"/>
      <c r="H70" s="235"/>
      <c r="I70" s="235"/>
      <c r="J70" s="235"/>
      <c r="K70" s="235"/>
      <c r="L70" s="235"/>
      <c r="M70" s="235"/>
      <c r="N70" s="224"/>
      <c r="O70" s="224"/>
      <c r="P70" s="224"/>
      <c r="Q70" s="224"/>
      <c r="R70" s="224"/>
      <c r="S70" s="224"/>
      <c r="T70" s="225"/>
      <c r="U70" s="224"/>
      <c r="V70" s="214"/>
      <c r="W70" s="214"/>
      <c r="X70" s="214"/>
      <c r="Y70" s="214"/>
      <c r="Z70" s="214"/>
      <c r="AA70" s="214"/>
      <c r="AB70" s="214"/>
      <c r="AC70" s="214"/>
      <c r="AD70" s="214"/>
      <c r="AE70" s="214" t="s">
        <v>142</v>
      </c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7" t="str">
        <f>C70</f>
        <v>Sanitech - PT12500400 (Koncept ekotech s.r.o.) - pro 5 odběrných míst (dětské umývadlo) - SV 2</v>
      </c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15"/>
      <c r="B71" s="222"/>
      <c r="C71" s="268" t="s">
        <v>198</v>
      </c>
      <c r="D71" s="226"/>
      <c r="E71" s="231">
        <v>2</v>
      </c>
      <c r="F71" s="235"/>
      <c r="G71" s="235"/>
      <c r="H71" s="235"/>
      <c r="I71" s="235"/>
      <c r="J71" s="235"/>
      <c r="K71" s="235"/>
      <c r="L71" s="235"/>
      <c r="M71" s="235"/>
      <c r="N71" s="224"/>
      <c r="O71" s="224"/>
      <c r="P71" s="224"/>
      <c r="Q71" s="224"/>
      <c r="R71" s="224"/>
      <c r="S71" s="224"/>
      <c r="T71" s="225"/>
      <c r="U71" s="224"/>
      <c r="V71" s="214"/>
      <c r="W71" s="214"/>
      <c r="X71" s="214"/>
      <c r="Y71" s="214"/>
      <c r="Z71" s="214"/>
      <c r="AA71" s="214"/>
      <c r="AB71" s="214"/>
      <c r="AC71" s="214"/>
      <c r="AD71" s="214"/>
      <c r="AE71" s="214" t="s">
        <v>126</v>
      </c>
      <c r="AF71" s="214">
        <v>0</v>
      </c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outlineLevel="1" x14ac:dyDescent="0.2">
      <c r="A72" s="215">
        <v>22</v>
      </c>
      <c r="B72" s="222" t="s">
        <v>201</v>
      </c>
      <c r="C72" s="267" t="s">
        <v>202</v>
      </c>
      <c r="D72" s="224" t="s">
        <v>166</v>
      </c>
      <c r="E72" s="230">
        <v>80</v>
      </c>
      <c r="F72" s="234"/>
      <c r="G72" s="235">
        <f>ROUND(E72*F72,2)</f>
        <v>0</v>
      </c>
      <c r="H72" s="234"/>
      <c r="I72" s="235">
        <f>ROUND(E72*H72,2)</f>
        <v>0</v>
      </c>
      <c r="J72" s="234"/>
      <c r="K72" s="235">
        <f>ROUND(E72*J72,2)</f>
        <v>0</v>
      </c>
      <c r="L72" s="235">
        <v>21</v>
      </c>
      <c r="M72" s="235">
        <f>G72*(1+L72/100)</f>
        <v>0</v>
      </c>
      <c r="N72" s="224">
        <v>1.0000000000000001E-5</v>
      </c>
      <c r="O72" s="224">
        <f>ROUND(E72*N72,5)</f>
        <v>8.0000000000000004E-4</v>
      </c>
      <c r="P72" s="224">
        <v>0</v>
      </c>
      <c r="Q72" s="224">
        <f>ROUND(E72*P72,5)</f>
        <v>0</v>
      </c>
      <c r="R72" s="224"/>
      <c r="S72" s="224"/>
      <c r="T72" s="225">
        <v>6.2E-2</v>
      </c>
      <c r="U72" s="224">
        <f>ROUND(E72*T72,2)</f>
        <v>4.96</v>
      </c>
      <c r="V72" s="214"/>
      <c r="W72" s="214"/>
      <c r="X72" s="214"/>
      <c r="Y72" s="214"/>
      <c r="Z72" s="214"/>
      <c r="AA72" s="214"/>
      <c r="AB72" s="214"/>
      <c r="AC72" s="214"/>
      <c r="AD72" s="214"/>
      <c r="AE72" s="214" t="s">
        <v>124</v>
      </c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</row>
    <row r="73" spans="1:60" outlineLevel="1" x14ac:dyDescent="0.2">
      <c r="A73" s="215"/>
      <c r="B73" s="222"/>
      <c r="C73" s="268" t="s">
        <v>188</v>
      </c>
      <c r="D73" s="226"/>
      <c r="E73" s="231">
        <v>80</v>
      </c>
      <c r="F73" s="235"/>
      <c r="G73" s="235"/>
      <c r="H73" s="235"/>
      <c r="I73" s="235"/>
      <c r="J73" s="235"/>
      <c r="K73" s="235"/>
      <c r="L73" s="235"/>
      <c r="M73" s="235"/>
      <c r="N73" s="224"/>
      <c r="O73" s="224"/>
      <c r="P73" s="224"/>
      <c r="Q73" s="224"/>
      <c r="R73" s="224"/>
      <c r="S73" s="224"/>
      <c r="T73" s="225"/>
      <c r="U73" s="224"/>
      <c r="V73" s="214"/>
      <c r="W73" s="214"/>
      <c r="X73" s="214"/>
      <c r="Y73" s="214"/>
      <c r="Z73" s="214"/>
      <c r="AA73" s="214"/>
      <c r="AB73" s="214"/>
      <c r="AC73" s="214"/>
      <c r="AD73" s="214"/>
      <c r="AE73" s="214" t="s">
        <v>126</v>
      </c>
      <c r="AF73" s="214">
        <v>0</v>
      </c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x14ac:dyDescent="0.2">
      <c r="A74" s="216" t="s">
        <v>119</v>
      </c>
      <c r="B74" s="223" t="s">
        <v>74</v>
      </c>
      <c r="C74" s="269" t="s">
        <v>75</v>
      </c>
      <c r="D74" s="227"/>
      <c r="E74" s="232"/>
      <c r="F74" s="236"/>
      <c r="G74" s="236">
        <f>SUMIF(AE75:AE114,"&lt;&gt;NOR",G75:G114)</f>
        <v>0</v>
      </c>
      <c r="H74" s="236"/>
      <c r="I74" s="236">
        <f>SUM(I75:I114)</f>
        <v>0</v>
      </c>
      <c r="J74" s="236"/>
      <c r="K74" s="236">
        <f>SUM(K75:K114)</f>
        <v>0</v>
      </c>
      <c r="L74" s="236"/>
      <c r="M74" s="236">
        <f>SUM(M75:M114)</f>
        <v>0</v>
      </c>
      <c r="N74" s="227"/>
      <c r="O74" s="227">
        <f>SUM(O75:O114)</f>
        <v>0.63806000000000007</v>
      </c>
      <c r="P74" s="227"/>
      <c r="Q74" s="227">
        <f>SUM(Q75:Q114)</f>
        <v>1.2814399999999999</v>
      </c>
      <c r="R74" s="227"/>
      <c r="S74" s="227"/>
      <c r="T74" s="228"/>
      <c r="U74" s="227">
        <f>SUM(U75:U114)</f>
        <v>126.39999999999999</v>
      </c>
      <c r="AE74" t="s">
        <v>120</v>
      </c>
    </row>
    <row r="75" spans="1:60" outlineLevel="1" x14ac:dyDescent="0.2">
      <c r="A75" s="215">
        <v>23</v>
      </c>
      <c r="B75" s="222" t="s">
        <v>203</v>
      </c>
      <c r="C75" s="267" t="s">
        <v>204</v>
      </c>
      <c r="D75" s="224" t="s">
        <v>140</v>
      </c>
      <c r="E75" s="230">
        <v>10</v>
      </c>
      <c r="F75" s="234"/>
      <c r="G75" s="235">
        <f>ROUND(E75*F75,2)</f>
        <v>0</v>
      </c>
      <c r="H75" s="234"/>
      <c r="I75" s="235">
        <f>ROUND(E75*H75,2)</f>
        <v>0</v>
      </c>
      <c r="J75" s="234"/>
      <c r="K75" s="235">
        <f>ROUND(E75*J75,2)</f>
        <v>0</v>
      </c>
      <c r="L75" s="235">
        <v>21</v>
      </c>
      <c r="M75" s="235">
        <f>G75*(1+L75/100)</f>
        <v>0</v>
      </c>
      <c r="N75" s="224">
        <v>0</v>
      </c>
      <c r="O75" s="224">
        <f>ROUND(E75*N75,5)</f>
        <v>0</v>
      </c>
      <c r="P75" s="224">
        <v>1.933E-2</v>
      </c>
      <c r="Q75" s="224">
        <f>ROUND(E75*P75,5)</f>
        <v>0.1933</v>
      </c>
      <c r="R75" s="224"/>
      <c r="S75" s="224"/>
      <c r="T75" s="225">
        <v>0.64383000000000001</v>
      </c>
      <c r="U75" s="224">
        <f>ROUND(E75*T75,2)</f>
        <v>6.44</v>
      </c>
      <c r="V75" s="214"/>
      <c r="W75" s="214"/>
      <c r="X75" s="214"/>
      <c r="Y75" s="214"/>
      <c r="Z75" s="214"/>
      <c r="AA75" s="214"/>
      <c r="AB75" s="214"/>
      <c r="AC75" s="214"/>
      <c r="AD75" s="214"/>
      <c r="AE75" s="214" t="s">
        <v>179</v>
      </c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</row>
    <row r="76" spans="1:60" outlineLevel="1" x14ac:dyDescent="0.2">
      <c r="A76" s="215"/>
      <c r="B76" s="222"/>
      <c r="C76" s="268" t="s">
        <v>205</v>
      </c>
      <c r="D76" s="226"/>
      <c r="E76" s="231">
        <v>10</v>
      </c>
      <c r="F76" s="235"/>
      <c r="G76" s="235"/>
      <c r="H76" s="235"/>
      <c r="I76" s="235"/>
      <c r="J76" s="235"/>
      <c r="K76" s="235"/>
      <c r="L76" s="235"/>
      <c r="M76" s="235"/>
      <c r="N76" s="224"/>
      <c r="O76" s="224"/>
      <c r="P76" s="224"/>
      <c r="Q76" s="224"/>
      <c r="R76" s="224"/>
      <c r="S76" s="224"/>
      <c r="T76" s="225"/>
      <c r="U76" s="224"/>
      <c r="V76" s="214"/>
      <c r="W76" s="214"/>
      <c r="X76" s="214"/>
      <c r="Y76" s="214"/>
      <c r="Z76" s="214"/>
      <c r="AA76" s="214"/>
      <c r="AB76" s="214"/>
      <c r="AC76" s="214"/>
      <c r="AD76" s="214"/>
      <c r="AE76" s="214" t="s">
        <v>126</v>
      </c>
      <c r="AF76" s="214">
        <v>0</v>
      </c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 x14ac:dyDescent="0.2">
      <c r="A77" s="215">
        <v>24</v>
      </c>
      <c r="B77" s="222" t="s">
        <v>206</v>
      </c>
      <c r="C77" s="267" t="s">
        <v>207</v>
      </c>
      <c r="D77" s="224" t="s">
        <v>140</v>
      </c>
      <c r="E77" s="230">
        <v>10</v>
      </c>
      <c r="F77" s="234"/>
      <c r="G77" s="235">
        <f>ROUND(E77*F77,2)</f>
        <v>0</v>
      </c>
      <c r="H77" s="234"/>
      <c r="I77" s="235">
        <f>ROUND(E77*H77,2)</f>
        <v>0</v>
      </c>
      <c r="J77" s="234"/>
      <c r="K77" s="235">
        <f>ROUND(E77*J77,2)</f>
        <v>0</v>
      </c>
      <c r="L77" s="235">
        <v>21</v>
      </c>
      <c r="M77" s="235">
        <f>G77*(1+L77/100)</f>
        <v>0</v>
      </c>
      <c r="N77" s="224">
        <v>0</v>
      </c>
      <c r="O77" s="224">
        <f>ROUND(E77*N77,5)</f>
        <v>0</v>
      </c>
      <c r="P77" s="224">
        <v>3.1870000000000002E-2</v>
      </c>
      <c r="Q77" s="224">
        <f>ROUND(E77*P77,5)</f>
        <v>0.31869999999999998</v>
      </c>
      <c r="R77" s="224"/>
      <c r="S77" s="224"/>
      <c r="T77" s="225">
        <v>0.89376</v>
      </c>
      <c r="U77" s="224">
        <f>ROUND(E77*T77,2)</f>
        <v>8.94</v>
      </c>
      <c r="V77" s="214"/>
      <c r="W77" s="214"/>
      <c r="X77" s="214"/>
      <c r="Y77" s="214"/>
      <c r="Z77" s="214"/>
      <c r="AA77" s="214"/>
      <c r="AB77" s="214"/>
      <c r="AC77" s="214"/>
      <c r="AD77" s="214"/>
      <c r="AE77" s="214" t="s">
        <v>179</v>
      </c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">
      <c r="A78" s="215"/>
      <c r="B78" s="222"/>
      <c r="C78" s="268" t="s">
        <v>205</v>
      </c>
      <c r="D78" s="226"/>
      <c r="E78" s="231">
        <v>10</v>
      </c>
      <c r="F78" s="235"/>
      <c r="G78" s="235"/>
      <c r="H78" s="235"/>
      <c r="I78" s="235"/>
      <c r="J78" s="235"/>
      <c r="K78" s="235"/>
      <c r="L78" s="235"/>
      <c r="M78" s="235"/>
      <c r="N78" s="224"/>
      <c r="O78" s="224"/>
      <c r="P78" s="224"/>
      <c r="Q78" s="224"/>
      <c r="R78" s="224"/>
      <c r="S78" s="224"/>
      <c r="T78" s="225"/>
      <c r="U78" s="224"/>
      <c r="V78" s="214"/>
      <c r="W78" s="214"/>
      <c r="X78" s="214"/>
      <c r="Y78" s="214"/>
      <c r="Z78" s="214"/>
      <c r="AA78" s="214"/>
      <c r="AB78" s="214"/>
      <c r="AC78" s="214"/>
      <c r="AD78" s="214"/>
      <c r="AE78" s="214" t="s">
        <v>126</v>
      </c>
      <c r="AF78" s="214">
        <v>0</v>
      </c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 x14ac:dyDescent="0.2">
      <c r="A79" s="215">
        <v>25</v>
      </c>
      <c r="B79" s="222" t="s">
        <v>208</v>
      </c>
      <c r="C79" s="267" t="s">
        <v>209</v>
      </c>
      <c r="D79" s="224" t="s">
        <v>140</v>
      </c>
      <c r="E79" s="230">
        <v>2</v>
      </c>
      <c r="F79" s="234"/>
      <c r="G79" s="235">
        <f>ROUND(E79*F79,2)</f>
        <v>0</v>
      </c>
      <c r="H79" s="234"/>
      <c r="I79" s="235">
        <f>ROUND(E79*H79,2)</f>
        <v>0</v>
      </c>
      <c r="J79" s="234"/>
      <c r="K79" s="235">
        <f>ROUND(E79*J79,2)</f>
        <v>0</v>
      </c>
      <c r="L79" s="235">
        <v>21</v>
      </c>
      <c r="M79" s="235">
        <f>G79*(1+L79/100)</f>
        <v>0</v>
      </c>
      <c r="N79" s="224">
        <v>9.5E-4</v>
      </c>
      <c r="O79" s="224">
        <f>ROUND(E79*N79,5)</f>
        <v>1.9E-3</v>
      </c>
      <c r="P79" s="224">
        <v>0.38472000000000001</v>
      </c>
      <c r="Q79" s="224">
        <f>ROUND(E79*P79,5)</f>
        <v>0.76944000000000001</v>
      </c>
      <c r="R79" s="224"/>
      <c r="S79" s="224"/>
      <c r="T79" s="225">
        <v>2.7669800000000002</v>
      </c>
      <c r="U79" s="224">
        <f>ROUND(E79*T79,2)</f>
        <v>5.53</v>
      </c>
      <c r="V79" s="214"/>
      <c r="W79" s="214"/>
      <c r="X79" s="214"/>
      <c r="Y79" s="214"/>
      <c r="Z79" s="214"/>
      <c r="AA79" s="214"/>
      <c r="AB79" s="214"/>
      <c r="AC79" s="214"/>
      <c r="AD79" s="214"/>
      <c r="AE79" s="214" t="s">
        <v>124</v>
      </c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15"/>
      <c r="B80" s="222"/>
      <c r="C80" s="268" t="s">
        <v>198</v>
      </c>
      <c r="D80" s="226"/>
      <c r="E80" s="231">
        <v>2</v>
      </c>
      <c r="F80" s="235"/>
      <c r="G80" s="235"/>
      <c r="H80" s="235"/>
      <c r="I80" s="235"/>
      <c r="J80" s="235"/>
      <c r="K80" s="235"/>
      <c r="L80" s="235"/>
      <c r="M80" s="235"/>
      <c r="N80" s="224"/>
      <c r="O80" s="224"/>
      <c r="P80" s="224"/>
      <c r="Q80" s="224"/>
      <c r="R80" s="224"/>
      <c r="S80" s="224"/>
      <c r="T80" s="225"/>
      <c r="U80" s="224"/>
      <c r="V80" s="214"/>
      <c r="W80" s="214"/>
      <c r="X80" s="214"/>
      <c r="Y80" s="214"/>
      <c r="Z80" s="214"/>
      <c r="AA80" s="214"/>
      <c r="AB80" s="214"/>
      <c r="AC80" s="214"/>
      <c r="AD80" s="214"/>
      <c r="AE80" s="214" t="s">
        <v>126</v>
      </c>
      <c r="AF80" s="214">
        <v>0</v>
      </c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ht="22.5" outlineLevel="1" x14ac:dyDescent="0.2">
      <c r="A81" s="215">
        <v>26</v>
      </c>
      <c r="B81" s="222" t="s">
        <v>210</v>
      </c>
      <c r="C81" s="267" t="s">
        <v>211</v>
      </c>
      <c r="D81" s="224" t="s">
        <v>212</v>
      </c>
      <c r="E81" s="230">
        <v>8</v>
      </c>
      <c r="F81" s="234"/>
      <c r="G81" s="235">
        <f>ROUND(E81*F81,2)</f>
        <v>0</v>
      </c>
      <c r="H81" s="234"/>
      <c r="I81" s="235">
        <f>ROUND(E81*H81,2)</f>
        <v>0</v>
      </c>
      <c r="J81" s="234"/>
      <c r="K81" s="235">
        <f>ROUND(E81*J81,2)</f>
        <v>0</v>
      </c>
      <c r="L81" s="235">
        <v>21</v>
      </c>
      <c r="M81" s="235">
        <f>G81*(1+L81/100)</f>
        <v>0</v>
      </c>
      <c r="N81" s="224">
        <v>1.9890000000000001E-2</v>
      </c>
      <c r="O81" s="224">
        <f>ROUND(E81*N81,5)</f>
        <v>0.15912000000000001</v>
      </c>
      <c r="P81" s="224">
        <v>0</v>
      </c>
      <c r="Q81" s="224">
        <f>ROUND(E81*P81,5)</f>
        <v>0</v>
      </c>
      <c r="R81" s="224"/>
      <c r="S81" s="224"/>
      <c r="T81" s="225">
        <v>0.97299999999999998</v>
      </c>
      <c r="U81" s="224">
        <f>ROUND(E81*T81,2)</f>
        <v>7.78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 t="s">
        <v>124</v>
      </c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</row>
    <row r="82" spans="1:60" outlineLevel="1" x14ac:dyDescent="0.2">
      <c r="A82" s="215"/>
      <c r="B82" s="222"/>
      <c r="C82" s="270" t="s">
        <v>213</v>
      </c>
      <c r="D82" s="229"/>
      <c r="E82" s="233"/>
      <c r="F82" s="237"/>
      <c r="G82" s="238"/>
      <c r="H82" s="235"/>
      <c r="I82" s="235"/>
      <c r="J82" s="235"/>
      <c r="K82" s="235"/>
      <c r="L82" s="235"/>
      <c r="M82" s="235"/>
      <c r="N82" s="224"/>
      <c r="O82" s="224"/>
      <c r="P82" s="224"/>
      <c r="Q82" s="224"/>
      <c r="R82" s="224"/>
      <c r="S82" s="224"/>
      <c r="T82" s="225"/>
      <c r="U82" s="224"/>
      <c r="V82" s="214"/>
      <c r="W82" s="214"/>
      <c r="X82" s="214"/>
      <c r="Y82" s="214"/>
      <c r="Z82" s="214"/>
      <c r="AA82" s="214"/>
      <c r="AB82" s="214"/>
      <c r="AC82" s="214"/>
      <c r="AD82" s="214"/>
      <c r="AE82" s="214" t="s">
        <v>142</v>
      </c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7" t="str">
        <f>C82</f>
        <v>Výška sedátka nad podlahou 325 mm</v>
      </c>
      <c r="BB82" s="214"/>
      <c r="BC82" s="214"/>
      <c r="BD82" s="214"/>
      <c r="BE82" s="214"/>
      <c r="BF82" s="214"/>
      <c r="BG82" s="214"/>
      <c r="BH82" s="214"/>
    </row>
    <row r="83" spans="1:60" outlineLevel="1" x14ac:dyDescent="0.2">
      <c r="A83" s="215"/>
      <c r="B83" s="222"/>
      <c r="C83" s="268" t="s">
        <v>214</v>
      </c>
      <c r="D83" s="226"/>
      <c r="E83" s="231">
        <v>8</v>
      </c>
      <c r="F83" s="235"/>
      <c r="G83" s="235"/>
      <c r="H83" s="235"/>
      <c r="I83" s="235"/>
      <c r="J83" s="235"/>
      <c r="K83" s="235"/>
      <c r="L83" s="235"/>
      <c r="M83" s="235"/>
      <c r="N83" s="224"/>
      <c r="O83" s="224"/>
      <c r="P83" s="224"/>
      <c r="Q83" s="224"/>
      <c r="R83" s="224"/>
      <c r="S83" s="224"/>
      <c r="T83" s="225"/>
      <c r="U83" s="224"/>
      <c r="V83" s="214"/>
      <c r="W83" s="214"/>
      <c r="X83" s="214"/>
      <c r="Y83" s="214"/>
      <c r="Z83" s="214"/>
      <c r="AA83" s="214"/>
      <c r="AB83" s="214"/>
      <c r="AC83" s="214"/>
      <c r="AD83" s="214"/>
      <c r="AE83" s="214" t="s">
        <v>126</v>
      </c>
      <c r="AF83" s="214">
        <v>0</v>
      </c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ht="22.5" outlineLevel="1" x14ac:dyDescent="0.2">
      <c r="A84" s="215">
        <v>27</v>
      </c>
      <c r="B84" s="222" t="s">
        <v>215</v>
      </c>
      <c r="C84" s="267" t="s">
        <v>216</v>
      </c>
      <c r="D84" s="224" t="s">
        <v>212</v>
      </c>
      <c r="E84" s="230">
        <v>4</v>
      </c>
      <c r="F84" s="234"/>
      <c r="G84" s="235">
        <f>ROUND(E84*F84,2)</f>
        <v>0</v>
      </c>
      <c r="H84" s="234"/>
      <c r="I84" s="235">
        <f>ROUND(E84*H84,2)</f>
        <v>0</v>
      </c>
      <c r="J84" s="234"/>
      <c r="K84" s="235">
        <f>ROUND(E84*J84,2)</f>
        <v>0</v>
      </c>
      <c r="L84" s="235">
        <v>21</v>
      </c>
      <c r="M84" s="235">
        <f>G84*(1+L84/100)</f>
        <v>0</v>
      </c>
      <c r="N84" s="224">
        <v>2.0549999999999999E-2</v>
      </c>
      <c r="O84" s="224">
        <f>ROUND(E84*N84,5)</f>
        <v>8.2199999999999995E-2</v>
      </c>
      <c r="P84" s="224">
        <v>0</v>
      </c>
      <c r="Q84" s="224">
        <f>ROUND(E84*P84,5)</f>
        <v>0</v>
      </c>
      <c r="R84" s="224"/>
      <c r="S84" s="224"/>
      <c r="T84" s="225">
        <v>0.95499999999999996</v>
      </c>
      <c r="U84" s="224">
        <f>ROUND(E84*T84,2)</f>
        <v>3.82</v>
      </c>
      <c r="V84" s="214"/>
      <c r="W84" s="214"/>
      <c r="X84" s="214"/>
      <c r="Y84" s="214"/>
      <c r="Z84" s="214"/>
      <c r="AA84" s="214"/>
      <c r="AB84" s="214"/>
      <c r="AC84" s="214"/>
      <c r="AD84" s="214"/>
      <c r="AE84" s="214" t="s">
        <v>124</v>
      </c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15"/>
      <c r="B85" s="222"/>
      <c r="C85" s="270" t="s">
        <v>217</v>
      </c>
      <c r="D85" s="229"/>
      <c r="E85" s="233"/>
      <c r="F85" s="237"/>
      <c r="G85" s="238"/>
      <c r="H85" s="235"/>
      <c r="I85" s="235"/>
      <c r="J85" s="235"/>
      <c r="K85" s="235"/>
      <c r="L85" s="235"/>
      <c r="M85" s="235"/>
      <c r="N85" s="224"/>
      <c r="O85" s="224"/>
      <c r="P85" s="224"/>
      <c r="Q85" s="224"/>
      <c r="R85" s="224"/>
      <c r="S85" s="224"/>
      <c r="T85" s="225"/>
      <c r="U85" s="224"/>
      <c r="V85" s="214"/>
      <c r="W85" s="214"/>
      <c r="X85" s="214"/>
      <c r="Y85" s="214"/>
      <c r="Z85" s="214"/>
      <c r="AA85" s="214"/>
      <c r="AB85" s="214"/>
      <c r="AC85" s="214"/>
      <c r="AD85" s="214"/>
      <c r="AE85" s="214" t="s">
        <v>142</v>
      </c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7" t="str">
        <f>C85</f>
        <v>Výška hrany pisoáru pro močení cca 325 mm nad podlahou</v>
      </c>
      <c r="BB85" s="214"/>
      <c r="BC85" s="214"/>
      <c r="BD85" s="214"/>
      <c r="BE85" s="214"/>
      <c r="BF85" s="214"/>
      <c r="BG85" s="214"/>
      <c r="BH85" s="214"/>
    </row>
    <row r="86" spans="1:60" outlineLevel="1" x14ac:dyDescent="0.2">
      <c r="A86" s="215"/>
      <c r="B86" s="222"/>
      <c r="C86" s="268" t="s">
        <v>218</v>
      </c>
      <c r="D86" s="226"/>
      <c r="E86" s="231">
        <v>4</v>
      </c>
      <c r="F86" s="235"/>
      <c r="G86" s="235"/>
      <c r="H86" s="235"/>
      <c r="I86" s="235"/>
      <c r="J86" s="235"/>
      <c r="K86" s="235"/>
      <c r="L86" s="235"/>
      <c r="M86" s="235"/>
      <c r="N86" s="224"/>
      <c r="O86" s="224"/>
      <c r="P86" s="224"/>
      <c r="Q86" s="224"/>
      <c r="R86" s="224"/>
      <c r="S86" s="224"/>
      <c r="T86" s="225"/>
      <c r="U86" s="224"/>
      <c r="V86" s="214"/>
      <c r="W86" s="214"/>
      <c r="X86" s="214"/>
      <c r="Y86" s="214"/>
      <c r="Z86" s="214"/>
      <c r="AA86" s="214"/>
      <c r="AB86" s="214"/>
      <c r="AC86" s="214"/>
      <c r="AD86" s="214"/>
      <c r="AE86" s="214" t="s">
        <v>126</v>
      </c>
      <c r="AF86" s="214">
        <v>0</v>
      </c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ht="22.5" outlineLevel="1" x14ac:dyDescent="0.2">
      <c r="A87" s="215">
        <v>28</v>
      </c>
      <c r="B87" s="222" t="s">
        <v>219</v>
      </c>
      <c r="C87" s="267" t="s">
        <v>220</v>
      </c>
      <c r="D87" s="224" t="s">
        <v>140</v>
      </c>
      <c r="E87" s="230">
        <v>4</v>
      </c>
      <c r="F87" s="234"/>
      <c r="G87" s="235">
        <f>ROUND(E87*F87,2)</f>
        <v>0</v>
      </c>
      <c r="H87" s="234"/>
      <c r="I87" s="235">
        <f>ROUND(E87*H87,2)</f>
        <v>0</v>
      </c>
      <c r="J87" s="234"/>
      <c r="K87" s="235">
        <f>ROUND(E87*J87,2)</f>
        <v>0</v>
      </c>
      <c r="L87" s="235">
        <v>21</v>
      </c>
      <c r="M87" s="235">
        <f>G87*(1+L87/100)</f>
        <v>0</v>
      </c>
      <c r="N87" s="224">
        <v>6.0000000000000001E-3</v>
      </c>
      <c r="O87" s="224">
        <f>ROUND(E87*N87,5)</f>
        <v>2.4E-2</v>
      </c>
      <c r="P87" s="224">
        <v>0</v>
      </c>
      <c r="Q87" s="224">
        <f>ROUND(E87*P87,5)</f>
        <v>0</v>
      </c>
      <c r="R87" s="224"/>
      <c r="S87" s="224"/>
      <c r="T87" s="225">
        <v>0</v>
      </c>
      <c r="U87" s="224">
        <f>ROUND(E87*T87,2)</f>
        <v>0</v>
      </c>
      <c r="V87" s="214"/>
      <c r="W87" s="214"/>
      <c r="X87" s="214"/>
      <c r="Y87" s="214"/>
      <c r="Z87" s="214"/>
      <c r="AA87" s="214"/>
      <c r="AB87" s="214"/>
      <c r="AC87" s="214"/>
      <c r="AD87" s="214"/>
      <c r="AE87" s="214" t="s">
        <v>221</v>
      </c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 x14ac:dyDescent="0.2">
      <c r="A88" s="215"/>
      <c r="B88" s="222"/>
      <c r="C88" s="268" t="s">
        <v>218</v>
      </c>
      <c r="D88" s="226"/>
      <c r="E88" s="231">
        <v>4</v>
      </c>
      <c r="F88" s="235"/>
      <c r="G88" s="235"/>
      <c r="H88" s="235"/>
      <c r="I88" s="235"/>
      <c r="J88" s="235"/>
      <c r="K88" s="235"/>
      <c r="L88" s="235"/>
      <c r="M88" s="235"/>
      <c r="N88" s="224"/>
      <c r="O88" s="224"/>
      <c r="P88" s="224"/>
      <c r="Q88" s="224"/>
      <c r="R88" s="224"/>
      <c r="S88" s="224"/>
      <c r="T88" s="225"/>
      <c r="U88" s="224"/>
      <c r="V88" s="214"/>
      <c r="W88" s="214"/>
      <c r="X88" s="214"/>
      <c r="Y88" s="214"/>
      <c r="Z88" s="214"/>
      <c r="AA88" s="214"/>
      <c r="AB88" s="214"/>
      <c r="AC88" s="214"/>
      <c r="AD88" s="214"/>
      <c r="AE88" s="214" t="s">
        <v>126</v>
      </c>
      <c r="AF88" s="214">
        <v>0</v>
      </c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</row>
    <row r="89" spans="1:60" outlineLevel="1" x14ac:dyDescent="0.2">
      <c r="A89" s="215">
        <v>29</v>
      </c>
      <c r="B89" s="222" t="s">
        <v>222</v>
      </c>
      <c r="C89" s="267" t="s">
        <v>223</v>
      </c>
      <c r="D89" s="224" t="s">
        <v>212</v>
      </c>
      <c r="E89" s="230">
        <v>10</v>
      </c>
      <c r="F89" s="234"/>
      <c r="G89" s="235">
        <f>ROUND(E89*F89,2)</f>
        <v>0</v>
      </c>
      <c r="H89" s="234"/>
      <c r="I89" s="235">
        <f>ROUND(E89*H89,2)</f>
        <v>0</v>
      </c>
      <c r="J89" s="234"/>
      <c r="K89" s="235">
        <f>ROUND(E89*J89,2)</f>
        <v>0</v>
      </c>
      <c r="L89" s="235">
        <v>21</v>
      </c>
      <c r="M89" s="235">
        <f>G89*(1+L89/100)</f>
        <v>0</v>
      </c>
      <c r="N89" s="224">
        <v>1.401E-2</v>
      </c>
      <c r="O89" s="224">
        <f>ROUND(E89*N89,5)</f>
        <v>0.1401</v>
      </c>
      <c r="P89" s="224">
        <v>0</v>
      </c>
      <c r="Q89" s="224">
        <f>ROUND(E89*P89,5)</f>
        <v>0</v>
      </c>
      <c r="R89" s="224"/>
      <c r="S89" s="224"/>
      <c r="T89" s="225">
        <v>1.1890000000000001</v>
      </c>
      <c r="U89" s="224">
        <f>ROUND(E89*T89,2)</f>
        <v>11.89</v>
      </c>
      <c r="V89" s="214"/>
      <c r="W89" s="214"/>
      <c r="X89" s="214"/>
      <c r="Y89" s="214"/>
      <c r="Z89" s="214"/>
      <c r="AA89" s="214"/>
      <c r="AB89" s="214"/>
      <c r="AC89" s="214"/>
      <c r="AD89" s="214"/>
      <c r="AE89" s="214" t="s">
        <v>124</v>
      </c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</row>
    <row r="90" spans="1:60" outlineLevel="1" x14ac:dyDescent="0.2">
      <c r="A90" s="215"/>
      <c r="B90" s="222"/>
      <c r="C90" s="270" t="s">
        <v>224</v>
      </c>
      <c r="D90" s="229"/>
      <c r="E90" s="233"/>
      <c r="F90" s="237"/>
      <c r="G90" s="238"/>
      <c r="H90" s="235"/>
      <c r="I90" s="235"/>
      <c r="J90" s="235"/>
      <c r="K90" s="235"/>
      <c r="L90" s="235"/>
      <c r="M90" s="235"/>
      <c r="N90" s="224"/>
      <c r="O90" s="224"/>
      <c r="P90" s="224"/>
      <c r="Q90" s="224"/>
      <c r="R90" s="224"/>
      <c r="S90" s="224"/>
      <c r="T90" s="225"/>
      <c r="U90" s="224"/>
      <c r="V90" s="214"/>
      <c r="W90" s="214"/>
      <c r="X90" s="214"/>
      <c r="Y90" s="214"/>
      <c r="Z90" s="214"/>
      <c r="AA90" s="214"/>
      <c r="AB90" s="214"/>
      <c r="AC90" s="214"/>
      <c r="AD90" s="214"/>
      <c r="AE90" s="214" t="s">
        <v>142</v>
      </c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7" t="str">
        <f>C90</f>
        <v>Výška HH umývadla 500 mm (pro děti)</v>
      </c>
      <c r="BB90" s="214"/>
      <c r="BC90" s="214"/>
      <c r="BD90" s="214"/>
      <c r="BE90" s="214"/>
      <c r="BF90" s="214"/>
      <c r="BG90" s="214"/>
      <c r="BH90" s="214"/>
    </row>
    <row r="91" spans="1:60" outlineLevel="1" x14ac:dyDescent="0.2">
      <c r="A91" s="215"/>
      <c r="B91" s="222"/>
      <c r="C91" s="268" t="s">
        <v>205</v>
      </c>
      <c r="D91" s="226"/>
      <c r="E91" s="231">
        <v>10</v>
      </c>
      <c r="F91" s="235"/>
      <c r="G91" s="235"/>
      <c r="H91" s="235"/>
      <c r="I91" s="235"/>
      <c r="J91" s="235"/>
      <c r="K91" s="235"/>
      <c r="L91" s="235"/>
      <c r="M91" s="235"/>
      <c r="N91" s="224"/>
      <c r="O91" s="224"/>
      <c r="P91" s="224"/>
      <c r="Q91" s="224"/>
      <c r="R91" s="224"/>
      <c r="S91" s="224"/>
      <c r="T91" s="225"/>
      <c r="U91" s="224"/>
      <c r="V91" s="214"/>
      <c r="W91" s="214"/>
      <c r="X91" s="214"/>
      <c r="Y91" s="214"/>
      <c r="Z91" s="214"/>
      <c r="AA91" s="214"/>
      <c r="AB91" s="214"/>
      <c r="AC91" s="214"/>
      <c r="AD91" s="214"/>
      <c r="AE91" s="214" t="s">
        <v>126</v>
      </c>
      <c r="AF91" s="214">
        <v>0</v>
      </c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</row>
    <row r="92" spans="1:60" outlineLevel="1" x14ac:dyDescent="0.2">
      <c r="A92" s="215">
        <v>30</v>
      </c>
      <c r="B92" s="222" t="s">
        <v>225</v>
      </c>
      <c r="C92" s="267" t="s">
        <v>226</v>
      </c>
      <c r="D92" s="224" t="s">
        <v>212</v>
      </c>
      <c r="E92" s="230">
        <v>2</v>
      </c>
      <c r="F92" s="234"/>
      <c r="G92" s="235">
        <f>ROUND(E92*F92,2)</f>
        <v>0</v>
      </c>
      <c r="H92" s="234"/>
      <c r="I92" s="235">
        <f>ROUND(E92*H92,2)</f>
        <v>0</v>
      </c>
      <c r="J92" s="234"/>
      <c r="K92" s="235">
        <f>ROUND(E92*J92,2)</f>
        <v>0</v>
      </c>
      <c r="L92" s="235">
        <v>21</v>
      </c>
      <c r="M92" s="235">
        <f>G92*(1+L92/100)</f>
        <v>0</v>
      </c>
      <c r="N92" s="224">
        <v>1.651E-2</v>
      </c>
      <c r="O92" s="224">
        <f>ROUND(E92*N92,5)</f>
        <v>3.3020000000000001E-2</v>
      </c>
      <c r="P92" s="224">
        <v>0</v>
      </c>
      <c r="Q92" s="224">
        <f>ROUND(E92*P92,5)</f>
        <v>0</v>
      </c>
      <c r="R92" s="224"/>
      <c r="S92" s="224"/>
      <c r="T92" s="225">
        <v>1.1890000000000001</v>
      </c>
      <c r="U92" s="224">
        <f>ROUND(E92*T92,2)</f>
        <v>2.38</v>
      </c>
      <c r="V92" s="214"/>
      <c r="W92" s="214"/>
      <c r="X92" s="214"/>
      <c r="Y92" s="214"/>
      <c r="Z92" s="214"/>
      <c r="AA92" s="214"/>
      <c r="AB92" s="214"/>
      <c r="AC92" s="214"/>
      <c r="AD92" s="214"/>
      <c r="AE92" s="214" t="s">
        <v>124</v>
      </c>
      <c r="AF92" s="214"/>
      <c r="AG92" s="214"/>
      <c r="AH92" s="214"/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</row>
    <row r="93" spans="1:60" outlineLevel="1" x14ac:dyDescent="0.2">
      <c r="A93" s="215"/>
      <c r="B93" s="222"/>
      <c r="C93" s="270" t="s">
        <v>227</v>
      </c>
      <c r="D93" s="229"/>
      <c r="E93" s="233"/>
      <c r="F93" s="237"/>
      <c r="G93" s="238"/>
      <c r="H93" s="235"/>
      <c r="I93" s="235"/>
      <c r="J93" s="235"/>
      <c r="K93" s="235"/>
      <c r="L93" s="235"/>
      <c r="M93" s="235"/>
      <c r="N93" s="224"/>
      <c r="O93" s="224"/>
      <c r="P93" s="224"/>
      <c r="Q93" s="224"/>
      <c r="R93" s="224"/>
      <c r="S93" s="224"/>
      <c r="T93" s="225"/>
      <c r="U93" s="224"/>
      <c r="V93" s="214"/>
      <c r="W93" s="214"/>
      <c r="X93" s="214"/>
      <c r="Y93" s="214"/>
      <c r="Z93" s="214"/>
      <c r="AA93" s="214"/>
      <c r="AB93" s="214"/>
      <c r="AC93" s="214"/>
      <c r="AD93" s="214"/>
      <c r="AE93" s="214" t="s">
        <v>142</v>
      </c>
      <c r="AF93" s="214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7" t="str">
        <f>C93</f>
        <v>Výška HH umývadla 800 mm (pro personál)</v>
      </c>
      <c r="BB93" s="214"/>
      <c r="BC93" s="214"/>
      <c r="BD93" s="214"/>
      <c r="BE93" s="214"/>
      <c r="BF93" s="214"/>
      <c r="BG93" s="214"/>
      <c r="BH93" s="214"/>
    </row>
    <row r="94" spans="1:60" outlineLevel="1" x14ac:dyDescent="0.2">
      <c r="A94" s="215"/>
      <c r="B94" s="222"/>
      <c r="C94" s="268" t="s">
        <v>198</v>
      </c>
      <c r="D94" s="226"/>
      <c r="E94" s="231">
        <v>2</v>
      </c>
      <c r="F94" s="235"/>
      <c r="G94" s="235"/>
      <c r="H94" s="235"/>
      <c r="I94" s="235"/>
      <c r="J94" s="235"/>
      <c r="K94" s="235"/>
      <c r="L94" s="235"/>
      <c r="M94" s="235"/>
      <c r="N94" s="224"/>
      <c r="O94" s="224"/>
      <c r="P94" s="224"/>
      <c r="Q94" s="224"/>
      <c r="R94" s="224"/>
      <c r="S94" s="224"/>
      <c r="T94" s="225"/>
      <c r="U94" s="224"/>
      <c r="V94" s="214"/>
      <c r="W94" s="214"/>
      <c r="X94" s="214"/>
      <c r="Y94" s="214"/>
      <c r="Z94" s="214"/>
      <c r="AA94" s="214"/>
      <c r="AB94" s="214"/>
      <c r="AC94" s="214"/>
      <c r="AD94" s="214"/>
      <c r="AE94" s="214" t="s">
        <v>126</v>
      </c>
      <c r="AF94" s="214">
        <v>0</v>
      </c>
      <c r="AG94" s="214"/>
      <c r="AH94" s="214"/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</row>
    <row r="95" spans="1:60" outlineLevel="1" x14ac:dyDescent="0.2">
      <c r="A95" s="215">
        <v>31</v>
      </c>
      <c r="B95" s="222" t="s">
        <v>228</v>
      </c>
      <c r="C95" s="267" t="s">
        <v>229</v>
      </c>
      <c r="D95" s="224" t="s">
        <v>140</v>
      </c>
      <c r="E95" s="230">
        <v>8</v>
      </c>
      <c r="F95" s="234"/>
      <c r="G95" s="235">
        <f>ROUND(E95*F95,2)</f>
        <v>0</v>
      </c>
      <c r="H95" s="234"/>
      <c r="I95" s="235">
        <f>ROUND(E95*H95,2)</f>
        <v>0</v>
      </c>
      <c r="J95" s="234"/>
      <c r="K95" s="235">
        <f>ROUND(E95*J95,2)</f>
        <v>0</v>
      </c>
      <c r="L95" s="235">
        <v>21</v>
      </c>
      <c r="M95" s="235">
        <f>G95*(1+L95/100)</f>
        <v>0</v>
      </c>
      <c r="N95" s="224">
        <v>3.1800000000000001E-3</v>
      </c>
      <c r="O95" s="224">
        <f>ROUND(E95*N95,5)</f>
        <v>2.5440000000000001E-2</v>
      </c>
      <c r="P95" s="224">
        <v>0</v>
      </c>
      <c r="Q95" s="224">
        <f>ROUND(E95*P95,5)</f>
        <v>0</v>
      </c>
      <c r="R95" s="224"/>
      <c r="S95" s="224"/>
      <c r="T95" s="225">
        <v>2.5339</v>
      </c>
      <c r="U95" s="224">
        <f>ROUND(E95*T95,2)</f>
        <v>20.27</v>
      </c>
      <c r="V95" s="214"/>
      <c r="W95" s="214"/>
      <c r="X95" s="214"/>
      <c r="Y95" s="214"/>
      <c r="Z95" s="214"/>
      <c r="AA95" s="214"/>
      <c r="AB95" s="214"/>
      <c r="AC95" s="214"/>
      <c r="AD95" s="214"/>
      <c r="AE95" s="214" t="s">
        <v>179</v>
      </c>
      <c r="AF95" s="214"/>
      <c r="AG95" s="214"/>
      <c r="AH95" s="214"/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</row>
    <row r="96" spans="1:60" outlineLevel="1" x14ac:dyDescent="0.2">
      <c r="A96" s="215"/>
      <c r="B96" s="222"/>
      <c r="C96" s="268" t="s">
        <v>214</v>
      </c>
      <c r="D96" s="226"/>
      <c r="E96" s="231">
        <v>8</v>
      </c>
      <c r="F96" s="235"/>
      <c r="G96" s="235"/>
      <c r="H96" s="235"/>
      <c r="I96" s="235"/>
      <c r="J96" s="235"/>
      <c r="K96" s="235"/>
      <c r="L96" s="235"/>
      <c r="M96" s="235"/>
      <c r="N96" s="224"/>
      <c r="O96" s="224"/>
      <c r="P96" s="224"/>
      <c r="Q96" s="224"/>
      <c r="R96" s="224"/>
      <c r="S96" s="224"/>
      <c r="T96" s="225"/>
      <c r="U96" s="224"/>
      <c r="V96" s="214"/>
      <c r="W96" s="214"/>
      <c r="X96" s="214"/>
      <c r="Y96" s="214"/>
      <c r="Z96" s="214"/>
      <c r="AA96" s="214"/>
      <c r="AB96" s="214"/>
      <c r="AC96" s="214"/>
      <c r="AD96" s="214"/>
      <c r="AE96" s="214" t="s">
        <v>126</v>
      </c>
      <c r="AF96" s="214">
        <v>0</v>
      </c>
      <c r="AG96" s="214"/>
      <c r="AH96" s="214"/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</row>
    <row r="97" spans="1:60" outlineLevel="1" x14ac:dyDescent="0.2">
      <c r="A97" s="215">
        <v>32</v>
      </c>
      <c r="B97" s="222" t="s">
        <v>230</v>
      </c>
      <c r="C97" s="267" t="s">
        <v>231</v>
      </c>
      <c r="D97" s="224" t="s">
        <v>140</v>
      </c>
      <c r="E97" s="230">
        <v>4</v>
      </c>
      <c r="F97" s="234"/>
      <c r="G97" s="235">
        <f>ROUND(E97*F97,2)</f>
        <v>0</v>
      </c>
      <c r="H97" s="234"/>
      <c r="I97" s="235">
        <f>ROUND(E97*H97,2)</f>
        <v>0</v>
      </c>
      <c r="J97" s="234"/>
      <c r="K97" s="235">
        <f>ROUND(E97*J97,2)</f>
        <v>0</v>
      </c>
      <c r="L97" s="235">
        <v>21</v>
      </c>
      <c r="M97" s="235">
        <f>G97*(1+L97/100)</f>
        <v>0</v>
      </c>
      <c r="N97" s="224">
        <v>4.3899999999999998E-3</v>
      </c>
      <c r="O97" s="224">
        <f>ROUND(E97*N97,5)</f>
        <v>1.7559999999999999E-2</v>
      </c>
      <c r="P97" s="224">
        <v>0</v>
      </c>
      <c r="Q97" s="224">
        <f>ROUND(E97*P97,5)</f>
        <v>0</v>
      </c>
      <c r="R97" s="224"/>
      <c r="S97" s="224"/>
      <c r="T97" s="225">
        <v>1.4769099999999999</v>
      </c>
      <c r="U97" s="224">
        <f>ROUND(E97*T97,2)</f>
        <v>5.91</v>
      </c>
      <c r="V97" s="214"/>
      <c r="W97" s="214"/>
      <c r="X97" s="214"/>
      <c r="Y97" s="214"/>
      <c r="Z97" s="214"/>
      <c r="AA97" s="214"/>
      <c r="AB97" s="214"/>
      <c r="AC97" s="214"/>
      <c r="AD97" s="214"/>
      <c r="AE97" s="214" t="s">
        <v>179</v>
      </c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</row>
    <row r="98" spans="1:60" outlineLevel="1" x14ac:dyDescent="0.2">
      <c r="A98" s="215"/>
      <c r="B98" s="222"/>
      <c r="C98" s="268" t="s">
        <v>218</v>
      </c>
      <c r="D98" s="226"/>
      <c r="E98" s="231">
        <v>4</v>
      </c>
      <c r="F98" s="235"/>
      <c r="G98" s="235"/>
      <c r="H98" s="235"/>
      <c r="I98" s="235"/>
      <c r="J98" s="235"/>
      <c r="K98" s="235"/>
      <c r="L98" s="235"/>
      <c r="M98" s="235"/>
      <c r="N98" s="224"/>
      <c r="O98" s="224"/>
      <c r="P98" s="224"/>
      <c r="Q98" s="224"/>
      <c r="R98" s="224"/>
      <c r="S98" s="224"/>
      <c r="T98" s="225"/>
      <c r="U98" s="224"/>
      <c r="V98" s="214"/>
      <c r="W98" s="214"/>
      <c r="X98" s="214"/>
      <c r="Y98" s="214"/>
      <c r="Z98" s="214"/>
      <c r="AA98" s="214"/>
      <c r="AB98" s="214"/>
      <c r="AC98" s="214"/>
      <c r="AD98" s="214"/>
      <c r="AE98" s="214" t="s">
        <v>126</v>
      </c>
      <c r="AF98" s="214">
        <v>0</v>
      </c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</row>
    <row r="99" spans="1:60" ht="22.5" outlineLevel="1" x14ac:dyDescent="0.2">
      <c r="A99" s="215">
        <v>33</v>
      </c>
      <c r="B99" s="222" t="s">
        <v>232</v>
      </c>
      <c r="C99" s="267" t="s">
        <v>233</v>
      </c>
      <c r="D99" s="224" t="s">
        <v>140</v>
      </c>
      <c r="E99" s="230">
        <v>12</v>
      </c>
      <c r="F99" s="234"/>
      <c r="G99" s="235">
        <f>ROUND(E99*F99,2)</f>
        <v>0</v>
      </c>
      <c r="H99" s="234"/>
      <c r="I99" s="235">
        <f>ROUND(E99*H99,2)</f>
        <v>0</v>
      </c>
      <c r="J99" s="234"/>
      <c r="K99" s="235">
        <f>ROUND(E99*J99,2)</f>
        <v>0</v>
      </c>
      <c r="L99" s="235">
        <v>21</v>
      </c>
      <c r="M99" s="235">
        <f>G99*(1+L99/100)</f>
        <v>0</v>
      </c>
      <c r="N99" s="224">
        <v>1.41E-3</v>
      </c>
      <c r="O99" s="224">
        <f>ROUND(E99*N99,5)</f>
        <v>1.6920000000000001E-2</v>
      </c>
      <c r="P99" s="224">
        <v>0</v>
      </c>
      <c r="Q99" s="224">
        <f>ROUND(E99*P99,5)</f>
        <v>0</v>
      </c>
      <c r="R99" s="224"/>
      <c r="S99" s="224"/>
      <c r="T99" s="225">
        <v>2.46922</v>
      </c>
      <c r="U99" s="224">
        <f>ROUND(E99*T99,2)</f>
        <v>29.63</v>
      </c>
      <c r="V99" s="214"/>
      <c r="W99" s="214"/>
      <c r="X99" s="214"/>
      <c r="Y99" s="214"/>
      <c r="Z99" s="214"/>
      <c r="AA99" s="214"/>
      <c r="AB99" s="214"/>
      <c r="AC99" s="214"/>
      <c r="AD99" s="214"/>
      <c r="AE99" s="214" t="s">
        <v>179</v>
      </c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</row>
    <row r="100" spans="1:60" outlineLevel="1" x14ac:dyDescent="0.2">
      <c r="A100" s="215"/>
      <c r="B100" s="222"/>
      <c r="C100" s="268" t="s">
        <v>234</v>
      </c>
      <c r="D100" s="226"/>
      <c r="E100" s="231">
        <v>12</v>
      </c>
      <c r="F100" s="235"/>
      <c r="G100" s="235"/>
      <c r="H100" s="235"/>
      <c r="I100" s="235"/>
      <c r="J100" s="235"/>
      <c r="K100" s="235"/>
      <c r="L100" s="235"/>
      <c r="M100" s="235"/>
      <c r="N100" s="224"/>
      <c r="O100" s="224"/>
      <c r="P100" s="224"/>
      <c r="Q100" s="224"/>
      <c r="R100" s="224"/>
      <c r="S100" s="224"/>
      <c r="T100" s="225"/>
      <c r="U100" s="22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 t="s">
        <v>126</v>
      </c>
      <c r="AF100" s="214">
        <v>0</v>
      </c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</row>
    <row r="101" spans="1:60" ht="22.5" outlineLevel="1" x14ac:dyDescent="0.2">
      <c r="A101" s="215">
        <v>34</v>
      </c>
      <c r="B101" s="222" t="s">
        <v>235</v>
      </c>
      <c r="C101" s="267" t="s">
        <v>236</v>
      </c>
      <c r="D101" s="224" t="s">
        <v>140</v>
      </c>
      <c r="E101" s="230">
        <v>12</v>
      </c>
      <c r="F101" s="234"/>
      <c r="G101" s="235">
        <f>ROUND(E101*F101,2)</f>
        <v>0</v>
      </c>
      <c r="H101" s="234"/>
      <c r="I101" s="235">
        <f>ROUND(E101*H101,2)</f>
        <v>0</v>
      </c>
      <c r="J101" s="234"/>
      <c r="K101" s="235">
        <f>ROUND(E101*J101,2)</f>
        <v>0</v>
      </c>
      <c r="L101" s="235">
        <v>21</v>
      </c>
      <c r="M101" s="235">
        <f>G101*(1+L101/100)</f>
        <v>0</v>
      </c>
      <c r="N101" s="224">
        <v>1.0399999999999999E-3</v>
      </c>
      <c r="O101" s="224">
        <f>ROUND(E101*N101,5)</f>
        <v>1.248E-2</v>
      </c>
      <c r="P101" s="224">
        <v>0</v>
      </c>
      <c r="Q101" s="224">
        <f>ROUND(E101*P101,5)</f>
        <v>0</v>
      </c>
      <c r="R101" s="224"/>
      <c r="S101" s="224"/>
      <c r="T101" s="225">
        <v>0.44500000000000001</v>
      </c>
      <c r="U101" s="224">
        <f>ROUND(E101*T101,2)</f>
        <v>5.34</v>
      </c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 t="s">
        <v>124</v>
      </c>
      <c r="AF101" s="214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</row>
    <row r="102" spans="1:60" outlineLevel="1" x14ac:dyDescent="0.2">
      <c r="A102" s="215"/>
      <c r="B102" s="222"/>
      <c r="C102" s="268" t="s">
        <v>234</v>
      </c>
      <c r="D102" s="226"/>
      <c r="E102" s="231">
        <v>12</v>
      </c>
      <c r="F102" s="235"/>
      <c r="G102" s="235"/>
      <c r="H102" s="235"/>
      <c r="I102" s="235"/>
      <c r="J102" s="235"/>
      <c r="K102" s="235"/>
      <c r="L102" s="235"/>
      <c r="M102" s="235"/>
      <c r="N102" s="224"/>
      <c r="O102" s="224"/>
      <c r="P102" s="224"/>
      <c r="Q102" s="224"/>
      <c r="R102" s="224"/>
      <c r="S102" s="224"/>
      <c r="T102" s="225"/>
      <c r="U102" s="22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 t="s">
        <v>126</v>
      </c>
      <c r="AF102" s="214">
        <v>0</v>
      </c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</row>
    <row r="103" spans="1:60" outlineLevel="1" x14ac:dyDescent="0.2">
      <c r="A103" s="215">
        <v>35</v>
      </c>
      <c r="B103" s="222" t="s">
        <v>237</v>
      </c>
      <c r="C103" s="267" t="s">
        <v>238</v>
      </c>
      <c r="D103" s="224" t="s">
        <v>140</v>
      </c>
      <c r="E103" s="230">
        <v>2</v>
      </c>
      <c r="F103" s="234"/>
      <c r="G103" s="235">
        <f>ROUND(E103*F103,2)</f>
        <v>0</v>
      </c>
      <c r="H103" s="234"/>
      <c r="I103" s="235">
        <f>ROUND(E103*H103,2)</f>
        <v>0</v>
      </c>
      <c r="J103" s="234"/>
      <c r="K103" s="235">
        <f>ROUND(E103*J103,2)</f>
        <v>0</v>
      </c>
      <c r="L103" s="235">
        <v>21</v>
      </c>
      <c r="M103" s="235">
        <f>G103*(1+L103/100)</f>
        <v>0</v>
      </c>
      <c r="N103" s="224">
        <v>1.57E-3</v>
      </c>
      <c r="O103" s="224">
        <f>ROUND(E103*N103,5)</f>
        <v>3.14E-3</v>
      </c>
      <c r="P103" s="224">
        <v>0</v>
      </c>
      <c r="Q103" s="224">
        <f>ROUND(E103*P103,5)</f>
        <v>0</v>
      </c>
      <c r="R103" s="224"/>
      <c r="S103" s="224"/>
      <c r="T103" s="225">
        <v>8.7904699999999991</v>
      </c>
      <c r="U103" s="224">
        <f>ROUND(E103*T103,2)</f>
        <v>17.579999999999998</v>
      </c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 t="s">
        <v>179</v>
      </c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</row>
    <row r="104" spans="1:60" outlineLevel="1" x14ac:dyDescent="0.2">
      <c r="A104" s="215"/>
      <c r="B104" s="222"/>
      <c r="C104" s="268" t="s">
        <v>198</v>
      </c>
      <c r="D104" s="226"/>
      <c r="E104" s="231">
        <v>2</v>
      </c>
      <c r="F104" s="235"/>
      <c r="G104" s="235"/>
      <c r="H104" s="235"/>
      <c r="I104" s="235"/>
      <c r="J104" s="235"/>
      <c r="K104" s="235"/>
      <c r="L104" s="235"/>
      <c r="M104" s="235"/>
      <c r="N104" s="224"/>
      <c r="O104" s="224"/>
      <c r="P104" s="224"/>
      <c r="Q104" s="224"/>
      <c r="R104" s="224"/>
      <c r="S104" s="224"/>
      <c r="T104" s="225"/>
      <c r="U104" s="22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 t="s">
        <v>126</v>
      </c>
      <c r="AF104" s="214">
        <v>0</v>
      </c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</row>
    <row r="105" spans="1:60" ht="22.5" outlineLevel="1" x14ac:dyDescent="0.2">
      <c r="A105" s="215">
        <v>36</v>
      </c>
      <c r="B105" s="222" t="s">
        <v>235</v>
      </c>
      <c r="C105" s="267" t="s">
        <v>239</v>
      </c>
      <c r="D105" s="224" t="s">
        <v>140</v>
      </c>
      <c r="E105" s="230">
        <v>2</v>
      </c>
      <c r="F105" s="234"/>
      <c r="G105" s="235">
        <f>ROUND(E105*F105,2)</f>
        <v>0</v>
      </c>
      <c r="H105" s="234"/>
      <c r="I105" s="235">
        <f>ROUND(E105*H105,2)</f>
        <v>0</v>
      </c>
      <c r="J105" s="234"/>
      <c r="K105" s="235">
        <f>ROUND(E105*J105,2)</f>
        <v>0</v>
      </c>
      <c r="L105" s="235">
        <v>21</v>
      </c>
      <c r="M105" s="235">
        <f>G105*(1+L105/100)</f>
        <v>0</v>
      </c>
      <c r="N105" s="224">
        <v>1.0399999999999999E-3</v>
      </c>
      <c r="O105" s="224">
        <f>ROUND(E105*N105,5)</f>
        <v>2.0799999999999998E-3</v>
      </c>
      <c r="P105" s="224">
        <v>0</v>
      </c>
      <c r="Q105" s="224">
        <f>ROUND(E105*P105,5)</f>
        <v>0</v>
      </c>
      <c r="R105" s="224"/>
      <c r="S105" s="224"/>
      <c r="T105" s="225">
        <v>0.44500000000000001</v>
      </c>
      <c r="U105" s="224">
        <f>ROUND(E105*T105,2)</f>
        <v>0.89</v>
      </c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 t="s">
        <v>124</v>
      </c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</row>
    <row r="106" spans="1:60" outlineLevel="1" x14ac:dyDescent="0.2">
      <c r="A106" s="215"/>
      <c r="B106" s="222"/>
      <c r="C106" s="268" t="s">
        <v>198</v>
      </c>
      <c r="D106" s="226"/>
      <c r="E106" s="231">
        <v>2</v>
      </c>
      <c r="F106" s="235"/>
      <c r="G106" s="235"/>
      <c r="H106" s="235"/>
      <c r="I106" s="235"/>
      <c r="J106" s="235"/>
      <c r="K106" s="235"/>
      <c r="L106" s="235"/>
      <c r="M106" s="235"/>
      <c r="N106" s="224"/>
      <c r="O106" s="224"/>
      <c r="P106" s="224"/>
      <c r="Q106" s="224"/>
      <c r="R106" s="224"/>
      <c r="S106" s="224"/>
      <c r="T106" s="225"/>
      <c r="U106" s="22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 t="s">
        <v>126</v>
      </c>
      <c r="AF106" s="214">
        <v>0</v>
      </c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</row>
    <row r="107" spans="1:60" ht="22.5" outlineLevel="1" x14ac:dyDescent="0.2">
      <c r="A107" s="215">
        <v>37</v>
      </c>
      <c r="B107" s="222" t="s">
        <v>240</v>
      </c>
      <c r="C107" s="267" t="s">
        <v>241</v>
      </c>
      <c r="D107" s="224" t="s">
        <v>140</v>
      </c>
      <c r="E107" s="230">
        <v>2</v>
      </c>
      <c r="F107" s="234"/>
      <c r="G107" s="235">
        <f>ROUND(E107*F107,2)</f>
        <v>0</v>
      </c>
      <c r="H107" s="234"/>
      <c r="I107" s="235">
        <f>ROUND(E107*H107,2)</f>
        <v>0</v>
      </c>
      <c r="J107" s="234"/>
      <c r="K107" s="235">
        <f>ROUND(E107*J107,2)</f>
        <v>0</v>
      </c>
      <c r="L107" s="235">
        <v>21</v>
      </c>
      <c r="M107" s="235">
        <f>G107*(1+L107/100)</f>
        <v>0</v>
      </c>
      <c r="N107" s="224">
        <v>1.4999999999999999E-2</v>
      </c>
      <c r="O107" s="224">
        <f>ROUND(E107*N107,5)</f>
        <v>0.03</v>
      </c>
      <c r="P107" s="224">
        <v>0</v>
      </c>
      <c r="Q107" s="224">
        <f>ROUND(E107*P107,5)</f>
        <v>0</v>
      </c>
      <c r="R107" s="224"/>
      <c r="S107" s="224"/>
      <c r="T107" s="225">
        <v>0</v>
      </c>
      <c r="U107" s="224">
        <f>ROUND(E107*T107,2)</f>
        <v>0</v>
      </c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 t="s">
        <v>221</v>
      </c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</row>
    <row r="108" spans="1:60" outlineLevel="1" x14ac:dyDescent="0.2">
      <c r="A108" s="215"/>
      <c r="B108" s="222"/>
      <c r="C108" s="268" t="s">
        <v>242</v>
      </c>
      <c r="D108" s="226"/>
      <c r="E108" s="231">
        <v>2</v>
      </c>
      <c r="F108" s="235"/>
      <c r="G108" s="235"/>
      <c r="H108" s="235"/>
      <c r="I108" s="235"/>
      <c r="J108" s="235"/>
      <c r="K108" s="235"/>
      <c r="L108" s="235"/>
      <c r="M108" s="235"/>
      <c r="N108" s="224"/>
      <c r="O108" s="224"/>
      <c r="P108" s="224"/>
      <c r="Q108" s="224"/>
      <c r="R108" s="224"/>
      <c r="S108" s="224"/>
      <c r="T108" s="225"/>
      <c r="U108" s="22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 t="s">
        <v>126</v>
      </c>
      <c r="AF108" s="214">
        <v>0</v>
      </c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</row>
    <row r="109" spans="1:60" ht="22.5" outlineLevel="1" x14ac:dyDescent="0.2">
      <c r="A109" s="215">
        <v>38</v>
      </c>
      <c r="B109" s="222" t="s">
        <v>243</v>
      </c>
      <c r="C109" s="267" t="s">
        <v>244</v>
      </c>
      <c r="D109" s="224" t="s">
        <v>140</v>
      </c>
      <c r="E109" s="230">
        <v>2</v>
      </c>
      <c r="F109" s="234"/>
      <c r="G109" s="235">
        <f>ROUND(E109*F109,2)</f>
        <v>0</v>
      </c>
      <c r="H109" s="234"/>
      <c r="I109" s="235">
        <f>ROUND(E109*H109,2)</f>
        <v>0</v>
      </c>
      <c r="J109" s="234"/>
      <c r="K109" s="235">
        <f>ROUND(E109*J109,2)</f>
        <v>0</v>
      </c>
      <c r="L109" s="235">
        <v>21</v>
      </c>
      <c r="M109" s="235">
        <f>G109*(1+L109/100)</f>
        <v>0</v>
      </c>
      <c r="N109" s="224">
        <v>3.4799999999999998E-2</v>
      </c>
      <c r="O109" s="224">
        <f>ROUND(E109*N109,5)</f>
        <v>6.9599999999999995E-2</v>
      </c>
      <c r="P109" s="224">
        <v>0</v>
      </c>
      <c r="Q109" s="224">
        <f>ROUND(E109*P109,5)</f>
        <v>0</v>
      </c>
      <c r="R109" s="224"/>
      <c r="S109" s="224"/>
      <c r="T109" s="225">
        <v>0</v>
      </c>
      <c r="U109" s="224">
        <f>ROUND(E109*T109,2)</f>
        <v>0</v>
      </c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 t="s">
        <v>221</v>
      </c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</row>
    <row r="110" spans="1:60" outlineLevel="1" x14ac:dyDescent="0.2">
      <c r="A110" s="215"/>
      <c r="B110" s="222"/>
      <c r="C110" s="268" t="s">
        <v>242</v>
      </c>
      <c r="D110" s="226"/>
      <c r="E110" s="231">
        <v>2</v>
      </c>
      <c r="F110" s="235"/>
      <c r="G110" s="235"/>
      <c r="H110" s="235"/>
      <c r="I110" s="235"/>
      <c r="J110" s="235"/>
      <c r="K110" s="235"/>
      <c r="L110" s="235"/>
      <c r="M110" s="235"/>
      <c r="N110" s="224"/>
      <c r="O110" s="224"/>
      <c r="P110" s="224"/>
      <c r="Q110" s="224"/>
      <c r="R110" s="224"/>
      <c r="S110" s="224"/>
      <c r="T110" s="225"/>
      <c r="U110" s="22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 t="s">
        <v>126</v>
      </c>
      <c r="AF110" s="214">
        <v>0</v>
      </c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</row>
    <row r="111" spans="1:60" ht="22.5" outlineLevel="1" x14ac:dyDescent="0.2">
      <c r="A111" s="215">
        <v>39</v>
      </c>
      <c r="B111" s="222" t="s">
        <v>245</v>
      </c>
      <c r="C111" s="267" t="s">
        <v>246</v>
      </c>
      <c r="D111" s="224" t="s">
        <v>123</v>
      </c>
      <c r="E111" s="230">
        <v>1.8</v>
      </c>
      <c r="F111" s="234"/>
      <c r="G111" s="235">
        <f>ROUND(E111*F111,2)</f>
        <v>0</v>
      </c>
      <c r="H111" s="234"/>
      <c r="I111" s="235">
        <f>ROUND(E111*H111,2)</f>
        <v>0</v>
      </c>
      <c r="J111" s="234"/>
      <c r="K111" s="235">
        <f>ROUND(E111*J111,2)</f>
        <v>0</v>
      </c>
      <c r="L111" s="235">
        <v>21</v>
      </c>
      <c r="M111" s="235">
        <f>G111*(1+L111/100)</f>
        <v>0</v>
      </c>
      <c r="N111" s="224">
        <v>7.4999999999999997E-3</v>
      </c>
      <c r="O111" s="224">
        <f>ROUND(E111*N111,5)</f>
        <v>1.35E-2</v>
      </c>
      <c r="P111" s="224">
        <v>0</v>
      </c>
      <c r="Q111" s="224">
        <f>ROUND(E111*P111,5)</f>
        <v>0</v>
      </c>
      <c r="R111" s="224"/>
      <c r="S111" s="224"/>
      <c r="T111" s="225">
        <v>0</v>
      </c>
      <c r="U111" s="224">
        <f>ROUND(E111*T111,2)</f>
        <v>0</v>
      </c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 t="s">
        <v>221</v>
      </c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</row>
    <row r="112" spans="1:60" outlineLevel="1" x14ac:dyDescent="0.2">
      <c r="A112" s="215"/>
      <c r="B112" s="222"/>
      <c r="C112" s="268" t="s">
        <v>247</v>
      </c>
      <c r="D112" s="226"/>
      <c r="E112" s="231">
        <v>1.8</v>
      </c>
      <c r="F112" s="235"/>
      <c r="G112" s="235"/>
      <c r="H112" s="235"/>
      <c r="I112" s="235"/>
      <c r="J112" s="235"/>
      <c r="K112" s="235"/>
      <c r="L112" s="235"/>
      <c r="M112" s="235"/>
      <c r="N112" s="224"/>
      <c r="O112" s="224"/>
      <c r="P112" s="224"/>
      <c r="Q112" s="224"/>
      <c r="R112" s="224"/>
      <c r="S112" s="224"/>
      <c r="T112" s="225"/>
      <c r="U112" s="22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 t="s">
        <v>126</v>
      </c>
      <c r="AF112" s="214">
        <v>0</v>
      </c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/>
      <c r="BB112" s="214"/>
      <c r="BC112" s="214"/>
      <c r="BD112" s="214"/>
      <c r="BE112" s="214"/>
      <c r="BF112" s="214"/>
      <c r="BG112" s="214"/>
      <c r="BH112" s="214"/>
    </row>
    <row r="113" spans="1:60" ht="22.5" outlineLevel="1" x14ac:dyDescent="0.2">
      <c r="A113" s="215">
        <v>40</v>
      </c>
      <c r="B113" s="222" t="s">
        <v>248</v>
      </c>
      <c r="C113" s="267" t="s">
        <v>249</v>
      </c>
      <c r="D113" s="224" t="s">
        <v>140</v>
      </c>
      <c r="E113" s="230">
        <v>14</v>
      </c>
      <c r="F113" s="234"/>
      <c r="G113" s="235">
        <f>ROUND(E113*F113,2)</f>
        <v>0</v>
      </c>
      <c r="H113" s="234"/>
      <c r="I113" s="235">
        <f>ROUND(E113*H113,2)</f>
        <v>0</v>
      </c>
      <c r="J113" s="234"/>
      <c r="K113" s="235">
        <f>ROUND(E113*J113,2)</f>
        <v>0</v>
      </c>
      <c r="L113" s="235">
        <v>21</v>
      </c>
      <c r="M113" s="235">
        <f>G113*(1+L113/100)</f>
        <v>0</v>
      </c>
      <c r="N113" s="224">
        <v>5.0000000000000001E-4</v>
      </c>
      <c r="O113" s="224">
        <f>ROUND(E113*N113,5)</f>
        <v>7.0000000000000001E-3</v>
      </c>
      <c r="P113" s="224">
        <v>0</v>
      </c>
      <c r="Q113" s="224">
        <f>ROUND(E113*P113,5)</f>
        <v>0</v>
      </c>
      <c r="R113" s="224"/>
      <c r="S113" s="224"/>
      <c r="T113" s="225">
        <v>0</v>
      </c>
      <c r="U113" s="224">
        <f>ROUND(E113*T113,2)</f>
        <v>0</v>
      </c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 t="s">
        <v>221</v>
      </c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14"/>
      <c r="BF113" s="214"/>
      <c r="BG113" s="214"/>
      <c r="BH113" s="214"/>
    </row>
    <row r="114" spans="1:60" outlineLevel="1" x14ac:dyDescent="0.2">
      <c r="A114" s="215"/>
      <c r="B114" s="222"/>
      <c r="C114" s="268" t="s">
        <v>250</v>
      </c>
      <c r="D114" s="226"/>
      <c r="E114" s="231">
        <v>14</v>
      </c>
      <c r="F114" s="235"/>
      <c r="G114" s="235"/>
      <c r="H114" s="235"/>
      <c r="I114" s="235"/>
      <c r="J114" s="235"/>
      <c r="K114" s="235"/>
      <c r="L114" s="235"/>
      <c r="M114" s="235"/>
      <c r="N114" s="224"/>
      <c r="O114" s="224"/>
      <c r="P114" s="224"/>
      <c r="Q114" s="224"/>
      <c r="R114" s="224"/>
      <c r="S114" s="224"/>
      <c r="T114" s="225"/>
      <c r="U114" s="22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 t="s">
        <v>126</v>
      </c>
      <c r="AF114" s="214">
        <v>0</v>
      </c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4"/>
      <c r="AY114" s="214"/>
      <c r="AZ114" s="214"/>
      <c r="BA114" s="214"/>
      <c r="BB114" s="214"/>
      <c r="BC114" s="214"/>
      <c r="BD114" s="214"/>
      <c r="BE114" s="214"/>
      <c r="BF114" s="214"/>
      <c r="BG114" s="214"/>
      <c r="BH114" s="214"/>
    </row>
    <row r="115" spans="1:60" x14ac:dyDescent="0.2">
      <c r="A115" s="216" t="s">
        <v>119</v>
      </c>
      <c r="B115" s="223" t="s">
        <v>76</v>
      </c>
      <c r="C115" s="269" t="s">
        <v>77</v>
      </c>
      <c r="D115" s="227"/>
      <c r="E115" s="232"/>
      <c r="F115" s="236"/>
      <c r="G115" s="236">
        <f>SUMIF(AE116:AE118,"&lt;&gt;NOR",G116:G118)</f>
        <v>0</v>
      </c>
      <c r="H115" s="236"/>
      <c r="I115" s="236">
        <f>SUM(I116:I118)</f>
        <v>0</v>
      </c>
      <c r="J115" s="236"/>
      <c r="K115" s="236">
        <f>SUM(K116:K118)</f>
        <v>0</v>
      </c>
      <c r="L115" s="236"/>
      <c r="M115" s="236">
        <f>SUM(M116:M118)</f>
        <v>0</v>
      </c>
      <c r="N115" s="227"/>
      <c r="O115" s="227">
        <f>SUM(O116:O118)</f>
        <v>7.1999999999999995E-2</v>
      </c>
      <c r="P115" s="227"/>
      <c r="Q115" s="227">
        <f>SUM(Q116:Q118)</f>
        <v>0</v>
      </c>
      <c r="R115" s="227"/>
      <c r="S115" s="227"/>
      <c r="T115" s="228"/>
      <c r="U115" s="227">
        <f>SUM(U116:U118)</f>
        <v>14.16</v>
      </c>
      <c r="AE115" t="s">
        <v>120</v>
      </c>
    </row>
    <row r="116" spans="1:60" ht="22.5" outlineLevel="1" x14ac:dyDescent="0.2">
      <c r="A116" s="215">
        <v>41</v>
      </c>
      <c r="B116" s="222" t="s">
        <v>251</v>
      </c>
      <c r="C116" s="267" t="s">
        <v>252</v>
      </c>
      <c r="D116" s="224" t="s">
        <v>212</v>
      </c>
      <c r="E116" s="230">
        <v>8</v>
      </c>
      <c r="F116" s="234"/>
      <c r="G116" s="235">
        <f>ROUND(E116*F116,2)</f>
        <v>0</v>
      </c>
      <c r="H116" s="234"/>
      <c r="I116" s="235">
        <f>ROUND(E116*H116,2)</f>
        <v>0</v>
      </c>
      <c r="J116" s="234"/>
      <c r="K116" s="235">
        <f>ROUND(E116*J116,2)</f>
        <v>0</v>
      </c>
      <c r="L116" s="235">
        <v>21</v>
      </c>
      <c r="M116" s="235">
        <f>G116*(1+L116/100)</f>
        <v>0</v>
      </c>
      <c r="N116" s="224">
        <v>8.9999999999999993E-3</v>
      </c>
      <c r="O116" s="224">
        <f>ROUND(E116*N116,5)</f>
        <v>7.1999999999999995E-2</v>
      </c>
      <c r="P116" s="224">
        <v>0</v>
      </c>
      <c r="Q116" s="224">
        <f>ROUND(E116*P116,5)</f>
        <v>0</v>
      </c>
      <c r="R116" s="224"/>
      <c r="S116" s="224"/>
      <c r="T116" s="225">
        <v>1.77</v>
      </c>
      <c r="U116" s="224">
        <f>ROUND(E116*T116,2)</f>
        <v>14.16</v>
      </c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 t="s">
        <v>124</v>
      </c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14"/>
      <c r="BF116" s="214"/>
      <c r="BG116" s="214"/>
      <c r="BH116" s="214"/>
    </row>
    <row r="117" spans="1:60" outlineLevel="1" x14ac:dyDescent="0.2">
      <c r="A117" s="215"/>
      <c r="B117" s="222"/>
      <c r="C117" s="270" t="s">
        <v>253</v>
      </c>
      <c r="D117" s="229"/>
      <c r="E117" s="233"/>
      <c r="F117" s="237"/>
      <c r="G117" s="238"/>
      <c r="H117" s="235"/>
      <c r="I117" s="235"/>
      <c r="J117" s="235"/>
      <c r="K117" s="235"/>
      <c r="L117" s="235"/>
      <c r="M117" s="235"/>
      <c r="N117" s="224"/>
      <c r="O117" s="224"/>
      <c r="P117" s="224"/>
      <c r="Q117" s="224"/>
      <c r="R117" s="224"/>
      <c r="S117" s="224"/>
      <c r="T117" s="225"/>
      <c r="U117" s="22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 t="s">
        <v>142</v>
      </c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  <c r="AX117" s="214"/>
      <c r="AY117" s="214"/>
      <c r="AZ117" s="214"/>
      <c r="BA117" s="217" t="str">
        <f>C117</f>
        <v>Včetně ovládací desky pro 2 množství vody při splachování</v>
      </c>
      <c r="BB117" s="214"/>
      <c r="BC117" s="214"/>
      <c r="BD117" s="214"/>
      <c r="BE117" s="214"/>
      <c r="BF117" s="214"/>
      <c r="BG117" s="214"/>
      <c r="BH117" s="214"/>
    </row>
    <row r="118" spans="1:60" outlineLevel="1" x14ac:dyDescent="0.2">
      <c r="A118" s="215"/>
      <c r="B118" s="222"/>
      <c r="C118" s="268" t="s">
        <v>214</v>
      </c>
      <c r="D118" s="226"/>
      <c r="E118" s="231">
        <v>8</v>
      </c>
      <c r="F118" s="235"/>
      <c r="G118" s="235"/>
      <c r="H118" s="235"/>
      <c r="I118" s="235"/>
      <c r="J118" s="235"/>
      <c r="K118" s="235"/>
      <c r="L118" s="235"/>
      <c r="M118" s="235"/>
      <c r="N118" s="224"/>
      <c r="O118" s="224"/>
      <c r="P118" s="224"/>
      <c r="Q118" s="224"/>
      <c r="R118" s="224"/>
      <c r="S118" s="224"/>
      <c r="T118" s="225"/>
      <c r="U118" s="22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 t="s">
        <v>126</v>
      </c>
      <c r="AF118" s="214">
        <v>0</v>
      </c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  <c r="AX118" s="214"/>
      <c r="AY118" s="214"/>
      <c r="AZ118" s="214"/>
      <c r="BA118" s="214"/>
      <c r="BB118" s="214"/>
      <c r="BC118" s="214"/>
      <c r="BD118" s="214"/>
      <c r="BE118" s="214"/>
      <c r="BF118" s="214"/>
      <c r="BG118" s="214"/>
      <c r="BH118" s="214"/>
    </row>
    <row r="119" spans="1:60" x14ac:dyDescent="0.2">
      <c r="A119" s="216" t="s">
        <v>119</v>
      </c>
      <c r="B119" s="223" t="s">
        <v>78</v>
      </c>
      <c r="C119" s="269" t="s">
        <v>79</v>
      </c>
      <c r="D119" s="227"/>
      <c r="E119" s="232"/>
      <c r="F119" s="236"/>
      <c r="G119" s="236">
        <f>SUMIF(AE120:AE129,"&lt;&gt;NOR",G120:G129)</f>
        <v>0</v>
      </c>
      <c r="H119" s="236"/>
      <c r="I119" s="236">
        <f>SUM(I120:I129)</f>
        <v>0</v>
      </c>
      <c r="J119" s="236"/>
      <c r="K119" s="236">
        <f>SUM(K120:K129)</f>
        <v>0</v>
      </c>
      <c r="L119" s="236"/>
      <c r="M119" s="236">
        <f>SUM(M120:M129)</f>
        <v>0</v>
      </c>
      <c r="N119" s="227"/>
      <c r="O119" s="227">
        <f>SUM(O120:O129)</f>
        <v>3.7920000000000002E-2</v>
      </c>
      <c r="P119" s="227"/>
      <c r="Q119" s="227">
        <f>SUM(Q120:Q129)</f>
        <v>0.26441999999999999</v>
      </c>
      <c r="R119" s="227"/>
      <c r="S119" s="227"/>
      <c r="T119" s="228"/>
      <c r="U119" s="227">
        <f>SUM(U120:U129)</f>
        <v>9.4</v>
      </c>
      <c r="AE119" t="s">
        <v>120</v>
      </c>
    </row>
    <row r="120" spans="1:60" ht="22.5" outlineLevel="1" x14ac:dyDescent="0.2">
      <c r="A120" s="215">
        <v>42</v>
      </c>
      <c r="B120" s="222" t="s">
        <v>254</v>
      </c>
      <c r="C120" s="267" t="s">
        <v>255</v>
      </c>
      <c r="D120" s="224" t="s">
        <v>123</v>
      </c>
      <c r="E120" s="230">
        <v>15.6</v>
      </c>
      <c r="F120" s="234"/>
      <c r="G120" s="235">
        <f>ROUND(E120*F120,2)</f>
        <v>0</v>
      </c>
      <c r="H120" s="234"/>
      <c r="I120" s="235">
        <f>ROUND(E120*H120,2)</f>
        <v>0</v>
      </c>
      <c r="J120" s="234"/>
      <c r="K120" s="235">
        <f>ROUND(E120*J120,2)</f>
        <v>0</v>
      </c>
      <c r="L120" s="235">
        <v>21</v>
      </c>
      <c r="M120" s="235">
        <f>G120*(1+L120/100)</f>
        <v>0</v>
      </c>
      <c r="N120" s="224">
        <v>0</v>
      </c>
      <c r="O120" s="224">
        <f>ROUND(E120*N120,5)</f>
        <v>0</v>
      </c>
      <c r="P120" s="224">
        <v>1.695E-2</v>
      </c>
      <c r="Q120" s="224">
        <f>ROUND(E120*P120,5)</f>
        <v>0.26441999999999999</v>
      </c>
      <c r="R120" s="224"/>
      <c r="S120" s="224"/>
      <c r="T120" s="225">
        <v>0.21121000000000001</v>
      </c>
      <c r="U120" s="224">
        <f>ROUND(E120*T120,2)</f>
        <v>3.29</v>
      </c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 t="s">
        <v>124</v>
      </c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  <c r="AX120" s="214"/>
      <c r="AY120" s="214"/>
      <c r="AZ120" s="214"/>
      <c r="BA120" s="214"/>
      <c r="BB120" s="214"/>
      <c r="BC120" s="214"/>
      <c r="BD120" s="214"/>
      <c r="BE120" s="214"/>
      <c r="BF120" s="214"/>
      <c r="BG120" s="214"/>
      <c r="BH120" s="214"/>
    </row>
    <row r="121" spans="1:60" outlineLevel="1" x14ac:dyDescent="0.2">
      <c r="A121" s="215"/>
      <c r="B121" s="222"/>
      <c r="C121" s="268" t="s">
        <v>256</v>
      </c>
      <c r="D121" s="226"/>
      <c r="E121" s="231">
        <v>15.6</v>
      </c>
      <c r="F121" s="235"/>
      <c r="G121" s="235"/>
      <c r="H121" s="235"/>
      <c r="I121" s="235"/>
      <c r="J121" s="235"/>
      <c r="K121" s="235"/>
      <c r="L121" s="235"/>
      <c r="M121" s="235"/>
      <c r="N121" s="224"/>
      <c r="O121" s="224"/>
      <c r="P121" s="224"/>
      <c r="Q121" s="224"/>
      <c r="R121" s="224"/>
      <c r="S121" s="224"/>
      <c r="T121" s="225"/>
      <c r="U121" s="224"/>
      <c r="V121" s="214"/>
      <c r="W121" s="214"/>
      <c r="X121" s="214"/>
      <c r="Y121" s="214"/>
      <c r="Z121" s="214"/>
      <c r="AA121" s="214"/>
      <c r="AB121" s="214"/>
      <c r="AC121" s="214"/>
      <c r="AD121" s="214"/>
      <c r="AE121" s="214" t="s">
        <v>126</v>
      </c>
      <c r="AF121" s="214">
        <v>0</v>
      </c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  <c r="AX121" s="214"/>
      <c r="AY121" s="214"/>
      <c r="AZ121" s="214"/>
      <c r="BA121" s="214"/>
      <c r="BB121" s="214"/>
      <c r="BC121" s="214"/>
      <c r="BD121" s="214"/>
      <c r="BE121" s="214"/>
      <c r="BF121" s="214"/>
      <c r="BG121" s="214"/>
      <c r="BH121" s="214"/>
    </row>
    <row r="122" spans="1:60" ht="22.5" outlineLevel="1" x14ac:dyDescent="0.2">
      <c r="A122" s="215">
        <v>43</v>
      </c>
      <c r="B122" s="222" t="s">
        <v>257</v>
      </c>
      <c r="C122" s="267" t="s">
        <v>258</v>
      </c>
      <c r="D122" s="224" t="s">
        <v>123</v>
      </c>
      <c r="E122" s="230">
        <v>4</v>
      </c>
      <c r="F122" s="234"/>
      <c r="G122" s="235">
        <f>ROUND(E122*F122,2)</f>
        <v>0</v>
      </c>
      <c r="H122" s="234"/>
      <c r="I122" s="235">
        <f>ROUND(E122*H122,2)</f>
        <v>0</v>
      </c>
      <c r="J122" s="234"/>
      <c r="K122" s="235">
        <f>ROUND(E122*J122,2)</f>
        <v>0</v>
      </c>
      <c r="L122" s="235">
        <v>21</v>
      </c>
      <c r="M122" s="235">
        <f>G122*(1+L122/100)</f>
        <v>0</v>
      </c>
      <c r="N122" s="224">
        <v>4.7400000000000003E-3</v>
      </c>
      <c r="O122" s="224">
        <f>ROUND(E122*N122,5)</f>
        <v>1.8960000000000001E-2</v>
      </c>
      <c r="P122" s="224">
        <v>0</v>
      </c>
      <c r="Q122" s="224">
        <f>ROUND(E122*P122,5)</f>
        <v>0</v>
      </c>
      <c r="R122" s="224"/>
      <c r="S122" s="224"/>
      <c r="T122" s="225">
        <v>0.76322000000000001</v>
      </c>
      <c r="U122" s="224">
        <f>ROUND(E122*T122,2)</f>
        <v>3.05</v>
      </c>
      <c r="V122" s="214"/>
      <c r="W122" s="214"/>
      <c r="X122" s="214"/>
      <c r="Y122" s="214"/>
      <c r="Z122" s="214"/>
      <c r="AA122" s="214"/>
      <c r="AB122" s="214"/>
      <c r="AC122" s="214"/>
      <c r="AD122" s="214"/>
      <c r="AE122" s="214" t="s">
        <v>179</v>
      </c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  <c r="AP122" s="214"/>
      <c r="AQ122" s="214"/>
      <c r="AR122" s="214"/>
      <c r="AS122" s="214"/>
      <c r="AT122" s="214"/>
      <c r="AU122" s="214"/>
      <c r="AV122" s="214"/>
      <c r="AW122" s="214"/>
      <c r="AX122" s="214"/>
      <c r="AY122" s="214"/>
      <c r="AZ122" s="214"/>
      <c r="BA122" s="214"/>
      <c r="BB122" s="214"/>
      <c r="BC122" s="214"/>
      <c r="BD122" s="214"/>
      <c r="BE122" s="214"/>
      <c r="BF122" s="214"/>
      <c r="BG122" s="214"/>
      <c r="BH122" s="214"/>
    </row>
    <row r="123" spans="1:60" outlineLevel="1" x14ac:dyDescent="0.2">
      <c r="A123" s="215"/>
      <c r="B123" s="222"/>
      <c r="C123" s="268" t="s">
        <v>218</v>
      </c>
      <c r="D123" s="226"/>
      <c r="E123" s="231">
        <v>4</v>
      </c>
      <c r="F123" s="235"/>
      <c r="G123" s="235"/>
      <c r="H123" s="235"/>
      <c r="I123" s="235"/>
      <c r="J123" s="235"/>
      <c r="K123" s="235"/>
      <c r="L123" s="235"/>
      <c r="M123" s="235"/>
      <c r="N123" s="224"/>
      <c r="O123" s="224"/>
      <c r="P123" s="224"/>
      <c r="Q123" s="224"/>
      <c r="R123" s="224"/>
      <c r="S123" s="224"/>
      <c r="T123" s="225"/>
      <c r="U123" s="22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 t="s">
        <v>126</v>
      </c>
      <c r="AF123" s="214">
        <v>0</v>
      </c>
      <c r="AG123" s="214"/>
      <c r="AH123" s="214"/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/>
      <c r="AT123" s="214"/>
      <c r="AU123" s="214"/>
      <c r="AV123" s="214"/>
      <c r="AW123" s="214"/>
      <c r="AX123" s="214"/>
      <c r="AY123" s="214"/>
      <c r="AZ123" s="214"/>
      <c r="BA123" s="214"/>
      <c r="BB123" s="214"/>
      <c r="BC123" s="214"/>
      <c r="BD123" s="214"/>
      <c r="BE123" s="214"/>
      <c r="BF123" s="214"/>
      <c r="BG123" s="214"/>
      <c r="BH123" s="214"/>
    </row>
    <row r="124" spans="1:60" ht="22.5" outlineLevel="1" x14ac:dyDescent="0.2">
      <c r="A124" s="215">
        <v>44</v>
      </c>
      <c r="B124" s="222" t="s">
        <v>259</v>
      </c>
      <c r="C124" s="267" t="s">
        <v>260</v>
      </c>
      <c r="D124" s="224" t="s">
        <v>261</v>
      </c>
      <c r="E124" s="230">
        <v>2</v>
      </c>
      <c r="F124" s="234"/>
      <c r="G124" s="235">
        <f>ROUND(E124*F124,2)</f>
        <v>0</v>
      </c>
      <c r="H124" s="234"/>
      <c r="I124" s="235">
        <f>ROUND(E124*H124,2)</f>
        <v>0</v>
      </c>
      <c r="J124" s="234"/>
      <c r="K124" s="235">
        <f>ROUND(E124*J124,2)</f>
        <v>0</v>
      </c>
      <c r="L124" s="235">
        <v>21</v>
      </c>
      <c r="M124" s="235">
        <f>G124*(1+L124/100)</f>
        <v>0</v>
      </c>
      <c r="N124" s="224">
        <v>4.7400000000000003E-3</v>
      </c>
      <c r="O124" s="224">
        <f>ROUND(E124*N124,5)</f>
        <v>9.4800000000000006E-3</v>
      </c>
      <c r="P124" s="224">
        <v>0</v>
      </c>
      <c r="Q124" s="224">
        <f>ROUND(E124*P124,5)</f>
        <v>0</v>
      </c>
      <c r="R124" s="224"/>
      <c r="S124" s="224"/>
      <c r="T124" s="225">
        <v>0.76322000000000001</v>
      </c>
      <c r="U124" s="224">
        <f>ROUND(E124*T124,2)</f>
        <v>1.53</v>
      </c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 t="s">
        <v>124</v>
      </c>
      <c r="AF124" s="214"/>
      <c r="AG124" s="214"/>
      <c r="AH124" s="214"/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</row>
    <row r="125" spans="1:60" ht="22.5" outlineLevel="1" x14ac:dyDescent="0.2">
      <c r="A125" s="215"/>
      <c r="B125" s="222"/>
      <c r="C125" s="270" t="s">
        <v>262</v>
      </c>
      <c r="D125" s="229"/>
      <c r="E125" s="233"/>
      <c r="F125" s="237"/>
      <c r="G125" s="238"/>
      <c r="H125" s="235"/>
      <c r="I125" s="235"/>
      <c r="J125" s="235"/>
      <c r="K125" s="235"/>
      <c r="L125" s="235"/>
      <c r="M125" s="235"/>
      <c r="N125" s="224"/>
      <c r="O125" s="224"/>
      <c r="P125" s="224"/>
      <c r="Q125" s="224"/>
      <c r="R125" s="224"/>
      <c r="S125" s="224"/>
      <c r="T125" s="225"/>
      <c r="U125" s="224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 t="s">
        <v>142</v>
      </c>
      <c r="AF125" s="214"/>
      <c r="AG125" s="214"/>
      <c r="AH125" s="214"/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/>
      <c r="AT125" s="214"/>
      <c r="AU125" s="214"/>
      <c r="AV125" s="214"/>
      <c r="AW125" s="214"/>
      <c r="AX125" s="214"/>
      <c r="AY125" s="214"/>
      <c r="AZ125" s="214"/>
      <c r="BA125" s="217" t="str">
        <f>C125</f>
        <v>Sestava bude tvořena celkem 4-mí díly po 7-mi místech (celkem 28 míst) pro ručníky umístěnými dle dispozice. Atypický výrobek na míru.</v>
      </c>
      <c r="BB125" s="214"/>
      <c r="BC125" s="214"/>
      <c r="BD125" s="214"/>
      <c r="BE125" s="214"/>
      <c r="BF125" s="214"/>
      <c r="BG125" s="214"/>
      <c r="BH125" s="214"/>
    </row>
    <row r="126" spans="1:60" outlineLevel="1" x14ac:dyDescent="0.2">
      <c r="A126" s="215"/>
      <c r="B126" s="222"/>
      <c r="C126" s="268" t="s">
        <v>198</v>
      </c>
      <c r="D126" s="226"/>
      <c r="E126" s="231">
        <v>2</v>
      </c>
      <c r="F126" s="235"/>
      <c r="G126" s="235"/>
      <c r="H126" s="235"/>
      <c r="I126" s="235"/>
      <c r="J126" s="235"/>
      <c r="K126" s="235"/>
      <c r="L126" s="235"/>
      <c r="M126" s="235"/>
      <c r="N126" s="224"/>
      <c r="O126" s="224"/>
      <c r="P126" s="224"/>
      <c r="Q126" s="224"/>
      <c r="R126" s="224"/>
      <c r="S126" s="224"/>
      <c r="T126" s="225"/>
      <c r="U126" s="22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 t="s">
        <v>126</v>
      </c>
      <c r="AF126" s="214">
        <v>0</v>
      </c>
      <c r="AG126" s="214"/>
      <c r="AH126" s="214"/>
      <c r="AI126" s="214"/>
      <c r="AJ126" s="214"/>
      <c r="AK126" s="214"/>
      <c r="AL126" s="214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14"/>
      <c r="BE126" s="214"/>
      <c r="BF126" s="214"/>
      <c r="BG126" s="214"/>
      <c r="BH126" s="214"/>
    </row>
    <row r="127" spans="1:60" ht="22.5" outlineLevel="1" x14ac:dyDescent="0.2">
      <c r="A127" s="215">
        <v>45</v>
      </c>
      <c r="B127" s="222" t="s">
        <v>259</v>
      </c>
      <c r="C127" s="267" t="s">
        <v>263</v>
      </c>
      <c r="D127" s="224" t="s">
        <v>261</v>
      </c>
      <c r="E127" s="230">
        <v>2</v>
      </c>
      <c r="F127" s="234"/>
      <c r="G127" s="235">
        <f>ROUND(E127*F127,2)</f>
        <v>0</v>
      </c>
      <c r="H127" s="234"/>
      <c r="I127" s="235">
        <f>ROUND(E127*H127,2)</f>
        <v>0</v>
      </c>
      <c r="J127" s="234"/>
      <c r="K127" s="235">
        <f>ROUND(E127*J127,2)</f>
        <v>0</v>
      </c>
      <c r="L127" s="235">
        <v>21</v>
      </c>
      <c r="M127" s="235">
        <f>G127*(1+L127/100)</f>
        <v>0</v>
      </c>
      <c r="N127" s="224">
        <v>4.7400000000000003E-3</v>
      </c>
      <c r="O127" s="224">
        <f>ROUND(E127*N127,5)</f>
        <v>9.4800000000000006E-3</v>
      </c>
      <c r="P127" s="224">
        <v>0</v>
      </c>
      <c r="Q127" s="224">
        <f>ROUND(E127*P127,5)</f>
        <v>0</v>
      </c>
      <c r="R127" s="224"/>
      <c r="S127" s="224"/>
      <c r="T127" s="225">
        <v>0.76322000000000001</v>
      </c>
      <c r="U127" s="224">
        <f>ROUND(E127*T127,2)</f>
        <v>1.53</v>
      </c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 t="s">
        <v>124</v>
      </c>
      <c r="AF127" s="214"/>
      <c r="AG127" s="214"/>
      <c r="AH127" s="214"/>
      <c r="AI127" s="214"/>
      <c r="AJ127" s="214"/>
      <c r="AK127" s="214"/>
      <c r="AL127" s="214"/>
      <c r="AM127" s="214"/>
      <c r="AN127" s="214"/>
      <c r="AO127" s="214"/>
      <c r="AP127" s="214"/>
      <c r="AQ127" s="214"/>
      <c r="AR127" s="214"/>
      <c r="AS127" s="214"/>
      <c r="AT127" s="214"/>
      <c r="AU127" s="214"/>
      <c r="AV127" s="214"/>
      <c r="AW127" s="214"/>
      <c r="AX127" s="214"/>
      <c r="AY127" s="214"/>
      <c r="AZ127" s="214"/>
      <c r="BA127" s="214"/>
      <c r="BB127" s="214"/>
      <c r="BC127" s="214"/>
      <c r="BD127" s="214"/>
      <c r="BE127" s="214"/>
      <c r="BF127" s="214"/>
      <c r="BG127" s="214"/>
      <c r="BH127" s="214"/>
    </row>
    <row r="128" spans="1:60" ht="22.5" outlineLevel="1" x14ac:dyDescent="0.2">
      <c r="A128" s="215"/>
      <c r="B128" s="222"/>
      <c r="C128" s="270" t="s">
        <v>264</v>
      </c>
      <c r="D128" s="229"/>
      <c r="E128" s="233"/>
      <c r="F128" s="237"/>
      <c r="G128" s="238"/>
      <c r="H128" s="235"/>
      <c r="I128" s="235"/>
      <c r="J128" s="235"/>
      <c r="K128" s="235"/>
      <c r="L128" s="235"/>
      <c r="M128" s="235"/>
      <c r="N128" s="224"/>
      <c r="O128" s="224"/>
      <c r="P128" s="224"/>
      <c r="Q128" s="224"/>
      <c r="R128" s="224"/>
      <c r="S128" s="224"/>
      <c r="T128" s="225"/>
      <c r="U128" s="22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 t="s">
        <v>142</v>
      </c>
      <c r="AF128" s="214"/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7" t="str">
        <f>C128</f>
        <v>Sestava bude tvořena celkem 3-mí díly pro ručníky personálu umístěnými dle dispozice. Atypický výrobek na míru.</v>
      </c>
      <c r="BB128" s="214"/>
      <c r="BC128" s="214"/>
      <c r="BD128" s="214"/>
      <c r="BE128" s="214"/>
      <c r="BF128" s="214"/>
      <c r="BG128" s="214"/>
      <c r="BH128" s="214"/>
    </row>
    <row r="129" spans="1:60" outlineLevel="1" x14ac:dyDescent="0.2">
      <c r="A129" s="215"/>
      <c r="B129" s="222"/>
      <c r="C129" s="268" t="s">
        <v>198</v>
      </c>
      <c r="D129" s="226"/>
      <c r="E129" s="231">
        <v>2</v>
      </c>
      <c r="F129" s="235"/>
      <c r="G129" s="235"/>
      <c r="H129" s="235"/>
      <c r="I129" s="235"/>
      <c r="J129" s="235"/>
      <c r="K129" s="235"/>
      <c r="L129" s="235"/>
      <c r="M129" s="235"/>
      <c r="N129" s="224"/>
      <c r="O129" s="224"/>
      <c r="P129" s="224"/>
      <c r="Q129" s="224"/>
      <c r="R129" s="224"/>
      <c r="S129" s="224"/>
      <c r="T129" s="225"/>
      <c r="U129" s="22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 t="s">
        <v>126</v>
      </c>
      <c r="AF129" s="214">
        <v>0</v>
      </c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</row>
    <row r="130" spans="1:60" x14ac:dyDescent="0.2">
      <c r="A130" s="216" t="s">
        <v>119</v>
      </c>
      <c r="B130" s="223" t="s">
        <v>80</v>
      </c>
      <c r="C130" s="269" t="s">
        <v>81</v>
      </c>
      <c r="D130" s="227"/>
      <c r="E130" s="232"/>
      <c r="F130" s="236"/>
      <c r="G130" s="236">
        <f>SUMIF(AE131:AE140,"&lt;&gt;NOR",G131:G140)</f>
        <v>0</v>
      </c>
      <c r="H130" s="236"/>
      <c r="I130" s="236">
        <f>SUM(I131:I140)</f>
        <v>0</v>
      </c>
      <c r="J130" s="236"/>
      <c r="K130" s="236">
        <f>SUM(K131:K140)</f>
        <v>0</v>
      </c>
      <c r="L130" s="236"/>
      <c r="M130" s="236">
        <f>SUM(M131:M140)</f>
        <v>0</v>
      </c>
      <c r="N130" s="227"/>
      <c r="O130" s="227">
        <f>SUM(O131:O140)</f>
        <v>0.23052</v>
      </c>
      <c r="P130" s="227"/>
      <c r="Q130" s="227">
        <f>SUM(Q131:Q140)</f>
        <v>0</v>
      </c>
      <c r="R130" s="227"/>
      <c r="S130" s="227"/>
      <c r="T130" s="228"/>
      <c r="U130" s="227">
        <f>SUM(U131:U140)</f>
        <v>77.680000000000007</v>
      </c>
      <c r="AE130" t="s">
        <v>120</v>
      </c>
    </row>
    <row r="131" spans="1:60" ht="22.5" outlineLevel="1" x14ac:dyDescent="0.2">
      <c r="A131" s="215">
        <v>46</v>
      </c>
      <c r="B131" s="222" t="s">
        <v>265</v>
      </c>
      <c r="C131" s="267" t="s">
        <v>266</v>
      </c>
      <c r="D131" s="224" t="s">
        <v>123</v>
      </c>
      <c r="E131" s="230">
        <v>34</v>
      </c>
      <c r="F131" s="234"/>
      <c r="G131" s="235">
        <f>ROUND(E131*F131,2)</f>
        <v>0</v>
      </c>
      <c r="H131" s="234"/>
      <c r="I131" s="235">
        <f>ROUND(E131*H131,2)</f>
        <v>0</v>
      </c>
      <c r="J131" s="234"/>
      <c r="K131" s="235">
        <f>ROUND(E131*J131,2)</f>
        <v>0</v>
      </c>
      <c r="L131" s="235">
        <v>21</v>
      </c>
      <c r="M131" s="235">
        <f>G131*(1+L131/100)</f>
        <v>0</v>
      </c>
      <c r="N131" s="224">
        <v>0</v>
      </c>
      <c r="O131" s="224">
        <f>ROUND(E131*N131,5)</f>
        <v>0</v>
      </c>
      <c r="P131" s="224">
        <v>0</v>
      </c>
      <c r="Q131" s="224">
        <f>ROUND(E131*P131,5)</f>
        <v>0</v>
      </c>
      <c r="R131" s="224"/>
      <c r="S131" s="224"/>
      <c r="T131" s="225">
        <v>1.6E-2</v>
      </c>
      <c r="U131" s="224">
        <f>ROUND(E131*T131,2)</f>
        <v>0.54</v>
      </c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 t="s">
        <v>124</v>
      </c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14"/>
      <c r="AR131" s="214"/>
      <c r="AS131" s="214"/>
      <c r="AT131" s="214"/>
      <c r="AU131" s="214"/>
      <c r="AV131" s="214"/>
      <c r="AW131" s="214"/>
      <c r="AX131" s="214"/>
      <c r="AY131" s="214"/>
      <c r="AZ131" s="214"/>
      <c r="BA131" s="214"/>
      <c r="BB131" s="214"/>
      <c r="BC131" s="214"/>
      <c r="BD131" s="214"/>
      <c r="BE131" s="214"/>
      <c r="BF131" s="214"/>
      <c r="BG131" s="214"/>
      <c r="BH131" s="214"/>
    </row>
    <row r="132" spans="1:60" outlineLevel="1" x14ac:dyDescent="0.2">
      <c r="A132" s="215"/>
      <c r="B132" s="222"/>
      <c r="C132" s="268" t="s">
        <v>267</v>
      </c>
      <c r="D132" s="226"/>
      <c r="E132" s="231">
        <v>34</v>
      </c>
      <c r="F132" s="235"/>
      <c r="G132" s="235"/>
      <c r="H132" s="235"/>
      <c r="I132" s="235"/>
      <c r="J132" s="235"/>
      <c r="K132" s="235"/>
      <c r="L132" s="235"/>
      <c r="M132" s="235"/>
      <c r="N132" s="224"/>
      <c r="O132" s="224"/>
      <c r="P132" s="224"/>
      <c r="Q132" s="224"/>
      <c r="R132" s="224"/>
      <c r="S132" s="224"/>
      <c r="T132" s="225"/>
      <c r="U132" s="224"/>
      <c r="V132" s="214"/>
      <c r="W132" s="214"/>
      <c r="X132" s="214"/>
      <c r="Y132" s="214"/>
      <c r="Z132" s="214"/>
      <c r="AA132" s="214"/>
      <c r="AB132" s="214"/>
      <c r="AC132" s="214"/>
      <c r="AD132" s="214"/>
      <c r="AE132" s="214" t="s">
        <v>126</v>
      </c>
      <c r="AF132" s="214">
        <v>0</v>
      </c>
      <c r="AG132" s="214"/>
      <c r="AH132" s="214"/>
      <c r="AI132" s="214"/>
      <c r="AJ132" s="214"/>
      <c r="AK132" s="214"/>
      <c r="AL132" s="214"/>
      <c r="AM132" s="214"/>
      <c r="AN132" s="214"/>
      <c r="AO132" s="214"/>
      <c r="AP132" s="214"/>
      <c r="AQ132" s="214"/>
      <c r="AR132" s="214"/>
      <c r="AS132" s="214"/>
      <c r="AT132" s="214"/>
      <c r="AU132" s="214"/>
      <c r="AV132" s="214"/>
      <c r="AW132" s="214"/>
      <c r="AX132" s="214"/>
      <c r="AY132" s="214"/>
      <c r="AZ132" s="214"/>
      <c r="BA132" s="214"/>
      <c r="BB132" s="214"/>
      <c r="BC132" s="214"/>
      <c r="BD132" s="214"/>
      <c r="BE132" s="214"/>
      <c r="BF132" s="214"/>
      <c r="BG132" s="214"/>
      <c r="BH132" s="214"/>
    </row>
    <row r="133" spans="1:60" outlineLevel="1" x14ac:dyDescent="0.2">
      <c r="A133" s="215">
        <v>47</v>
      </c>
      <c r="B133" s="222" t="s">
        <v>268</v>
      </c>
      <c r="C133" s="267" t="s">
        <v>269</v>
      </c>
      <c r="D133" s="224" t="s">
        <v>123</v>
      </c>
      <c r="E133" s="230">
        <v>34</v>
      </c>
      <c r="F133" s="234"/>
      <c r="G133" s="235">
        <f>ROUND(E133*F133,2)</f>
        <v>0</v>
      </c>
      <c r="H133" s="234"/>
      <c r="I133" s="235">
        <f>ROUND(E133*H133,2)</f>
        <v>0</v>
      </c>
      <c r="J133" s="234"/>
      <c r="K133" s="235">
        <f>ROUND(E133*J133,2)</f>
        <v>0</v>
      </c>
      <c r="L133" s="235">
        <v>21</v>
      </c>
      <c r="M133" s="235">
        <f>G133*(1+L133/100)</f>
        <v>0</v>
      </c>
      <c r="N133" s="224">
        <v>2.1000000000000001E-4</v>
      </c>
      <c r="O133" s="224">
        <f>ROUND(E133*N133,5)</f>
        <v>7.1399999999999996E-3</v>
      </c>
      <c r="P133" s="224">
        <v>0</v>
      </c>
      <c r="Q133" s="224">
        <f>ROUND(E133*P133,5)</f>
        <v>0</v>
      </c>
      <c r="R133" s="224"/>
      <c r="S133" s="224"/>
      <c r="T133" s="225">
        <v>0.05</v>
      </c>
      <c r="U133" s="224">
        <f>ROUND(E133*T133,2)</f>
        <v>1.7</v>
      </c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 t="s">
        <v>124</v>
      </c>
      <c r="AF133" s="214"/>
      <c r="AG133" s="214"/>
      <c r="AH133" s="214"/>
      <c r="AI133" s="214"/>
      <c r="AJ133" s="214"/>
      <c r="AK133" s="214"/>
      <c r="AL133" s="214"/>
      <c r="AM133" s="214"/>
      <c r="AN133" s="214"/>
      <c r="AO133" s="214"/>
      <c r="AP133" s="214"/>
      <c r="AQ133" s="214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</row>
    <row r="134" spans="1:60" outlineLevel="1" x14ac:dyDescent="0.2">
      <c r="A134" s="215"/>
      <c r="B134" s="222"/>
      <c r="C134" s="268" t="s">
        <v>267</v>
      </c>
      <c r="D134" s="226"/>
      <c r="E134" s="231">
        <v>34</v>
      </c>
      <c r="F134" s="235"/>
      <c r="G134" s="235"/>
      <c r="H134" s="235"/>
      <c r="I134" s="235"/>
      <c r="J134" s="235"/>
      <c r="K134" s="235"/>
      <c r="L134" s="235"/>
      <c r="M134" s="235"/>
      <c r="N134" s="224"/>
      <c r="O134" s="224"/>
      <c r="P134" s="224"/>
      <c r="Q134" s="224"/>
      <c r="R134" s="224"/>
      <c r="S134" s="224"/>
      <c r="T134" s="225"/>
      <c r="U134" s="22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 t="s">
        <v>126</v>
      </c>
      <c r="AF134" s="214">
        <v>0</v>
      </c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214"/>
      <c r="AR134" s="214"/>
      <c r="AS134" s="214"/>
      <c r="AT134" s="214"/>
      <c r="AU134" s="214"/>
      <c r="AV134" s="214"/>
      <c r="AW134" s="214"/>
      <c r="AX134" s="214"/>
      <c r="AY134" s="214"/>
      <c r="AZ134" s="214"/>
      <c r="BA134" s="214"/>
      <c r="BB134" s="214"/>
      <c r="BC134" s="214"/>
      <c r="BD134" s="214"/>
      <c r="BE134" s="214"/>
      <c r="BF134" s="214"/>
      <c r="BG134" s="214"/>
      <c r="BH134" s="214"/>
    </row>
    <row r="135" spans="1:60" ht="22.5" outlineLevel="1" x14ac:dyDescent="0.2">
      <c r="A135" s="215">
        <v>48</v>
      </c>
      <c r="B135" s="222" t="s">
        <v>270</v>
      </c>
      <c r="C135" s="267" t="s">
        <v>271</v>
      </c>
      <c r="D135" s="224" t="s">
        <v>123</v>
      </c>
      <c r="E135" s="230">
        <v>34</v>
      </c>
      <c r="F135" s="234"/>
      <c r="G135" s="235">
        <f>ROUND(E135*F135,2)</f>
        <v>0</v>
      </c>
      <c r="H135" s="234"/>
      <c r="I135" s="235">
        <f>ROUND(E135*H135,2)</f>
        <v>0</v>
      </c>
      <c r="J135" s="234"/>
      <c r="K135" s="235">
        <f>ROUND(E135*J135,2)</f>
        <v>0</v>
      </c>
      <c r="L135" s="235">
        <v>21</v>
      </c>
      <c r="M135" s="235">
        <f>G135*(1+L135/100)</f>
        <v>0</v>
      </c>
      <c r="N135" s="224">
        <v>3.7299999999999998E-3</v>
      </c>
      <c r="O135" s="224">
        <f>ROUND(E135*N135,5)</f>
        <v>0.12681999999999999</v>
      </c>
      <c r="P135" s="224">
        <v>0</v>
      </c>
      <c r="Q135" s="224">
        <f>ROUND(E135*P135,5)</f>
        <v>0</v>
      </c>
      <c r="R135" s="224"/>
      <c r="S135" s="224"/>
      <c r="T135" s="225">
        <v>0.97799999999999998</v>
      </c>
      <c r="U135" s="224">
        <f>ROUND(E135*T135,2)</f>
        <v>33.25</v>
      </c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 t="s">
        <v>124</v>
      </c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214"/>
      <c r="AR135" s="214"/>
      <c r="AS135" s="214"/>
      <c r="AT135" s="214"/>
      <c r="AU135" s="214"/>
      <c r="AV135" s="214"/>
      <c r="AW135" s="214"/>
      <c r="AX135" s="214"/>
      <c r="AY135" s="214"/>
      <c r="AZ135" s="214"/>
      <c r="BA135" s="214"/>
      <c r="BB135" s="214"/>
      <c r="BC135" s="214"/>
      <c r="BD135" s="214"/>
      <c r="BE135" s="214"/>
      <c r="BF135" s="214"/>
      <c r="BG135" s="214"/>
      <c r="BH135" s="214"/>
    </row>
    <row r="136" spans="1:60" outlineLevel="1" x14ac:dyDescent="0.2">
      <c r="A136" s="215"/>
      <c r="B136" s="222"/>
      <c r="C136" s="270" t="s">
        <v>272</v>
      </c>
      <c r="D136" s="229"/>
      <c r="E136" s="233"/>
      <c r="F136" s="237"/>
      <c r="G136" s="238"/>
      <c r="H136" s="235"/>
      <c r="I136" s="235"/>
      <c r="J136" s="235"/>
      <c r="K136" s="235"/>
      <c r="L136" s="235"/>
      <c r="M136" s="235"/>
      <c r="N136" s="224"/>
      <c r="O136" s="224"/>
      <c r="P136" s="224"/>
      <c r="Q136" s="224"/>
      <c r="R136" s="224"/>
      <c r="S136" s="224"/>
      <c r="T136" s="225"/>
      <c r="U136" s="22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 t="s">
        <v>142</v>
      </c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7" t="str">
        <f>C136</f>
        <v>Výběr dlažby dle dodavatele.</v>
      </c>
      <c r="BB136" s="214"/>
      <c r="BC136" s="214"/>
      <c r="BD136" s="214"/>
      <c r="BE136" s="214"/>
      <c r="BF136" s="214"/>
      <c r="BG136" s="214"/>
      <c r="BH136" s="214"/>
    </row>
    <row r="137" spans="1:60" outlineLevel="1" x14ac:dyDescent="0.2">
      <c r="A137" s="215"/>
      <c r="B137" s="222"/>
      <c r="C137" s="268" t="s">
        <v>267</v>
      </c>
      <c r="D137" s="226"/>
      <c r="E137" s="231">
        <v>34</v>
      </c>
      <c r="F137" s="235"/>
      <c r="G137" s="235"/>
      <c r="H137" s="235"/>
      <c r="I137" s="235"/>
      <c r="J137" s="235"/>
      <c r="K137" s="235"/>
      <c r="L137" s="235"/>
      <c r="M137" s="235"/>
      <c r="N137" s="224"/>
      <c r="O137" s="224"/>
      <c r="P137" s="224"/>
      <c r="Q137" s="224"/>
      <c r="R137" s="224"/>
      <c r="S137" s="224"/>
      <c r="T137" s="225"/>
      <c r="U137" s="22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 t="s">
        <v>126</v>
      </c>
      <c r="AF137" s="214">
        <v>0</v>
      </c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214"/>
      <c r="AR137" s="214"/>
      <c r="AS137" s="214"/>
      <c r="AT137" s="214"/>
      <c r="AU137" s="214"/>
      <c r="AV137" s="214"/>
      <c r="AW137" s="214"/>
      <c r="AX137" s="214"/>
      <c r="AY137" s="214"/>
      <c r="AZ137" s="214"/>
      <c r="BA137" s="214"/>
      <c r="BB137" s="214"/>
      <c r="BC137" s="214"/>
      <c r="BD137" s="214"/>
      <c r="BE137" s="214"/>
      <c r="BF137" s="214"/>
      <c r="BG137" s="214"/>
      <c r="BH137" s="214"/>
    </row>
    <row r="138" spans="1:60" ht="22.5" outlineLevel="1" x14ac:dyDescent="0.2">
      <c r="A138" s="215">
        <v>49</v>
      </c>
      <c r="B138" s="222" t="s">
        <v>273</v>
      </c>
      <c r="C138" s="267" t="s">
        <v>274</v>
      </c>
      <c r="D138" s="224" t="s">
        <v>123</v>
      </c>
      <c r="E138" s="230">
        <v>34</v>
      </c>
      <c r="F138" s="234"/>
      <c r="G138" s="235">
        <f>ROUND(E138*F138,2)</f>
        <v>0</v>
      </c>
      <c r="H138" s="234"/>
      <c r="I138" s="235">
        <f>ROUND(E138*H138,2)</f>
        <v>0</v>
      </c>
      <c r="J138" s="234"/>
      <c r="K138" s="235">
        <f>ROUND(E138*J138,2)</f>
        <v>0</v>
      </c>
      <c r="L138" s="235">
        <v>21</v>
      </c>
      <c r="M138" s="235">
        <f>G138*(1+L138/100)</f>
        <v>0</v>
      </c>
      <c r="N138" s="224">
        <v>2.8400000000000001E-3</v>
      </c>
      <c r="O138" s="224">
        <f>ROUND(E138*N138,5)</f>
        <v>9.6560000000000007E-2</v>
      </c>
      <c r="P138" s="224">
        <v>0</v>
      </c>
      <c r="Q138" s="224">
        <f>ROUND(E138*P138,5)</f>
        <v>0</v>
      </c>
      <c r="R138" s="224"/>
      <c r="S138" s="224"/>
      <c r="T138" s="225">
        <v>1.24089</v>
      </c>
      <c r="U138" s="224">
        <f>ROUND(E138*T138,2)</f>
        <v>42.19</v>
      </c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 t="s">
        <v>179</v>
      </c>
      <c r="AF138" s="214"/>
      <c r="AG138" s="214"/>
      <c r="AH138" s="214"/>
      <c r="AI138" s="214"/>
      <c r="AJ138" s="214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4"/>
      <c r="AV138" s="214"/>
      <c r="AW138" s="214"/>
      <c r="AX138" s="214"/>
      <c r="AY138" s="214"/>
      <c r="AZ138" s="214"/>
      <c r="BA138" s="214"/>
      <c r="BB138" s="214"/>
      <c r="BC138" s="214"/>
      <c r="BD138" s="214"/>
      <c r="BE138" s="214"/>
      <c r="BF138" s="214"/>
      <c r="BG138" s="214"/>
      <c r="BH138" s="214"/>
    </row>
    <row r="139" spans="1:60" outlineLevel="1" x14ac:dyDescent="0.2">
      <c r="A139" s="215"/>
      <c r="B139" s="222"/>
      <c r="C139" s="270" t="s">
        <v>275</v>
      </c>
      <c r="D139" s="229"/>
      <c r="E139" s="233"/>
      <c r="F139" s="237"/>
      <c r="G139" s="238"/>
      <c r="H139" s="235"/>
      <c r="I139" s="235"/>
      <c r="J139" s="235"/>
      <c r="K139" s="235"/>
      <c r="L139" s="235"/>
      <c r="M139" s="235"/>
      <c r="N139" s="224"/>
      <c r="O139" s="224"/>
      <c r="P139" s="224"/>
      <c r="Q139" s="224"/>
      <c r="R139" s="224"/>
      <c r="S139" s="224"/>
      <c r="T139" s="225"/>
      <c r="U139" s="22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 t="s">
        <v>142</v>
      </c>
      <c r="AF139" s="214"/>
      <c r="AG139" s="214"/>
      <c r="AH139" s="214"/>
      <c r="AI139" s="214"/>
      <c r="AJ139" s="214"/>
      <c r="AK139" s="214"/>
      <c r="AL139" s="214"/>
      <c r="AM139" s="214"/>
      <c r="AN139" s="214"/>
      <c r="AO139" s="214"/>
      <c r="AP139" s="214"/>
      <c r="AQ139" s="214"/>
      <c r="AR139" s="214"/>
      <c r="AS139" s="214"/>
      <c r="AT139" s="214"/>
      <c r="AU139" s="214"/>
      <c r="AV139" s="214"/>
      <c r="AW139" s="214"/>
      <c r="AX139" s="214"/>
      <c r="AY139" s="214"/>
      <c r="AZ139" s="214"/>
      <c r="BA139" s="217" t="str">
        <f>C139</f>
        <v>Dlažba protiskluzová - výběr dle dodavatele. Předpokládá se použití max. 2 barevných odstínů.</v>
      </c>
      <c r="BB139" s="214"/>
      <c r="BC139" s="214"/>
      <c r="BD139" s="214"/>
      <c r="BE139" s="214"/>
      <c r="BF139" s="214"/>
      <c r="BG139" s="214"/>
      <c r="BH139" s="214"/>
    </row>
    <row r="140" spans="1:60" outlineLevel="1" x14ac:dyDescent="0.2">
      <c r="A140" s="215"/>
      <c r="B140" s="222"/>
      <c r="C140" s="268" t="s">
        <v>267</v>
      </c>
      <c r="D140" s="226"/>
      <c r="E140" s="231">
        <v>34</v>
      </c>
      <c r="F140" s="235"/>
      <c r="G140" s="235"/>
      <c r="H140" s="235"/>
      <c r="I140" s="235"/>
      <c r="J140" s="235"/>
      <c r="K140" s="235"/>
      <c r="L140" s="235"/>
      <c r="M140" s="235"/>
      <c r="N140" s="224"/>
      <c r="O140" s="224"/>
      <c r="P140" s="224"/>
      <c r="Q140" s="224"/>
      <c r="R140" s="224"/>
      <c r="S140" s="224"/>
      <c r="T140" s="225"/>
      <c r="U140" s="22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 t="s">
        <v>126</v>
      </c>
      <c r="AF140" s="214">
        <v>0</v>
      </c>
      <c r="AG140" s="214"/>
      <c r="AH140" s="214"/>
      <c r="AI140" s="214"/>
      <c r="AJ140" s="214"/>
      <c r="AK140" s="214"/>
      <c r="AL140" s="214"/>
      <c r="AM140" s="214"/>
      <c r="AN140" s="214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14"/>
      <c r="BE140" s="214"/>
      <c r="BF140" s="214"/>
      <c r="BG140" s="214"/>
      <c r="BH140" s="214"/>
    </row>
    <row r="141" spans="1:60" x14ac:dyDescent="0.2">
      <c r="A141" s="216" t="s">
        <v>119</v>
      </c>
      <c r="B141" s="223" t="s">
        <v>82</v>
      </c>
      <c r="C141" s="269" t="s">
        <v>83</v>
      </c>
      <c r="D141" s="227"/>
      <c r="E141" s="232"/>
      <c r="F141" s="236"/>
      <c r="G141" s="236">
        <f>SUMIF(AE142:AE161,"&lt;&gt;NOR",G142:G161)</f>
        <v>0</v>
      </c>
      <c r="H141" s="236"/>
      <c r="I141" s="236">
        <f>SUM(I142:I161)</f>
        <v>0</v>
      </c>
      <c r="J141" s="236"/>
      <c r="K141" s="236">
        <f>SUM(K142:K161)</f>
        <v>0</v>
      </c>
      <c r="L141" s="236"/>
      <c r="M141" s="236">
        <f>SUM(M142:M161)</f>
        <v>0</v>
      </c>
      <c r="N141" s="227"/>
      <c r="O141" s="227">
        <f>SUM(O142:O161)</f>
        <v>1.15036</v>
      </c>
      <c r="P141" s="227"/>
      <c r="Q141" s="227">
        <f>SUM(Q142:Q161)</f>
        <v>0.40268000000000004</v>
      </c>
      <c r="R141" s="227"/>
      <c r="S141" s="227"/>
      <c r="T141" s="228"/>
      <c r="U141" s="227">
        <f>SUM(U142:U161)</f>
        <v>270.26</v>
      </c>
      <c r="AE141" t="s">
        <v>120</v>
      </c>
    </row>
    <row r="142" spans="1:60" outlineLevel="1" x14ac:dyDescent="0.2">
      <c r="A142" s="215">
        <v>50</v>
      </c>
      <c r="B142" s="222" t="s">
        <v>276</v>
      </c>
      <c r="C142" s="267" t="s">
        <v>277</v>
      </c>
      <c r="D142" s="224" t="s">
        <v>123</v>
      </c>
      <c r="E142" s="230">
        <v>246</v>
      </c>
      <c r="F142" s="234"/>
      <c r="G142" s="235">
        <f>ROUND(E142*F142,2)</f>
        <v>0</v>
      </c>
      <c r="H142" s="234"/>
      <c r="I142" s="235">
        <f>ROUND(E142*H142,2)</f>
        <v>0</v>
      </c>
      <c r="J142" s="234"/>
      <c r="K142" s="235">
        <f>ROUND(E142*J142,2)</f>
        <v>0</v>
      </c>
      <c r="L142" s="235">
        <v>21</v>
      </c>
      <c r="M142" s="235">
        <f>G142*(1+L142/100)</f>
        <v>0</v>
      </c>
      <c r="N142" s="224">
        <v>0</v>
      </c>
      <c r="O142" s="224">
        <f>ROUND(E142*N142,5)</f>
        <v>0</v>
      </c>
      <c r="P142" s="224">
        <v>1.08E-3</v>
      </c>
      <c r="Q142" s="224">
        <f>ROUND(E142*P142,5)</f>
        <v>0.26568000000000003</v>
      </c>
      <c r="R142" s="224"/>
      <c r="S142" s="224"/>
      <c r="T142" s="225">
        <v>0.29154999999999998</v>
      </c>
      <c r="U142" s="224">
        <f>ROUND(E142*T142,2)</f>
        <v>71.72</v>
      </c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 t="s">
        <v>179</v>
      </c>
      <c r="AF142" s="214"/>
      <c r="AG142" s="214"/>
      <c r="AH142" s="214"/>
      <c r="AI142" s="214"/>
      <c r="AJ142" s="214"/>
      <c r="AK142" s="214"/>
      <c r="AL142" s="214"/>
      <c r="AM142" s="214"/>
      <c r="AN142" s="214"/>
      <c r="AO142" s="214"/>
      <c r="AP142" s="214"/>
      <c r="AQ142" s="214"/>
      <c r="AR142" s="214"/>
      <c r="AS142" s="214"/>
      <c r="AT142" s="214"/>
      <c r="AU142" s="214"/>
      <c r="AV142" s="214"/>
      <c r="AW142" s="214"/>
      <c r="AX142" s="214"/>
      <c r="AY142" s="214"/>
      <c r="AZ142" s="214"/>
      <c r="BA142" s="214"/>
      <c r="BB142" s="214"/>
      <c r="BC142" s="214"/>
      <c r="BD142" s="214"/>
      <c r="BE142" s="214"/>
      <c r="BF142" s="214"/>
      <c r="BG142" s="214"/>
      <c r="BH142" s="214"/>
    </row>
    <row r="143" spans="1:60" outlineLevel="1" x14ac:dyDescent="0.2">
      <c r="A143" s="215"/>
      <c r="B143" s="222"/>
      <c r="C143" s="268" t="s">
        <v>278</v>
      </c>
      <c r="D143" s="226"/>
      <c r="E143" s="231">
        <v>246</v>
      </c>
      <c r="F143" s="235"/>
      <c r="G143" s="235"/>
      <c r="H143" s="235"/>
      <c r="I143" s="235"/>
      <c r="J143" s="235"/>
      <c r="K143" s="235"/>
      <c r="L143" s="235"/>
      <c r="M143" s="235"/>
      <c r="N143" s="224"/>
      <c r="O143" s="224"/>
      <c r="P143" s="224"/>
      <c r="Q143" s="224"/>
      <c r="R143" s="224"/>
      <c r="S143" s="224"/>
      <c r="T143" s="225"/>
      <c r="U143" s="224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 t="s">
        <v>126</v>
      </c>
      <c r="AF143" s="214">
        <v>0</v>
      </c>
      <c r="AG143" s="214"/>
      <c r="AH143" s="214"/>
      <c r="AI143" s="214"/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/>
      <c r="AT143" s="214"/>
      <c r="AU143" s="214"/>
      <c r="AV143" s="214"/>
      <c r="AW143" s="214"/>
      <c r="AX143" s="214"/>
      <c r="AY143" s="214"/>
      <c r="AZ143" s="214"/>
      <c r="BA143" s="214"/>
      <c r="BB143" s="214"/>
      <c r="BC143" s="214"/>
      <c r="BD143" s="214"/>
      <c r="BE143" s="214"/>
      <c r="BF143" s="214"/>
      <c r="BG143" s="214"/>
      <c r="BH143" s="214"/>
    </row>
    <row r="144" spans="1:60" outlineLevel="1" x14ac:dyDescent="0.2">
      <c r="A144" s="215">
        <v>51</v>
      </c>
      <c r="B144" s="222" t="s">
        <v>279</v>
      </c>
      <c r="C144" s="267" t="s">
        <v>280</v>
      </c>
      <c r="D144" s="224" t="s">
        <v>123</v>
      </c>
      <c r="E144" s="230">
        <v>137</v>
      </c>
      <c r="F144" s="234"/>
      <c r="G144" s="235">
        <f>ROUND(E144*F144,2)</f>
        <v>0</v>
      </c>
      <c r="H144" s="234"/>
      <c r="I144" s="235">
        <f>ROUND(E144*H144,2)</f>
        <v>0</v>
      </c>
      <c r="J144" s="234"/>
      <c r="K144" s="235">
        <f>ROUND(E144*J144,2)</f>
        <v>0</v>
      </c>
      <c r="L144" s="235">
        <v>21</v>
      </c>
      <c r="M144" s="235">
        <f>G144*(1+L144/100)</f>
        <v>0</v>
      </c>
      <c r="N144" s="224">
        <v>0</v>
      </c>
      <c r="O144" s="224">
        <f>ROUND(E144*N144,5)</f>
        <v>0</v>
      </c>
      <c r="P144" s="224">
        <v>1E-3</v>
      </c>
      <c r="Q144" s="224">
        <f>ROUND(E144*P144,5)</f>
        <v>0.13700000000000001</v>
      </c>
      <c r="R144" s="224"/>
      <c r="S144" s="224"/>
      <c r="T144" s="225">
        <v>0.105</v>
      </c>
      <c r="U144" s="224">
        <f>ROUND(E144*T144,2)</f>
        <v>14.39</v>
      </c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 t="s">
        <v>124</v>
      </c>
      <c r="AF144" s="214"/>
      <c r="AG144" s="214"/>
      <c r="AH144" s="214"/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/>
      <c r="AT144" s="214"/>
      <c r="AU144" s="214"/>
      <c r="AV144" s="214"/>
      <c r="AW144" s="214"/>
      <c r="AX144" s="214"/>
      <c r="AY144" s="214"/>
      <c r="AZ144" s="214"/>
      <c r="BA144" s="214"/>
      <c r="BB144" s="214"/>
      <c r="BC144" s="214"/>
      <c r="BD144" s="214"/>
      <c r="BE144" s="214"/>
      <c r="BF144" s="214"/>
      <c r="BG144" s="214"/>
      <c r="BH144" s="214"/>
    </row>
    <row r="145" spans="1:60" outlineLevel="1" x14ac:dyDescent="0.2">
      <c r="A145" s="215"/>
      <c r="B145" s="222"/>
      <c r="C145" s="268" t="s">
        <v>281</v>
      </c>
      <c r="D145" s="226"/>
      <c r="E145" s="231">
        <v>137</v>
      </c>
      <c r="F145" s="235"/>
      <c r="G145" s="235"/>
      <c r="H145" s="235"/>
      <c r="I145" s="235"/>
      <c r="J145" s="235"/>
      <c r="K145" s="235"/>
      <c r="L145" s="235"/>
      <c r="M145" s="235"/>
      <c r="N145" s="224"/>
      <c r="O145" s="224"/>
      <c r="P145" s="224"/>
      <c r="Q145" s="224"/>
      <c r="R145" s="224"/>
      <c r="S145" s="224"/>
      <c r="T145" s="225"/>
      <c r="U145" s="224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 t="s">
        <v>126</v>
      </c>
      <c r="AF145" s="214">
        <v>0</v>
      </c>
      <c r="AG145" s="214"/>
      <c r="AH145" s="214"/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/>
      <c r="AT145" s="214"/>
      <c r="AU145" s="214"/>
      <c r="AV145" s="214"/>
      <c r="AW145" s="214"/>
      <c r="AX145" s="214"/>
      <c r="AY145" s="214"/>
      <c r="AZ145" s="214"/>
      <c r="BA145" s="214"/>
      <c r="BB145" s="214"/>
      <c r="BC145" s="214"/>
      <c r="BD145" s="214"/>
      <c r="BE145" s="214"/>
      <c r="BF145" s="214"/>
      <c r="BG145" s="214"/>
      <c r="BH145" s="214"/>
    </row>
    <row r="146" spans="1:60" ht="22.5" outlineLevel="1" x14ac:dyDescent="0.2">
      <c r="A146" s="215">
        <v>52</v>
      </c>
      <c r="B146" s="222" t="s">
        <v>282</v>
      </c>
      <c r="C146" s="267" t="s">
        <v>283</v>
      </c>
      <c r="D146" s="224" t="s">
        <v>123</v>
      </c>
      <c r="E146" s="230">
        <v>246</v>
      </c>
      <c r="F146" s="234"/>
      <c r="G146" s="235">
        <f>ROUND(E146*F146,2)</f>
        <v>0</v>
      </c>
      <c r="H146" s="234"/>
      <c r="I146" s="235">
        <f>ROUND(E146*H146,2)</f>
        <v>0</v>
      </c>
      <c r="J146" s="234"/>
      <c r="K146" s="235">
        <f>ROUND(E146*J146,2)</f>
        <v>0</v>
      </c>
      <c r="L146" s="235">
        <v>21</v>
      </c>
      <c r="M146" s="235">
        <f>G146*(1+L146/100)</f>
        <v>0</v>
      </c>
      <c r="N146" s="224">
        <v>0</v>
      </c>
      <c r="O146" s="224">
        <f>ROUND(E146*N146,5)</f>
        <v>0</v>
      </c>
      <c r="P146" s="224">
        <v>0</v>
      </c>
      <c r="Q146" s="224">
        <f>ROUND(E146*P146,5)</f>
        <v>0</v>
      </c>
      <c r="R146" s="224"/>
      <c r="S146" s="224"/>
      <c r="T146" s="225">
        <v>0.14699999999999999</v>
      </c>
      <c r="U146" s="224">
        <f>ROUND(E146*T146,2)</f>
        <v>36.159999999999997</v>
      </c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 t="s">
        <v>124</v>
      </c>
      <c r="AF146" s="214"/>
      <c r="AG146" s="214"/>
      <c r="AH146" s="214"/>
      <c r="AI146" s="214"/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/>
      <c r="AT146" s="214"/>
      <c r="AU146" s="214"/>
      <c r="AV146" s="214"/>
      <c r="AW146" s="214"/>
      <c r="AX146" s="214"/>
      <c r="AY146" s="214"/>
      <c r="AZ146" s="214"/>
      <c r="BA146" s="214"/>
      <c r="BB146" s="214"/>
      <c r="BC146" s="214"/>
      <c r="BD146" s="214"/>
      <c r="BE146" s="214"/>
      <c r="BF146" s="214"/>
      <c r="BG146" s="214"/>
      <c r="BH146" s="214"/>
    </row>
    <row r="147" spans="1:60" outlineLevel="1" x14ac:dyDescent="0.2">
      <c r="A147" s="215"/>
      <c r="B147" s="222"/>
      <c r="C147" s="268" t="s">
        <v>278</v>
      </c>
      <c r="D147" s="226"/>
      <c r="E147" s="231">
        <v>246</v>
      </c>
      <c r="F147" s="235"/>
      <c r="G147" s="235"/>
      <c r="H147" s="235"/>
      <c r="I147" s="235"/>
      <c r="J147" s="235"/>
      <c r="K147" s="235"/>
      <c r="L147" s="235"/>
      <c r="M147" s="235"/>
      <c r="N147" s="224"/>
      <c r="O147" s="224"/>
      <c r="P147" s="224"/>
      <c r="Q147" s="224"/>
      <c r="R147" s="224"/>
      <c r="S147" s="224"/>
      <c r="T147" s="225"/>
      <c r="U147" s="224"/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 t="s">
        <v>126</v>
      </c>
      <c r="AF147" s="214">
        <v>0</v>
      </c>
      <c r="AG147" s="214"/>
      <c r="AH147" s="214"/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/>
      <c r="AT147" s="214"/>
      <c r="AU147" s="214"/>
      <c r="AV147" s="214"/>
      <c r="AW147" s="214"/>
      <c r="AX147" s="214"/>
      <c r="AY147" s="214"/>
      <c r="AZ147" s="214"/>
      <c r="BA147" s="214"/>
      <c r="BB147" s="214"/>
      <c r="BC147" s="214"/>
      <c r="BD147" s="214"/>
      <c r="BE147" s="214"/>
      <c r="BF147" s="214"/>
      <c r="BG147" s="214"/>
      <c r="BH147" s="214"/>
    </row>
    <row r="148" spans="1:60" ht="22.5" outlineLevel="1" x14ac:dyDescent="0.2">
      <c r="A148" s="215">
        <v>53</v>
      </c>
      <c r="B148" s="222" t="s">
        <v>284</v>
      </c>
      <c r="C148" s="267" t="s">
        <v>285</v>
      </c>
      <c r="D148" s="224" t="s">
        <v>123</v>
      </c>
      <c r="E148" s="230">
        <v>246</v>
      </c>
      <c r="F148" s="234"/>
      <c r="G148" s="235">
        <f>ROUND(E148*F148,2)</f>
        <v>0</v>
      </c>
      <c r="H148" s="234"/>
      <c r="I148" s="235">
        <f>ROUND(E148*H148,2)</f>
        <v>0</v>
      </c>
      <c r="J148" s="234"/>
      <c r="K148" s="235">
        <f>ROUND(E148*J148,2)</f>
        <v>0</v>
      </c>
      <c r="L148" s="235">
        <v>21</v>
      </c>
      <c r="M148" s="235">
        <f>G148*(1+L148/100)</f>
        <v>0</v>
      </c>
      <c r="N148" s="224">
        <v>0</v>
      </c>
      <c r="O148" s="224">
        <f>ROUND(E148*N148,5)</f>
        <v>0</v>
      </c>
      <c r="P148" s="224">
        <v>0</v>
      </c>
      <c r="Q148" s="224">
        <f>ROUND(E148*P148,5)</f>
        <v>0</v>
      </c>
      <c r="R148" s="224"/>
      <c r="S148" s="224"/>
      <c r="T148" s="225">
        <v>1.6E-2</v>
      </c>
      <c r="U148" s="224">
        <f>ROUND(E148*T148,2)</f>
        <v>3.94</v>
      </c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 t="s">
        <v>124</v>
      </c>
      <c r="AF148" s="214"/>
      <c r="AG148" s="214"/>
      <c r="AH148" s="214"/>
      <c r="AI148" s="214"/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/>
      <c r="AT148" s="214"/>
      <c r="AU148" s="214"/>
      <c r="AV148" s="214"/>
      <c r="AW148" s="214"/>
      <c r="AX148" s="214"/>
      <c r="AY148" s="214"/>
      <c r="AZ148" s="214"/>
      <c r="BA148" s="214"/>
      <c r="BB148" s="214"/>
      <c r="BC148" s="214"/>
      <c r="BD148" s="214"/>
      <c r="BE148" s="214"/>
      <c r="BF148" s="214"/>
      <c r="BG148" s="214"/>
      <c r="BH148" s="214"/>
    </row>
    <row r="149" spans="1:60" outlineLevel="1" x14ac:dyDescent="0.2">
      <c r="A149" s="215"/>
      <c r="B149" s="222"/>
      <c r="C149" s="268" t="s">
        <v>278</v>
      </c>
      <c r="D149" s="226"/>
      <c r="E149" s="231">
        <v>246</v>
      </c>
      <c r="F149" s="235"/>
      <c r="G149" s="235"/>
      <c r="H149" s="235"/>
      <c r="I149" s="235"/>
      <c r="J149" s="235"/>
      <c r="K149" s="235"/>
      <c r="L149" s="235"/>
      <c r="M149" s="235"/>
      <c r="N149" s="224"/>
      <c r="O149" s="224"/>
      <c r="P149" s="224"/>
      <c r="Q149" s="224"/>
      <c r="R149" s="224"/>
      <c r="S149" s="224"/>
      <c r="T149" s="225"/>
      <c r="U149" s="224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 t="s">
        <v>126</v>
      </c>
      <c r="AF149" s="214">
        <v>0</v>
      </c>
      <c r="AG149" s="214"/>
      <c r="AH149" s="214"/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/>
      <c r="AT149" s="214"/>
      <c r="AU149" s="214"/>
      <c r="AV149" s="214"/>
      <c r="AW149" s="214"/>
      <c r="AX149" s="214"/>
      <c r="AY149" s="214"/>
      <c r="AZ149" s="214"/>
      <c r="BA149" s="214"/>
      <c r="BB149" s="214"/>
      <c r="BC149" s="214"/>
      <c r="BD149" s="214"/>
      <c r="BE149" s="214"/>
      <c r="BF149" s="214"/>
      <c r="BG149" s="214"/>
      <c r="BH149" s="214"/>
    </row>
    <row r="150" spans="1:60" ht="33.75" outlineLevel="1" x14ac:dyDescent="0.2">
      <c r="A150" s="215">
        <v>54</v>
      </c>
      <c r="B150" s="222" t="s">
        <v>286</v>
      </c>
      <c r="C150" s="267" t="s">
        <v>287</v>
      </c>
      <c r="D150" s="224" t="s">
        <v>123</v>
      </c>
      <c r="E150" s="230">
        <v>246</v>
      </c>
      <c r="F150" s="234"/>
      <c r="G150" s="235">
        <f>ROUND(E150*F150,2)</f>
        <v>0</v>
      </c>
      <c r="H150" s="234"/>
      <c r="I150" s="235">
        <f>ROUND(E150*H150,2)</f>
        <v>0</v>
      </c>
      <c r="J150" s="234"/>
      <c r="K150" s="235">
        <f>ROUND(E150*J150,2)</f>
        <v>0</v>
      </c>
      <c r="L150" s="235">
        <v>21</v>
      </c>
      <c r="M150" s="235">
        <f>G150*(1+L150/100)</f>
        <v>0</v>
      </c>
      <c r="N150" s="224">
        <v>3.46E-3</v>
      </c>
      <c r="O150" s="224">
        <f>ROUND(E150*N150,5)</f>
        <v>0.85116000000000003</v>
      </c>
      <c r="P150" s="224">
        <v>0</v>
      </c>
      <c r="Q150" s="224">
        <f>ROUND(E150*P150,5)</f>
        <v>0</v>
      </c>
      <c r="R150" s="224"/>
      <c r="S150" s="224"/>
      <c r="T150" s="225">
        <v>0.38</v>
      </c>
      <c r="U150" s="224">
        <f>ROUND(E150*T150,2)</f>
        <v>93.48</v>
      </c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 t="s">
        <v>124</v>
      </c>
      <c r="AF150" s="214"/>
      <c r="AG150" s="214"/>
      <c r="AH150" s="214"/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/>
      <c r="AT150" s="214"/>
      <c r="AU150" s="214"/>
      <c r="AV150" s="214"/>
      <c r="AW150" s="214"/>
      <c r="AX150" s="214"/>
      <c r="AY150" s="214"/>
      <c r="AZ150" s="214"/>
      <c r="BA150" s="214"/>
      <c r="BB150" s="214"/>
      <c r="BC150" s="214"/>
      <c r="BD150" s="214"/>
      <c r="BE150" s="214"/>
      <c r="BF150" s="214"/>
      <c r="BG150" s="214"/>
      <c r="BH150" s="214"/>
    </row>
    <row r="151" spans="1:60" outlineLevel="1" x14ac:dyDescent="0.2">
      <c r="A151" s="215"/>
      <c r="B151" s="222"/>
      <c r="C151" s="268" t="s">
        <v>278</v>
      </c>
      <c r="D151" s="226"/>
      <c r="E151" s="231">
        <v>246</v>
      </c>
      <c r="F151" s="235"/>
      <c r="G151" s="235"/>
      <c r="H151" s="235"/>
      <c r="I151" s="235"/>
      <c r="J151" s="235"/>
      <c r="K151" s="235"/>
      <c r="L151" s="235"/>
      <c r="M151" s="235"/>
      <c r="N151" s="224"/>
      <c r="O151" s="224"/>
      <c r="P151" s="224"/>
      <c r="Q151" s="224"/>
      <c r="R151" s="224"/>
      <c r="S151" s="224"/>
      <c r="T151" s="225"/>
      <c r="U151" s="224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 t="s">
        <v>126</v>
      </c>
      <c r="AF151" s="214">
        <v>0</v>
      </c>
      <c r="AG151" s="214"/>
      <c r="AH151" s="214"/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/>
      <c r="AT151" s="214"/>
      <c r="AU151" s="214"/>
      <c r="AV151" s="214"/>
      <c r="AW151" s="214"/>
      <c r="AX151" s="214"/>
      <c r="AY151" s="214"/>
      <c r="AZ151" s="214"/>
      <c r="BA151" s="214"/>
      <c r="BB151" s="214"/>
      <c r="BC151" s="214"/>
      <c r="BD151" s="214"/>
      <c r="BE151" s="214"/>
      <c r="BF151" s="214"/>
      <c r="BG151" s="214"/>
      <c r="BH151" s="214"/>
    </row>
    <row r="152" spans="1:60" ht="22.5" outlineLevel="1" x14ac:dyDescent="0.2">
      <c r="A152" s="215">
        <v>55</v>
      </c>
      <c r="B152" s="222" t="s">
        <v>288</v>
      </c>
      <c r="C152" s="267" t="s">
        <v>289</v>
      </c>
      <c r="D152" s="224" t="s">
        <v>166</v>
      </c>
      <c r="E152" s="230">
        <v>50</v>
      </c>
      <c r="F152" s="234"/>
      <c r="G152" s="235">
        <f>ROUND(E152*F152,2)</f>
        <v>0</v>
      </c>
      <c r="H152" s="234"/>
      <c r="I152" s="235">
        <f>ROUND(E152*H152,2)</f>
        <v>0</v>
      </c>
      <c r="J152" s="234"/>
      <c r="K152" s="235">
        <f>ROUND(E152*J152,2)</f>
        <v>0</v>
      </c>
      <c r="L152" s="235">
        <v>21</v>
      </c>
      <c r="M152" s="235">
        <f>G152*(1+L152/100)</f>
        <v>0</v>
      </c>
      <c r="N152" s="224">
        <v>4.0000000000000003E-5</v>
      </c>
      <c r="O152" s="224">
        <f>ROUND(E152*N152,5)</f>
        <v>2E-3</v>
      </c>
      <c r="P152" s="224">
        <v>0</v>
      </c>
      <c r="Q152" s="224">
        <f>ROUND(E152*P152,5)</f>
        <v>0</v>
      </c>
      <c r="R152" s="224"/>
      <c r="S152" s="224"/>
      <c r="T152" s="225">
        <v>7.8200000000000006E-2</v>
      </c>
      <c r="U152" s="224">
        <f>ROUND(E152*T152,2)</f>
        <v>3.91</v>
      </c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 t="s">
        <v>124</v>
      </c>
      <c r="AF152" s="214"/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/>
      <c r="AT152" s="214"/>
      <c r="AU152" s="214"/>
      <c r="AV152" s="214"/>
      <c r="AW152" s="214"/>
      <c r="AX152" s="214"/>
      <c r="AY152" s="214"/>
      <c r="AZ152" s="214"/>
      <c r="BA152" s="214"/>
      <c r="BB152" s="214"/>
      <c r="BC152" s="214"/>
      <c r="BD152" s="214"/>
      <c r="BE152" s="214"/>
      <c r="BF152" s="214"/>
      <c r="BG152" s="214"/>
      <c r="BH152" s="214"/>
    </row>
    <row r="153" spans="1:60" outlineLevel="1" x14ac:dyDescent="0.2">
      <c r="A153" s="215"/>
      <c r="B153" s="222"/>
      <c r="C153" s="268" t="s">
        <v>290</v>
      </c>
      <c r="D153" s="226"/>
      <c r="E153" s="231">
        <v>50</v>
      </c>
      <c r="F153" s="235"/>
      <c r="G153" s="235"/>
      <c r="H153" s="235"/>
      <c r="I153" s="235"/>
      <c r="J153" s="235"/>
      <c r="K153" s="235"/>
      <c r="L153" s="235"/>
      <c r="M153" s="235"/>
      <c r="N153" s="224"/>
      <c r="O153" s="224"/>
      <c r="P153" s="224"/>
      <c r="Q153" s="224"/>
      <c r="R153" s="224"/>
      <c r="S153" s="224"/>
      <c r="T153" s="225"/>
      <c r="U153" s="224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 t="s">
        <v>126</v>
      </c>
      <c r="AF153" s="214">
        <v>0</v>
      </c>
      <c r="AG153" s="214"/>
      <c r="AH153" s="214"/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/>
      <c r="AT153" s="214"/>
      <c r="AU153" s="214"/>
      <c r="AV153" s="214"/>
      <c r="AW153" s="214"/>
      <c r="AX153" s="214"/>
      <c r="AY153" s="214"/>
      <c r="AZ153" s="214"/>
      <c r="BA153" s="214"/>
      <c r="BB153" s="214"/>
      <c r="BC153" s="214"/>
      <c r="BD153" s="214"/>
      <c r="BE153" s="214"/>
      <c r="BF153" s="214"/>
      <c r="BG153" s="214"/>
      <c r="BH153" s="214"/>
    </row>
    <row r="154" spans="1:60" ht="22.5" outlineLevel="1" x14ac:dyDescent="0.2">
      <c r="A154" s="215">
        <v>56</v>
      </c>
      <c r="B154" s="222" t="s">
        <v>291</v>
      </c>
      <c r="C154" s="267" t="s">
        <v>292</v>
      </c>
      <c r="D154" s="224" t="s">
        <v>166</v>
      </c>
      <c r="E154" s="230">
        <v>104.62</v>
      </c>
      <c r="F154" s="234"/>
      <c r="G154" s="235">
        <f>ROUND(E154*F154,2)</f>
        <v>0</v>
      </c>
      <c r="H154" s="234"/>
      <c r="I154" s="235">
        <f>ROUND(E154*H154,2)</f>
        <v>0</v>
      </c>
      <c r="J154" s="234"/>
      <c r="K154" s="235">
        <f>ROUND(E154*J154,2)</f>
        <v>0</v>
      </c>
      <c r="L154" s="235">
        <v>21</v>
      </c>
      <c r="M154" s="235">
        <f>G154*(1+L154/100)</f>
        <v>0</v>
      </c>
      <c r="N154" s="224">
        <v>8.0000000000000007E-5</v>
      </c>
      <c r="O154" s="224">
        <f>ROUND(E154*N154,5)</f>
        <v>8.3700000000000007E-3</v>
      </c>
      <c r="P154" s="224">
        <v>0</v>
      </c>
      <c r="Q154" s="224">
        <f>ROUND(E154*P154,5)</f>
        <v>0</v>
      </c>
      <c r="R154" s="224"/>
      <c r="S154" s="224"/>
      <c r="T154" s="225">
        <v>0.13719999999999999</v>
      </c>
      <c r="U154" s="224">
        <f>ROUND(E154*T154,2)</f>
        <v>14.35</v>
      </c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 t="s">
        <v>124</v>
      </c>
      <c r="AF154" s="214"/>
      <c r="AG154" s="214"/>
      <c r="AH154" s="214"/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/>
      <c r="AT154" s="214"/>
      <c r="AU154" s="214"/>
      <c r="AV154" s="214"/>
      <c r="AW154" s="214"/>
      <c r="AX154" s="214"/>
      <c r="AY154" s="214"/>
      <c r="AZ154" s="214"/>
      <c r="BA154" s="214"/>
      <c r="BB154" s="214"/>
      <c r="BC154" s="214"/>
      <c r="BD154" s="214"/>
      <c r="BE154" s="214"/>
      <c r="BF154" s="214"/>
      <c r="BG154" s="214"/>
      <c r="BH154" s="214"/>
    </row>
    <row r="155" spans="1:60" outlineLevel="1" x14ac:dyDescent="0.2">
      <c r="A155" s="215"/>
      <c r="B155" s="222"/>
      <c r="C155" s="268" t="s">
        <v>293</v>
      </c>
      <c r="D155" s="226"/>
      <c r="E155" s="231">
        <v>104.62</v>
      </c>
      <c r="F155" s="235"/>
      <c r="G155" s="235"/>
      <c r="H155" s="235"/>
      <c r="I155" s="235"/>
      <c r="J155" s="235"/>
      <c r="K155" s="235"/>
      <c r="L155" s="235"/>
      <c r="M155" s="235"/>
      <c r="N155" s="224"/>
      <c r="O155" s="224"/>
      <c r="P155" s="224"/>
      <c r="Q155" s="224"/>
      <c r="R155" s="224"/>
      <c r="S155" s="224"/>
      <c r="T155" s="225"/>
      <c r="U155" s="224"/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 t="s">
        <v>126</v>
      </c>
      <c r="AF155" s="214">
        <v>0</v>
      </c>
      <c r="AG155" s="214"/>
      <c r="AH155" s="214"/>
      <c r="AI155" s="214"/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/>
      <c r="AT155" s="214"/>
      <c r="AU155" s="214"/>
      <c r="AV155" s="214"/>
      <c r="AW155" s="214"/>
      <c r="AX155" s="214"/>
      <c r="AY155" s="214"/>
      <c r="AZ155" s="214"/>
      <c r="BA155" s="214"/>
      <c r="BB155" s="214"/>
      <c r="BC155" s="214"/>
      <c r="BD155" s="214"/>
      <c r="BE155" s="214"/>
      <c r="BF155" s="214"/>
      <c r="BG155" s="214"/>
      <c r="BH155" s="214"/>
    </row>
    <row r="156" spans="1:60" ht="22.5" outlineLevel="1" x14ac:dyDescent="0.2">
      <c r="A156" s="215">
        <v>57</v>
      </c>
      <c r="B156" s="222" t="s">
        <v>294</v>
      </c>
      <c r="C156" s="267" t="s">
        <v>295</v>
      </c>
      <c r="D156" s="224" t="s">
        <v>123</v>
      </c>
      <c r="E156" s="230">
        <v>137.19999999999999</v>
      </c>
      <c r="F156" s="234"/>
      <c r="G156" s="235">
        <f>ROUND(E156*F156,2)</f>
        <v>0</v>
      </c>
      <c r="H156" s="234"/>
      <c r="I156" s="235">
        <f>ROUND(E156*H156,2)</f>
        <v>0</v>
      </c>
      <c r="J156" s="234"/>
      <c r="K156" s="235">
        <f>ROUND(E156*J156,2)</f>
        <v>0</v>
      </c>
      <c r="L156" s="235">
        <v>21</v>
      </c>
      <c r="M156" s="235">
        <f>G156*(1+L156/100)</f>
        <v>0</v>
      </c>
      <c r="N156" s="224">
        <v>2.0899999999999998E-3</v>
      </c>
      <c r="O156" s="224">
        <f>ROUND(E156*N156,5)</f>
        <v>0.28675</v>
      </c>
      <c r="P156" s="224">
        <v>0</v>
      </c>
      <c r="Q156" s="224">
        <f>ROUND(E156*P156,5)</f>
        <v>0</v>
      </c>
      <c r="R156" s="224"/>
      <c r="S156" s="224"/>
      <c r="T156" s="225">
        <v>0.21665999999999999</v>
      </c>
      <c r="U156" s="224">
        <f>ROUND(E156*T156,2)</f>
        <v>29.73</v>
      </c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 t="s">
        <v>124</v>
      </c>
      <c r="AF156" s="214"/>
      <c r="AG156" s="214"/>
      <c r="AH156" s="214"/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/>
      <c r="AT156" s="214"/>
      <c r="AU156" s="214"/>
      <c r="AV156" s="214"/>
      <c r="AW156" s="214"/>
      <c r="AX156" s="214"/>
      <c r="AY156" s="214"/>
      <c r="AZ156" s="214"/>
      <c r="BA156" s="214"/>
      <c r="BB156" s="214"/>
      <c r="BC156" s="214"/>
      <c r="BD156" s="214"/>
      <c r="BE156" s="214"/>
      <c r="BF156" s="214"/>
      <c r="BG156" s="214"/>
      <c r="BH156" s="214"/>
    </row>
    <row r="157" spans="1:60" outlineLevel="1" x14ac:dyDescent="0.2">
      <c r="A157" s="215"/>
      <c r="B157" s="222"/>
      <c r="C157" s="270" t="s">
        <v>296</v>
      </c>
      <c r="D157" s="229"/>
      <c r="E157" s="233"/>
      <c r="F157" s="237"/>
      <c r="G157" s="238"/>
      <c r="H157" s="235"/>
      <c r="I157" s="235"/>
      <c r="J157" s="235"/>
      <c r="K157" s="235"/>
      <c r="L157" s="235"/>
      <c r="M157" s="235"/>
      <c r="N157" s="224"/>
      <c r="O157" s="224"/>
      <c r="P157" s="224"/>
      <c r="Q157" s="224"/>
      <c r="R157" s="224"/>
      <c r="S157" s="224"/>
      <c r="T157" s="225"/>
      <c r="U157" s="22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 t="s">
        <v>142</v>
      </c>
      <c r="AF157" s="214"/>
      <c r="AG157" s="214"/>
      <c r="AH157" s="214"/>
      <c r="AI157" s="214"/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/>
      <c r="AT157" s="214"/>
      <c r="AU157" s="214"/>
      <c r="AV157" s="214"/>
      <c r="AW157" s="214"/>
      <c r="AX157" s="214"/>
      <c r="AY157" s="214"/>
      <c r="AZ157" s="214"/>
      <c r="BA157" s="217" t="str">
        <f>C157</f>
        <v>Výběr dle investora</v>
      </c>
      <c r="BB157" s="214"/>
      <c r="BC157" s="214"/>
      <c r="BD157" s="214"/>
      <c r="BE157" s="214"/>
      <c r="BF157" s="214"/>
      <c r="BG157" s="214"/>
      <c r="BH157" s="214"/>
    </row>
    <row r="158" spans="1:60" outlineLevel="1" x14ac:dyDescent="0.2">
      <c r="A158" s="215"/>
      <c r="B158" s="222"/>
      <c r="C158" s="268" t="s">
        <v>297</v>
      </c>
      <c r="D158" s="226"/>
      <c r="E158" s="231">
        <v>137.19999999999999</v>
      </c>
      <c r="F158" s="235"/>
      <c r="G158" s="235"/>
      <c r="H158" s="235"/>
      <c r="I158" s="235"/>
      <c r="J158" s="235"/>
      <c r="K158" s="235"/>
      <c r="L158" s="235"/>
      <c r="M158" s="235"/>
      <c r="N158" s="224"/>
      <c r="O158" s="224"/>
      <c r="P158" s="224"/>
      <c r="Q158" s="224"/>
      <c r="R158" s="224"/>
      <c r="S158" s="224"/>
      <c r="T158" s="225"/>
      <c r="U158" s="224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 t="s">
        <v>126</v>
      </c>
      <c r="AF158" s="214">
        <v>0</v>
      </c>
      <c r="AG158" s="214"/>
      <c r="AH158" s="214"/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/>
      <c r="AT158" s="214"/>
      <c r="AU158" s="214"/>
      <c r="AV158" s="214"/>
      <c r="AW158" s="214"/>
      <c r="AX158" s="214"/>
      <c r="AY158" s="214"/>
      <c r="AZ158" s="214"/>
      <c r="BA158" s="214"/>
      <c r="BB158" s="214"/>
      <c r="BC158" s="214"/>
      <c r="BD158" s="214"/>
      <c r="BE158" s="214"/>
      <c r="BF158" s="214"/>
      <c r="BG158" s="214"/>
      <c r="BH158" s="214"/>
    </row>
    <row r="159" spans="1:60" outlineLevel="1" x14ac:dyDescent="0.2">
      <c r="A159" s="215">
        <v>58</v>
      </c>
      <c r="B159" s="222" t="s">
        <v>298</v>
      </c>
      <c r="C159" s="267" t="s">
        <v>299</v>
      </c>
      <c r="D159" s="224" t="s">
        <v>166</v>
      </c>
      <c r="E159" s="230">
        <v>8</v>
      </c>
      <c r="F159" s="234"/>
      <c r="G159" s="235">
        <f>ROUND(E159*F159,2)</f>
        <v>0</v>
      </c>
      <c r="H159" s="234"/>
      <c r="I159" s="235">
        <f>ROUND(E159*H159,2)</f>
        <v>0</v>
      </c>
      <c r="J159" s="234"/>
      <c r="K159" s="235">
        <f>ROUND(E159*J159,2)</f>
        <v>0</v>
      </c>
      <c r="L159" s="235">
        <v>21</v>
      </c>
      <c r="M159" s="235">
        <f>G159*(1+L159/100)</f>
        <v>0</v>
      </c>
      <c r="N159" s="224">
        <v>2.5999999999999998E-4</v>
      </c>
      <c r="O159" s="224">
        <f>ROUND(E159*N159,5)</f>
        <v>2.0799999999999998E-3</v>
      </c>
      <c r="P159" s="224">
        <v>0</v>
      </c>
      <c r="Q159" s="224">
        <f>ROUND(E159*P159,5)</f>
        <v>0</v>
      </c>
      <c r="R159" s="224"/>
      <c r="S159" s="224"/>
      <c r="T159" s="225">
        <v>0.15</v>
      </c>
      <c r="U159" s="224">
        <f>ROUND(E159*T159,2)</f>
        <v>1.2</v>
      </c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 t="s">
        <v>124</v>
      </c>
      <c r="AF159" s="214"/>
      <c r="AG159" s="214"/>
      <c r="AH159" s="214"/>
      <c r="AI159" s="214"/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/>
      <c r="AT159" s="214"/>
      <c r="AU159" s="214"/>
      <c r="AV159" s="214"/>
      <c r="AW159" s="214"/>
      <c r="AX159" s="214"/>
      <c r="AY159" s="214"/>
      <c r="AZ159" s="214"/>
      <c r="BA159" s="214"/>
      <c r="BB159" s="214"/>
      <c r="BC159" s="214"/>
      <c r="BD159" s="214"/>
      <c r="BE159" s="214"/>
      <c r="BF159" s="214"/>
      <c r="BG159" s="214"/>
      <c r="BH159" s="214"/>
    </row>
    <row r="160" spans="1:60" outlineLevel="1" x14ac:dyDescent="0.2">
      <c r="A160" s="215"/>
      <c r="B160" s="222"/>
      <c r="C160" s="268" t="s">
        <v>300</v>
      </c>
      <c r="D160" s="226"/>
      <c r="E160" s="231">
        <v>8</v>
      </c>
      <c r="F160" s="235"/>
      <c r="G160" s="235"/>
      <c r="H160" s="235"/>
      <c r="I160" s="235"/>
      <c r="J160" s="235"/>
      <c r="K160" s="235"/>
      <c r="L160" s="235"/>
      <c r="M160" s="235"/>
      <c r="N160" s="224"/>
      <c r="O160" s="224"/>
      <c r="P160" s="224"/>
      <c r="Q160" s="224"/>
      <c r="R160" s="224"/>
      <c r="S160" s="224"/>
      <c r="T160" s="225"/>
      <c r="U160" s="224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 t="s">
        <v>126</v>
      </c>
      <c r="AF160" s="214">
        <v>0</v>
      </c>
      <c r="AG160" s="214"/>
      <c r="AH160" s="214"/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/>
      <c r="AT160" s="214"/>
      <c r="AU160" s="214"/>
      <c r="AV160" s="214"/>
      <c r="AW160" s="214"/>
      <c r="AX160" s="214"/>
      <c r="AY160" s="214"/>
      <c r="AZ160" s="214"/>
      <c r="BA160" s="214"/>
      <c r="BB160" s="214"/>
      <c r="BC160" s="214"/>
      <c r="BD160" s="214"/>
      <c r="BE160" s="214"/>
      <c r="BF160" s="214"/>
      <c r="BG160" s="214"/>
      <c r="BH160" s="214"/>
    </row>
    <row r="161" spans="1:60" outlineLevel="1" x14ac:dyDescent="0.2">
      <c r="A161" s="215">
        <v>59</v>
      </c>
      <c r="B161" s="222" t="s">
        <v>301</v>
      </c>
      <c r="C161" s="267" t="s">
        <v>302</v>
      </c>
      <c r="D161" s="224" t="s">
        <v>303</v>
      </c>
      <c r="E161" s="230">
        <v>1.2642100000000001</v>
      </c>
      <c r="F161" s="234"/>
      <c r="G161" s="235">
        <f>ROUND(E161*F161,2)</f>
        <v>0</v>
      </c>
      <c r="H161" s="234"/>
      <c r="I161" s="235">
        <f>ROUND(E161*H161,2)</f>
        <v>0</v>
      </c>
      <c r="J161" s="234"/>
      <c r="K161" s="235">
        <f>ROUND(E161*J161,2)</f>
        <v>0</v>
      </c>
      <c r="L161" s="235">
        <v>21</v>
      </c>
      <c r="M161" s="235">
        <f>G161*(1+L161/100)</f>
        <v>0</v>
      </c>
      <c r="N161" s="224">
        <v>0</v>
      </c>
      <c r="O161" s="224">
        <f>ROUND(E161*N161,5)</f>
        <v>0</v>
      </c>
      <c r="P161" s="224">
        <v>0</v>
      </c>
      <c r="Q161" s="224">
        <f>ROUND(E161*P161,5)</f>
        <v>0</v>
      </c>
      <c r="R161" s="224"/>
      <c r="S161" s="224"/>
      <c r="T161" s="225">
        <v>1.091</v>
      </c>
      <c r="U161" s="224">
        <f>ROUND(E161*T161,2)</f>
        <v>1.38</v>
      </c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 t="s">
        <v>124</v>
      </c>
      <c r="AF161" s="214"/>
      <c r="AG161" s="214"/>
      <c r="AH161" s="214"/>
      <c r="AI161" s="214"/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/>
      <c r="AT161" s="214"/>
      <c r="AU161" s="214"/>
      <c r="AV161" s="214"/>
      <c r="AW161" s="214"/>
      <c r="AX161" s="214"/>
      <c r="AY161" s="214"/>
      <c r="AZ161" s="214"/>
      <c r="BA161" s="214"/>
      <c r="BB161" s="214"/>
      <c r="BC161" s="214"/>
      <c r="BD161" s="214"/>
      <c r="BE161" s="214"/>
      <c r="BF161" s="214"/>
      <c r="BG161" s="214"/>
      <c r="BH161" s="214"/>
    </row>
    <row r="162" spans="1:60" x14ac:dyDescent="0.2">
      <c r="A162" s="216" t="s">
        <v>119</v>
      </c>
      <c r="B162" s="223" t="s">
        <v>84</v>
      </c>
      <c r="C162" s="269" t="s">
        <v>85</v>
      </c>
      <c r="D162" s="227"/>
      <c r="E162" s="232"/>
      <c r="F162" s="236"/>
      <c r="G162" s="236">
        <f>SUMIF(AE163:AE170,"&lt;&gt;NOR",G163:G170)</f>
        <v>0</v>
      </c>
      <c r="H162" s="236"/>
      <c r="I162" s="236">
        <f>SUM(I163:I170)</f>
        <v>0</v>
      </c>
      <c r="J162" s="236"/>
      <c r="K162" s="236">
        <f>SUM(K163:K170)</f>
        <v>0</v>
      </c>
      <c r="L162" s="236"/>
      <c r="M162" s="236">
        <f>SUM(M163:M170)</f>
        <v>0</v>
      </c>
      <c r="N162" s="227"/>
      <c r="O162" s="227">
        <f>SUM(O163:O170)</f>
        <v>1.0673999999999999</v>
      </c>
      <c r="P162" s="227"/>
      <c r="Q162" s="227">
        <f>SUM(Q163:Q170)</f>
        <v>0</v>
      </c>
      <c r="R162" s="227"/>
      <c r="S162" s="227"/>
      <c r="T162" s="228"/>
      <c r="U162" s="227">
        <f>SUM(U163:U170)</f>
        <v>77.3</v>
      </c>
      <c r="AE162" t="s">
        <v>120</v>
      </c>
    </row>
    <row r="163" spans="1:60" outlineLevel="1" x14ac:dyDescent="0.2">
      <c r="A163" s="215">
        <v>60</v>
      </c>
      <c r="B163" s="222" t="s">
        <v>304</v>
      </c>
      <c r="C163" s="267" t="s">
        <v>305</v>
      </c>
      <c r="D163" s="224" t="s">
        <v>123</v>
      </c>
      <c r="E163" s="230">
        <v>60</v>
      </c>
      <c r="F163" s="234"/>
      <c r="G163" s="235">
        <f>ROUND(E163*F163,2)</f>
        <v>0</v>
      </c>
      <c r="H163" s="234"/>
      <c r="I163" s="235">
        <f>ROUND(E163*H163,2)</f>
        <v>0</v>
      </c>
      <c r="J163" s="234"/>
      <c r="K163" s="235">
        <f>ROUND(E163*J163,2)</f>
        <v>0</v>
      </c>
      <c r="L163" s="235">
        <v>21</v>
      </c>
      <c r="M163" s="235">
        <f>G163*(1+L163/100)</f>
        <v>0</v>
      </c>
      <c r="N163" s="224">
        <v>0</v>
      </c>
      <c r="O163" s="224">
        <f>ROUND(E163*N163,5)</f>
        <v>0</v>
      </c>
      <c r="P163" s="224">
        <v>0</v>
      </c>
      <c r="Q163" s="224">
        <f>ROUND(E163*P163,5)</f>
        <v>0</v>
      </c>
      <c r="R163" s="224"/>
      <c r="S163" s="224"/>
      <c r="T163" s="225">
        <v>0.33</v>
      </c>
      <c r="U163" s="224">
        <f>ROUND(E163*T163,2)</f>
        <v>19.8</v>
      </c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 t="s">
        <v>124</v>
      </c>
      <c r="AF163" s="214"/>
      <c r="AG163" s="214"/>
      <c r="AH163" s="214"/>
      <c r="AI163" s="214"/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/>
      <c r="AT163" s="214"/>
      <c r="AU163" s="214"/>
      <c r="AV163" s="214"/>
      <c r="AW163" s="214"/>
      <c r="AX163" s="214"/>
      <c r="AY163" s="214"/>
      <c r="AZ163" s="214"/>
      <c r="BA163" s="214"/>
      <c r="BB163" s="214"/>
      <c r="BC163" s="214"/>
      <c r="BD163" s="214"/>
      <c r="BE163" s="214"/>
      <c r="BF163" s="214"/>
      <c r="BG163" s="214"/>
      <c r="BH163" s="214"/>
    </row>
    <row r="164" spans="1:60" outlineLevel="1" x14ac:dyDescent="0.2">
      <c r="A164" s="215"/>
      <c r="B164" s="222"/>
      <c r="C164" s="268" t="s">
        <v>306</v>
      </c>
      <c r="D164" s="226"/>
      <c r="E164" s="231">
        <v>60</v>
      </c>
      <c r="F164" s="235"/>
      <c r="G164" s="235"/>
      <c r="H164" s="235"/>
      <c r="I164" s="235"/>
      <c r="J164" s="235"/>
      <c r="K164" s="235"/>
      <c r="L164" s="235"/>
      <c r="M164" s="235"/>
      <c r="N164" s="224"/>
      <c r="O164" s="224"/>
      <c r="P164" s="224"/>
      <c r="Q164" s="224"/>
      <c r="R164" s="224"/>
      <c r="S164" s="224"/>
      <c r="T164" s="225"/>
      <c r="U164" s="224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 t="s">
        <v>126</v>
      </c>
      <c r="AF164" s="214">
        <v>0</v>
      </c>
      <c r="AG164" s="214"/>
      <c r="AH164" s="214"/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/>
      <c r="AT164" s="214"/>
      <c r="AU164" s="214"/>
      <c r="AV164" s="214"/>
      <c r="AW164" s="214"/>
      <c r="AX164" s="214"/>
      <c r="AY164" s="214"/>
      <c r="AZ164" s="214"/>
      <c r="BA164" s="214"/>
      <c r="BB164" s="214"/>
      <c r="BC164" s="214"/>
      <c r="BD164" s="214"/>
      <c r="BE164" s="214"/>
      <c r="BF164" s="214"/>
      <c r="BG164" s="214"/>
      <c r="BH164" s="214"/>
    </row>
    <row r="165" spans="1:60" ht="22.5" outlineLevel="1" x14ac:dyDescent="0.2">
      <c r="A165" s="215">
        <v>61</v>
      </c>
      <c r="B165" s="222" t="s">
        <v>307</v>
      </c>
      <c r="C165" s="267" t="s">
        <v>308</v>
      </c>
      <c r="D165" s="224" t="s">
        <v>123</v>
      </c>
      <c r="E165" s="230">
        <v>60</v>
      </c>
      <c r="F165" s="234"/>
      <c r="G165" s="235">
        <f>ROUND(E165*F165,2)</f>
        <v>0</v>
      </c>
      <c r="H165" s="234"/>
      <c r="I165" s="235">
        <f>ROUND(E165*H165,2)</f>
        <v>0</v>
      </c>
      <c r="J165" s="234"/>
      <c r="K165" s="235">
        <f>ROUND(E165*J165,2)</f>
        <v>0</v>
      </c>
      <c r="L165" s="235">
        <v>21</v>
      </c>
      <c r="M165" s="235">
        <f>G165*(1+L165/100)</f>
        <v>0</v>
      </c>
      <c r="N165" s="224">
        <v>4.1900000000000001E-3</v>
      </c>
      <c r="O165" s="224">
        <f>ROUND(E165*N165,5)</f>
        <v>0.25140000000000001</v>
      </c>
      <c r="P165" s="224">
        <v>0</v>
      </c>
      <c r="Q165" s="224">
        <f>ROUND(E165*P165,5)</f>
        <v>0</v>
      </c>
      <c r="R165" s="224"/>
      <c r="S165" s="224"/>
      <c r="T165" s="225">
        <v>0.95840000000000003</v>
      </c>
      <c r="U165" s="224">
        <f>ROUND(E165*T165,2)</f>
        <v>57.5</v>
      </c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 t="s">
        <v>124</v>
      </c>
      <c r="AF165" s="214"/>
      <c r="AG165" s="214"/>
      <c r="AH165" s="214"/>
      <c r="AI165" s="214"/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/>
      <c r="AT165" s="214"/>
      <c r="AU165" s="214"/>
      <c r="AV165" s="214"/>
      <c r="AW165" s="214"/>
      <c r="AX165" s="214"/>
      <c r="AY165" s="214"/>
      <c r="AZ165" s="214"/>
      <c r="BA165" s="214"/>
      <c r="BB165" s="214"/>
      <c r="BC165" s="214"/>
      <c r="BD165" s="214"/>
      <c r="BE165" s="214"/>
      <c r="BF165" s="214"/>
      <c r="BG165" s="214"/>
      <c r="BH165" s="214"/>
    </row>
    <row r="166" spans="1:60" outlineLevel="1" x14ac:dyDescent="0.2">
      <c r="A166" s="215"/>
      <c r="B166" s="222"/>
      <c r="C166" s="270" t="s">
        <v>309</v>
      </c>
      <c r="D166" s="229"/>
      <c r="E166" s="233"/>
      <c r="F166" s="237"/>
      <c r="G166" s="238"/>
      <c r="H166" s="235"/>
      <c r="I166" s="235"/>
      <c r="J166" s="235"/>
      <c r="K166" s="235"/>
      <c r="L166" s="235"/>
      <c r="M166" s="235"/>
      <c r="N166" s="224"/>
      <c r="O166" s="224"/>
      <c r="P166" s="224"/>
      <c r="Q166" s="224"/>
      <c r="R166" s="224"/>
      <c r="S166" s="224"/>
      <c r="T166" s="225"/>
      <c r="U166" s="224"/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 t="s">
        <v>142</v>
      </c>
      <c r="AF166" s="214"/>
      <c r="AG166" s="214"/>
      <c r="AH166" s="214"/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/>
      <c r="AT166" s="214"/>
      <c r="AU166" s="214"/>
      <c r="AV166" s="214"/>
      <c r="AW166" s="214"/>
      <c r="AX166" s="214"/>
      <c r="AY166" s="214"/>
      <c r="AZ166" s="214"/>
      <c r="BA166" s="217" t="str">
        <f>C166</f>
        <v>Výběr obkladů dle investora - předpokládá se použití max. 3 barevných ostínů.</v>
      </c>
      <c r="BB166" s="214"/>
      <c r="BC166" s="214"/>
      <c r="BD166" s="214"/>
      <c r="BE166" s="214"/>
      <c r="BF166" s="214"/>
      <c r="BG166" s="214"/>
      <c r="BH166" s="214"/>
    </row>
    <row r="167" spans="1:60" outlineLevel="1" x14ac:dyDescent="0.2">
      <c r="A167" s="215"/>
      <c r="B167" s="222"/>
      <c r="C167" s="268" t="s">
        <v>306</v>
      </c>
      <c r="D167" s="226"/>
      <c r="E167" s="231">
        <v>60</v>
      </c>
      <c r="F167" s="235"/>
      <c r="G167" s="235"/>
      <c r="H167" s="235"/>
      <c r="I167" s="235"/>
      <c r="J167" s="235"/>
      <c r="K167" s="235"/>
      <c r="L167" s="235"/>
      <c r="M167" s="235"/>
      <c r="N167" s="224"/>
      <c r="O167" s="224"/>
      <c r="P167" s="224"/>
      <c r="Q167" s="224"/>
      <c r="R167" s="224"/>
      <c r="S167" s="224"/>
      <c r="T167" s="225"/>
      <c r="U167" s="224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 t="s">
        <v>126</v>
      </c>
      <c r="AF167" s="214">
        <v>0</v>
      </c>
      <c r="AG167" s="214"/>
      <c r="AH167" s="214"/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/>
      <c r="AT167" s="214"/>
      <c r="AU167" s="214"/>
      <c r="AV167" s="214"/>
      <c r="AW167" s="214"/>
      <c r="AX167" s="214"/>
      <c r="AY167" s="214"/>
      <c r="AZ167" s="214"/>
      <c r="BA167" s="214"/>
      <c r="BB167" s="214"/>
      <c r="BC167" s="214"/>
      <c r="BD167" s="214"/>
      <c r="BE167" s="214"/>
      <c r="BF167" s="214"/>
      <c r="BG167" s="214"/>
      <c r="BH167" s="214"/>
    </row>
    <row r="168" spans="1:60" outlineLevel="1" x14ac:dyDescent="0.2">
      <c r="A168" s="215">
        <v>62</v>
      </c>
      <c r="B168" s="222" t="s">
        <v>310</v>
      </c>
      <c r="C168" s="267" t="s">
        <v>311</v>
      </c>
      <c r="D168" s="224" t="s">
        <v>123</v>
      </c>
      <c r="E168" s="230">
        <v>60</v>
      </c>
      <c r="F168" s="234"/>
      <c r="G168" s="235">
        <f>ROUND(E168*F168,2)</f>
        <v>0</v>
      </c>
      <c r="H168" s="234"/>
      <c r="I168" s="235">
        <f>ROUND(E168*H168,2)</f>
        <v>0</v>
      </c>
      <c r="J168" s="234"/>
      <c r="K168" s="235">
        <f>ROUND(E168*J168,2)</f>
        <v>0</v>
      </c>
      <c r="L168" s="235">
        <v>21</v>
      </c>
      <c r="M168" s="235">
        <f>G168*(1+L168/100)</f>
        <v>0</v>
      </c>
      <c r="N168" s="224">
        <v>1.3599999999999999E-2</v>
      </c>
      <c r="O168" s="224">
        <f>ROUND(E168*N168,5)</f>
        <v>0.81599999999999995</v>
      </c>
      <c r="P168" s="224">
        <v>0</v>
      </c>
      <c r="Q168" s="224">
        <f>ROUND(E168*P168,5)</f>
        <v>0</v>
      </c>
      <c r="R168" s="224"/>
      <c r="S168" s="224"/>
      <c r="T168" s="225">
        <v>0</v>
      </c>
      <c r="U168" s="224">
        <f>ROUND(E168*T168,2)</f>
        <v>0</v>
      </c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 t="s">
        <v>221</v>
      </c>
      <c r="AF168" s="214"/>
      <c r="AG168" s="214"/>
      <c r="AH168" s="214"/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/>
      <c r="AT168" s="214"/>
      <c r="AU168" s="214"/>
      <c r="AV168" s="214"/>
      <c r="AW168" s="214"/>
      <c r="AX168" s="214"/>
      <c r="AY168" s="214"/>
      <c r="AZ168" s="214"/>
      <c r="BA168" s="214"/>
      <c r="BB168" s="214"/>
      <c r="BC168" s="214"/>
      <c r="BD168" s="214"/>
      <c r="BE168" s="214"/>
      <c r="BF168" s="214"/>
      <c r="BG168" s="214"/>
      <c r="BH168" s="214"/>
    </row>
    <row r="169" spans="1:60" ht="22.5" outlineLevel="1" x14ac:dyDescent="0.2">
      <c r="A169" s="215"/>
      <c r="B169" s="222"/>
      <c r="C169" s="270" t="s">
        <v>312</v>
      </c>
      <c r="D169" s="229"/>
      <c r="E169" s="233"/>
      <c r="F169" s="237"/>
      <c r="G169" s="238"/>
      <c r="H169" s="235"/>
      <c r="I169" s="235"/>
      <c r="J169" s="235"/>
      <c r="K169" s="235"/>
      <c r="L169" s="235"/>
      <c r="M169" s="235"/>
      <c r="N169" s="224"/>
      <c r="O169" s="224"/>
      <c r="P169" s="224"/>
      <c r="Q169" s="224"/>
      <c r="R169" s="224"/>
      <c r="S169" s="224"/>
      <c r="T169" s="225"/>
      <c r="U169" s="224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 t="s">
        <v>142</v>
      </c>
      <c r="AF169" s="214"/>
      <c r="AG169" s="214"/>
      <c r="AH169" s="214"/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/>
      <c r="AU169" s="214"/>
      <c r="AV169" s="214"/>
      <c r="AW169" s="214"/>
      <c r="AX169" s="214"/>
      <c r="AY169" s="214"/>
      <c r="AZ169" s="214"/>
      <c r="BA169" s="217" t="str">
        <f>C169</f>
        <v>Barevnou kombinaci určí uživatel na základě grafického návrhu předloženého dodavatelem. Předpokládá se použití max. 3 barevných odstínů.</v>
      </c>
      <c r="BB169" s="214"/>
      <c r="BC169" s="214"/>
      <c r="BD169" s="214"/>
      <c r="BE169" s="214"/>
      <c r="BF169" s="214"/>
      <c r="BG169" s="214"/>
      <c r="BH169" s="214"/>
    </row>
    <row r="170" spans="1:60" outlineLevel="1" x14ac:dyDescent="0.2">
      <c r="A170" s="215"/>
      <c r="B170" s="222"/>
      <c r="C170" s="268" t="s">
        <v>306</v>
      </c>
      <c r="D170" s="226"/>
      <c r="E170" s="231">
        <v>60</v>
      </c>
      <c r="F170" s="235"/>
      <c r="G170" s="235"/>
      <c r="H170" s="235"/>
      <c r="I170" s="235"/>
      <c r="J170" s="235"/>
      <c r="K170" s="235"/>
      <c r="L170" s="235"/>
      <c r="M170" s="235"/>
      <c r="N170" s="224"/>
      <c r="O170" s="224"/>
      <c r="P170" s="224"/>
      <c r="Q170" s="224"/>
      <c r="R170" s="224"/>
      <c r="S170" s="224"/>
      <c r="T170" s="225"/>
      <c r="U170" s="224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 t="s">
        <v>126</v>
      </c>
      <c r="AF170" s="214">
        <v>0</v>
      </c>
      <c r="AG170" s="214"/>
      <c r="AH170" s="214"/>
      <c r="AI170" s="214"/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214"/>
      <c r="BD170" s="214"/>
      <c r="BE170" s="214"/>
      <c r="BF170" s="214"/>
      <c r="BG170" s="214"/>
      <c r="BH170" s="214"/>
    </row>
    <row r="171" spans="1:60" x14ac:dyDescent="0.2">
      <c r="A171" s="216" t="s">
        <v>119</v>
      </c>
      <c r="B171" s="223" t="s">
        <v>86</v>
      </c>
      <c r="C171" s="269" t="s">
        <v>87</v>
      </c>
      <c r="D171" s="227"/>
      <c r="E171" s="232"/>
      <c r="F171" s="236"/>
      <c r="G171" s="236">
        <f>SUMIF(AE172:AE173,"&lt;&gt;NOR",G172:G173)</f>
        <v>0</v>
      </c>
      <c r="H171" s="236"/>
      <c r="I171" s="236">
        <f>SUM(I172:I173)</f>
        <v>0</v>
      </c>
      <c r="J171" s="236"/>
      <c r="K171" s="236">
        <f>SUM(K172:K173)</f>
        <v>0</v>
      </c>
      <c r="L171" s="236"/>
      <c r="M171" s="236">
        <f>SUM(M172:M173)</f>
        <v>0</v>
      </c>
      <c r="N171" s="227"/>
      <c r="O171" s="227">
        <f>SUM(O172:O173)</f>
        <v>2.5999999999999999E-3</v>
      </c>
      <c r="P171" s="227"/>
      <c r="Q171" s="227">
        <f>SUM(Q172:Q173)</f>
        <v>0</v>
      </c>
      <c r="R171" s="227"/>
      <c r="S171" s="227"/>
      <c r="T171" s="228"/>
      <c r="U171" s="227">
        <f>SUM(U172:U173)</f>
        <v>3.8</v>
      </c>
      <c r="AE171" t="s">
        <v>120</v>
      </c>
    </row>
    <row r="172" spans="1:60" ht="22.5" outlineLevel="1" x14ac:dyDescent="0.2">
      <c r="A172" s="215">
        <v>63</v>
      </c>
      <c r="B172" s="222" t="s">
        <v>313</v>
      </c>
      <c r="C172" s="267" t="s">
        <v>314</v>
      </c>
      <c r="D172" s="224" t="s">
        <v>123</v>
      </c>
      <c r="E172" s="230">
        <v>10</v>
      </c>
      <c r="F172" s="234"/>
      <c r="G172" s="235">
        <f>ROUND(E172*F172,2)</f>
        <v>0</v>
      </c>
      <c r="H172" s="234"/>
      <c r="I172" s="235">
        <f>ROUND(E172*H172,2)</f>
        <v>0</v>
      </c>
      <c r="J172" s="234"/>
      <c r="K172" s="235">
        <f>ROUND(E172*J172,2)</f>
        <v>0</v>
      </c>
      <c r="L172" s="235">
        <v>21</v>
      </c>
      <c r="M172" s="235">
        <f>G172*(1+L172/100)</f>
        <v>0</v>
      </c>
      <c r="N172" s="224">
        <v>2.5999999999999998E-4</v>
      </c>
      <c r="O172" s="224">
        <f>ROUND(E172*N172,5)</f>
        <v>2.5999999999999999E-3</v>
      </c>
      <c r="P172" s="224">
        <v>0</v>
      </c>
      <c r="Q172" s="224">
        <f>ROUND(E172*P172,5)</f>
        <v>0</v>
      </c>
      <c r="R172" s="224"/>
      <c r="S172" s="224"/>
      <c r="T172" s="225">
        <v>0.37974999999999998</v>
      </c>
      <c r="U172" s="224">
        <f>ROUND(E172*T172,2)</f>
        <v>3.8</v>
      </c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 t="s">
        <v>179</v>
      </c>
      <c r="AF172" s="214"/>
      <c r="AG172" s="214"/>
      <c r="AH172" s="214"/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4"/>
      <c r="AV172" s="214"/>
      <c r="AW172" s="214"/>
      <c r="AX172" s="214"/>
      <c r="AY172" s="214"/>
      <c r="AZ172" s="214"/>
      <c r="BA172" s="214"/>
      <c r="BB172" s="214"/>
      <c r="BC172" s="214"/>
      <c r="BD172" s="214"/>
      <c r="BE172" s="214"/>
      <c r="BF172" s="214"/>
      <c r="BG172" s="214"/>
      <c r="BH172" s="214"/>
    </row>
    <row r="173" spans="1:60" outlineLevel="1" x14ac:dyDescent="0.2">
      <c r="A173" s="215"/>
      <c r="B173" s="222"/>
      <c r="C173" s="268" t="s">
        <v>205</v>
      </c>
      <c r="D173" s="226"/>
      <c r="E173" s="231">
        <v>10</v>
      </c>
      <c r="F173" s="235"/>
      <c r="G173" s="235"/>
      <c r="H173" s="235"/>
      <c r="I173" s="235"/>
      <c r="J173" s="235"/>
      <c r="K173" s="235"/>
      <c r="L173" s="235"/>
      <c r="M173" s="235"/>
      <c r="N173" s="224"/>
      <c r="O173" s="224"/>
      <c r="P173" s="224"/>
      <c r="Q173" s="224"/>
      <c r="R173" s="224"/>
      <c r="S173" s="224"/>
      <c r="T173" s="225"/>
      <c r="U173" s="224"/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 t="s">
        <v>126</v>
      </c>
      <c r="AF173" s="214">
        <v>0</v>
      </c>
      <c r="AG173" s="214"/>
      <c r="AH173" s="214"/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/>
      <c r="AT173" s="214"/>
      <c r="AU173" s="214"/>
      <c r="AV173" s="214"/>
      <c r="AW173" s="214"/>
      <c r="AX173" s="214"/>
      <c r="AY173" s="214"/>
      <c r="AZ173" s="214"/>
      <c r="BA173" s="214"/>
      <c r="BB173" s="214"/>
      <c r="BC173" s="214"/>
      <c r="BD173" s="214"/>
      <c r="BE173" s="214"/>
      <c r="BF173" s="214"/>
      <c r="BG173" s="214"/>
      <c r="BH173" s="214"/>
    </row>
    <row r="174" spans="1:60" x14ac:dyDescent="0.2">
      <c r="A174" s="216" t="s">
        <v>119</v>
      </c>
      <c r="B174" s="223" t="s">
        <v>88</v>
      </c>
      <c r="C174" s="269" t="s">
        <v>89</v>
      </c>
      <c r="D174" s="227"/>
      <c r="E174" s="232"/>
      <c r="F174" s="236"/>
      <c r="G174" s="236">
        <f>SUMIF(AE175:AE180,"&lt;&gt;NOR",G175:G180)</f>
        <v>0</v>
      </c>
      <c r="H174" s="236"/>
      <c r="I174" s="236">
        <f>SUM(I175:I180)</f>
        <v>0</v>
      </c>
      <c r="J174" s="236"/>
      <c r="K174" s="236">
        <f>SUM(K175:K180)</f>
        <v>0</v>
      </c>
      <c r="L174" s="236"/>
      <c r="M174" s="236">
        <f>SUM(M175:M180)</f>
        <v>0</v>
      </c>
      <c r="N174" s="227"/>
      <c r="O174" s="227">
        <f>SUM(O175:O180)</f>
        <v>4.7620000000000003E-2</v>
      </c>
      <c r="P174" s="227"/>
      <c r="Q174" s="227">
        <f>SUM(Q175:Q180)</f>
        <v>0</v>
      </c>
      <c r="R174" s="227"/>
      <c r="S174" s="227"/>
      <c r="T174" s="228"/>
      <c r="U174" s="227">
        <f>SUM(U175:U180)</f>
        <v>14.379999999999999</v>
      </c>
      <c r="AE174" t="s">
        <v>120</v>
      </c>
    </row>
    <row r="175" spans="1:60" outlineLevel="1" x14ac:dyDescent="0.2">
      <c r="A175" s="215">
        <v>64</v>
      </c>
      <c r="B175" s="222" t="s">
        <v>315</v>
      </c>
      <c r="C175" s="267" t="s">
        <v>316</v>
      </c>
      <c r="D175" s="224" t="s">
        <v>123</v>
      </c>
      <c r="E175" s="230">
        <v>54</v>
      </c>
      <c r="F175" s="234"/>
      <c r="G175" s="235">
        <f>ROUND(E175*F175,2)</f>
        <v>0</v>
      </c>
      <c r="H175" s="234"/>
      <c r="I175" s="235">
        <f>ROUND(E175*H175,2)</f>
        <v>0</v>
      </c>
      <c r="J175" s="234"/>
      <c r="K175" s="235">
        <f>ROUND(E175*J175,2)</f>
        <v>0</v>
      </c>
      <c r="L175" s="235">
        <v>21</v>
      </c>
      <c r="M175" s="235">
        <f>G175*(1+L175/100)</f>
        <v>0</v>
      </c>
      <c r="N175" s="224">
        <v>0</v>
      </c>
      <c r="O175" s="224">
        <f>ROUND(E175*N175,5)</f>
        <v>0</v>
      </c>
      <c r="P175" s="224">
        <v>0</v>
      </c>
      <c r="Q175" s="224">
        <f>ROUND(E175*P175,5)</f>
        <v>0</v>
      </c>
      <c r="R175" s="224"/>
      <c r="S175" s="224"/>
      <c r="T175" s="225">
        <v>6.9709999999999994E-2</v>
      </c>
      <c r="U175" s="224">
        <f>ROUND(E175*T175,2)</f>
        <v>3.76</v>
      </c>
      <c r="V175" s="214"/>
      <c r="W175" s="214"/>
      <c r="X175" s="214"/>
      <c r="Y175" s="214"/>
      <c r="Z175" s="214"/>
      <c r="AA175" s="214"/>
      <c r="AB175" s="214"/>
      <c r="AC175" s="214"/>
      <c r="AD175" s="214"/>
      <c r="AE175" s="214" t="s">
        <v>124</v>
      </c>
      <c r="AF175" s="214"/>
      <c r="AG175" s="214"/>
      <c r="AH175" s="214"/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4"/>
      <c r="BA175" s="214"/>
      <c r="BB175" s="214"/>
      <c r="BC175" s="214"/>
      <c r="BD175" s="214"/>
      <c r="BE175" s="214"/>
      <c r="BF175" s="214"/>
      <c r="BG175" s="214"/>
      <c r="BH175" s="214"/>
    </row>
    <row r="176" spans="1:60" outlineLevel="1" x14ac:dyDescent="0.2">
      <c r="A176" s="215"/>
      <c r="B176" s="222"/>
      <c r="C176" s="268" t="s">
        <v>317</v>
      </c>
      <c r="D176" s="226"/>
      <c r="E176" s="231">
        <v>54</v>
      </c>
      <c r="F176" s="235"/>
      <c r="G176" s="235"/>
      <c r="H176" s="235"/>
      <c r="I176" s="235"/>
      <c r="J176" s="235"/>
      <c r="K176" s="235"/>
      <c r="L176" s="235"/>
      <c r="M176" s="235"/>
      <c r="N176" s="224"/>
      <c r="O176" s="224"/>
      <c r="P176" s="224"/>
      <c r="Q176" s="224"/>
      <c r="R176" s="224"/>
      <c r="S176" s="224"/>
      <c r="T176" s="225"/>
      <c r="U176" s="224"/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 t="s">
        <v>126</v>
      </c>
      <c r="AF176" s="214">
        <v>0</v>
      </c>
      <c r="AG176" s="214"/>
      <c r="AH176" s="214"/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/>
      <c r="AT176" s="214"/>
      <c r="AU176" s="214"/>
      <c r="AV176" s="214"/>
      <c r="AW176" s="214"/>
      <c r="AX176" s="214"/>
      <c r="AY176" s="214"/>
      <c r="AZ176" s="214"/>
      <c r="BA176" s="214"/>
      <c r="BB176" s="214"/>
      <c r="BC176" s="214"/>
      <c r="BD176" s="214"/>
      <c r="BE176" s="214"/>
      <c r="BF176" s="214"/>
      <c r="BG176" s="214"/>
      <c r="BH176" s="214"/>
    </row>
    <row r="177" spans="1:60" ht="22.5" outlineLevel="1" x14ac:dyDescent="0.2">
      <c r="A177" s="215">
        <v>65</v>
      </c>
      <c r="B177" s="222" t="s">
        <v>318</v>
      </c>
      <c r="C177" s="267" t="s">
        <v>319</v>
      </c>
      <c r="D177" s="224" t="s">
        <v>123</v>
      </c>
      <c r="E177" s="230">
        <v>54</v>
      </c>
      <c r="F177" s="234"/>
      <c r="G177" s="235">
        <f>ROUND(E177*F177,2)</f>
        <v>0</v>
      </c>
      <c r="H177" s="234"/>
      <c r="I177" s="235">
        <f>ROUND(E177*H177,2)</f>
        <v>0</v>
      </c>
      <c r="J177" s="234"/>
      <c r="K177" s="235">
        <f>ROUND(E177*J177,2)</f>
        <v>0</v>
      </c>
      <c r="L177" s="235">
        <v>21</v>
      </c>
      <c r="M177" s="235">
        <f>G177*(1+L177/100)</f>
        <v>0</v>
      </c>
      <c r="N177" s="224">
        <v>6.3000000000000003E-4</v>
      </c>
      <c r="O177" s="224">
        <f>ROUND(E177*N177,5)</f>
        <v>3.4020000000000002E-2</v>
      </c>
      <c r="P177" s="224">
        <v>0</v>
      </c>
      <c r="Q177" s="224">
        <f>ROUND(E177*P177,5)</f>
        <v>0</v>
      </c>
      <c r="R177" s="224"/>
      <c r="S177" s="224"/>
      <c r="T177" s="225">
        <v>0.13439000000000001</v>
      </c>
      <c r="U177" s="224">
        <f>ROUND(E177*T177,2)</f>
        <v>7.26</v>
      </c>
      <c r="V177" s="214"/>
      <c r="W177" s="214"/>
      <c r="X177" s="214"/>
      <c r="Y177" s="214"/>
      <c r="Z177" s="214"/>
      <c r="AA177" s="214"/>
      <c r="AB177" s="214"/>
      <c r="AC177" s="214"/>
      <c r="AD177" s="214"/>
      <c r="AE177" s="214" t="s">
        <v>179</v>
      </c>
      <c r="AF177" s="214"/>
      <c r="AG177" s="214"/>
      <c r="AH177" s="214"/>
      <c r="AI177" s="214"/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/>
      <c r="AT177" s="214"/>
      <c r="AU177" s="214"/>
      <c r="AV177" s="214"/>
      <c r="AW177" s="214"/>
      <c r="AX177" s="214"/>
      <c r="AY177" s="214"/>
      <c r="AZ177" s="214"/>
      <c r="BA177" s="214"/>
      <c r="BB177" s="214"/>
      <c r="BC177" s="214"/>
      <c r="BD177" s="214"/>
      <c r="BE177" s="214"/>
      <c r="BF177" s="214"/>
      <c r="BG177" s="214"/>
      <c r="BH177" s="214"/>
    </row>
    <row r="178" spans="1:60" outlineLevel="1" x14ac:dyDescent="0.2">
      <c r="A178" s="215"/>
      <c r="B178" s="222"/>
      <c r="C178" s="268" t="s">
        <v>317</v>
      </c>
      <c r="D178" s="226"/>
      <c r="E178" s="231">
        <v>54</v>
      </c>
      <c r="F178" s="235"/>
      <c r="G178" s="235"/>
      <c r="H178" s="235"/>
      <c r="I178" s="235"/>
      <c r="J178" s="235"/>
      <c r="K178" s="235"/>
      <c r="L178" s="235"/>
      <c r="M178" s="235"/>
      <c r="N178" s="224"/>
      <c r="O178" s="224"/>
      <c r="P178" s="224"/>
      <c r="Q178" s="224"/>
      <c r="R178" s="224"/>
      <c r="S178" s="224"/>
      <c r="T178" s="225"/>
      <c r="U178" s="224"/>
      <c r="V178" s="214"/>
      <c r="W178" s="214"/>
      <c r="X178" s="214"/>
      <c r="Y178" s="214"/>
      <c r="Z178" s="214"/>
      <c r="AA178" s="214"/>
      <c r="AB178" s="214"/>
      <c r="AC178" s="214"/>
      <c r="AD178" s="214"/>
      <c r="AE178" s="214" t="s">
        <v>126</v>
      </c>
      <c r="AF178" s="214">
        <v>0</v>
      </c>
      <c r="AG178" s="214"/>
      <c r="AH178" s="214"/>
      <c r="AI178" s="214"/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/>
      <c r="AT178" s="214"/>
      <c r="AU178" s="214"/>
      <c r="AV178" s="214"/>
      <c r="AW178" s="214"/>
      <c r="AX178" s="214"/>
      <c r="AY178" s="214"/>
      <c r="AZ178" s="214"/>
      <c r="BA178" s="214"/>
      <c r="BB178" s="214"/>
      <c r="BC178" s="214"/>
      <c r="BD178" s="214"/>
      <c r="BE178" s="214"/>
      <c r="BF178" s="214"/>
      <c r="BG178" s="214"/>
      <c r="BH178" s="214"/>
    </row>
    <row r="179" spans="1:60" outlineLevel="1" x14ac:dyDescent="0.2">
      <c r="A179" s="215">
        <v>66</v>
      </c>
      <c r="B179" s="222" t="s">
        <v>320</v>
      </c>
      <c r="C179" s="267" t="s">
        <v>321</v>
      </c>
      <c r="D179" s="224" t="s">
        <v>123</v>
      </c>
      <c r="E179" s="230">
        <v>34</v>
      </c>
      <c r="F179" s="234"/>
      <c r="G179" s="235">
        <f>ROUND(E179*F179,2)</f>
        <v>0</v>
      </c>
      <c r="H179" s="234"/>
      <c r="I179" s="235">
        <f>ROUND(E179*H179,2)</f>
        <v>0</v>
      </c>
      <c r="J179" s="234"/>
      <c r="K179" s="235">
        <f>ROUND(E179*J179,2)</f>
        <v>0</v>
      </c>
      <c r="L179" s="235">
        <v>21</v>
      </c>
      <c r="M179" s="235">
        <f>G179*(1+L179/100)</f>
        <v>0</v>
      </c>
      <c r="N179" s="224">
        <v>4.0000000000000002E-4</v>
      </c>
      <c r="O179" s="224">
        <f>ROUND(E179*N179,5)</f>
        <v>1.3599999999999999E-2</v>
      </c>
      <c r="P179" s="224">
        <v>0</v>
      </c>
      <c r="Q179" s="224">
        <f>ROUND(E179*P179,5)</f>
        <v>0</v>
      </c>
      <c r="R179" s="224"/>
      <c r="S179" s="224"/>
      <c r="T179" s="225">
        <v>9.8839999999999997E-2</v>
      </c>
      <c r="U179" s="224">
        <f>ROUND(E179*T179,2)</f>
        <v>3.36</v>
      </c>
      <c r="V179" s="214"/>
      <c r="W179" s="214"/>
      <c r="X179" s="214"/>
      <c r="Y179" s="214"/>
      <c r="Z179" s="214"/>
      <c r="AA179" s="214"/>
      <c r="AB179" s="214"/>
      <c r="AC179" s="214"/>
      <c r="AD179" s="214"/>
      <c r="AE179" s="214" t="s">
        <v>179</v>
      </c>
      <c r="AF179" s="214"/>
      <c r="AG179" s="214"/>
      <c r="AH179" s="214"/>
      <c r="AI179" s="214"/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/>
      <c r="AT179" s="214"/>
      <c r="AU179" s="214"/>
      <c r="AV179" s="214"/>
      <c r="AW179" s="214"/>
      <c r="AX179" s="214"/>
      <c r="AY179" s="214"/>
      <c r="AZ179" s="214"/>
      <c r="BA179" s="214"/>
      <c r="BB179" s="214"/>
      <c r="BC179" s="214"/>
      <c r="BD179" s="214"/>
      <c r="BE179" s="214"/>
      <c r="BF179" s="214"/>
      <c r="BG179" s="214"/>
      <c r="BH179" s="214"/>
    </row>
    <row r="180" spans="1:60" outlineLevel="1" x14ac:dyDescent="0.2">
      <c r="A180" s="215"/>
      <c r="B180" s="222"/>
      <c r="C180" s="268" t="s">
        <v>267</v>
      </c>
      <c r="D180" s="226"/>
      <c r="E180" s="231">
        <v>34</v>
      </c>
      <c r="F180" s="235"/>
      <c r="G180" s="235"/>
      <c r="H180" s="235"/>
      <c r="I180" s="235"/>
      <c r="J180" s="235"/>
      <c r="K180" s="235"/>
      <c r="L180" s="235"/>
      <c r="M180" s="235"/>
      <c r="N180" s="224"/>
      <c r="O180" s="224"/>
      <c r="P180" s="224"/>
      <c r="Q180" s="224"/>
      <c r="R180" s="224"/>
      <c r="S180" s="224"/>
      <c r="T180" s="225"/>
      <c r="U180" s="224"/>
      <c r="V180" s="214"/>
      <c r="W180" s="214"/>
      <c r="X180" s="214"/>
      <c r="Y180" s="214"/>
      <c r="Z180" s="214"/>
      <c r="AA180" s="214"/>
      <c r="AB180" s="214"/>
      <c r="AC180" s="214"/>
      <c r="AD180" s="214"/>
      <c r="AE180" s="214" t="s">
        <v>126</v>
      </c>
      <c r="AF180" s="214">
        <v>0</v>
      </c>
      <c r="AG180" s="214"/>
      <c r="AH180" s="214"/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/>
      <c r="AT180" s="214"/>
      <c r="AU180" s="214"/>
      <c r="AV180" s="214"/>
      <c r="AW180" s="214"/>
      <c r="AX180" s="214"/>
      <c r="AY180" s="214"/>
      <c r="AZ180" s="214"/>
      <c r="BA180" s="214"/>
      <c r="BB180" s="214"/>
      <c r="BC180" s="214"/>
      <c r="BD180" s="214"/>
      <c r="BE180" s="214"/>
      <c r="BF180" s="214"/>
      <c r="BG180" s="214"/>
      <c r="BH180" s="214"/>
    </row>
    <row r="181" spans="1:60" x14ac:dyDescent="0.2">
      <c r="A181" s="216" t="s">
        <v>119</v>
      </c>
      <c r="B181" s="223" t="s">
        <v>90</v>
      </c>
      <c r="C181" s="269" t="s">
        <v>26</v>
      </c>
      <c r="D181" s="227"/>
      <c r="E181" s="232"/>
      <c r="F181" s="236"/>
      <c r="G181" s="236">
        <f>SUMIF(AE182:AE184,"&lt;&gt;NOR",G182:G184)</f>
        <v>0</v>
      </c>
      <c r="H181" s="236"/>
      <c r="I181" s="236">
        <f>SUM(I182:I184)</f>
        <v>0</v>
      </c>
      <c r="J181" s="236"/>
      <c r="K181" s="236">
        <f>SUM(K182:K184)</f>
        <v>0</v>
      </c>
      <c r="L181" s="236"/>
      <c r="M181" s="236">
        <f>SUM(M182:M184)</f>
        <v>0</v>
      </c>
      <c r="N181" s="227"/>
      <c r="O181" s="227">
        <f>SUM(O182:O184)</f>
        <v>0</v>
      </c>
      <c r="P181" s="227"/>
      <c r="Q181" s="227">
        <f>SUM(Q182:Q184)</f>
        <v>0</v>
      </c>
      <c r="R181" s="227"/>
      <c r="S181" s="227"/>
      <c r="T181" s="228"/>
      <c r="U181" s="227">
        <f>SUM(U182:U184)</f>
        <v>0</v>
      </c>
      <c r="AE181" t="s">
        <v>120</v>
      </c>
    </row>
    <row r="182" spans="1:60" outlineLevel="1" x14ac:dyDescent="0.2">
      <c r="A182" s="215">
        <v>67</v>
      </c>
      <c r="B182" s="222" t="s">
        <v>322</v>
      </c>
      <c r="C182" s="267" t="s">
        <v>323</v>
      </c>
      <c r="D182" s="224" t="s">
        <v>324</v>
      </c>
      <c r="E182" s="230">
        <v>1</v>
      </c>
      <c r="F182" s="234"/>
      <c r="G182" s="235">
        <f>ROUND(E182*F182,2)</f>
        <v>0</v>
      </c>
      <c r="H182" s="234"/>
      <c r="I182" s="235">
        <f>ROUND(E182*H182,2)</f>
        <v>0</v>
      </c>
      <c r="J182" s="234"/>
      <c r="K182" s="235">
        <f>ROUND(E182*J182,2)</f>
        <v>0</v>
      </c>
      <c r="L182" s="235">
        <v>21</v>
      </c>
      <c r="M182" s="235">
        <f>G182*(1+L182/100)</f>
        <v>0</v>
      </c>
      <c r="N182" s="224">
        <v>0</v>
      </c>
      <c r="O182" s="224">
        <f>ROUND(E182*N182,5)</f>
        <v>0</v>
      </c>
      <c r="P182" s="224">
        <v>0</v>
      </c>
      <c r="Q182" s="224">
        <f>ROUND(E182*P182,5)</f>
        <v>0</v>
      </c>
      <c r="R182" s="224"/>
      <c r="S182" s="224"/>
      <c r="T182" s="225">
        <v>0</v>
      </c>
      <c r="U182" s="224">
        <f>ROUND(E182*T182,2)</f>
        <v>0</v>
      </c>
      <c r="V182" s="214"/>
      <c r="W182" s="214"/>
      <c r="X182" s="214"/>
      <c r="Y182" s="214"/>
      <c r="Z182" s="214"/>
      <c r="AA182" s="214"/>
      <c r="AB182" s="214"/>
      <c r="AC182" s="214"/>
      <c r="AD182" s="214"/>
      <c r="AE182" s="214" t="s">
        <v>124</v>
      </c>
      <c r="AF182" s="214"/>
      <c r="AG182" s="214"/>
      <c r="AH182" s="214"/>
      <c r="AI182" s="214"/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/>
      <c r="AT182" s="214"/>
      <c r="AU182" s="214"/>
      <c r="AV182" s="214"/>
      <c r="AW182" s="214"/>
      <c r="AX182" s="214"/>
      <c r="AY182" s="214"/>
      <c r="AZ182" s="214"/>
      <c r="BA182" s="214"/>
      <c r="BB182" s="214"/>
      <c r="BC182" s="214"/>
      <c r="BD182" s="214"/>
      <c r="BE182" s="214"/>
      <c r="BF182" s="214"/>
      <c r="BG182" s="214"/>
      <c r="BH182" s="214"/>
    </row>
    <row r="183" spans="1:60" outlineLevel="1" x14ac:dyDescent="0.2">
      <c r="A183" s="215">
        <v>68</v>
      </c>
      <c r="B183" s="222" t="s">
        <v>325</v>
      </c>
      <c r="C183" s="267" t="s">
        <v>326</v>
      </c>
      <c r="D183" s="224" t="s">
        <v>324</v>
      </c>
      <c r="E183" s="230">
        <v>1</v>
      </c>
      <c r="F183" s="234"/>
      <c r="G183" s="235">
        <f>ROUND(E183*F183,2)</f>
        <v>0</v>
      </c>
      <c r="H183" s="234"/>
      <c r="I183" s="235">
        <f>ROUND(E183*H183,2)</f>
        <v>0</v>
      </c>
      <c r="J183" s="234"/>
      <c r="K183" s="235">
        <f>ROUND(E183*J183,2)</f>
        <v>0</v>
      </c>
      <c r="L183" s="235">
        <v>21</v>
      </c>
      <c r="M183" s="235">
        <f>G183*(1+L183/100)</f>
        <v>0</v>
      </c>
      <c r="N183" s="224">
        <v>0</v>
      </c>
      <c r="O183" s="224">
        <f>ROUND(E183*N183,5)</f>
        <v>0</v>
      </c>
      <c r="P183" s="224">
        <v>0</v>
      </c>
      <c r="Q183" s="224">
        <f>ROUND(E183*P183,5)</f>
        <v>0</v>
      </c>
      <c r="R183" s="224"/>
      <c r="S183" s="224"/>
      <c r="T183" s="225">
        <v>0</v>
      </c>
      <c r="U183" s="224">
        <f>ROUND(E183*T183,2)</f>
        <v>0</v>
      </c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 t="s">
        <v>124</v>
      </c>
      <c r="AF183" s="214"/>
      <c r="AG183" s="214"/>
      <c r="AH183" s="214"/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/>
      <c r="AT183" s="214"/>
      <c r="AU183" s="214"/>
      <c r="AV183" s="214"/>
      <c r="AW183" s="214"/>
      <c r="AX183" s="214"/>
      <c r="AY183" s="214"/>
      <c r="AZ183" s="214"/>
      <c r="BA183" s="214"/>
      <c r="BB183" s="214"/>
      <c r="BC183" s="214"/>
      <c r="BD183" s="214"/>
      <c r="BE183" s="214"/>
      <c r="BF183" s="214"/>
      <c r="BG183" s="214"/>
      <c r="BH183" s="214"/>
    </row>
    <row r="184" spans="1:60" outlineLevel="1" x14ac:dyDescent="0.2">
      <c r="A184" s="215">
        <v>69</v>
      </c>
      <c r="B184" s="222" t="s">
        <v>327</v>
      </c>
      <c r="C184" s="267" t="s">
        <v>328</v>
      </c>
      <c r="D184" s="224" t="s">
        <v>324</v>
      </c>
      <c r="E184" s="230">
        <v>1</v>
      </c>
      <c r="F184" s="234"/>
      <c r="G184" s="235">
        <f>ROUND(E184*F184,2)</f>
        <v>0</v>
      </c>
      <c r="H184" s="234"/>
      <c r="I184" s="235">
        <f>ROUND(E184*H184,2)</f>
        <v>0</v>
      </c>
      <c r="J184" s="234"/>
      <c r="K184" s="235">
        <f>ROUND(E184*J184,2)</f>
        <v>0</v>
      </c>
      <c r="L184" s="235">
        <v>21</v>
      </c>
      <c r="M184" s="235">
        <f>G184*(1+L184/100)</f>
        <v>0</v>
      </c>
      <c r="N184" s="224">
        <v>0</v>
      </c>
      <c r="O184" s="224">
        <f>ROUND(E184*N184,5)</f>
        <v>0</v>
      </c>
      <c r="P184" s="224">
        <v>0</v>
      </c>
      <c r="Q184" s="224">
        <f>ROUND(E184*P184,5)</f>
        <v>0</v>
      </c>
      <c r="R184" s="224"/>
      <c r="S184" s="224"/>
      <c r="T184" s="225">
        <v>0</v>
      </c>
      <c r="U184" s="224">
        <f>ROUND(E184*T184,2)</f>
        <v>0</v>
      </c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 t="s">
        <v>124</v>
      </c>
      <c r="AF184" s="214"/>
      <c r="AG184" s="214"/>
      <c r="AH184" s="214"/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/>
      <c r="AT184" s="214"/>
      <c r="AU184" s="214"/>
      <c r="AV184" s="214"/>
      <c r="AW184" s="214"/>
      <c r="AX184" s="214"/>
      <c r="AY184" s="214"/>
      <c r="AZ184" s="214"/>
      <c r="BA184" s="214"/>
      <c r="BB184" s="214"/>
      <c r="BC184" s="214"/>
      <c r="BD184" s="214"/>
      <c r="BE184" s="214"/>
      <c r="BF184" s="214"/>
      <c r="BG184" s="214"/>
      <c r="BH184" s="214"/>
    </row>
    <row r="185" spans="1:60" x14ac:dyDescent="0.2">
      <c r="A185" s="216" t="s">
        <v>119</v>
      </c>
      <c r="B185" s="223" t="s">
        <v>91</v>
      </c>
      <c r="C185" s="269" t="s">
        <v>92</v>
      </c>
      <c r="D185" s="227"/>
      <c r="E185" s="232"/>
      <c r="F185" s="236"/>
      <c r="G185" s="236">
        <f>SUMIF(AE186:AE191,"&lt;&gt;NOR",G186:G191)</f>
        <v>0</v>
      </c>
      <c r="H185" s="236"/>
      <c r="I185" s="236">
        <f>SUM(I186:I191)</f>
        <v>0</v>
      </c>
      <c r="J185" s="236"/>
      <c r="K185" s="236">
        <f>SUM(K186:K191)</f>
        <v>0</v>
      </c>
      <c r="L185" s="236"/>
      <c r="M185" s="236">
        <f>SUM(M186:M191)</f>
        <v>0</v>
      </c>
      <c r="N185" s="227"/>
      <c r="O185" s="227">
        <f>SUM(O186:O191)</f>
        <v>0</v>
      </c>
      <c r="P185" s="227"/>
      <c r="Q185" s="227">
        <f>SUM(Q186:Q191)</f>
        <v>0</v>
      </c>
      <c r="R185" s="227"/>
      <c r="S185" s="227"/>
      <c r="T185" s="228"/>
      <c r="U185" s="227">
        <f>SUM(U186:U191)</f>
        <v>34.89</v>
      </c>
      <c r="AE185" t="s">
        <v>120</v>
      </c>
    </row>
    <row r="186" spans="1:60" outlineLevel="1" x14ac:dyDescent="0.2">
      <c r="A186" s="215">
        <v>70</v>
      </c>
      <c r="B186" s="222" t="s">
        <v>329</v>
      </c>
      <c r="C186" s="267" t="s">
        <v>330</v>
      </c>
      <c r="D186" s="224" t="s">
        <v>303</v>
      </c>
      <c r="E186" s="230">
        <v>24.258089999999999</v>
      </c>
      <c r="F186" s="234"/>
      <c r="G186" s="235">
        <f>ROUND(E186*F186,2)</f>
        <v>0</v>
      </c>
      <c r="H186" s="234"/>
      <c r="I186" s="235">
        <f>ROUND(E186*H186,2)</f>
        <v>0</v>
      </c>
      <c r="J186" s="234"/>
      <c r="K186" s="235">
        <f>ROUND(E186*J186,2)</f>
        <v>0</v>
      </c>
      <c r="L186" s="235">
        <v>21</v>
      </c>
      <c r="M186" s="235">
        <f>G186*(1+L186/100)</f>
        <v>0</v>
      </c>
      <c r="N186" s="224">
        <v>0</v>
      </c>
      <c r="O186" s="224">
        <f>ROUND(E186*N186,5)</f>
        <v>0</v>
      </c>
      <c r="P186" s="224">
        <v>0</v>
      </c>
      <c r="Q186" s="224">
        <f>ROUND(E186*P186,5)</f>
        <v>0</v>
      </c>
      <c r="R186" s="224"/>
      <c r="S186" s="224"/>
      <c r="T186" s="225">
        <v>0.94199999999999995</v>
      </c>
      <c r="U186" s="224">
        <f>ROUND(E186*T186,2)</f>
        <v>22.85</v>
      </c>
      <c r="V186" s="214"/>
      <c r="W186" s="214"/>
      <c r="X186" s="214"/>
      <c r="Y186" s="214"/>
      <c r="Z186" s="214"/>
      <c r="AA186" s="214"/>
      <c r="AB186" s="214"/>
      <c r="AC186" s="214"/>
      <c r="AD186" s="214"/>
      <c r="AE186" s="214" t="s">
        <v>124</v>
      </c>
      <c r="AF186" s="214"/>
      <c r="AG186" s="214"/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4"/>
      <c r="AU186" s="214"/>
      <c r="AV186" s="214"/>
      <c r="AW186" s="214"/>
      <c r="AX186" s="214"/>
      <c r="AY186" s="214"/>
      <c r="AZ186" s="214"/>
      <c r="BA186" s="214"/>
      <c r="BB186" s="214"/>
      <c r="BC186" s="214"/>
      <c r="BD186" s="214"/>
      <c r="BE186" s="214"/>
      <c r="BF186" s="214"/>
      <c r="BG186" s="214"/>
      <c r="BH186" s="214"/>
    </row>
    <row r="187" spans="1:60" outlineLevel="1" x14ac:dyDescent="0.2">
      <c r="A187" s="215">
        <v>71</v>
      </c>
      <c r="B187" s="222" t="s">
        <v>331</v>
      </c>
      <c r="C187" s="267" t="s">
        <v>332</v>
      </c>
      <c r="D187" s="224" t="s">
        <v>303</v>
      </c>
      <c r="E187" s="230">
        <v>24.258089999999999</v>
      </c>
      <c r="F187" s="234"/>
      <c r="G187" s="235">
        <f>ROUND(E187*F187,2)</f>
        <v>0</v>
      </c>
      <c r="H187" s="234"/>
      <c r="I187" s="235">
        <f>ROUND(E187*H187,2)</f>
        <v>0</v>
      </c>
      <c r="J187" s="234"/>
      <c r="K187" s="235">
        <f>ROUND(E187*J187,2)</f>
        <v>0</v>
      </c>
      <c r="L187" s="235">
        <v>21</v>
      </c>
      <c r="M187" s="235">
        <f>G187*(1+L187/100)</f>
        <v>0</v>
      </c>
      <c r="N187" s="224">
        <v>0</v>
      </c>
      <c r="O187" s="224">
        <f>ROUND(E187*N187,5)</f>
        <v>0</v>
      </c>
      <c r="P187" s="224">
        <v>0</v>
      </c>
      <c r="Q187" s="224">
        <f>ROUND(E187*P187,5)</f>
        <v>0</v>
      </c>
      <c r="R187" s="224"/>
      <c r="S187" s="224"/>
      <c r="T187" s="225">
        <v>6.0000000000000001E-3</v>
      </c>
      <c r="U187" s="224">
        <f>ROUND(E187*T187,2)</f>
        <v>0.15</v>
      </c>
      <c r="V187" s="214"/>
      <c r="W187" s="214"/>
      <c r="X187" s="214"/>
      <c r="Y187" s="214"/>
      <c r="Z187" s="214"/>
      <c r="AA187" s="214"/>
      <c r="AB187" s="214"/>
      <c r="AC187" s="214"/>
      <c r="AD187" s="214"/>
      <c r="AE187" s="214" t="s">
        <v>124</v>
      </c>
      <c r="AF187" s="214"/>
      <c r="AG187" s="214"/>
      <c r="AH187" s="214"/>
      <c r="AI187" s="214"/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/>
      <c r="AT187" s="214"/>
      <c r="AU187" s="214"/>
      <c r="AV187" s="214"/>
      <c r="AW187" s="214"/>
      <c r="AX187" s="214"/>
      <c r="AY187" s="214"/>
      <c r="AZ187" s="214"/>
      <c r="BA187" s="214"/>
      <c r="BB187" s="214"/>
      <c r="BC187" s="214"/>
      <c r="BD187" s="214"/>
      <c r="BE187" s="214"/>
      <c r="BF187" s="214"/>
      <c r="BG187" s="214"/>
      <c r="BH187" s="214"/>
    </row>
    <row r="188" spans="1:60" ht="22.5" outlineLevel="1" x14ac:dyDescent="0.2">
      <c r="A188" s="215">
        <v>72</v>
      </c>
      <c r="B188" s="222" t="s">
        <v>333</v>
      </c>
      <c r="C188" s="267" t="s">
        <v>334</v>
      </c>
      <c r="D188" s="224" t="s">
        <v>303</v>
      </c>
      <c r="E188" s="230">
        <v>24.258089999999999</v>
      </c>
      <c r="F188" s="234"/>
      <c r="G188" s="235">
        <f>ROUND(E188*F188,2)</f>
        <v>0</v>
      </c>
      <c r="H188" s="234"/>
      <c r="I188" s="235">
        <f>ROUND(E188*H188,2)</f>
        <v>0</v>
      </c>
      <c r="J188" s="234"/>
      <c r="K188" s="235">
        <f>ROUND(E188*J188,2)</f>
        <v>0</v>
      </c>
      <c r="L188" s="235">
        <v>21</v>
      </c>
      <c r="M188" s="235">
        <f>G188*(1+L188/100)</f>
        <v>0</v>
      </c>
      <c r="N188" s="224">
        <v>0</v>
      </c>
      <c r="O188" s="224">
        <f>ROUND(E188*N188,5)</f>
        <v>0</v>
      </c>
      <c r="P188" s="224">
        <v>0</v>
      </c>
      <c r="Q188" s="224">
        <f>ROUND(E188*P188,5)</f>
        <v>0</v>
      </c>
      <c r="R188" s="224"/>
      <c r="S188" s="224"/>
      <c r="T188" s="225">
        <v>0.49</v>
      </c>
      <c r="U188" s="224">
        <f>ROUND(E188*T188,2)</f>
        <v>11.89</v>
      </c>
      <c r="V188" s="214"/>
      <c r="W188" s="214"/>
      <c r="X188" s="214"/>
      <c r="Y188" s="214"/>
      <c r="Z188" s="214"/>
      <c r="AA188" s="214"/>
      <c r="AB188" s="214"/>
      <c r="AC188" s="214"/>
      <c r="AD188" s="214"/>
      <c r="AE188" s="214" t="s">
        <v>124</v>
      </c>
      <c r="AF188" s="214"/>
      <c r="AG188" s="214"/>
      <c r="AH188" s="214"/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/>
      <c r="AT188" s="214"/>
      <c r="AU188" s="214"/>
      <c r="AV188" s="214"/>
      <c r="AW188" s="214"/>
      <c r="AX188" s="214"/>
      <c r="AY188" s="214"/>
      <c r="AZ188" s="214"/>
      <c r="BA188" s="214"/>
      <c r="BB188" s="214"/>
      <c r="BC188" s="214"/>
      <c r="BD188" s="214"/>
      <c r="BE188" s="214"/>
      <c r="BF188" s="214"/>
      <c r="BG188" s="214"/>
      <c r="BH188" s="214"/>
    </row>
    <row r="189" spans="1:60" outlineLevel="1" x14ac:dyDescent="0.2">
      <c r="A189" s="215">
        <v>73</v>
      </c>
      <c r="B189" s="222" t="s">
        <v>335</v>
      </c>
      <c r="C189" s="267" t="s">
        <v>336</v>
      </c>
      <c r="D189" s="224" t="s">
        <v>303</v>
      </c>
      <c r="E189" s="230">
        <v>242.58090000000001</v>
      </c>
      <c r="F189" s="234"/>
      <c r="G189" s="235">
        <f>ROUND(E189*F189,2)</f>
        <v>0</v>
      </c>
      <c r="H189" s="234"/>
      <c r="I189" s="235">
        <f>ROUND(E189*H189,2)</f>
        <v>0</v>
      </c>
      <c r="J189" s="234"/>
      <c r="K189" s="235">
        <f>ROUND(E189*J189,2)</f>
        <v>0</v>
      </c>
      <c r="L189" s="235">
        <v>21</v>
      </c>
      <c r="M189" s="235">
        <f>G189*(1+L189/100)</f>
        <v>0</v>
      </c>
      <c r="N189" s="224">
        <v>0</v>
      </c>
      <c r="O189" s="224">
        <f>ROUND(E189*N189,5)</f>
        <v>0</v>
      </c>
      <c r="P189" s="224">
        <v>0</v>
      </c>
      <c r="Q189" s="224">
        <f>ROUND(E189*P189,5)</f>
        <v>0</v>
      </c>
      <c r="R189" s="224"/>
      <c r="S189" s="224"/>
      <c r="T189" s="225">
        <v>0</v>
      </c>
      <c r="U189" s="224">
        <f>ROUND(E189*T189,2)</f>
        <v>0</v>
      </c>
      <c r="V189" s="214"/>
      <c r="W189" s="214"/>
      <c r="X189" s="214"/>
      <c r="Y189" s="214"/>
      <c r="Z189" s="214"/>
      <c r="AA189" s="214"/>
      <c r="AB189" s="214"/>
      <c r="AC189" s="214"/>
      <c r="AD189" s="214"/>
      <c r="AE189" s="214" t="s">
        <v>124</v>
      </c>
      <c r="AF189" s="214"/>
      <c r="AG189" s="214"/>
      <c r="AH189" s="214"/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/>
      <c r="AT189" s="214"/>
      <c r="AU189" s="214"/>
      <c r="AV189" s="214"/>
      <c r="AW189" s="214"/>
      <c r="AX189" s="214"/>
      <c r="AY189" s="214"/>
      <c r="AZ189" s="214"/>
      <c r="BA189" s="214"/>
      <c r="BB189" s="214"/>
      <c r="BC189" s="214"/>
      <c r="BD189" s="214"/>
      <c r="BE189" s="214"/>
      <c r="BF189" s="214"/>
      <c r="BG189" s="214"/>
      <c r="BH189" s="214"/>
    </row>
    <row r="190" spans="1:60" outlineLevel="1" x14ac:dyDescent="0.2">
      <c r="A190" s="215">
        <v>74</v>
      </c>
      <c r="B190" s="222" t="s">
        <v>337</v>
      </c>
      <c r="C190" s="267" t="s">
        <v>338</v>
      </c>
      <c r="D190" s="224" t="s">
        <v>339</v>
      </c>
      <c r="E190" s="230">
        <v>14</v>
      </c>
      <c r="F190" s="234"/>
      <c r="G190" s="235">
        <f>ROUND(E190*F190,2)</f>
        <v>0</v>
      </c>
      <c r="H190" s="234"/>
      <c r="I190" s="235">
        <f>ROUND(E190*H190,2)</f>
        <v>0</v>
      </c>
      <c r="J190" s="234"/>
      <c r="K190" s="235">
        <f>ROUND(E190*J190,2)</f>
        <v>0</v>
      </c>
      <c r="L190" s="235">
        <v>21</v>
      </c>
      <c r="M190" s="235">
        <f>G190*(1+L190/100)</f>
        <v>0</v>
      </c>
      <c r="N190" s="224">
        <v>0</v>
      </c>
      <c r="O190" s="224">
        <f>ROUND(E190*N190,5)</f>
        <v>0</v>
      </c>
      <c r="P190" s="224">
        <v>0</v>
      </c>
      <c r="Q190" s="224">
        <f>ROUND(E190*P190,5)</f>
        <v>0</v>
      </c>
      <c r="R190" s="224"/>
      <c r="S190" s="224"/>
      <c r="T190" s="225">
        <v>0</v>
      </c>
      <c r="U190" s="224">
        <f>ROUND(E190*T190,2)</f>
        <v>0</v>
      </c>
      <c r="V190" s="214"/>
      <c r="W190" s="214"/>
      <c r="X190" s="214"/>
      <c r="Y190" s="214"/>
      <c r="Z190" s="214"/>
      <c r="AA190" s="214"/>
      <c r="AB190" s="214"/>
      <c r="AC190" s="214"/>
      <c r="AD190" s="214"/>
      <c r="AE190" s="214" t="s">
        <v>124</v>
      </c>
      <c r="AF190" s="214"/>
      <c r="AG190" s="214"/>
      <c r="AH190" s="214"/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/>
      <c r="AT190" s="214"/>
      <c r="AU190" s="214"/>
      <c r="AV190" s="214"/>
      <c r="AW190" s="214"/>
      <c r="AX190" s="214"/>
      <c r="AY190" s="214"/>
      <c r="AZ190" s="214"/>
      <c r="BA190" s="214"/>
      <c r="BB190" s="214"/>
      <c r="BC190" s="214"/>
      <c r="BD190" s="214"/>
      <c r="BE190" s="214"/>
      <c r="BF190" s="214"/>
      <c r="BG190" s="214"/>
      <c r="BH190" s="214"/>
    </row>
    <row r="191" spans="1:60" outlineLevel="1" x14ac:dyDescent="0.2">
      <c r="A191" s="246">
        <v>75</v>
      </c>
      <c r="B191" s="247" t="s">
        <v>340</v>
      </c>
      <c r="C191" s="271" t="s">
        <v>341</v>
      </c>
      <c r="D191" s="248" t="s">
        <v>303</v>
      </c>
      <c r="E191" s="249">
        <v>24.258089999999999</v>
      </c>
      <c r="F191" s="250"/>
      <c r="G191" s="251">
        <f>ROUND(E191*F191,2)</f>
        <v>0</v>
      </c>
      <c r="H191" s="250"/>
      <c r="I191" s="251">
        <f>ROUND(E191*H191,2)</f>
        <v>0</v>
      </c>
      <c r="J191" s="250"/>
      <c r="K191" s="251">
        <f>ROUND(E191*J191,2)</f>
        <v>0</v>
      </c>
      <c r="L191" s="251">
        <v>21</v>
      </c>
      <c r="M191" s="251">
        <f>G191*(1+L191/100)</f>
        <v>0</v>
      </c>
      <c r="N191" s="248">
        <v>0</v>
      </c>
      <c r="O191" s="248">
        <f>ROUND(E191*N191,5)</f>
        <v>0</v>
      </c>
      <c r="P191" s="248">
        <v>0</v>
      </c>
      <c r="Q191" s="248">
        <f>ROUND(E191*P191,5)</f>
        <v>0</v>
      </c>
      <c r="R191" s="248"/>
      <c r="S191" s="248"/>
      <c r="T191" s="252">
        <v>0</v>
      </c>
      <c r="U191" s="248">
        <f>ROUND(E191*T191,2)</f>
        <v>0</v>
      </c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 t="s">
        <v>124</v>
      </c>
      <c r="AF191" s="214"/>
      <c r="AG191" s="214"/>
      <c r="AH191" s="214"/>
      <c r="AI191" s="214"/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/>
      <c r="AT191" s="214"/>
      <c r="AU191" s="214"/>
      <c r="AV191" s="214"/>
      <c r="AW191" s="214"/>
      <c r="AX191" s="214"/>
      <c r="AY191" s="214"/>
      <c r="AZ191" s="214"/>
      <c r="BA191" s="214"/>
      <c r="BB191" s="214"/>
      <c r="BC191" s="214"/>
      <c r="BD191" s="214"/>
      <c r="BE191" s="214"/>
      <c r="BF191" s="214"/>
      <c r="BG191" s="214"/>
      <c r="BH191" s="214"/>
    </row>
    <row r="192" spans="1:60" x14ac:dyDescent="0.2">
      <c r="A192" s="6"/>
      <c r="B192" s="7" t="s">
        <v>342</v>
      </c>
      <c r="C192" s="272" t="s">
        <v>342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AC192">
        <v>15</v>
      </c>
      <c r="AD192">
        <v>21</v>
      </c>
    </row>
    <row r="193" spans="1:31" x14ac:dyDescent="0.2">
      <c r="A193" s="253"/>
      <c r="B193" s="254">
        <v>26</v>
      </c>
      <c r="C193" s="273" t="s">
        <v>342</v>
      </c>
      <c r="D193" s="255"/>
      <c r="E193" s="255"/>
      <c r="F193" s="255"/>
      <c r="G193" s="266">
        <f>G8+G17+G20+G27+G40+G47+G55+G74+G115+G119+G130+G141+G162+G171+G174+G181+G185</f>
        <v>0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AC193">
        <f>SUMIF(L7:L191,AC192,G7:G191)</f>
        <v>0</v>
      </c>
      <c r="AD193">
        <f>SUMIF(L7:L191,AD192,G7:G191)</f>
        <v>0</v>
      </c>
      <c r="AE193" t="s">
        <v>343</v>
      </c>
    </row>
    <row r="194" spans="1:31" x14ac:dyDescent="0.2">
      <c r="A194" s="6"/>
      <c r="B194" s="7" t="s">
        <v>342</v>
      </c>
      <c r="C194" s="272" t="s">
        <v>342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31" x14ac:dyDescent="0.2">
      <c r="A195" s="6"/>
      <c r="B195" s="7" t="s">
        <v>342</v>
      </c>
      <c r="C195" s="272" t="s">
        <v>342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31" x14ac:dyDescent="0.2">
      <c r="A196" s="256">
        <v>33</v>
      </c>
      <c r="B196" s="256"/>
      <c r="C196" s="274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31" x14ac:dyDescent="0.2">
      <c r="A197" s="257"/>
      <c r="B197" s="258"/>
      <c r="C197" s="275"/>
      <c r="D197" s="258"/>
      <c r="E197" s="258"/>
      <c r="F197" s="258"/>
      <c r="G197" s="259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AE197" t="s">
        <v>344</v>
      </c>
    </row>
    <row r="198" spans="1:31" x14ac:dyDescent="0.2">
      <c r="A198" s="260"/>
      <c r="B198" s="261"/>
      <c r="C198" s="276"/>
      <c r="D198" s="261"/>
      <c r="E198" s="261"/>
      <c r="F198" s="261"/>
      <c r="G198" s="262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31" x14ac:dyDescent="0.2">
      <c r="A199" s="260"/>
      <c r="B199" s="261"/>
      <c r="C199" s="276"/>
      <c r="D199" s="261"/>
      <c r="E199" s="261"/>
      <c r="F199" s="261"/>
      <c r="G199" s="262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31" x14ac:dyDescent="0.2">
      <c r="A200" s="260"/>
      <c r="B200" s="261"/>
      <c r="C200" s="276"/>
      <c r="D200" s="261"/>
      <c r="E200" s="261"/>
      <c r="F200" s="261"/>
      <c r="G200" s="262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31" x14ac:dyDescent="0.2">
      <c r="A201" s="263"/>
      <c r="B201" s="264"/>
      <c r="C201" s="277"/>
      <c r="D201" s="264"/>
      <c r="E201" s="264"/>
      <c r="F201" s="264"/>
      <c r="G201" s="265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31" x14ac:dyDescent="0.2">
      <c r="A202" s="6"/>
      <c r="B202" s="7" t="s">
        <v>342</v>
      </c>
      <c r="C202" s="272" t="s">
        <v>342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31" x14ac:dyDescent="0.2">
      <c r="C203" s="278"/>
      <c r="AE203" t="s">
        <v>345</v>
      </c>
    </row>
  </sheetData>
  <mergeCells count="23">
    <mergeCell ref="C157:G157"/>
    <mergeCell ref="C166:G166"/>
    <mergeCell ref="C169:G169"/>
    <mergeCell ref="A196:C196"/>
    <mergeCell ref="A197:G201"/>
    <mergeCell ref="C93:G93"/>
    <mergeCell ref="C117:G117"/>
    <mergeCell ref="C125:G125"/>
    <mergeCell ref="C128:G128"/>
    <mergeCell ref="C136:G136"/>
    <mergeCell ref="C139:G139"/>
    <mergeCell ref="C24:G24"/>
    <mergeCell ref="C67:G67"/>
    <mergeCell ref="C70:G70"/>
    <mergeCell ref="C82:G82"/>
    <mergeCell ref="C85:G85"/>
    <mergeCell ref="C90:G90"/>
    <mergeCell ref="A1:G1"/>
    <mergeCell ref="C2:G2"/>
    <mergeCell ref="C3:G3"/>
    <mergeCell ref="C4:G4"/>
    <mergeCell ref="C22:G22"/>
    <mergeCell ref="C23:G23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Vanduch Pavel, Ing.</dc:creator>
  <cp:lastModifiedBy>Vanduch Pavel, Ing.</cp:lastModifiedBy>
  <cp:lastPrinted>2014-02-28T09:52:57Z</cp:lastPrinted>
  <dcterms:created xsi:type="dcterms:W3CDTF">2009-04-08T07:15:50Z</dcterms:created>
  <dcterms:modified xsi:type="dcterms:W3CDTF">2022-03-01T13:14:41Z</dcterms:modified>
</cp:coreProperties>
</file>