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<sst xmlns="http://schemas.openxmlformats.org/spreadsheetml/2006/main" count="94" uniqueCount="68">
  <si>
    <t>1.</t>
  </si>
  <si>
    <t>Název</t>
  </si>
  <si>
    <t>MJ</t>
  </si>
  <si>
    <t>Počet</t>
  </si>
  <si>
    <t>Cena bez DPH</t>
  </si>
  <si>
    <t>Vysílací anténa všesměrová - kompletní sestava</t>
  </si>
  <si>
    <t>ks</t>
  </si>
  <si>
    <t>Vysílací ústředna - řídící jednotka</t>
  </si>
  <si>
    <t>Celkem</t>
  </si>
  <si>
    <t>2.</t>
  </si>
  <si>
    <t xml:space="preserve">Celkem </t>
  </si>
  <si>
    <t>3.</t>
  </si>
  <si>
    <t>4.</t>
  </si>
  <si>
    <t>Bezdrátový hlásič včetně zálohování a automatického dobíjení</t>
  </si>
  <si>
    <t>Cena za MJ</t>
  </si>
  <si>
    <t>Montážní práce na řídící ústředně</t>
  </si>
  <si>
    <t xml:space="preserve">Cena celkem </t>
  </si>
  <si>
    <t>Vysílač vf. signálu</t>
  </si>
  <si>
    <t>Bezdrátový rozhlas s digitálním kódováním s napojením na zadávací pracoviště složek IZS.</t>
  </si>
  <si>
    <t>Dynamický mikrofon s 5m přívodní šňůrou</t>
  </si>
  <si>
    <t>Stojánek pod mikrofon s nastavením úhlu náklonu</t>
  </si>
  <si>
    <t>Montážní materiál</t>
  </si>
  <si>
    <t>Anténa přijímací  - kompletní sestava</t>
  </si>
  <si>
    <t xml:space="preserve">Tlakové reproduktory - nízkoimpedanční, 106 dB </t>
  </si>
  <si>
    <t>Zaškolení obsluhy na řídícím pracovišti</t>
  </si>
  <si>
    <t>DPH 21%</t>
  </si>
  <si>
    <t>Cena s 21% DPH</t>
  </si>
  <si>
    <t>Software komunikace</t>
  </si>
  <si>
    <t>Montážní práce</t>
  </si>
  <si>
    <t xml:space="preserve">Modul napojení na JSVV </t>
  </si>
  <si>
    <t>Oživení</t>
  </si>
  <si>
    <t xml:space="preserve">Řídící software </t>
  </si>
  <si>
    <t>Modul komunikace</t>
  </si>
  <si>
    <t>Převaděč vysokofrekvenčního signálu včetně anténní sestavy</t>
  </si>
  <si>
    <t>Převaděč vysokofrekvenčního signálu s analogovým/digitálním přenosem (nutno zajistit napětí 230V)</t>
  </si>
  <si>
    <t>Anténní sestava</t>
  </si>
  <si>
    <t>Montážní a oživovací práce na převaděči</t>
  </si>
  <si>
    <t>komp.</t>
  </si>
  <si>
    <t>2.1.</t>
  </si>
  <si>
    <t>2.2.</t>
  </si>
  <si>
    <t>4.1.</t>
  </si>
  <si>
    <r>
      <t xml:space="preserve">Podružné vysílací a řídící pracoviště s digitálním přenosem </t>
    </r>
    <r>
      <rPr>
        <b/>
        <sz val="8"/>
        <color theme="1"/>
        <rFont val="Arial"/>
        <family val="2"/>
      </rPr>
      <t xml:space="preserve">(v souladu se sbírkou interních aktů řízení MV GŘ HZS ČR) </t>
    </r>
  </si>
  <si>
    <t xml:space="preserve">Demontáž a ekologická likvidace analogového BR a 100 V rozh. 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</si>
  <si>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</si>
  <si>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</si>
  <si>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</si>
  <si>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</si>
  <si>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</si>
  <si>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</si>
  <si>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</si>
  <si>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</si>
  <si>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</si>
  <si>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</si>
  <si>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</si>
  <si>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</si>
  <si>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</si>
  <si>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</si>
  <si>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</si>
  <si>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</si>
  <si>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</si>
  <si>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VÝKAZ VÝMĚR - MĚSTO VALAŠSKÉ MEZIŘÍČÍ doplnění o MČ</t>
  </si>
  <si>
    <t>1.9.</t>
  </si>
  <si>
    <t>1.10.</t>
  </si>
  <si>
    <t>1.11.</t>
  </si>
  <si>
    <t>Modul automatického dobíjení a modul záložního připojení internetu</t>
  </si>
  <si>
    <r>
      <t xml:space="preserve">Přijímací bezdrátové hlásiče s  digitálním přenosem </t>
    </r>
    <r>
      <rPr>
        <b/>
        <sz val="8"/>
        <rFont val="Arial"/>
        <family val="2"/>
      </rPr>
      <t>(v souladu se sbírkou interních aktů řízení MV GŘ HZS ČR)</t>
    </r>
  </si>
  <si>
    <t>3.9.</t>
  </si>
  <si>
    <t>Výložník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</si>
</sst>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i/>
      <u val="single"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/>
      <top style="thin"/>
      <bottom/>
    </border>
    <border>
      <left style="thin">
        <color theme="0" tint="-0.1499900072813034"/>
      </left>
      <right/>
      <top/>
      <bottom/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/>
    <xf numFmtId="164" fontId="0" fillId="2" borderId="1" xfId="0" applyNumberFormat="1" applyFill="1" applyBorder="1"/>
    <xf numFmtId="164" fontId="7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6" fontId="0" fillId="0" borderId="0" xfId="0" applyNumberFormat="1"/>
    <xf numFmtId="164" fontId="8" fillId="0" borderId="0" xfId="0" applyNumberFormat="1" applyFont="1"/>
    <xf numFmtId="0" fontId="0" fillId="3" borderId="1" xfId="0" applyFill="1" applyBorder="1"/>
    <xf numFmtId="0" fontId="0" fillId="3" borderId="2" xfId="0" applyFill="1" applyBorder="1" applyAlignment="1">
      <alignment vertical="center" textRotation="90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3" borderId="5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 applyAlignment="1">
      <alignment vertical="center" textRotation="90"/>
    </xf>
    <xf numFmtId="0" fontId="0" fillId="3" borderId="4" xfId="0" applyFill="1" applyBorder="1" applyAlignment="1">
      <alignment vertical="center" textRotation="90"/>
    </xf>
    <xf numFmtId="0" fontId="0" fillId="3" borderId="3" xfId="0" applyFill="1" applyBorder="1" applyAlignment="1">
      <alignment vertical="center" textRotation="90"/>
    </xf>
    <xf numFmtId="0" fontId="0" fillId="3" borderId="6" xfId="0" applyFill="1" applyBorder="1" applyAlignment="1">
      <alignment vertical="center" textRotation="90"/>
    </xf>
    <xf numFmtId="0" fontId="0" fillId="3" borderId="7" xfId="0" applyFill="1" applyBorder="1" applyAlignment="1">
      <alignment vertical="center" textRotation="90"/>
    </xf>
    <xf numFmtId="0" fontId="0" fillId="3" borderId="2" xfId="0" applyFont="1" applyFill="1" applyBorder="1" applyAlignment="1">
      <alignment vertical="center" textRotation="90"/>
    </xf>
    <xf numFmtId="0" fontId="0" fillId="3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164" fontId="0" fillId="3" borderId="2" xfId="0" applyNumberFormat="1" applyFont="1" applyFill="1" applyBorder="1" applyAlignment="1">
      <alignment vertical="center" wrapText="1"/>
    </xf>
    <xf numFmtId="164" fontId="0" fillId="3" borderId="4" xfId="0" applyNumberFormat="1" applyFont="1" applyFill="1" applyBorder="1" applyAlignment="1">
      <alignment vertical="center" wrapText="1"/>
    </xf>
    <xf numFmtId="164" fontId="0" fillId="3" borderId="5" xfId="0" applyNumberFormat="1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  <xf numFmtId="164" fontId="0" fillId="3" borderId="4" xfId="0" applyNumberFormat="1" applyFill="1" applyBorder="1" applyAlignment="1">
      <alignment vertical="center" wrapText="1"/>
    </xf>
    <xf numFmtId="164" fontId="0" fillId="3" borderId="5" xfId="0" applyNumberFormat="1" applyFill="1" applyBorder="1" applyAlignment="1">
      <alignment vertical="center" wrapText="1"/>
    </xf>
    <xf numFmtId="164" fontId="14" fillId="3" borderId="5" xfId="0" applyNumberFormat="1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vertical="center" wrapText="1"/>
    </xf>
    <xf numFmtId="164" fontId="14" fillId="3" borderId="3" xfId="0" applyNumberFormat="1" applyFont="1" applyFill="1" applyBorder="1" applyAlignment="1">
      <alignment vertical="center" wrapText="1"/>
    </xf>
    <xf numFmtId="164" fontId="14" fillId="3" borderId="2" xfId="0" applyNumberFormat="1" applyFont="1" applyFill="1" applyBorder="1" applyAlignment="1">
      <alignment vertical="center" wrapText="1"/>
    </xf>
    <xf numFmtId="164" fontId="0" fillId="0" borderId="9" xfId="0" applyNumberFormat="1" applyBorder="1"/>
    <xf numFmtId="0" fontId="0" fillId="0" borderId="10" xfId="0" applyBorder="1"/>
    <xf numFmtId="164" fontId="14" fillId="3" borderId="1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wrapText="1"/>
    </xf>
    <xf numFmtId="164" fontId="0" fillId="3" borderId="1" xfId="0" applyNumberFormat="1" applyFill="1" applyBorder="1"/>
    <xf numFmtId="164" fontId="2" fillId="3" borderId="1" xfId="0" applyNumberFormat="1" applyFont="1" applyFill="1" applyBorder="1"/>
    <xf numFmtId="16" fontId="0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4" fontId="0" fillId="3" borderId="1" xfId="0" applyNumberFormat="1" applyFont="1" applyFill="1" applyBorder="1"/>
    <xf numFmtId="0" fontId="0" fillId="3" borderId="1" xfId="0" applyFont="1" applyFill="1" applyBorder="1"/>
    <xf numFmtId="0" fontId="13" fillId="3" borderId="1" xfId="0" applyFont="1" applyFill="1" applyBorder="1"/>
    <xf numFmtId="164" fontId="13" fillId="3" borderId="1" xfId="0" applyNumberFormat="1" applyFont="1" applyFill="1" applyBorder="1"/>
    <xf numFmtId="0" fontId="2" fillId="3" borderId="1" xfId="0" applyFont="1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10" fillId="3" borderId="1" xfId="0" applyFont="1" applyFill="1" applyBorder="1"/>
    <xf numFmtId="164" fontId="10" fillId="3" borderId="1" xfId="0" applyNumberFormat="1" applyFont="1" applyFill="1" applyBorder="1"/>
    <xf numFmtId="164" fontId="9" fillId="3" borderId="1" xfId="0" applyNumberFormat="1" applyFont="1" applyFill="1" applyBorder="1"/>
    <xf numFmtId="16" fontId="0" fillId="3" borderId="1" xfId="0" applyNumberFormat="1" applyFont="1" applyFill="1" applyBorder="1" applyAlignment="1">
      <alignment horizontal="left"/>
    </xf>
    <xf numFmtId="0" fontId="0" fillId="3" borderId="13" xfId="0" applyFont="1" applyFill="1" applyBorder="1"/>
    <xf numFmtId="164" fontId="0" fillId="3" borderId="13" xfId="0" applyNumberFormat="1" applyFill="1" applyBorder="1"/>
    <xf numFmtId="0" fontId="2" fillId="3" borderId="12" xfId="0" applyFont="1" applyFill="1" applyBorder="1" applyAlignment="1">
      <alignment wrapText="1"/>
    </xf>
    <xf numFmtId="0" fontId="0" fillId="4" borderId="1" xfId="0" applyFill="1" applyBorder="1" applyAlignment="1">
      <alignment horizontal="left" vertical="center"/>
    </xf>
    <xf numFmtId="0" fontId="2" fillId="4" borderId="1" xfId="0" applyFont="1" applyFill="1" applyBorder="1"/>
    <xf numFmtId="0" fontId="0" fillId="4" borderId="1" xfId="0" applyFill="1" applyBorder="1"/>
    <xf numFmtId="164" fontId="0" fillId="4" borderId="1" xfId="0" applyNumberFormat="1" applyFill="1" applyBorder="1"/>
    <xf numFmtId="164" fontId="2" fillId="4" borderId="1" xfId="0" applyNumberFormat="1" applyFont="1" applyFill="1" applyBorder="1"/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/>
    <xf numFmtId="164" fontId="0" fillId="4" borderId="1" xfId="0" applyNumberFormat="1" applyFont="1" applyFill="1" applyBorder="1"/>
    <xf numFmtId="0" fontId="0" fillId="4" borderId="1" xfId="0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abSelected="1" zoomScale="96" zoomScaleNormal="96" workbookViewId="0" topLeftCell="A3">
      <selection activeCell="J19" sqref="J19"/>
    </sheetView>
  </sheetViews>
  <sheetFormatPr defaultColWidth="9.140625" defaultRowHeight="12.75"/>
  <cols>
    <col min="1" max="1" width="5.57421875" style="0" customWidth="1"/>
    <col min="2" max="2" width="60.28125" style="0" customWidth="1"/>
    <col min="3" max="3" width="5.8515625" style="0" customWidth="1"/>
    <col min="4" max="4" width="7.00390625" style="0" customWidth="1"/>
    <col min="5" max="5" width="11.57421875" style="1" customWidth="1"/>
    <col min="6" max="6" width="18.140625" style="1" customWidth="1"/>
    <col min="7" max="7" width="15.00390625" style="1" customWidth="1"/>
    <col min="8" max="8" width="17.00390625" style="1" customWidth="1"/>
    <col min="9" max="9" width="31.00390625" style="0" customWidth="1"/>
    <col min="10" max="10" width="10.421875" style="0" bestFit="1" customWidth="1"/>
  </cols>
  <sheetData>
    <row r="1" spans="1:10" ht="53.25" customHeight="1" hidden="1">
      <c r="A1" s="73"/>
      <c r="B1" s="73"/>
      <c r="C1" s="73"/>
      <c r="D1" s="73"/>
      <c r="E1" s="73"/>
      <c r="F1" s="73"/>
      <c r="G1" s="73"/>
      <c r="H1" s="73"/>
      <c r="J1" s="16"/>
    </row>
    <row r="2" spans="1:10" ht="12.75" hidden="1">
      <c r="A2" s="73"/>
      <c r="B2" s="73"/>
      <c r="C2" s="73"/>
      <c r="D2" s="73"/>
      <c r="E2" s="73"/>
      <c r="F2" s="73"/>
      <c r="G2" s="73"/>
      <c r="H2" s="73"/>
      <c r="J2" s="16"/>
    </row>
    <row r="3" spans="1:11" ht="12.75" customHeight="1">
      <c r="A3" s="74" t="s">
        <v>18</v>
      </c>
      <c r="B3" s="74"/>
      <c r="C3" s="74"/>
      <c r="D3" s="74"/>
      <c r="E3" s="74"/>
      <c r="F3" s="74"/>
      <c r="G3" s="74"/>
      <c r="H3" s="74"/>
      <c r="I3" s="27"/>
      <c r="J3" s="18"/>
      <c r="K3" s="15"/>
    </row>
    <row r="4" spans="1:11" ht="9" customHeight="1">
      <c r="A4" s="74"/>
      <c r="B4" s="74"/>
      <c r="C4" s="74"/>
      <c r="D4" s="74"/>
      <c r="E4" s="74"/>
      <c r="F4" s="74"/>
      <c r="G4" s="74"/>
      <c r="H4" s="74"/>
      <c r="I4" s="27"/>
      <c r="J4" s="18"/>
      <c r="K4" s="16"/>
    </row>
    <row r="5" spans="1:11" ht="3" customHeight="1" hidden="1">
      <c r="A5" s="2"/>
      <c r="B5" s="2"/>
      <c r="C5" s="2"/>
      <c r="D5" s="2"/>
      <c r="E5" s="2"/>
      <c r="F5" s="2"/>
      <c r="G5" s="2"/>
      <c r="H5" s="2"/>
      <c r="I5" s="29"/>
      <c r="J5" s="19"/>
      <c r="K5" s="16"/>
    </row>
    <row r="6" spans="1:11" ht="12.75" customHeight="1">
      <c r="A6" s="75" t="s">
        <v>60</v>
      </c>
      <c r="B6" s="75"/>
      <c r="C6" s="75"/>
      <c r="D6" s="75"/>
      <c r="E6" s="75"/>
      <c r="F6" s="75"/>
      <c r="G6" s="75"/>
      <c r="H6" s="75"/>
      <c r="I6" s="27"/>
      <c r="J6" s="18"/>
      <c r="K6" s="16"/>
    </row>
    <row r="7" spans="1:11" ht="12.75" customHeight="1">
      <c r="A7" s="75"/>
      <c r="B7" s="75"/>
      <c r="C7" s="75"/>
      <c r="D7" s="75"/>
      <c r="E7" s="75"/>
      <c r="F7" s="75"/>
      <c r="G7" s="75"/>
      <c r="H7" s="75"/>
      <c r="I7" s="28"/>
      <c r="J7" s="19"/>
      <c r="K7" s="16"/>
    </row>
    <row r="8" spans="1:11" ht="15.95" customHeight="1">
      <c r="A8" s="3"/>
      <c r="B8" s="7" t="s">
        <v>1</v>
      </c>
      <c r="C8" s="7" t="s">
        <v>2</v>
      </c>
      <c r="D8" s="7" t="s">
        <v>3</v>
      </c>
      <c r="E8" s="8" t="s">
        <v>14</v>
      </c>
      <c r="F8" s="9" t="s">
        <v>4</v>
      </c>
      <c r="G8" s="9" t="s">
        <v>25</v>
      </c>
      <c r="H8" s="9" t="s">
        <v>26</v>
      </c>
      <c r="I8" s="30"/>
      <c r="J8" s="18"/>
      <c r="K8" s="16"/>
    </row>
    <row r="9" spans="1:11" ht="24">
      <c r="A9" s="44" t="s">
        <v>0</v>
      </c>
      <c r="B9" s="45" t="s">
        <v>41</v>
      </c>
      <c r="C9" s="13"/>
      <c r="D9" s="13"/>
      <c r="E9" s="46"/>
      <c r="F9" s="47"/>
      <c r="G9" s="47"/>
      <c r="H9" s="47"/>
      <c r="I9" s="31"/>
      <c r="J9" s="26"/>
      <c r="K9" s="16"/>
    </row>
    <row r="10" spans="1:11" ht="12.75" customHeight="1">
      <c r="A10" s="48" t="s">
        <v>43</v>
      </c>
      <c r="B10" s="13" t="s">
        <v>5</v>
      </c>
      <c r="C10" s="13" t="s">
        <v>6</v>
      </c>
      <c r="D10" s="13">
        <v>6</v>
      </c>
      <c r="E10" s="46">
        <v>0</v>
      </c>
      <c r="F10" s="46">
        <f>D10*E10</f>
        <v>0</v>
      </c>
      <c r="G10" s="46">
        <f aca="true" t="shared" si="0" ref="G10:G15">H10-F10</f>
        <v>0</v>
      </c>
      <c r="H10" s="46">
        <f aca="true" t="shared" si="1" ref="H10:H15">F10*1.21</f>
        <v>0</v>
      </c>
      <c r="I10" s="31"/>
      <c r="J10" s="14"/>
      <c r="K10" s="16"/>
    </row>
    <row r="11" spans="1:11" ht="12.75">
      <c r="A11" s="49" t="s">
        <v>44</v>
      </c>
      <c r="B11" s="13" t="s">
        <v>17</v>
      </c>
      <c r="C11" s="13" t="s">
        <v>6</v>
      </c>
      <c r="D11" s="13">
        <v>6</v>
      </c>
      <c r="E11" s="50">
        <v>0</v>
      </c>
      <c r="F11" s="46">
        <f aca="true" t="shared" si="2" ref="F11:F15">D11*E11</f>
        <v>0</v>
      </c>
      <c r="G11" s="46">
        <f t="shared" si="0"/>
        <v>0</v>
      </c>
      <c r="H11" s="46">
        <f t="shared" si="1"/>
        <v>0</v>
      </c>
      <c r="I11" s="31"/>
      <c r="J11" s="14"/>
      <c r="K11" s="16"/>
    </row>
    <row r="12" spans="1:11" ht="12.75">
      <c r="A12" s="49" t="s">
        <v>45</v>
      </c>
      <c r="B12" s="13" t="s">
        <v>7</v>
      </c>
      <c r="C12" s="13" t="s">
        <v>6</v>
      </c>
      <c r="D12" s="13">
        <v>6</v>
      </c>
      <c r="E12" s="50">
        <v>0</v>
      </c>
      <c r="F12" s="46">
        <f t="shared" si="2"/>
        <v>0</v>
      </c>
      <c r="G12" s="46">
        <f t="shared" si="0"/>
        <v>0</v>
      </c>
      <c r="H12" s="46">
        <f t="shared" si="1"/>
        <v>0</v>
      </c>
      <c r="I12" s="31"/>
      <c r="J12" s="14"/>
      <c r="K12" s="16"/>
    </row>
    <row r="13" spans="1:11" ht="12.75">
      <c r="A13" s="49" t="s">
        <v>46</v>
      </c>
      <c r="B13" s="13" t="s">
        <v>32</v>
      </c>
      <c r="C13" s="13" t="s">
        <v>6</v>
      </c>
      <c r="D13" s="13">
        <v>6</v>
      </c>
      <c r="E13" s="50">
        <v>0</v>
      </c>
      <c r="F13" s="46">
        <f t="shared" si="2"/>
        <v>0</v>
      </c>
      <c r="G13" s="46">
        <f t="shared" si="0"/>
        <v>0</v>
      </c>
      <c r="H13" s="46">
        <f t="shared" si="1"/>
        <v>0</v>
      </c>
      <c r="I13" s="31"/>
      <c r="J13" s="14"/>
      <c r="K13" s="16"/>
    </row>
    <row r="14" spans="1:11" ht="12.75">
      <c r="A14" s="49" t="s">
        <v>47</v>
      </c>
      <c r="B14" s="13" t="s">
        <v>19</v>
      </c>
      <c r="C14" s="13" t="s">
        <v>6</v>
      </c>
      <c r="D14" s="13">
        <v>6</v>
      </c>
      <c r="E14" s="50">
        <v>0</v>
      </c>
      <c r="F14" s="46">
        <f t="shared" si="2"/>
        <v>0</v>
      </c>
      <c r="G14" s="46">
        <f t="shared" si="0"/>
        <v>0</v>
      </c>
      <c r="H14" s="46">
        <f t="shared" si="1"/>
        <v>0</v>
      </c>
      <c r="I14" s="32"/>
      <c r="J14" s="22"/>
      <c r="K14" s="16"/>
    </row>
    <row r="15" spans="1:11" ht="12.75">
      <c r="A15" s="49" t="s">
        <v>48</v>
      </c>
      <c r="B15" s="13" t="s">
        <v>20</v>
      </c>
      <c r="C15" s="13" t="s">
        <v>6</v>
      </c>
      <c r="D15" s="13">
        <v>6</v>
      </c>
      <c r="E15" s="50">
        <v>0</v>
      </c>
      <c r="F15" s="46">
        <f t="shared" si="2"/>
        <v>0</v>
      </c>
      <c r="G15" s="46">
        <f t="shared" si="0"/>
        <v>0</v>
      </c>
      <c r="H15" s="46">
        <f t="shared" si="1"/>
        <v>0</v>
      </c>
      <c r="I15" s="33"/>
      <c r="J15" s="21"/>
      <c r="K15" s="16"/>
    </row>
    <row r="16" spans="1:11" ht="12.75">
      <c r="A16" s="49" t="s">
        <v>49</v>
      </c>
      <c r="B16" s="51" t="s">
        <v>31</v>
      </c>
      <c r="C16" s="13" t="s">
        <v>6</v>
      </c>
      <c r="D16" s="13">
        <v>6</v>
      </c>
      <c r="E16" s="50">
        <v>0</v>
      </c>
      <c r="F16" s="46">
        <f>D16*E16</f>
        <v>0</v>
      </c>
      <c r="G16" s="46">
        <f>H16-F16</f>
        <v>0</v>
      </c>
      <c r="H16" s="46">
        <f>F16*1.21</f>
        <v>0</v>
      </c>
      <c r="I16" s="32"/>
      <c r="J16" s="24"/>
      <c r="K16" s="16"/>
    </row>
    <row r="17" spans="1:11" ht="12.75">
      <c r="A17" s="49" t="s">
        <v>50</v>
      </c>
      <c r="B17" s="13" t="s">
        <v>15</v>
      </c>
      <c r="C17" s="13" t="s">
        <v>6</v>
      </c>
      <c r="D17" s="13">
        <v>6</v>
      </c>
      <c r="E17" s="50">
        <v>0</v>
      </c>
      <c r="F17" s="46">
        <f aca="true" t="shared" si="3" ref="F17:F20">D17*E17</f>
        <v>0</v>
      </c>
      <c r="G17" s="46">
        <f aca="true" t="shared" si="4" ref="G17:G20">H17-F17</f>
        <v>0</v>
      </c>
      <c r="H17" s="46">
        <f aca="true" t="shared" si="5" ref="H17:H20">F17*1.21</f>
        <v>0</v>
      </c>
      <c r="I17" s="33"/>
      <c r="J17" s="21"/>
      <c r="K17" s="16"/>
    </row>
    <row r="18" spans="1:11" ht="12.75">
      <c r="A18" s="49" t="s">
        <v>61</v>
      </c>
      <c r="B18" s="13" t="s">
        <v>24</v>
      </c>
      <c r="C18" s="13" t="s">
        <v>6</v>
      </c>
      <c r="D18" s="13">
        <v>6</v>
      </c>
      <c r="E18" s="50">
        <v>0</v>
      </c>
      <c r="F18" s="46">
        <f t="shared" si="3"/>
        <v>0</v>
      </c>
      <c r="G18" s="46">
        <f t="shared" si="4"/>
        <v>0</v>
      </c>
      <c r="H18" s="46">
        <f t="shared" si="5"/>
        <v>0</v>
      </c>
      <c r="I18" s="31"/>
      <c r="J18" s="25"/>
      <c r="K18" s="16"/>
    </row>
    <row r="19" spans="1:11" ht="12.75">
      <c r="A19" s="49" t="s">
        <v>62</v>
      </c>
      <c r="B19" s="51" t="s">
        <v>64</v>
      </c>
      <c r="C19" s="13" t="s">
        <v>6</v>
      </c>
      <c r="D19" s="13">
        <v>6</v>
      </c>
      <c r="E19" s="46">
        <v>0</v>
      </c>
      <c r="F19" s="46">
        <f t="shared" si="3"/>
        <v>0</v>
      </c>
      <c r="G19" s="46">
        <f t="shared" si="4"/>
        <v>0</v>
      </c>
      <c r="H19" s="46">
        <f t="shared" si="5"/>
        <v>0</v>
      </c>
      <c r="I19" s="32"/>
      <c r="J19" s="22"/>
      <c r="K19" s="16"/>
    </row>
    <row r="20" spans="1:11" ht="12.75">
      <c r="A20" s="49" t="s">
        <v>63</v>
      </c>
      <c r="B20" s="52" t="s">
        <v>29</v>
      </c>
      <c r="C20" s="52" t="s">
        <v>6</v>
      </c>
      <c r="D20" s="52">
        <v>6</v>
      </c>
      <c r="E20" s="53">
        <v>0</v>
      </c>
      <c r="F20" s="46">
        <f t="shared" si="3"/>
        <v>0</v>
      </c>
      <c r="G20" s="46">
        <f t="shared" si="4"/>
        <v>0</v>
      </c>
      <c r="H20" s="46">
        <f t="shared" si="5"/>
        <v>0</v>
      </c>
      <c r="I20" s="33"/>
      <c r="J20" s="21"/>
      <c r="K20" s="16"/>
    </row>
    <row r="21" spans="1:11" ht="12.75">
      <c r="A21" s="64"/>
      <c r="B21" s="65" t="s">
        <v>10</v>
      </c>
      <c r="C21" s="66"/>
      <c r="D21" s="66"/>
      <c r="E21" s="67"/>
      <c r="F21" s="68">
        <f>F20+F19+F18+F17+F16+F15+F14+F13+F12+F11+F10</f>
        <v>0</v>
      </c>
      <c r="G21" s="68">
        <f>SUM(G10:G20)</f>
        <v>0</v>
      </c>
      <c r="H21" s="68">
        <f>SUM(H10:H20)</f>
        <v>0</v>
      </c>
      <c r="I21" s="31"/>
      <c r="J21" s="14"/>
      <c r="K21" s="16"/>
    </row>
    <row r="22" spans="1:11" ht="12.75">
      <c r="A22" s="44" t="s">
        <v>9</v>
      </c>
      <c r="B22" s="54" t="s">
        <v>33</v>
      </c>
      <c r="C22" s="54"/>
      <c r="D22" s="54"/>
      <c r="E22" s="47"/>
      <c r="F22" s="47"/>
      <c r="G22" s="47"/>
      <c r="H22" s="47"/>
      <c r="I22" s="34"/>
      <c r="J22" s="14"/>
      <c r="K22" s="16"/>
    </row>
    <row r="23" spans="1:11" ht="25.5" customHeight="1">
      <c r="A23" s="49" t="s">
        <v>38</v>
      </c>
      <c r="B23" s="55" t="s">
        <v>34</v>
      </c>
      <c r="C23" s="13" t="s">
        <v>6</v>
      </c>
      <c r="D23" s="13">
        <v>6</v>
      </c>
      <c r="E23" s="46">
        <v>0</v>
      </c>
      <c r="F23" s="46">
        <f>D23*E23</f>
        <v>0</v>
      </c>
      <c r="G23" s="46">
        <f>H23-F23</f>
        <v>0</v>
      </c>
      <c r="H23" s="46">
        <f>F23*1.21</f>
        <v>0</v>
      </c>
      <c r="I23" s="34"/>
      <c r="J23" s="14"/>
      <c r="K23" s="16"/>
    </row>
    <row r="24" spans="1:11" ht="12.75">
      <c r="A24" s="49" t="s">
        <v>39</v>
      </c>
      <c r="B24" s="55" t="s">
        <v>35</v>
      </c>
      <c r="C24" s="13" t="s">
        <v>6</v>
      </c>
      <c r="D24" s="13">
        <v>6</v>
      </c>
      <c r="E24" s="46">
        <v>0</v>
      </c>
      <c r="F24" s="46">
        <f>D24*E24</f>
        <v>0</v>
      </c>
      <c r="G24" s="46">
        <f>H24-F24</f>
        <v>0</v>
      </c>
      <c r="H24" s="46">
        <f>F24*1.21</f>
        <v>0</v>
      </c>
      <c r="I24" s="35"/>
      <c r="J24" s="22"/>
      <c r="K24" s="16"/>
    </row>
    <row r="25" spans="1:11" ht="12.75">
      <c r="A25" s="49" t="s">
        <v>51</v>
      </c>
      <c r="B25" s="13" t="s">
        <v>36</v>
      </c>
      <c r="C25" s="13" t="s">
        <v>37</v>
      </c>
      <c r="D25" s="13">
        <v>6</v>
      </c>
      <c r="E25" s="46">
        <v>0</v>
      </c>
      <c r="F25" s="46">
        <f>D25*E25</f>
        <v>0</v>
      </c>
      <c r="G25" s="46">
        <f>H25-F25</f>
        <v>0</v>
      </c>
      <c r="H25" s="46">
        <f>F25*1.21</f>
        <v>0</v>
      </c>
      <c r="I25" s="36"/>
      <c r="J25" s="21"/>
      <c r="K25" s="16"/>
    </row>
    <row r="26" spans="1:11" ht="12.75">
      <c r="A26" s="64"/>
      <c r="B26" s="65" t="s">
        <v>10</v>
      </c>
      <c r="C26" s="66"/>
      <c r="D26" s="66"/>
      <c r="E26" s="67"/>
      <c r="F26" s="68">
        <f>SUM(F23:F25)</f>
        <v>0</v>
      </c>
      <c r="G26" s="68">
        <f aca="true" t="shared" si="6" ref="G26:H26">SUM(G23:G25)</f>
        <v>0</v>
      </c>
      <c r="H26" s="68">
        <f t="shared" si="6"/>
        <v>0</v>
      </c>
      <c r="I26" s="34"/>
      <c r="J26" s="14"/>
      <c r="K26" s="16"/>
    </row>
    <row r="27" spans="1:11" ht="24">
      <c r="A27" s="44" t="s">
        <v>11</v>
      </c>
      <c r="B27" s="63" t="s">
        <v>65</v>
      </c>
      <c r="C27" s="54"/>
      <c r="D27" s="54"/>
      <c r="E27" s="47"/>
      <c r="F27" s="47"/>
      <c r="G27" s="47"/>
      <c r="H27" s="47"/>
      <c r="I27" s="37"/>
      <c r="J27" s="14"/>
      <c r="K27" s="16"/>
    </row>
    <row r="28" spans="1:11" ht="12.75" customHeight="1">
      <c r="A28" s="49" t="s">
        <v>52</v>
      </c>
      <c r="B28" s="51" t="s">
        <v>13</v>
      </c>
      <c r="C28" s="51" t="s">
        <v>6</v>
      </c>
      <c r="D28" s="51">
        <v>138</v>
      </c>
      <c r="E28" s="50">
        <v>0</v>
      </c>
      <c r="F28" s="50">
        <f aca="true" t="shared" si="7" ref="F28:F32">D28*E28</f>
        <v>0</v>
      </c>
      <c r="G28" s="50">
        <f aca="true" t="shared" si="8" ref="G28:G32">H28-F28</f>
        <v>0</v>
      </c>
      <c r="H28" s="50">
        <f aca="true" t="shared" si="9" ref="H28:H32">F28*1.21</f>
        <v>0</v>
      </c>
      <c r="I28" s="38"/>
      <c r="J28" s="22"/>
      <c r="K28" s="16"/>
    </row>
    <row r="29" spans="1:11" ht="12.75">
      <c r="A29" s="49" t="s">
        <v>53</v>
      </c>
      <c r="B29" s="51" t="s">
        <v>32</v>
      </c>
      <c r="C29" s="51" t="s">
        <v>6</v>
      </c>
      <c r="D29" s="51">
        <v>138</v>
      </c>
      <c r="E29" s="50">
        <v>0</v>
      </c>
      <c r="F29" s="50">
        <f t="shared" si="7"/>
        <v>0</v>
      </c>
      <c r="G29" s="50">
        <f t="shared" si="8"/>
        <v>0</v>
      </c>
      <c r="H29" s="50">
        <f t="shared" si="9"/>
        <v>0</v>
      </c>
      <c r="I29" s="39"/>
      <c r="J29" s="23"/>
      <c r="K29" s="16"/>
    </row>
    <row r="30" spans="1:11" ht="12.75">
      <c r="A30" s="49" t="s">
        <v>54</v>
      </c>
      <c r="B30" s="51" t="s">
        <v>27</v>
      </c>
      <c r="C30" s="51" t="s">
        <v>6</v>
      </c>
      <c r="D30" s="51">
        <v>138</v>
      </c>
      <c r="E30" s="50">
        <v>0</v>
      </c>
      <c r="F30" s="50">
        <f t="shared" si="7"/>
        <v>0</v>
      </c>
      <c r="G30" s="50">
        <f t="shared" si="8"/>
        <v>0</v>
      </c>
      <c r="H30" s="50">
        <f t="shared" si="9"/>
        <v>0</v>
      </c>
      <c r="I30" s="37"/>
      <c r="J30" s="24"/>
      <c r="K30" s="16"/>
    </row>
    <row r="31" spans="1:11" ht="12.75">
      <c r="A31" s="49" t="s">
        <v>55</v>
      </c>
      <c r="B31" s="51" t="s">
        <v>23</v>
      </c>
      <c r="C31" s="51" t="s">
        <v>6</v>
      </c>
      <c r="D31" s="51">
        <v>331</v>
      </c>
      <c r="E31" s="50">
        <v>0</v>
      </c>
      <c r="F31" s="50">
        <f t="shared" si="7"/>
        <v>0</v>
      </c>
      <c r="G31" s="50">
        <f t="shared" si="8"/>
        <v>0</v>
      </c>
      <c r="H31" s="50">
        <f t="shared" si="9"/>
        <v>0</v>
      </c>
      <c r="I31" s="40"/>
      <c r="J31" s="14"/>
      <c r="K31" s="16"/>
    </row>
    <row r="32" spans="1:11" ht="12.75">
      <c r="A32" s="49" t="s">
        <v>56</v>
      </c>
      <c r="B32" s="51" t="s">
        <v>22</v>
      </c>
      <c r="C32" s="51" t="s">
        <v>6</v>
      </c>
      <c r="D32" s="51">
        <v>138</v>
      </c>
      <c r="E32" s="50">
        <v>0</v>
      </c>
      <c r="F32" s="50">
        <f t="shared" si="7"/>
        <v>0</v>
      </c>
      <c r="G32" s="50">
        <f t="shared" si="8"/>
        <v>0</v>
      </c>
      <c r="H32" s="50">
        <f t="shared" si="9"/>
        <v>0</v>
      </c>
      <c r="I32" s="38"/>
      <c r="J32" s="22"/>
      <c r="K32" s="16"/>
    </row>
    <row r="33" spans="1:11" ht="12.75">
      <c r="A33" s="49" t="s">
        <v>57</v>
      </c>
      <c r="B33" s="51" t="s">
        <v>21</v>
      </c>
      <c r="C33" s="51" t="s">
        <v>6</v>
      </c>
      <c r="D33" s="51">
        <v>138</v>
      </c>
      <c r="E33" s="50">
        <v>0</v>
      </c>
      <c r="F33" s="50">
        <f>D33*E33</f>
        <v>0</v>
      </c>
      <c r="G33" s="50">
        <f>H33-F33</f>
        <v>0</v>
      </c>
      <c r="H33" s="50">
        <f>F33*1.21</f>
        <v>0</v>
      </c>
      <c r="I33" s="43"/>
      <c r="J33" s="21"/>
      <c r="K33" s="16"/>
    </row>
    <row r="34" spans="1:11" ht="12.75">
      <c r="A34" s="49" t="s">
        <v>58</v>
      </c>
      <c r="B34" s="51" t="s">
        <v>67</v>
      </c>
      <c r="C34" s="51" t="s">
        <v>6</v>
      </c>
      <c r="D34" s="51">
        <v>106</v>
      </c>
      <c r="E34" s="50">
        <v>0</v>
      </c>
      <c r="F34" s="50">
        <f>D34*E34</f>
        <v>0</v>
      </c>
      <c r="G34" s="50">
        <f>H34-F34</f>
        <v>0</v>
      </c>
      <c r="H34" s="50">
        <f>F34*1.21</f>
        <v>0</v>
      </c>
      <c r="I34" s="38"/>
      <c r="J34" s="22"/>
      <c r="K34" s="16"/>
    </row>
    <row r="35" spans="1:11" ht="12.75">
      <c r="A35" s="49" t="s">
        <v>59</v>
      </c>
      <c r="B35" s="51" t="s">
        <v>28</v>
      </c>
      <c r="C35" s="51" t="s">
        <v>6</v>
      </c>
      <c r="D35" s="51">
        <v>138</v>
      </c>
      <c r="E35" s="50">
        <v>0</v>
      </c>
      <c r="F35" s="50">
        <f>D35*E35</f>
        <v>0</v>
      </c>
      <c r="G35" s="50">
        <f>H35-F35</f>
        <v>0</v>
      </c>
      <c r="H35" s="50">
        <f>F35*1.21</f>
        <v>0</v>
      </c>
      <c r="I35" s="38"/>
      <c r="J35" s="22"/>
      <c r="K35" s="16"/>
    </row>
    <row r="36" spans="1:11" ht="12.75">
      <c r="A36" s="49" t="s">
        <v>66</v>
      </c>
      <c r="B36" s="51" t="s">
        <v>30</v>
      </c>
      <c r="C36" s="51" t="s">
        <v>6</v>
      </c>
      <c r="D36" s="51">
        <v>138</v>
      </c>
      <c r="E36" s="50">
        <v>0</v>
      </c>
      <c r="F36" s="50">
        <f>D36*E36</f>
        <v>0</v>
      </c>
      <c r="G36" s="50">
        <f>H36-F36</f>
        <v>0</v>
      </c>
      <c r="H36" s="50">
        <f>F36*1.21</f>
        <v>0</v>
      </c>
      <c r="I36" s="37"/>
      <c r="J36" s="21"/>
      <c r="K36" s="16"/>
    </row>
    <row r="37" spans="1:11" ht="12.75">
      <c r="A37" s="69"/>
      <c r="B37" s="65" t="s">
        <v>10</v>
      </c>
      <c r="C37" s="70"/>
      <c r="D37" s="70"/>
      <c r="E37" s="71"/>
      <c r="F37" s="68">
        <f>SUM(F28:F36)</f>
        <v>0</v>
      </c>
      <c r="G37" s="68">
        <f>SUM(G28:G36)</f>
        <v>0</v>
      </c>
      <c r="H37" s="68">
        <f>H36+H35+H33+H32+H31+H30+H29+H28</f>
        <v>0</v>
      </c>
      <c r="I37" s="40"/>
      <c r="J37" s="14"/>
      <c r="K37" s="16"/>
    </row>
    <row r="38" spans="1:11" ht="12.75">
      <c r="A38" s="56" t="s">
        <v>12</v>
      </c>
      <c r="B38" s="54" t="s">
        <v>42</v>
      </c>
      <c r="C38" s="57"/>
      <c r="D38" s="57"/>
      <c r="E38" s="58"/>
      <c r="F38" s="59"/>
      <c r="G38" s="59"/>
      <c r="H38" s="59"/>
      <c r="I38" s="34"/>
      <c r="J38" s="20"/>
      <c r="K38" s="16"/>
    </row>
    <row r="39" spans="1:11" ht="12.75">
      <c r="A39" s="60" t="s">
        <v>40</v>
      </c>
      <c r="B39" s="51" t="s">
        <v>42</v>
      </c>
      <c r="C39" s="61" t="s">
        <v>6</v>
      </c>
      <c r="D39" s="51">
        <v>1</v>
      </c>
      <c r="E39" s="62">
        <v>0</v>
      </c>
      <c r="F39" s="62">
        <f>E39*D39</f>
        <v>0</v>
      </c>
      <c r="G39" s="62">
        <f>H39-F39</f>
        <v>0</v>
      </c>
      <c r="H39" s="62">
        <f>F39*1.21</f>
        <v>0</v>
      </c>
      <c r="I39" s="35"/>
      <c r="J39" s="19"/>
      <c r="K39" s="16"/>
    </row>
    <row r="40" spans="1:11" ht="12.75">
      <c r="A40" s="72"/>
      <c r="B40" s="65" t="s">
        <v>8</v>
      </c>
      <c r="C40" s="66"/>
      <c r="D40" s="66"/>
      <c r="E40" s="67"/>
      <c r="F40" s="68">
        <f>F39</f>
        <v>0</v>
      </c>
      <c r="G40" s="68">
        <f>G39</f>
        <v>0</v>
      </c>
      <c r="H40" s="68">
        <f>H39</f>
        <v>0</v>
      </c>
      <c r="I40" s="36"/>
      <c r="J40" s="18"/>
      <c r="K40" s="17"/>
    </row>
    <row r="41" spans="1:10" ht="20.25">
      <c r="A41" s="10"/>
      <c r="B41" s="4" t="s">
        <v>16</v>
      </c>
      <c r="C41" s="3"/>
      <c r="D41" s="3"/>
      <c r="E41" s="5"/>
      <c r="F41" s="6">
        <f>F40+F37+F26+F21</f>
        <v>0</v>
      </c>
      <c r="G41" s="6">
        <f>G40+G37+G23+G18</f>
        <v>0</v>
      </c>
      <c r="H41" s="6">
        <f>F41*1.21</f>
        <v>0</v>
      </c>
      <c r="I41" s="12"/>
      <c r="J41" s="1"/>
    </row>
    <row r="42" spans="8:9" ht="12.75">
      <c r="H42" s="41"/>
      <c r="I42" s="42"/>
    </row>
    <row r="43" ht="12.75">
      <c r="I43" s="1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50" ht="12.75"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  <row r="57" ht="12.75">
      <c r="I57" s="1"/>
    </row>
    <row r="58" ht="12.75">
      <c r="I58" s="12"/>
    </row>
    <row r="59" ht="15" customHeight="1"/>
    <row r="60" ht="12.75">
      <c r="I60" s="1"/>
    </row>
    <row r="61" ht="12.75">
      <c r="I61" s="1"/>
    </row>
    <row r="62" ht="12.75">
      <c r="I62" s="1"/>
    </row>
    <row r="63" ht="12.75">
      <c r="I63" s="1"/>
    </row>
    <row r="64" ht="12.75">
      <c r="I64" s="1"/>
    </row>
    <row r="65" ht="12.75">
      <c r="I65" s="1"/>
    </row>
    <row r="66" ht="12.75">
      <c r="I66" s="12"/>
    </row>
    <row r="68" ht="12.75" customHeight="1">
      <c r="I68" s="1"/>
    </row>
    <row r="69" ht="12.75" customHeight="1">
      <c r="I69" s="1"/>
    </row>
    <row r="70" ht="12.75" customHeight="1">
      <c r="I70" s="1"/>
    </row>
    <row r="71" ht="15" customHeight="1">
      <c r="I71" s="1"/>
    </row>
    <row r="72" ht="14.25" customHeight="1">
      <c r="I72" s="1"/>
    </row>
    <row r="73" ht="23.25" customHeight="1">
      <c r="I73" s="1"/>
    </row>
    <row r="74" ht="12.75" customHeight="1">
      <c r="I74" s="1"/>
    </row>
    <row r="75" ht="12.75" customHeight="1">
      <c r="I75" s="1"/>
    </row>
    <row r="76" ht="12.75">
      <c r="I76" s="12"/>
    </row>
    <row r="77" ht="12.75">
      <c r="I77" s="11"/>
    </row>
  </sheetData>
  <mergeCells count="3">
    <mergeCell ref="A1:H2"/>
    <mergeCell ref="A3:H4"/>
    <mergeCell ref="A6:H7"/>
  </mergeCells>
  <printOptions/>
  <pageMargins left="0.27" right="0.29" top="0.44" bottom="0.2" header="0.4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033-PC</cp:lastModifiedBy>
  <cp:lastPrinted>2019-10-11T07:59:01Z</cp:lastPrinted>
  <dcterms:created xsi:type="dcterms:W3CDTF">2008-09-10T06:02:50Z</dcterms:created>
  <dcterms:modified xsi:type="dcterms:W3CDTF">2022-11-11T13:05:25Z</dcterms:modified>
  <cp:category/>
  <cp:version/>
  <cp:contentType/>
  <cp:contentStatus/>
</cp:coreProperties>
</file>