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Galetka MěÚ VM 120123\"/>
    </mc:Choice>
  </mc:AlternateContent>
  <bookViews>
    <workbookView xWindow="0" yWindow="0" windowWidth="0" windowHeight="0"/>
  </bookViews>
  <sheets>
    <sheet name="Rekapitulace stavby" sheetId="1" r:id="rId1"/>
    <sheet name="SO 01 - Architektonicko -..." sheetId="2" r:id="rId2"/>
    <sheet name="SO 011 - Hromosvod" sheetId="3" r:id="rId3"/>
    <sheet name="SO 012 - Regulace" sheetId="4" r:id="rId4"/>
    <sheet name="SO 02 - Bourání vstupu, b..." sheetId="5" r:id="rId5"/>
    <sheet name="SO 03 - Elektromontážní p...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01 - Architektonicko -...'!$C$100:$K$2269</definedName>
    <definedName name="_xlnm.Print_Area" localSheetId="1">'SO 01 - Architektonicko -...'!$C$4:$J$39,'SO 01 - Architektonicko -...'!$C$45:$J$82,'SO 01 - Architektonicko -...'!$C$88:$K$2269</definedName>
    <definedName name="_xlnm.Print_Titles" localSheetId="1">'SO 01 - Architektonicko -...'!$100:$100</definedName>
    <definedName name="_xlnm._FilterDatabase" localSheetId="2" hidden="1">'SO 011 - Hromosvod'!$C$99:$K$142</definedName>
    <definedName name="_xlnm.Print_Area" localSheetId="2">'SO 011 - Hromosvod'!$C$4:$J$41,'SO 011 - Hromosvod'!$C$47:$J$79,'SO 011 - Hromosvod'!$C$85:$K$142</definedName>
    <definedName name="_xlnm.Print_Titles" localSheetId="2">'SO 011 - Hromosvod'!$99:$99</definedName>
    <definedName name="_xlnm._FilterDatabase" localSheetId="3" hidden="1">'SO 012 - Regulace'!$C$88:$K$102</definedName>
    <definedName name="_xlnm.Print_Area" localSheetId="3">'SO 012 - Regulace'!$C$4:$J$41,'SO 012 - Regulace'!$C$47:$J$68,'SO 012 - Regulace'!$C$74:$K$102</definedName>
    <definedName name="_xlnm.Print_Titles" localSheetId="3">'SO 012 - Regulace'!$88:$88</definedName>
    <definedName name="_xlnm._FilterDatabase" localSheetId="4" hidden="1">'SO 02 - Bourání vstupu, b...'!$C$96:$K$472</definedName>
    <definedName name="_xlnm.Print_Area" localSheetId="4">'SO 02 - Bourání vstupu, b...'!$C$4:$J$39,'SO 02 - Bourání vstupu, b...'!$C$45:$J$78,'SO 02 - Bourání vstupu, b...'!$C$84:$K$472</definedName>
    <definedName name="_xlnm.Print_Titles" localSheetId="4">'SO 02 - Bourání vstupu, b...'!$96:$96</definedName>
    <definedName name="_xlnm._FilterDatabase" localSheetId="5" hidden="1">'SO 03 - Elektromontážní p...'!$C$80:$K$89</definedName>
    <definedName name="_xlnm.Print_Area" localSheetId="5">'SO 03 - Elektromontážní p...'!$C$4:$J$39,'SO 03 - Elektromontážní p...'!$C$45:$J$62,'SO 03 - Elektromontážní p...'!$C$68:$K$89</definedName>
    <definedName name="_xlnm.Print_Titles" localSheetId="5">'SO 03 - Elektromontážní p...'!$80:$80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60"/>
  <c i="6" r="J35"/>
  <c i="1" r="AX60"/>
  <c i="6"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48"/>
  <c i="5" r="J37"/>
  <c r="J36"/>
  <c i="1" r="AY59"/>
  <c i="5" r="J35"/>
  <c i="1" r="AX59"/>
  <c i="5" r="BI472"/>
  <c r="BH472"/>
  <c r="BG472"/>
  <c r="BF472"/>
  <c r="T472"/>
  <c r="R472"/>
  <c r="P472"/>
  <c r="BI471"/>
  <c r="BH471"/>
  <c r="BG471"/>
  <c r="BF471"/>
  <c r="T471"/>
  <c r="R471"/>
  <c r="P471"/>
  <c r="BI469"/>
  <c r="BH469"/>
  <c r="BG469"/>
  <c r="BF469"/>
  <c r="T469"/>
  <c r="T468"/>
  <c r="R469"/>
  <c r="R468"/>
  <c r="P469"/>
  <c r="P468"/>
  <c r="BI448"/>
  <c r="BH448"/>
  <c r="BG448"/>
  <c r="BF448"/>
  <c r="T448"/>
  <c r="R448"/>
  <c r="P448"/>
  <c r="BI443"/>
  <c r="BH443"/>
  <c r="BG443"/>
  <c r="BF443"/>
  <c r="T443"/>
  <c r="R443"/>
  <c r="P443"/>
  <c r="BI438"/>
  <c r="BH438"/>
  <c r="BG438"/>
  <c r="BF438"/>
  <c r="T438"/>
  <c r="R438"/>
  <c r="P438"/>
  <c r="BI433"/>
  <c r="BH433"/>
  <c r="BG433"/>
  <c r="BF433"/>
  <c r="T433"/>
  <c r="R433"/>
  <c r="P433"/>
  <c r="BI428"/>
  <c r="BH428"/>
  <c r="BG428"/>
  <c r="BF428"/>
  <c r="T428"/>
  <c r="R428"/>
  <c r="P428"/>
  <c r="BI407"/>
  <c r="BH407"/>
  <c r="BG407"/>
  <c r="BF407"/>
  <c r="T407"/>
  <c r="R407"/>
  <c r="P407"/>
  <c r="BI400"/>
  <c r="BH400"/>
  <c r="BG400"/>
  <c r="BF400"/>
  <c r="T400"/>
  <c r="R400"/>
  <c r="P400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1"/>
  <c r="BH361"/>
  <c r="BG361"/>
  <c r="BF361"/>
  <c r="T361"/>
  <c r="R361"/>
  <c r="P361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5"/>
  <c r="BH335"/>
  <c r="BG335"/>
  <c r="BF335"/>
  <c r="T335"/>
  <c r="R335"/>
  <c r="P335"/>
  <c r="BI329"/>
  <c r="BH329"/>
  <c r="BG329"/>
  <c r="BF329"/>
  <c r="T329"/>
  <c r="R329"/>
  <c r="P329"/>
  <c r="BI327"/>
  <c r="BH327"/>
  <c r="BG327"/>
  <c r="BF327"/>
  <c r="T327"/>
  <c r="R327"/>
  <c r="P327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297"/>
  <c r="BH297"/>
  <c r="BG297"/>
  <c r="BF297"/>
  <c r="T297"/>
  <c r="R297"/>
  <c r="P297"/>
  <c r="BI291"/>
  <c r="BH291"/>
  <c r="BG291"/>
  <c r="BF291"/>
  <c r="T291"/>
  <c r="R291"/>
  <c r="P291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R258"/>
  <c r="P258"/>
  <c r="BI251"/>
  <c r="BH251"/>
  <c r="BG251"/>
  <c r="BF251"/>
  <c r="T251"/>
  <c r="R251"/>
  <c r="P251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3"/>
  <c r="BH213"/>
  <c r="BG213"/>
  <c r="BF213"/>
  <c r="T213"/>
  <c r="R213"/>
  <c r="P213"/>
  <c r="BI206"/>
  <c r="BH206"/>
  <c r="BG206"/>
  <c r="BF206"/>
  <c r="T206"/>
  <c r="R206"/>
  <c r="P206"/>
  <c r="BI199"/>
  <c r="BH199"/>
  <c r="BG199"/>
  <c r="BF199"/>
  <c r="T199"/>
  <c r="R199"/>
  <c r="P199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5"/>
  <c r="BH155"/>
  <c r="BG155"/>
  <c r="BF155"/>
  <c r="T155"/>
  <c r="T154"/>
  <c r="R155"/>
  <c r="R154"/>
  <c r="P155"/>
  <c r="P154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1"/>
  <c r="BH131"/>
  <c r="BG131"/>
  <c r="BF131"/>
  <c r="T131"/>
  <c r="R131"/>
  <c r="P131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0"/>
  <c r="BH100"/>
  <c r="BG100"/>
  <c r="BF100"/>
  <c r="T100"/>
  <c r="R100"/>
  <c r="P100"/>
  <c r="J93"/>
  <c r="F93"/>
  <c r="F91"/>
  <c r="E89"/>
  <c r="J54"/>
  <c r="F54"/>
  <c r="F52"/>
  <c r="E50"/>
  <c r="J24"/>
  <c r="E24"/>
  <c r="J94"/>
  <c r="J23"/>
  <c r="J18"/>
  <c r="E18"/>
  <c r="F55"/>
  <c r="J17"/>
  <c r="J12"/>
  <c r="J52"/>
  <c r="E7"/>
  <c r="E87"/>
  <c i="4" r="J39"/>
  <c r="J38"/>
  <c i="1" r="AY58"/>
  <c i="4" r="J37"/>
  <c i="1" r="AX58"/>
  <c i="4"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T98"/>
  <c r="R99"/>
  <c r="R98"/>
  <c r="P99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T90"/>
  <c r="R91"/>
  <c r="R90"/>
  <c r="P91"/>
  <c r="P90"/>
  <c r="F83"/>
  <c r="E81"/>
  <c r="F56"/>
  <c r="E54"/>
  <c r="J26"/>
  <c r="E26"/>
  <c r="J86"/>
  <c r="J25"/>
  <c r="J23"/>
  <c r="E23"/>
  <c r="J85"/>
  <c r="J22"/>
  <c r="J20"/>
  <c r="E20"/>
  <c r="F86"/>
  <c r="J19"/>
  <c r="J17"/>
  <c r="E17"/>
  <c r="F58"/>
  <c r="J16"/>
  <c r="J14"/>
  <c r="J56"/>
  <c r="E7"/>
  <c r="E50"/>
  <c i="3" r="J39"/>
  <c r="J38"/>
  <c i="1" r="AY57"/>
  <c i="3" r="J37"/>
  <c i="1" r="AX57"/>
  <c i="3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T117"/>
  <c r="R118"/>
  <c r="R117"/>
  <c r="P118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T112"/>
  <c r="R113"/>
  <c r="R112"/>
  <c r="P113"/>
  <c r="P112"/>
  <c r="BI111"/>
  <c r="BH111"/>
  <c r="BG111"/>
  <c r="BF111"/>
  <c r="T111"/>
  <c r="T110"/>
  <c r="R111"/>
  <c r="R110"/>
  <c r="P111"/>
  <c r="P110"/>
  <c r="BI109"/>
  <c r="BH109"/>
  <c r="BG109"/>
  <c r="BF109"/>
  <c r="T109"/>
  <c r="T108"/>
  <c r="R109"/>
  <c r="R108"/>
  <c r="P109"/>
  <c r="P108"/>
  <c r="BI107"/>
  <c r="BH107"/>
  <c r="BG107"/>
  <c r="BF107"/>
  <c r="T107"/>
  <c r="T106"/>
  <c r="R107"/>
  <c r="R106"/>
  <c r="P107"/>
  <c r="P106"/>
  <c r="BI105"/>
  <c r="BH105"/>
  <c r="BG105"/>
  <c r="BF105"/>
  <c r="T105"/>
  <c r="T104"/>
  <c r="R105"/>
  <c r="R104"/>
  <c r="P105"/>
  <c r="P104"/>
  <c r="BI103"/>
  <c r="BH103"/>
  <c r="BG103"/>
  <c r="BF103"/>
  <c r="T103"/>
  <c r="R103"/>
  <c r="P103"/>
  <c r="BI102"/>
  <c r="BH102"/>
  <c r="BG102"/>
  <c r="BF102"/>
  <c r="T102"/>
  <c r="R102"/>
  <c r="P102"/>
  <c r="F94"/>
  <c r="E92"/>
  <c r="F56"/>
  <c r="E54"/>
  <c r="J26"/>
  <c r="E26"/>
  <c r="J97"/>
  <c r="J25"/>
  <c r="J23"/>
  <c r="E23"/>
  <c r="J96"/>
  <c r="J22"/>
  <c r="J20"/>
  <c r="E20"/>
  <c r="F59"/>
  <c r="J19"/>
  <c r="J17"/>
  <c r="E17"/>
  <c r="F58"/>
  <c r="J16"/>
  <c r="J14"/>
  <c r="J94"/>
  <c r="E7"/>
  <c r="E88"/>
  <c i="2" r="J37"/>
  <c r="J36"/>
  <c i="1" r="AY56"/>
  <c i="2" r="J35"/>
  <c i="1" r="AX56"/>
  <c i="2" r="BI2269"/>
  <c r="BH2269"/>
  <c r="BG2269"/>
  <c r="BF2269"/>
  <c r="T2269"/>
  <c r="R2269"/>
  <c r="P2269"/>
  <c r="BI2268"/>
  <c r="BH2268"/>
  <c r="BG2268"/>
  <c r="BF2268"/>
  <c r="T2268"/>
  <c r="R2268"/>
  <c r="P2268"/>
  <c r="BI2266"/>
  <c r="BH2266"/>
  <c r="BG2266"/>
  <c r="BF2266"/>
  <c r="T2266"/>
  <c r="R2266"/>
  <c r="P2266"/>
  <c r="BI2265"/>
  <c r="BH2265"/>
  <c r="BG2265"/>
  <c r="BF2265"/>
  <c r="T2265"/>
  <c r="R2265"/>
  <c r="P2265"/>
  <c r="BI2264"/>
  <c r="BH2264"/>
  <c r="BG2264"/>
  <c r="BF2264"/>
  <c r="T2264"/>
  <c r="R2264"/>
  <c r="P2264"/>
  <c r="BI2263"/>
  <c r="BH2263"/>
  <c r="BG2263"/>
  <c r="BF2263"/>
  <c r="T2263"/>
  <c r="R2263"/>
  <c r="P2263"/>
  <c r="BI2262"/>
  <c r="BH2262"/>
  <c r="BG2262"/>
  <c r="BF2262"/>
  <c r="T2262"/>
  <c r="R2262"/>
  <c r="P2262"/>
  <c r="BI2261"/>
  <c r="BH2261"/>
  <c r="BG2261"/>
  <c r="BF2261"/>
  <c r="T2261"/>
  <c r="R2261"/>
  <c r="P2261"/>
  <c r="BI2258"/>
  <c r="BH2258"/>
  <c r="BG2258"/>
  <c r="BF2258"/>
  <c r="T2258"/>
  <c r="R2258"/>
  <c r="P2258"/>
  <c r="BI2255"/>
  <c r="BH2255"/>
  <c r="BG2255"/>
  <c r="BF2255"/>
  <c r="T2255"/>
  <c r="R2255"/>
  <c r="P2255"/>
  <c r="BI2252"/>
  <c r="BH2252"/>
  <c r="BG2252"/>
  <c r="BF2252"/>
  <c r="T2252"/>
  <c r="R2252"/>
  <c r="P2252"/>
  <c r="BI2249"/>
  <c r="BH2249"/>
  <c r="BG2249"/>
  <c r="BF2249"/>
  <c r="T2249"/>
  <c r="R2249"/>
  <c r="P2249"/>
  <c r="BI2246"/>
  <c r="BH2246"/>
  <c r="BG2246"/>
  <c r="BF2246"/>
  <c r="T2246"/>
  <c r="R2246"/>
  <c r="P2246"/>
  <c r="BI2243"/>
  <c r="BH2243"/>
  <c r="BG2243"/>
  <c r="BF2243"/>
  <c r="T2243"/>
  <c r="R2243"/>
  <c r="P2243"/>
  <c r="BI2240"/>
  <c r="BH2240"/>
  <c r="BG2240"/>
  <c r="BF2240"/>
  <c r="T2240"/>
  <c r="R2240"/>
  <c r="P2240"/>
  <c r="BI2237"/>
  <c r="BH2237"/>
  <c r="BG2237"/>
  <c r="BF2237"/>
  <c r="T2237"/>
  <c r="R2237"/>
  <c r="P2237"/>
  <c r="BI2234"/>
  <c r="BH2234"/>
  <c r="BG2234"/>
  <c r="BF2234"/>
  <c r="T2234"/>
  <c r="R2234"/>
  <c r="P2234"/>
  <c r="BI2231"/>
  <c r="BH2231"/>
  <c r="BG2231"/>
  <c r="BF2231"/>
  <c r="T2231"/>
  <c r="R2231"/>
  <c r="P2231"/>
  <c r="BI2228"/>
  <c r="BH2228"/>
  <c r="BG2228"/>
  <c r="BF2228"/>
  <c r="T2228"/>
  <c r="R2228"/>
  <c r="P2228"/>
  <c r="BI2225"/>
  <c r="BH2225"/>
  <c r="BG2225"/>
  <c r="BF2225"/>
  <c r="T2225"/>
  <c r="R2225"/>
  <c r="P2225"/>
  <c r="BI2222"/>
  <c r="BH2222"/>
  <c r="BG2222"/>
  <c r="BF2222"/>
  <c r="T2222"/>
  <c r="R2222"/>
  <c r="P2222"/>
  <c r="BI2219"/>
  <c r="BH2219"/>
  <c r="BG2219"/>
  <c r="BF2219"/>
  <c r="T2219"/>
  <c r="R2219"/>
  <c r="P2219"/>
  <c r="BI2216"/>
  <c r="BH2216"/>
  <c r="BG2216"/>
  <c r="BF2216"/>
  <c r="T2216"/>
  <c r="R2216"/>
  <c r="P2216"/>
  <c r="BI2209"/>
  <c r="BH2209"/>
  <c r="BG2209"/>
  <c r="BF2209"/>
  <c r="T2209"/>
  <c r="R2209"/>
  <c r="P2209"/>
  <c r="BI2202"/>
  <c r="BH2202"/>
  <c r="BG2202"/>
  <c r="BF2202"/>
  <c r="T2202"/>
  <c r="R2202"/>
  <c r="P2202"/>
  <c r="BI2186"/>
  <c r="BH2186"/>
  <c r="BG2186"/>
  <c r="BF2186"/>
  <c r="T2186"/>
  <c r="R2186"/>
  <c r="P2186"/>
  <c r="BI2169"/>
  <c r="BH2169"/>
  <c r="BG2169"/>
  <c r="BF2169"/>
  <c r="T2169"/>
  <c r="R2169"/>
  <c r="P2169"/>
  <c r="BI2163"/>
  <c r="BH2163"/>
  <c r="BG2163"/>
  <c r="BF2163"/>
  <c r="T2163"/>
  <c r="R2163"/>
  <c r="P2163"/>
  <c r="BI2157"/>
  <c r="BH2157"/>
  <c r="BG2157"/>
  <c r="BF2157"/>
  <c r="T2157"/>
  <c r="R2157"/>
  <c r="P2157"/>
  <c r="BI2140"/>
  <c r="BH2140"/>
  <c r="BG2140"/>
  <c r="BF2140"/>
  <c r="T2140"/>
  <c r="R2140"/>
  <c r="P2140"/>
  <c r="BI2124"/>
  <c r="BH2124"/>
  <c r="BG2124"/>
  <c r="BF2124"/>
  <c r="T2124"/>
  <c r="R2124"/>
  <c r="P2124"/>
  <c r="BI2108"/>
  <c r="BH2108"/>
  <c r="BG2108"/>
  <c r="BF2108"/>
  <c r="T2108"/>
  <c r="R2108"/>
  <c r="P2108"/>
  <c r="BI2092"/>
  <c r="BH2092"/>
  <c r="BG2092"/>
  <c r="BF2092"/>
  <c r="T2092"/>
  <c r="R2092"/>
  <c r="P2092"/>
  <c r="BI2089"/>
  <c r="BH2089"/>
  <c r="BG2089"/>
  <c r="BF2089"/>
  <c r="T2089"/>
  <c r="R2089"/>
  <c r="P2089"/>
  <c r="BI2086"/>
  <c r="BH2086"/>
  <c r="BG2086"/>
  <c r="BF2086"/>
  <c r="T2086"/>
  <c r="R2086"/>
  <c r="P2086"/>
  <c r="BI2082"/>
  <c r="BH2082"/>
  <c r="BG2082"/>
  <c r="BF2082"/>
  <c r="T2082"/>
  <c r="R2082"/>
  <c r="P2082"/>
  <c r="BI2077"/>
  <c r="BH2077"/>
  <c r="BG2077"/>
  <c r="BF2077"/>
  <c r="T2077"/>
  <c r="R2077"/>
  <c r="P2077"/>
  <c r="BI2072"/>
  <c r="BH2072"/>
  <c r="BG2072"/>
  <c r="BF2072"/>
  <c r="T2072"/>
  <c r="R2072"/>
  <c r="P2072"/>
  <c r="BI2070"/>
  <c r="BH2070"/>
  <c r="BG2070"/>
  <c r="BF2070"/>
  <c r="T2070"/>
  <c r="R2070"/>
  <c r="P2070"/>
  <c r="BI2067"/>
  <c r="BH2067"/>
  <c r="BG2067"/>
  <c r="BF2067"/>
  <c r="T2067"/>
  <c r="R2067"/>
  <c r="P2067"/>
  <c r="BI2066"/>
  <c r="BH2066"/>
  <c r="BG2066"/>
  <c r="BF2066"/>
  <c r="T2066"/>
  <c r="R2066"/>
  <c r="P2066"/>
  <c r="BI2063"/>
  <c r="BH2063"/>
  <c r="BG2063"/>
  <c r="BF2063"/>
  <c r="T2063"/>
  <c r="R2063"/>
  <c r="P2063"/>
  <c r="BI2035"/>
  <c r="BH2035"/>
  <c r="BG2035"/>
  <c r="BF2035"/>
  <c r="T2035"/>
  <c r="R2035"/>
  <c r="P2035"/>
  <c r="BI2030"/>
  <c r="BH2030"/>
  <c r="BG2030"/>
  <c r="BF2030"/>
  <c r="T2030"/>
  <c r="R2030"/>
  <c r="P2030"/>
  <c r="BI2019"/>
  <c r="BH2019"/>
  <c r="BG2019"/>
  <c r="BF2019"/>
  <c r="T2019"/>
  <c r="R2019"/>
  <c r="P2019"/>
  <c r="BI2004"/>
  <c r="BH2004"/>
  <c r="BG2004"/>
  <c r="BF2004"/>
  <c r="T2004"/>
  <c r="R2004"/>
  <c r="P2004"/>
  <c r="BI1997"/>
  <c r="BH1997"/>
  <c r="BG1997"/>
  <c r="BF1997"/>
  <c r="T1997"/>
  <c r="R1997"/>
  <c r="P1997"/>
  <c r="BI1988"/>
  <c r="BH1988"/>
  <c r="BG1988"/>
  <c r="BF1988"/>
  <c r="T1988"/>
  <c r="R1988"/>
  <c r="P1988"/>
  <c r="BI1978"/>
  <c r="BH1978"/>
  <c r="BG1978"/>
  <c r="BF1978"/>
  <c r="T1978"/>
  <c r="R1978"/>
  <c r="P1978"/>
  <c r="BI1965"/>
  <c r="BH1965"/>
  <c r="BG1965"/>
  <c r="BF1965"/>
  <c r="T1965"/>
  <c r="R1965"/>
  <c r="P1965"/>
  <c r="BI1958"/>
  <c r="BH1958"/>
  <c r="BG1958"/>
  <c r="BF1958"/>
  <c r="T1958"/>
  <c r="R1958"/>
  <c r="P1958"/>
  <c r="BI1942"/>
  <c r="BH1942"/>
  <c r="BG1942"/>
  <c r="BF1942"/>
  <c r="T1942"/>
  <c r="R1942"/>
  <c r="P1942"/>
  <c r="BI1927"/>
  <c r="BH1927"/>
  <c r="BG1927"/>
  <c r="BF1927"/>
  <c r="T1927"/>
  <c r="R1927"/>
  <c r="P1927"/>
  <c r="BI1911"/>
  <c r="BH1911"/>
  <c r="BG1911"/>
  <c r="BF1911"/>
  <c r="T1911"/>
  <c r="R1911"/>
  <c r="P1911"/>
  <c r="BI1849"/>
  <c r="BH1849"/>
  <c r="BG1849"/>
  <c r="BF1849"/>
  <c r="T1849"/>
  <c r="R1849"/>
  <c r="P1849"/>
  <c r="BI1846"/>
  <c r="BH1846"/>
  <c r="BG1846"/>
  <c r="BF1846"/>
  <c r="T1846"/>
  <c r="R1846"/>
  <c r="P1846"/>
  <c r="BI1843"/>
  <c r="BH1843"/>
  <c r="BG1843"/>
  <c r="BF1843"/>
  <c r="T1843"/>
  <c r="R1843"/>
  <c r="P1843"/>
  <c r="BI1840"/>
  <c r="BH1840"/>
  <c r="BG1840"/>
  <c r="BF1840"/>
  <c r="T1840"/>
  <c r="R1840"/>
  <c r="P1840"/>
  <c r="BI1837"/>
  <c r="BH1837"/>
  <c r="BG1837"/>
  <c r="BF1837"/>
  <c r="T1837"/>
  <c r="R1837"/>
  <c r="P1837"/>
  <c r="BI1834"/>
  <c r="BH1834"/>
  <c r="BG1834"/>
  <c r="BF1834"/>
  <c r="T1834"/>
  <c r="R1834"/>
  <c r="P1834"/>
  <c r="BI1831"/>
  <c r="BH1831"/>
  <c r="BG1831"/>
  <c r="BF1831"/>
  <c r="T1831"/>
  <c r="R1831"/>
  <c r="P1831"/>
  <c r="BI1828"/>
  <c r="BH1828"/>
  <c r="BG1828"/>
  <c r="BF1828"/>
  <c r="T1828"/>
  <c r="R1828"/>
  <c r="P1828"/>
  <c r="BI1825"/>
  <c r="BH1825"/>
  <c r="BG1825"/>
  <c r="BF1825"/>
  <c r="T1825"/>
  <c r="R1825"/>
  <c r="P1825"/>
  <c r="BI1822"/>
  <c r="BH1822"/>
  <c r="BG1822"/>
  <c r="BF1822"/>
  <c r="T1822"/>
  <c r="R1822"/>
  <c r="P1822"/>
  <c r="BI1819"/>
  <c r="BH1819"/>
  <c r="BG1819"/>
  <c r="BF1819"/>
  <c r="T1819"/>
  <c r="R1819"/>
  <c r="P1819"/>
  <c r="BI1816"/>
  <c r="BH1816"/>
  <c r="BG1816"/>
  <c r="BF1816"/>
  <c r="T1816"/>
  <c r="R1816"/>
  <c r="P1816"/>
  <c r="BI1813"/>
  <c r="BH1813"/>
  <c r="BG1813"/>
  <c r="BF1813"/>
  <c r="T1813"/>
  <c r="R1813"/>
  <c r="P1813"/>
  <c r="BI1810"/>
  <c r="BH1810"/>
  <c r="BG1810"/>
  <c r="BF1810"/>
  <c r="T1810"/>
  <c r="R1810"/>
  <c r="P1810"/>
  <c r="BI1807"/>
  <c r="BH1807"/>
  <c r="BG1807"/>
  <c r="BF1807"/>
  <c r="T1807"/>
  <c r="R1807"/>
  <c r="P1807"/>
  <c r="BI1804"/>
  <c r="BH1804"/>
  <c r="BG1804"/>
  <c r="BF1804"/>
  <c r="T1804"/>
  <c r="R1804"/>
  <c r="P1804"/>
  <c r="BI1801"/>
  <c r="BH1801"/>
  <c r="BG1801"/>
  <c r="BF1801"/>
  <c r="T1801"/>
  <c r="R1801"/>
  <c r="P1801"/>
  <c r="BI1798"/>
  <c r="BH1798"/>
  <c r="BG1798"/>
  <c r="BF1798"/>
  <c r="T1798"/>
  <c r="R1798"/>
  <c r="P1798"/>
  <c r="BI1795"/>
  <c r="BH1795"/>
  <c r="BG1795"/>
  <c r="BF1795"/>
  <c r="T1795"/>
  <c r="R1795"/>
  <c r="P1795"/>
  <c r="BI1792"/>
  <c r="BH1792"/>
  <c r="BG1792"/>
  <c r="BF1792"/>
  <c r="T1792"/>
  <c r="R1792"/>
  <c r="P1792"/>
  <c r="BI1791"/>
  <c r="BH1791"/>
  <c r="BG1791"/>
  <c r="BF1791"/>
  <c r="T1791"/>
  <c r="R1791"/>
  <c r="P1791"/>
  <c r="BI1788"/>
  <c r="BH1788"/>
  <c r="BG1788"/>
  <c r="BF1788"/>
  <c r="T1788"/>
  <c r="R1788"/>
  <c r="P1788"/>
  <c r="BI1782"/>
  <c r="BH1782"/>
  <c r="BG1782"/>
  <c r="BF1782"/>
  <c r="T1782"/>
  <c r="R1782"/>
  <c r="P1782"/>
  <c r="BI1776"/>
  <c r="BH1776"/>
  <c r="BG1776"/>
  <c r="BF1776"/>
  <c r="T1776"/>
  <c r="R1776"/>
  <c r="P1776"/>
  <c r="BI1770"/>
  <c r="BH1770"/>
  <c r="BG1770"/>
  <c r="BF1770"/>
  <c r="T1770"/>
  <c r="R1770"/>
  <c r="P1770"/>
  <c r="BI1764"/>
  <c r="BH1764"/>
  <c r="BG1764"/>
  <c r="BF1764"/>
  <c r="T1764"/>
  <c r="R1764"/>
  <c r="P1764"/>
  <c r="BI1758"/>
  <c r="BH1758"/>
  <c r="BG1758"/>
  <c r="BF1758"/>
  <c r="T1758"/>
  <c r="R1758"/>
  <c r="P1758"/>
  <c r="BI1755"/>
  <c r="BH1755"/>
  <c r="BG1755"/>
  <c r="BF1755"/>
  <c r="T1755"/>
  <c r="R1755"/>
  <c r="P1755"/>
  <c r="BI1749"/>
  <c r="BH1749"/>
  <c r="BG1749"/>
  <c r="BF1749"/>
  <c r="T1749"/>
  <c r="R1749"/>
  <c r="P1749"/>
  <c r="BI1743"/>
  <c r="BH1743"/>
  <c r="BG1743"/>
  <c r="BF1743"/>
  <c r="T1743"/>
  <c r="R1743"/>
  <c r="P1743"/>
  <c r="BI1736"/>
  <c r="BH1736"/>
  <c r="BG1736"/>
  <c r="BF1736"/>
  <c r="T1736"/>
  <c r="R1736"/>
  <c r="P1736"/>
  <c r="BI1730"/>
  <c r="BH1730"/>
  <c r="BG1730"/>
  <c r="BF1730"/>
  <c r="T1730"/>
  <c r="R1730"/>
  <c r="P1730"/>
  <c r="BI1725"/>
  <c r="BH1725"/>
  <c r="BG1725"/>
  <c r="BF1725"/>
  <c r="T1725"/>
  <c r="R1725"/>
  <c r="P1725"/>
  <c r="BI1721"/>
  <c r="BH1721"/>
  <c r="BG1721"/>
  <c r="BF1721"/>
  <c r="T1721"/>
  <c r="R1721"/>
  <c r="P1721"/>
  <c r="BI1713"/>
  <c r="BH1713"/>
  <c r="BG1713"/>
  <c r="BF1713"/>
  <c r="T1713"/>
  <c r="R1713"/>
  <c r="P1713"/>
  <c r="BI1705"/>
  <c r="BH1705"/>
  <c r="BG1705"/>
  <c r="BF1705"/>
  <c r="T1705"/>
  <c r="R1705"/>
  <c r="P1705"/>
  <c r="BI1695"/>
  <c r="BH1695"/>
  <c r="BG1695"/>
  <c r="BF1695"/>
  <c r="T1695"/>
  <c r="R1695"/>
  <c r="P1695"/>
  <c r="BI1688"/>
  <c r="BH1688"/>
  <c r="BG1688"/>
  <c r="BF1688"/>
  <c r="T1688"/>
  <c r="R1688"/>
  <c r="P1688"/>
  <c r="BI1682"/>
  <c r="BH1682"/>
  <c r="BG1682"/>
  <c r="BF1682"/>
  <c r="T1682"/>
  <c r="R1682"/>
  <c r="P1682"/>
  <c r="BI1677"/>
  <c r="BH1677"/>
  <c r="BG1677"/>
  <c r="BF1677"/>
  <c r="T1677"/>
  <c r="R1677"/>
  <c r="P1677"/>
  <c r="BI1672"/>
  <c r="BH1672"/>
  <c r="BG1672"/>
  <c r="BF1672"/>
  <c r="T1672"/>
  <c r="R1672"/>
  <c r="P1672"/>
  <c r="BI1667"/>
  <c r="BH1667"/>
  <c r="BG1667"/>
  <c r="BF1667"/>
  <c r="T1667"/>
  <c r="R1667"/>
  <c r="P1667"/>
  <c r="BI1662"/>
  <c r="BH1662"/>
  <c r="BG1662"/>
  <c r="BF1662"/>
  <c r="T1662"/>
  <c r="R1662"/>
  <c r="P1662"/>
  <c r="BI1647"/>
  <c r="BH1647"/>
  <c r="BG1647"/>
  <c r="BF1647"/>
  <c r="T1647"/>
  <c r="R1647"/>
  <c r="P1647"/>
  <c r="BI1642"/>
  <c r="BH1642"/>
  <c r="BG1642"/>
  <c r="BF1642"/>
  <c r="T1642"/>
  <c r="R1642"/>
  <c r="P1642"/>
  <c r="BI1639"/>
  <c r="BH1639"/>
  <c r="BG1639"/>
  <c r="BF1639"/>
  <c r="T1639"/>
  <c r="R1639"/>
  <c r="P1639"/>
  <c r="BI1630"/>
  <c r="BH1630"/>
  <c r="BG1630"/>
  <c r="BF1630"/>
  <c r="T1630"/>
  <c r="R1630"/>
  <c r="P1630"/>
  <c r="BI1624"/>
  <c r="BH1624"/>
  <c r="BG1624"/>
  <c r="BF1624"/>
  <c r="T1624"/>
  <c r="R1624"/>
  <c r="P1624"/>
  <c r="BI1618"/>
  <c r="BH1618"/>
  <c r="BG1618"/>
  <c r="BF1618"/>
  <c r="T1618"/>
  <c r="R1618"/>
  <c r="P1618"/>
  <c r="BI1612"/>
  <c r="BH1612"/>
  <c r="BG1612"/>
  <c r="BF1612"/>
  <c r="T1612"/>
  <c r="R1612"/>
  <c r="P1612"/>
  <c r="BI1606"/>
  <c r="BH1606"/>
  <c r="BG1606"/>
  <c r="BF1606"/>
  <c r="T1606"/>
  <c r="R1606"/>
  <c r="P1606"/>
  <c r="BI1601"/>
  <c r="BH1601"/>
  <c r="BG1601"/>
  <c r="BF1601"/>
  <c r="T1601"/>
  <c r="R1601"/>
  <c r="P1601"/>
  <c r="BI1597"/>
  <c r="BH1597"/>
  <c r="BG1597"/>
  <c r="BF1597"/>
  <c r="T1597"/>
  <c r="R1597"/>
  <c r="P1597"/>
  <c r="BI1591"/>
  <c r="BH1591"/>
  <c r="BG1591"/>
  <c r="BF1591"/>
  <c r="T1591"/>
  <c r="R1591"/>
  <c r="P1591"/>
  <c r="BI1582"/>
  <c r="BH1582"/>
  <c r="BG1582"/>
  <c r="BF1582"/>
  <c r="T1582"/>
  <c r="R1582"/>
  <c r="P1582"/>
  <c r="BI1579"/>
  <c r="BH1579"/>
  <c r="BG1579"/>
  <c r="BF1579"/>
  <c r="T1579"/>
  <c r="R1579"/>
  <c r="P1579"/>
  <c r="BI1574"/>
  <c r="BH1574"/>
  <c r="BG1574"/>
  <c r="BF1574"/>
  <c r="T1574"/>
  <c r="R1574"/>
  <c r="P1574"/>
  <c r="BI1569"/>
  <c r="BH1569"/>
  <c r="BG1569"/>
  <c r="BF1569"/>
  <c r="T1569"/>
  <c r="R1569"/>
  <c r="P1569"/>
  <c r="BI1544"/>
  <c r="BH1544"/>
  <c r="BG1544"/>
  <c r="BF1544"/>
  <c r="T1544"/>
  <c r="R1544"/>
  <c r="P1544"/>
  <c r="BI1519"/>
  <c r="BH1519"/>
  <c r="BG1519"/>
  <c r="BF1519"/>
  <c r="T1519"/>
  <c r="R1519"/>
  <c r="P1519"/>
  <c r="BI1514"/>
  <c r="BH1514"/>
  <c r="BG1514"/>
  <c r="BF1514"/>
  <c r="T1514"/>
  <c r="R1514"/>
  <c r="P1514"/>
  <c r="BI1511"/>
  <c r="BH1511"/>
  <c r="BG1511"/>
  <c r="BF1511"/>
  <c r="T1511"/>
  <c r="R1511"/>
  <c r="P1511"/>
  <c r="BI1486"/>
  <c r="BH1486"/>
  <c r="BG1486"/>
  <c r="BF1486"/>
  <c r="T1486"/>
  <c r="R1486"/>
  <c r="P1486"/>
  <c r="BI1461"/>
  <c r="BH1461"/>
  <c r="BG1461"/>
  <c r="BF1461"/>
  <c r="T1461"/>
  <c r="R1461"/>
  <c r="P1461"/>
  <c r="BI1457"/>
  <c r="BH1457"/>
  <c r="BG1457"/>
  <c r="BF1457"/>
  <c r="T1457"/>
  <c r="R1457"/>
  <c r="P1457"/>
  <c r="BI1455"/>
  <c r="BH1455"/>
  <c r="BG1455"/>
  <c r="BF1455"/>
  <c r="T1455"/>
  <c r="R1455"/>
  <c r="P1455"/>
  <c r="BI1452"/>
  <c r="BH1452"/>
  <c r="BG1452"/>
  <c r="BF1452"/>
  <c r="T1452"/>
  <c r="R1452"/>
  <c r="P1452"/>
  <c r="BI1448"/>
  <c r="BH1448"/>
  <c r="BG1448"/>
  <c r="BF1448"/>
  <c r="T1448"/>
  <c r="R1448"/>
  <c r="P1448"/>
  <c r="BI1446"/>
  <c r="BH1446"/>
  <c r="BG1446"/>
  <c r="BF1446"/>
  <c r="T1446"/>
  <c r="R1446"/>
  <c r="P1446"/>
  <c r="BI1444"/>
  <c r="BH1444"/>
  <c r="BG1444"/>
  <c r="BF1444"/>
  <c r="T1444"/>
  <c r="R1444"/>
  <c r="P1444"/>
  <c r="BI1396"/>
  <c r="BH1396"/>
  <c r="BG1396"/>
  <c r="BF1396"/>
  <c r="T1396"/>
  <c r="R1396"/>
  <c r="P1396"/>
  <c r="BI1349"/>
  <c r="BH1349"/>
  <c r="BG1349"/>
  <c r="BF1349"/>
  <c r="T1349"/>
  <c r="R1349"/>
  <c r="P1349"/>
  <c r="BI1336"/>
  <c r="BH1336"/>
  <c r="BG1336"/>
  <c r="BF1336"/>
  <c r="T1336"/>
  <c r="R1336"/>
  <c r="P1336"/>
  <c r="BI1324"/>
  <c r="BH1324"/>
  <c r="BG1324"/>
  <c r="BF1324"/>
  <c r="T1324"/>
  <c r="R1324"/>
  <c r="P1324"/>
  <c r="BI1309"/>
  <c r="BH1309"/>
  <c r="BG1309"/>
  <c r="BF1309"/>
  <c r="T1309"/>
  <c r="R1309"/>
  <c r="P1309"/>
  <c r="BI1260"/>
  <c r="BH1260"/>
  <c r="BG1260"/>
  <c r="BF1260"/>
  <c r="T1260"/>
  <c r="R1260"/>
  <c r="P1260"/>
  <c r="BI1248"/>
  <c r="BH1248"/>
  <c r="BG1248"/>
  <c r="BF1248"/>
  <c r="T1248"/>
  <c r="R1248"/>
  <c r="P1248"/>
  <c r="BI1243"/>
  <c r="BH1243"/>
  <c r="BG1243"/>
  <c r="BF1243"/>
  <c r="T1243"/>
  <c r="R1243"/>
  <c r="P1243"/>
  <c r="BI1236"/>
  <c r="BH1236"/>
  <c r="BG1236"/>
  <c r="BF1236"/>
  <c r="T1236"/>
  <c r="R1236"/>
  <c r="P1236"/>
  <c r="BI1170"/>
  <c r="BH1170"/>
  <c r="BG1170"/>
  <c r="BF1170"/>
  <c r="T1170"/>
  <c r="R1170"/>
  <c r="P1170"/>
  <c r="BI1164"/>
  <c r="BH1164"/>
  <c r="BG1164"/>
  <c r="BF1164"/>
  <c r="T1164"/>
  <c r="R1164"/>
  <c r="P1164"/>
  <c r="BI1139"/>
  <c r="BH1139"/>
  <c r="BG1139"/>
  <c r="BF1139"/>
  <c r="T1139"/>
  <c r="R1139"/>
  <c r="P1139"/>
  <c r="BI1135"/>
  <c r="BH1135"/>
  <c r="BG1135"/>
  <c r="BF1135"/>
  <c r="T1135"/>
  <c r="R1135"/>
  <c r="P1135"/>
  <c r="BI1131"/>
  <c r="BH1131"/>
  <c r="BG1131"/>
  <c r="BF1131"/>
  <c r="T1131"/>
  <c r="R1131"/>
  <c r="P1131"/>
  <c r="BI1127"/>
  <c r="BH1127"/>
  <c r="BG1127"/>
  <c r="BF1127"/>
  <c r="T1127"/>
  <c r="R1127"/>
  <c r="P1127"/>
  <c r="BI1108"/>
  <c r="BH1108"/>
  <c r="BG1108"/>
  <c r="BF1108"/>
  <c r="T1108"/>
  <c r="R1108"/>
  <c r="P1108"/>
  <c r="BI1104"/>
  <c r="BH1104"/>
  <c r="BG1104"/>
  <c r="BF1104"/>
  <c r="T1104"/>
  <c r="R1104"/>
  <c r="P1104"/>
  <c r="BI1085"/>
  <c r="BH1085"/>
  <c r="BG1085"/>
  <c r="BF1085"/>
  <c r="T1085"/>
  <c r="R1085"/>
  <c r="P1085"/>
  <c r="BI1066"/>
  <c r="BH1066"/>
  <c r="BG1066"/>
  <c r="BF1066"/>
  <c r="T1066"/>
  <c r="R1066"/>
  <c r="P1066"/>
  <c r="BI1062"/>
  <c r="BH1062"/>
  <c r="BG1062"/>
  <c r="BF1062"/>
  <c r="T1062"/>
  <c r="R1062"/>
  <c r="P1062"/>
  <c r="BI1043"/>
  <c r="BH1043"/>
  <c r="BG1043"/>
  <c r="BF1043"/>
  <c r="T1043"/>
  <c r="R1043"/>
  <c r="P1043"/>
  <c r="BI1037"/>
  <c r="BH1037"/>
  <c r="BG1037"/>
  <c r="BF1037"/>
  <c r="T1037"/>
  <c r="R1037"/>
  <c r="P1037"/>
  <c r="BI1019"/>
  <c r="BH1019"/>
  <c r="BG1019"/>
  <c r="BF1019"/>
  <c r="T1019"/>
  <c r="R1019"/>
  <c r="P1019"/>
  <c r="BI1011"/>
  <c r="BH1011"/>
  <c r="BG1011"/>
  <c r="BF1011"/>
  <c r="T1011"/>
  <c r="R1011"/>
  <c r="P1011"/>
  <c r="BI978"/>
  <c r="BH978"/>
  <c r="BG978"/>
  <c r="BF978"/>
  <c r="T978"/>
  <c r="R978"/>
  <c r="P978"/>
  <c r="BI971"/>
  <c r="BH971"/>
  <c r="BG971"/>
  <c r="BF971"/>
  <c r="T971"/>
  <c r="R971"/>
  <c r="P971"/>
  <c r="BI922"/>
  <c r="BH922"/>
  <c r="BG922"/>
  <c r="BF922"/>
  <c r="T922"/>
  <c r="R922"/>
  <c r="P922"/>
  <c r="BI906"/>
  <c r="BH906"/>
  <c r="BG906"/>
  <c r="BF906"/>
  <c r="T906"/>
  <c r="R906"/>
  <c r="P906"/>
  <c r="BI888"/>
  <c r="BH888"/>
  <c r="BG888"/>
  <c r="BF888"/>
  <c r="T888"/>
  <c r="R888"/>
  <c r="P888"/>
  <c r="BI881"/>
  <c r="BH881"/>
  <c r="BG881"/>
  <c r="BF881"/>
  <c r="T881"/>
  <c r="R881"/>
  <c r="P881"/>
  <c r="BI853"/>
  <c r="BH853"/>
  <c r="BG853"/>
  <c r="BF853"/>
  <c r="T853"/>
  <c r="R853"/>
  <c r="P853"/>
  <c r="BI835"/>
  <c r="BH835"/>
  <c r="BG835"/>
  <c r="BF835"/>
  <c r="T835"/>
  <c r="R835"/>
  <c r="P835"/>
  <c r="BI827"/>
  <c r="BH827"/>
  <c r="BG827"/>
  <c r="BF827"/>
  <c r="T827"/>
  <c r="R827"/>
  <c r="P827"/>
  <c r="BI816"/>
  <c r="BH816"/>
  <c r="BG816"/>
  <c r="BF816"/>
  <c r="T816"/>
  <c r="R816"/>
  <c r="P816"/>
  <c r="BI805"/>
  <c r="BH805"/>
  <c r="BG805"/>
  <c r="BF805"/>
  <c r="T805"/>
  <c r="R805"/>
  <c r="P805"/>
  <c r="BI800"/>
  <c r="BH800"/>
  <c r="BG800"/>
  <c r="BF800"/>
  <c r="T800"/>
  <c r="R800"/>
  <c r="P800"/>
  <c r="BI777"/>
  <c r="BH777"/>
  <c r="BG777"/>
  <c r="BF777"/>
  <c r="T777"/>
  <c r="R777"/>
  <c r="P777"/>
  <c r="BI754"/>
  <c r="BH754"/>
  <c r="BG754"/>
  <c r="BF754"/>
  <c r="T754"/>
  <c r="R754"/>
  <c r="P754"/>
  <c r="BI734"/>
  <c r="BH734"/>
  <c r="BG734"/>
  <c r="BF734"/>
  <c r="T734"/>
  <c r="R734"/>
  <c r="P734"/>
  <c r="BI714"/>
  <c r="BH714"/>
  <c r="BG714"/>
  <c r="BF714"/>
  <c r="T714"/>
  <c r="R714"/>
  <c r="P714"/>
  <c r="BI696"/>
  <c r="BH696"/>
  <c r="BG696"/>
  <c r="BF696"/>
  <c r="T696"/>
  <c r="R696"/>
  <c r="P696"/>
  <c r="BI678"/>
  <c r="BH678"/>
  <c r="BG678"/>
  <c r="BF678"/>
  <c r="T678"/>
  <c r="R678"/>
  <c r="P678"/>
  <c r="BI631"/>
  <c r="BH631"/>
  <c r="BG631"/>
  <c r="BF631"/>
  <c r="T631"/>
  <c r="R631"/>
  <c r="P631"/>
  <c r="BI585"/>
  <c r="BH585"/>
  <c r="BG585"/>
  <c r="BF585"/>
  <c r="T585"/>
  <c r="R585"/>
  <c r="P585"/>
  <c r="BI541"/>
  <c r="BH541"/>
  <c r="BG541"/>
  <c r="BF541"/>
  <c r="T541"/>
  <c r="R541"/>
  <c r="P541"/>
  <c r="BI508"/>
  <c r="BH508"/>
  <c r="BG508"/>
  <c r="BF508"/>
  <c r="T508"/>
  <c r="R508"/>
  <c r="P508"/>
  <c r="BI500"/>
  <c r="BH500"/>
  <c r="BG500"/>
  <c r="BF500"/>
  <c r="T500"/>
  <c r="R500"/>
  <c r="P500"/>
  <c r="BI475"/>
  <c r="BH475"/>
  <c r="BG475"/>
  <c r="BF475"/>
  <c r="T475"/>
  <c r="R475"/>
  <c r="P475"/>
  <c r="BI464"/>
  <c r="BH464"/>
  <c r="BG464"/>
  <c r="BF464"/>
  <c r="T464"/>
  <c r="R464"/>
  <c r="P464"/>
  <c r="BI454"/>
  <c r="BH454"/>
  <c r="BG454"/>
  <c r="BF454"/>
  <c r="T454"/>
  <c r="R454"/>
  <c r="P454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89"/>
  <c r="BH389"/>
  <c r="BG389"/>
  <c r="BF389"/>
  <c r="T389"/>
  <c r="R389"/>
  <c r="P389"/>
  <c r="BI371"/>
  <c r="BH371"/>
  <c r="BG371"/>
  <c r="BF371"/>
  <c r="T371"/>
  <c r="R371"/>
  <c r="P371"/>
  <c r="BI337"/>
  <c r="BH337"/>
  <c r="BG337"/>
  <c r="BF337"/>
  <c r="T337"/>
  <c r="R337"/>
  <c r="P337"/>
  <c r="BI303"/>
  <c r="BH303"/>
  <c r="BG303"/>
  <c r="BF303"/>
  <c r="T303"/>
  <c r="R303"/>
  <c r="P303"/>
  <c r="BI269"/>
  <c r="BH269"/>
  <c r="BG269"/>
  <c r="BF269"/>
  <c r="T269"/>
  <c r="R269"/>
  <c r="P269"/>
  <c r="BI261"/>
  <c r="BH261"/>
  <c r="BG261"/>
  <c r="BF261"/>
  <c r="T261"/>
  <c r="R261"/>
  <c r="P261"/>
  <c r="BI254"/>
  <c r="BH254"/>
  <c r="BG254"/>
  <c r="BF254"/>
  <c r="T254"/>
  <c r="R254"/>
  <c r="P254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28"/>
  <c r="BH228"/>
  <c r="BG228"/>
  <c r="BF228"/>
  <c r="T228"/>
  <c r="R228"/>
  <c r="P228"/>
  <c r="BI223"/>
  <c r="BH223"/>
  <c r="BG223"/>
  <c r="BF223"/>
  <c r="T223"/>
  <c r="R223"/>
  <c r="P223"/>
  <c r="BI213"/>
  <c r="BH213"/>
  <c r="BG213"/>
  <c r="BF213"/>
  <c r="T213"/>
  <c r="R213"/>
  <c r="P213"/>
  <c r="BI207"/>
  <c r="BH207"/>
  <c r="BG207"/>
  <c r="BF207"/>
  <c r="T207"/>
  <c r="R207"/>
  <c r="P207"/>
  <c r="BI197"/>
  <c r="BH197"/>
  <c r="BG197"/>
  <c r="BF197"/>
  <c r="T197"/>
  <c r="R197"/>
  <c r="P197"/>
  <c r="BI191"/>
  <c r="BH191"/>
  <c r="BG191"/>
  <c r="BF191"/>
  <c r="T191"/>
  <c r="R191"/>
  <c r="P191"/>
  <c r="BI179"/>
  <c r="BH179"/>
  <c r="BG179"/>
  <c r="BF179"/>
  <c r="T179"/>
  <c r="R179"/>
  <c r="P179"/>
  <c r="BI170"/>
  <c r="BH170"/>
  <c r="BG170"/>
  <c r="BF170"/>
  <c r="T170"/>
  <c r="R170"/>
  <c r="P170"/>
  <c r="BI163"/>
  <c r="BH163"/>
  <c r="BG163"/>
  <c r="BF163"/>
  <c r="T163"/>
  <c r="R163"/>
  <c r="P163"/>
  <c r="BI154"/>
  <c r="BH154"/>
  <c r="BG154"/>
  <c r="BF154"/>
  <c r="T154"/>
  <c r="R154"/>
  <c r="P154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09"/>
  <c r="BH109"/>
  <c r="BG109"/>
  <c r="BF109"/>
  <c r="T109"/>
  <c r="R109"/>
  <c r="P109"/>
  <c r="BI104"/>
  <c r="BH104"/>
  <c r="BG104"/>
  <c r="BF104"/>
  <c r="T104"/>
  <c r="R104"/>
  <c r="P104"/>
  <c r="J97"/>
  <c r="F97"/>
  <c r="F95"/>
  <c r="E93"/>
  <c r="J54"/>
  <c r="F54"/>
  <c r="F52"/>
  <c r="E50"/>
  <c r="J24"/>
  <c r="E24"/>
  <c r="J55"/>
  <c r="J23"/>
  <c r="J18"/>
  <c r="E18"/>
  <c r="F98"/>
  <c r="J17"/>
  <c r="J12"/>
  <c r="J95"/>
  <c r="E7"/>
  <c r="E91"/>
  <c i="1" r="L50"/>
  <c r="AM50"/>
  <c r="AM49"/>
  <c r="L49"/>
  <c r="AM47"/>
  <c r="L47"/>
  <c r="L45"/>
  <c r="L44"/>
  <c i="2" r="BK2237"/>
  <c r="BK1988"/>
  <c r="J1776"/>
  <c r="J1677"/>
  <c r="BK1448"/>
  <c r="BK1011"/>
  <c r="J800"/>
  <c r="BK269"/>
  <c r="BK2269"/>
  <c r="BK2263"/>
  <c r="J2252"/>
  <c r="BK2222"/>
  <c r="J1958"/>
  <c r="BK1776"/>
  <c r="J1569"/>
  <c r="J1452"/>
  <c r="J1062"/>
  <c r="BK696"/>
  <c r="J179"/>
  <c r="BK2124"/>
  <c r="BK2004"/>
  <c r="BK1840"/>
  <c r="J1749"/>
  <c r="J1618"/>
  <c r="BK1236"/>
  <c r="J881"/>
  <c r="J403"/>
  <c r="J170"/>
  <c r="J2234"/>
  <c r="BK2082"/>
  <c r="BK2019"/>
  <c r="J1822"/>
  <c r="J1758"/>
  <c r="J1713"/>
  <c r="J1511"/>
  <c r="J1309"/>
  <c r="BK1062"/>
  <c r="J508"/>
  <c r="BK261"/>
  <c i="3" r="J136"/>
  <c r="J137"/>
  <c r="BK118"/>
  <c r="J138"/>
  <c r="J102"/>
  <c r="BK107"/>
  <c i="4" r="J99"/>
  <c r="BK94"/>
  <c i="5" r="BK433"/>
  <c r="BK271"/>
  <c r="J144"/>
  <c r="J391"/>
  <c r="BK308"/>
  <c r="J150"/>
  <c r="J407"/>
  <c r="J308"/>
  <c r="BK181"/>
  <c r="BK367"/>
  <c r="J304"/>
  <c r="BK213"/>
  <c i="6" r="J87"/>
  <c i="2" r="BK2209"/>
  <c r="BK1958"/>
  <c r="BK1792"/>
  <c r="J1688"/>
  <c r="J1591"/>
  <c r="J1461"/>
  <c r="BK1164"/>
  <c r="BK881"/>
  <c r="BK678"/>
  <c r="J303"/>
  <c r="BK128"/>
  <c r="BK2266"/>
  <c r="BK2261"/>
  <c r="BK2252"/>
  <c r="J2240"/>
  <c r="J2092"/>
  <c r="J1965"/>
  <c r="BK1813"/>
  <c r="J1721"/>
  <c r="J1519"/>
  <c r="BK1248"/>
  <c r="J1037"/>
  <c r="J678"/>
  <c r="BK197"/>
  <c r="BK109"/>
  <c r="BK2202"/>
  <c r="J2066"/>
  <c r="J1788"/>
  <c r="J1672"/>
  <c r="BK1139"/>
  <c r="BK475"/>
  <c r="BK179"/>
  <c r="J2237"/>
  <c r="J2063"/>
  <c r="BK1807"/>
  <c r="BK1764"/>
  <c r="BK1721"/>
  <c r="J1336"/>
  <c r="BK1127"/>
  <c r="BK800"/>
  <c r="BK464"/>
  <c i="3" r="J134"/>
  <c r="J141"/>
  <c r="BK121"/>
  <c r="J133"/>
  <c r="J103"/>
  <c r="BK123"/>
  <c i="4" r="J94"/>
  <c r="BK101"/>
  <c i="5" r="J428"/>
  <c r="BK356"/>
  <c r="BK297"/>
  <c r="BK233"/>
  <c r="J155"/>
  <c r="J394"/>
  <c r="BK374"/>
  <c r="J315"/>
  <c r="BK285"/>
  <c r="BK267"/>
  <c r="BK227"/>
  <c r="J175"/>
  <c r="BK155"/>
  <c r="BK138"/>
  <c r="BK113"/>
  <c r="J100"/>
  <c r="J364"/>
  <c r="BK312"/>
  <c r="BK263"/>
  <c r="J193"/>
  <c r="J119"/>
  <c r="BK438"/>
  <c r="BK407"/>
  <c r="J366"/>
  <c r="J341"/>
  <c r="J306"/>
  <c r="J245"/>
  <c r="J199"/>
  <c i="6" r="BK87"/>
  <c i="2" r="J2231"/>
  <c r="J2169"/>
  <c r="J2030"/>
  <c r="J1801"/>
  <c r="BK1755"/>
  <c r="J1647"/>
  <c r="BK1582"/>
  <c r="J1457"/>
  <c r="BK1243"/>
  <c r="J1135"/>
  <c r="J971"/>
  <c r="BK734"/>
  <c r="BK454"/>
  <c r="BK248"/>
  <c r="BK2268"/>
  <c r="J2265"/>
  <c r="J2258"/>
  <c r="J2243"/>
  <c r="J2124"/>
  <c r="J2077"/>
  <c r="J2019"/>
  <c r="BK1837"/>
  <c r="J1816"/>
  <c r="J1792"/>
  <c r="J1667"/>
  <c r="J1601"/>
  <c r="J1455"/>
  <c r="BK1131"/>
  <c r="BK1043"/>
  <c r="BK714"/>
  <c r="BK191"/>
  <c r="J2219"/>
  <c r="BK2169"/>
  <c r="J1997"/>
  <c r="J1810"/>
  <c r="BK1770"/>
  <c r="BK1682"/>
  <c r="J1624"/>
  <c r="BK1455"/>
  <c r="BK1019"/>
  <c r="J816"/>
  <c r="J407"/>
  <c r="J207"/>
  <c r="J2202"/>
  <c r="J1988"/>
  <c r="J1819"/>
  <c r="J1770"/>
  <c r="BK1725"/>
  <c r="J1606"/>
  <c r="BK1452"/>
  <c r="BK1349"/>
  <c r="J1170"/>
  <c r="BK1037"/>
  <c r="BK805"/>
  <c r="J389"/>
  <c r="J248"/>
  <c r="J191"/>
  <c i="3" r="BK133"/>
  <c r="BK134"/>
  <c r="BK116"/>
  <c r="J111"/>
  <c r="BK103"/>
  <c i="4" r="J102"/>
  <c r="J93"/>
  <c i="5" r="BK400"/>
  <c r="J344"/>
  <c r="J275"/>
  <c r="J213"/>
  <c r="BK125"/>
  <c r="J400"/>
  <c r="J329"/>
  <c r="BK258"/>
  <c r="BK471"/>
  <c r="BK368"/>
  <c r="BK317"/>
  <c r="J279"/>
  <c r="J187"/>
  <c r="J113"/>
  <c r="J368"/>
  <c r="BK335"/>
  <c r="J317"/>
  <c r="J271"/>
  <c r="BK187"/>
  <c r="BK100"/>
  <c i="2" r="J2225"/>
  <c r="J2086"/>
  <c r="BK1965"/>
  <c r="BK1804"/>
  <c r="J1725"/>
  <c r="BK1642"/>
  <c r="BK1579"/>
  <c r="BK1336"/>
  <c r="J1139"/>
  <c r="J888"/>
  <c r="J585"/>
  <c r="J399"/>
  <c r="BK170"/>
  <c r="BK115"/>
  <c r="J2268"/>
  <c r="J2264"/>
  <c r="J2261"/>
  <c r="BK2249"/>
  <c r="BK2234"/>
  <c r="J2072"/>
  <c r="BK1978"/>
  <c r="BK1819"/>
  <c r="J1795"/>
  <c r="J1743"/>
  <c r="BK1639"/>
  <c r="J1514"/>
  <c r="BK1446"/>
  <c r="J1127"/>
  <c r="BK888"/>
  <c r="BK508"/>
  <c r="BK242"/>
  <c r="BK154"/>
  <c r="BK2086"/>
  <c r="BK1927"/>
  <c r="BK1846"/>
  <c r="J1804"/>
  <c r="J1695"/>
  <c r="J1639"/>
  <c r="BK1085"/>
  <c r="BK971"/>
  <c r="J541"/>
  <c r="BK237"/>
  <c r="J154"/>
  <c r="BK2163"/>
  <c r="J2067"/>
  <c r="J1911"/>
  <c r="J1798"/>
  <c r="J1755"/>
  <c r="J1642"/>
  <c r="BK1396"/>
  <c r="J1164"/>
  <c r="BK978"/>
  <c r="J714"/>
  <c r="BK371"/>
  <c i="3" r="BK141"/>
  <c r="J116"/>
  <c r="J129"/>
  <c r="J115"/>
  <c r="BK120"/>
  <c r="J105"/>
  <c r="BK127"/>
  <c i="4" r="BK97"/>
  <c r="J95"/>
  <c r="J91"/>
  <c i="5" r="J374"/>
  <c r="J335"/>
  <c r="J239"/>
  <c r="BK162"/>
  <c r="BK472"/>
  <c r="BK448"/>
  <c r="J352"/>
  <c r="BK279"/>
  <c r="BK251"/>
  <c r="BK131"/>
  <c r="BK443"/>
  <c r="J356"/>
  <c r="BK306"/>
  <c r="J227"/>
  <c r="J138"/>
  <c r="BK391"/>
  <c r="BK321"/>
  <c r="J267"/>
  <c r="J162"/>
  <c i="6" r="J84"/>
  <c i="2" r="J2140"/>
  <c r="BK2035"/>
  <c r="J1831"/>
  <c r="BK1730"/>
  <c r="BK1662"/>
  <c r="BK1486"/>
  <c r="J1324"/>
  <c r="BK1104"/>
  <c r="BK777"/>
  <c r="BK403"/>
  <c r="J242"/>
  <c r="BK104"/>
  <c r="J2266"/>
  <c r="BK2258"/>
  <c r="BK2246"/>
  <c r="BK2231"/>
  <c r="J2157"/>
  <c r="J2004"/>
  <c r="BK1831"/>
  <c r="BK1758"/>
  <c r="BK1618"/>
  <c r="BK1461"/>
  <c r="J1448"/>
  <c r="J1108"/>
  <c r="J805"/>
  <c r="J475"/>
  <c r="J237"/>
  <c r="J123"/>
  <c r="J2222"/>
  <c r="J2163"/>
  <c r="BK1942"/>
  <c r="J1843"/>
  <c r="BK1816"/>
  <c r="BK1713"/>
  <c r="BK1630"/>
  <c r="BK1591"/>
  <c r="J1248"/>
  <c r="J922"/>
  <c r="J754"/>
  <c r="J464"/>
  <c r="J223"/>
  <c r="J128"/>
  <c r="BK2225"/>
  <c r="BK2077"/>
  <c r="BK1997"/>
  <c r="J1837"/>
  <c r="BK1801"/>
  <c r="J1730"/>
  <c r="J1597"/>
  <c r="BK1444"/>
  <c r="J1243"/>
  <c r="BK1066"/>
  <c r="BK541"/>
  <c r="BK303"/>
  <c r="J104"/>
  <c i="3" r="BK125"/>
  <c r="J139"/>
  <c r="BK111"/>
  <c r="J121"/>
  <c r="J109"/>
  <c r="BK136"/>
  <c r="BK105"/>
  <c i="4" r="J101"/>
  <c i="5" r="J448"/>
  <c r="BK364"/>
  <c r="BK428"/>
  <c r="J378"/>
  <c r="BK352"/>
  <c r="BK341"/>
  <c r="J291"/>
  <c r="BK221"/>
  <c r="BK166"/>
  <c r="J387"/>
  <c r="BK327"/>
  <c r="BK291"/>
  <c r="BK239"/>
  <c r="BK175"/>
  <c r="J107"/>
  <c i="6" r="BK84"/>
  <c i="2" r="BK2219"/>
  <c r="J2082"/>
  <c r="J1942"/>
  <c r="BK1695"/>
  <c r="BK1519"/>
  <c r="J1444"/>
  <c r="J1043"/>
  <c r="J827"/>
  <c r="BK631"/>
  <c r="BK389"/>
  <c r="J197"/>
  <c r="J119"/>
  <c r="BK2262"/>
  <c r="J2249"/>
  <c r="J2228"/>
  <c r="BK2063"/>
  <c r="J1927"/>
  <c r="J1807"/>
  <c r="J1736"/>
  <c r="BK1544"/>
  <c r="J1349"/>
  <c r="BK816"/>
  <c r="BK500"/>
  <c r="J254"/>
  <c r="J115"/>
  <c r="J2209"/>
  <c r="J2089"/>
  <c r="J1849"/>
  <c r="BK1834"/>
  <c r="BK1795"/>
  <c r="J1705"/>
  <c r="BK1647"/>
  <c r="BK1597"/>
  <c r="BK1569"/>
  <c r="J1131"/>
  <c r="J853"/>
  <c r="BK585"/>
  <c r="BK254"/>
  <c r="BK119"/>
  <c r="BK2089"/>
  <c r="BK2066"/>
  <c r="J1834"/>
  <c r="J1791"/>
  <c r="BK1749"/>
  <c r="BK1667"/>
  <c r="J1582"/>
  <c r="J1260"/>
  <c r="J1104"/>
  <c r="BK922"/>
  <c r="J631"/>
  <c r="J337"/>
  <c i="3" r="BK138"/>
  <c r="J107"/>
  <c r="J123"/>
  <c r="J142"/>
  <c r="J132"/>
  <c r="BK139"/>
  <c r="J125"/>
  <c i="4" r="BK102"/>
  <c r="J97"/>
  <c r="BK91"/>
  <c i="5" r="J472"/>
  <c r="J438"/>
  <c r="J365"/>
  <c r="BK315"/>
  <c r="BK245"/>
  <c r="J166"/>
  <c r="BK150"/>
  <c r="J471"/>
  <c r="BK382"/>
  <c r="BK304"/>
  <c r="BK169"/>
  <c r="J125"/>
  <c r="J382"/>
  <c r="BK361"/>
  <c r="BK348"/>
  <c r="J258"/>
  <c r="J206"/>
  <c r="BK144"/>
  <c r="BK394"/>
  <c r="BK365"/>
  <c r="J297"/>
  <c r="J233"/>
  <c i="2" r="BK2186"/>
  <c r="BK2067"/>
  <c r="BK1822"/>
  <c r="BK1791"/>
  <c r="J1682"/>
  <c r="BK1606"/>
  <c r="BK1511"/>
  <c r="BK1309"/>
  <c r="J1085"/>
  <c r="BK853"/>
  <c r="J696"/>
  <c r="BK407"/>
  <c r="J213"/>
  <c r="BK123"/>
  <c r="BK2265"/>
  <c r="J2262"/>
  <c r="BK2255"/>
  <c r="J2246"/>
  <c r="BK2240"/>
  <c r="BK2108"/>
  <c r="BK2030"/>
  <c r="J1840"/>
  <c r="BK1810"/>
  <c r="BK1672"/>
  <c r="J1612"/>
  <c r="BK1457"/>
  <c r="BK1260"/>
  <c r="BK1135"/>
  <c r="J1011"/>
  <c r="BK754"/>
  <c r="J371"/>
  <c r="BK228"/>
  <c i="1" r="AS55"/>
  <c i="2" r="J1825"/>
  <c r="J1782"/>
  <c r="BK1677"/>
  <c r="J1574"/>
  <c r="J1486"/>
  <c r="J777"/>
  <c r="J269"/>
  <c r="BK213"/>
  <c r="J109"/>
  <c r="BK2140"/>
  <c r="J2035"/>
  <c r="BK1843"/>
  <c r="J1828"/>
  <c r="BK1788"/>
  <c r="BK1736"/>
  <c r="BK1601"/>
  <c r="BK1324"/>
  <c r="BK1108"/>
  <c r="BK827"/>
  <c r="J454"/>
  <c r="BK223"/>
  <c i="3" r="BK129"/>
  <c r="BK142"/>
  <c r="J127"/>
  <c r="BK109"/>
  <c r="J113"/>
  <c r="BK132"/>
  <c r="BK115"/>
  <c i="4" r="BK93"/>
  <c r="BK99"/>
  <c i="5" r="J469"/>
  <c r="J361"/>
  <c r="J312"/>
  <c r="J181"/>
  <c r="BK119"/>
  <c r="BK469"/>
  <c r="BK378"/>
  <c r="J327"/>
  <c r="J263"/>
  <c r="J221"/>
  <c r="BK107"/>
  <c r="BK366"/>
  <c r="J321"/>
  <c r="BK275"/>
  <c r="BK199"/>
  <c r="J443"/>
  <c r="J433"/>
  <c r="J348"/>
  <c r="J285"/>
  <c r="BK193"/>
  <c i="2" r="BK2228"/>
  <c r="BK2072"/>
  <c r="J1978"/>
  <c r="J1813"/>
  <c r="BK1705"/>
  <c r="J1630"/>
  <c r="BK1574"/>
  <c r="J1446"/>
  <c r="J978"/>
  <c r="J835"/>
  <c r="J500"/>
  <c r="BK207"/>
  <c r="J2269"/>
  <c r="BK2264"/>
  <c r="J2263"/>
  <c r="J2255"/>
  <c r="BK2243"/>
  <c r="J2216"/>
  <c r="J2070"/>
  <c r="J1846"/>
  <c r="BK1798"/>
  <c r="J1662"/>
  <c r="J1579"/>
  <c r="J1396"/>
  <c r="BK1170"/>
  <c r="BK906"/>
  <c r="J734"/>
  <c r="BK337"/>
  <c r="J163"/>
  <c r="BK2216"/>
  <c r="J2186"/>
  <c r="J2108"/>
  <c r="BK1911"/>
  <c r="BK1828"/>
  <c r="J1764"/>
  <c r="BK1688"/>
  <c r="BK1612"/>
  <c r="J1544"/>
  <c r="J1066"/>
  <c r="BK835"/>
  <c r="BK399"/>
  <c r="J261"/>
  <c r="BK163"/>
  <c r="BK2157"/>
  <c r="BK2092"/>
  <c r="BK2070"/>
  <c r="BK1849"/>
  <c r="BK1825"/>
  <c r="BK1782"/>
  <c r="BK1743"/>
  <c r="BK1624"/>
  <c r="BK1514"/>
  <c r="J1236"/>
  <c r="J1019"/>
  <c r="J906"/>
  <c r="J228"/>
  <c i="3" r="BK137"/>
  <c r="BK113"/>
  <c r="BK130"/>
  <c r="J120"/>
  <c r="BK102"/>
  <c r="J118"/>
  <c r="J130"/>
  <c i="4" r="J96"/>
  <c r="BK96"/>
  <c r="BK95"/>
  <c i="5" r="J367"/>
  <c r="BK329"/>
  <c r="J251"/>
  <c r="BK206"/>
  <c r="J169"/>
  <c r="J131"/>
  <c r="BK387"/>
  <c r="BK344"/>
  <c l="1" r="R137"/>
  <c i="2" r="P190"/>
  <c r="T190"/>
  <c i="5" r="T137"/>
  <c i="2" r="R190"/>
  <c i="5" r="P137"/>
  <c i="2" r="T103"/>
  <c r="R127"/>
  <c r="BK206"/>
  <c r="J206"/>
  <c r="J64"/>
  <c r="R206"/>
  <c r="R268"/>
  <c r="R1042"/>
  <c r="P1443"/>
  <c r="BK1454"/>
  <c r="J1454"/>
  <c r="J68"/>
  <c r="P1460"/>
  <c r="R1460"/>
  <c r="R1513"/>
  <c r="T1581"/>
  <c r="T1641"/>
  <c r="P1757"/>
  <c r="P1790"/>
  <c r="P2065"/>
  <c r="T2065"/>
  <c r="P2091"/>
  <c r="R2156"/>
  <c r="P2215"/>
  <c r="P2260"/>
  <c r="P2267"/>
  <c i="3" r="P101"/>
  <c r="P114"/>
  <c r="BK119"/>
  <c r="J119"/>
  <c r="J72"/>
  <c r="T119"/>
  <c r="BK128"/>
  <c r="J128"/>
  <c r="J76"/>
  <c r="T128"/>
  <c r="T131"/>
  <c r="T135"/>
  <c i="4" r="T92"/>
  <c r="P100"/>
  <c i="5" r="T99"/>
  <c r="BK161"/>
  <c r="J161"/>
  <c r="J64"/>
  <c r="BK192"/>
  <c r="J192"/>
  <c r="J65"/>
  <c r="R192"/>
  <c r="P220"/>
  <c r="T220"/>
  <c r="R257"/>
  <c r="BK303"/>
  <c r="J303"/>
  <c r="J68"/>
  <c r="T303"/>
  <c r="R314"/>
  <c r="P320"/>
  <c r="BK343"/>
  <c r="J343"/>
  <c r="J72"/>
  <c r="T343"/>
  <c r="R363"/>
  <c r="BK406"/>
  <c r="J406"/>
  <c r="J75"/>
  <c r="R406"/>
  <c r="BK470"/>
  <c r="J470"/>
  <c r="J77"/>
  <c r="T470"/>
  <c i="2" r="P103"/>
  <c r="R103"/>
  <c r="P127"/>
  <c r="T127"/>
  <c r="P206"/>
  <c r="T206"/>
  <c r="P268"/>
  <c r="BK1042"/>
  <c r="J1042"/>
  <c r="J66"/>
  <c r="P1042"/>
  <c r="BK1443"/>
  <c r="J1443"/>
  <c r="J67"/>
  <c r="T1443"/>
  <c r="BK1460"/>
  <c r="T1460"/>
  <c r="P1513"/>
  <c r="BK1581"/>
  <c r="J1581"/>
  <c r="J72"/>
  <c r="R1581"/>
  <c r="P1641"/>
  <c r="BK1790"/>
  <c r="J1790"/>
  <c r="J75"/>
  <c r="R1790"/>
  <c r="BK2065"/>
  <c r="J2065"/>
  <c r="J76"/>
  <c r="R2065"/>
  <c r="R2091"/>
  <c r="BK2156"/>
  <c r="J2156"/>
  <c r="J78"/>
  <c r="T2156"/>
  <c r="R2215"/>
  <c r="BK2260"/>
  <c r="J2260"/>
  <c r="J80"/>
  <c r="T2260"/>
  <c r="R2267"/>
  <c i="3" r="R101"/>
  <c r="BK114"/>
  <c r="J114"/>
  <c r="J70"/>
  <c r="T114"/>
  <c r="P119"/>
  <c r="R128"/>
  <c r="P131"/>
  <c r="R131"/>
  <c r="P135"/>
  <c i="4" r="BK92"/>
  <c r="J92"/>
  <c r="J65"/>
  <c r="R92"/>
  <c r="BK100"/>
  <c r="J100"/>
  <c r="J67"/>
  <c r="R100"/>
  <c i="5" r="BK99"/>
  <c r="J99"/>
  <c r="J61"/>
  <c r="R99"/>
  <c r="R161"/>
  <c r="T192"/>
  <c r="R220"/>
  <c r="BK257"/>
  <c r="J257"/>
  <c r="J67"/>
  <c r="T257"/>
  <c r="R303"/>
  <c r="BK314"/>
  <c r="J314"/>
  <c r="J69"/>
  <c r="T314"/>
  <c r="R320"/>
  <c r="P343"/>
  <c r="BK363"/>
  <c r="J363"/>
  <c r="J73"/>
  <c r="T363"/>
  <c r="P393"/>
  <c r="R393"/>
  <c r="T393"/>
  <c r="T406"/>
  <c r="R470"/>
  <c i="6" r="P83"/>
  <c r="P82"/>
  <c r="P81"/>
  <c i="1" r="AU60"/>
  <c i="6" r="R83"/>
  <c r="R82"/>
  <c r="R81"/>
  <c i="2" r="BK103"/>
  <c r="J103"/>
  <c r="J61"/>
  <c r="BK127"/>
  <c r="J127"/>
  <c r="J62"/>
  <c r="BK268"/>
  <c r="J268"/>
  <c r="J65"/>
  <c r="T268"/>
  <c r="T1042"/>
  <c r="R1443"/>
  <c r="P1454"/>
  <c r="R1454"/>
  <c r="T1454"/>
  <c r="BK1513"/>
  <c r="J1513"/>
  <c r="J71"/>
  <c r="T1513"/>
  <c r="P1581"/>
  <c r="BK1641"/>
  <c r="J1641"/>
  <c r="J73"/>
  <c r="R1641"/>
  <c r="BK1757"/>
  <c r="J1757"/>
  <c r="J74"/>
  <c r="R1757"/>
  <c r="T1757"/>
  <c r="T1790"/>
  <c r="BK2091"/>
  <c r="J2091"/>
  <c r="J77"/>
  <c r="T2091"/>
  <c r="P2156"/>
  <c r="BK2215"/>
  <c r="J2215"/>
  <c r="J79"/>
  <c r="T2215"/>
  <c r="R2260"/>
  <c r="BK2267"/>
  <c r="J2267"/>
  <c r="J81"/>
  <c r="T2267"/>
  <c i="3" r="BK101"/>
  <c r="J101"/>
  <c r="J64"/>
  <c r="T101"/>
  <c r="T100"/>
  <c r="R114"/>
  <c r="R119"/>
  <c r="P128"/>
  <c r="BK131"/>
  <c r="J131"/>
  <c r="J77"/>
  <c r="BK135"/>
  <c r="J135"/>
  <c r="J78"/>
  <c r="R135"/>
  <c i="4" r="P92"/>
  <c r="P89"/>
  <c i="1" r="AU58"/>
  <c i="4" r="T100"/>
  <c i="5" r="P99"/>
  <c r="P161"/>
  <c r="T161"/>
  <c r="P192"/>
  <c r="BK220"/>
  <c r="J220"/>
  <c r="J66"/>
  <c r="P257"/>
  <c r="P303"/>
  <c r="P314"/>
  <c r="BK320"/>
  <c r="J320"/>
  <c r="J71"/>
  <c r="T320"/>
  <c r="T319"/>
  <c r="R343"/>
  <c r="P363"/>
  <c r="BK393"/>
  <c r="J393"/>
  <c r="J74"/>
  <c r="P406"/>
  <c r="P470"/>
  <c i="6" r="BK83"/>
  <c r="J83"/>
  <c r="J61"/>
  <c r="T83"/>
  <c r="T82"/>
  <c r="T81"/>
  <c i="2" r="BK190"/>
  <c r="J190"/>
  <c r="J63"/>
  <c i="3" r="BK104"/>
  <c r="J104"/>
  <c r="J65"/>
  <c r="BK112"/>
  <c r="J112"/>
  <c r="J69"/>
  <c r="BK124"/>
  <c r="J124"/>
  <c r="J74"/>
  <c r="BK108"/>
  <c r="J108"/>
  <c r="J67"/>
  <c r="BK122"/>
  <c r="J122"/>
  <c r="J73"/>
  <c i="5" r="BK154"/>
  <c r="J154"/>
  <c r="J63"/>
  <c i="3" r="BK106"/>
  <c r="J106"/>
  <c r="J66"/>
  <c r="BK110"/>
  <c r="J110"/>
  <c r="J68"/>
  <c r="BK117"/>
  <c r="J117"/>
  <c r="J71"/>
  <c r="BK126"/>
  <c r="J126"/>
  <c r="J75"/>
  <c i="4" r="BK90"/>
  <c r="J90"/>
  <c r="J64"/>
  <c r="BK98"/>
  <c r="J98"/>
  <c r="J66"/>
  <c i="5" r="BK137"/>
  <c r="J137"/>
  <c r="J62"/>
  <c r="BK468"/>
  <c r="J468"/>
  <c r="J76"/>
  <c i="6" r="E71"/>
  <c r="BE87"/>
  <c r="F55"/>
  <c r="J75"/>
  <c i="5" r="BK319"/>
  <c r="J319"/>
  <c r="J70"/>
  <c i="6" r="BE84"/>
  <c r="J55"/>
  <c i="5" r="E48"/>
  <c r="J55"/>
  <c r="F94"/>
  <c r="BE113"/>
  <c r="BE119"/>
  <c r="BE131"/>
  <c r="BE138"/>
  <c r="BE144"/>
  <c r="BE166"/>
  <c r="BE199"/>
  <c r="BE221"/>
  <c r="BE275"/>
  <c r="BE304"/>
  <c r="BE308"/>
  <c r="BE312"/>
  <c r="BE329"/>
  <c r="BE341"/>
  <c r="BE344"/>
  <c r="BE352"/>
  <c r="BE356"/>
  <c r="BE368"/>
  <c r="BE448"/>
  <c r="J91"/>
  <c r="BE100"/>
  <c r="BE125"/>
  <c r="BE150"/>
  <c r="BE155"/>
  <c r="BE162"/>
  <c r="BE169"/>
  <c r="BE213"/>
  <c r="BE227"/>
  <c r="BE245"/>
  <c r="BE279"/>
  <c r="BE297"/>
  <c r="BE327"/>
  <c r="BE394"/>
  <c r="BE443"/>
  <c r="BE472"/>
  <c r="BE175"/>
  <c r="BE181"/>
  <c r="BE193"/>
  <c r="BE206"/>
  <c r="BE233"/>
  <c r="BE239"/>
  <c r="BE263"/>
  <c r="BE267"/>
  <c r="BE271"/>
  <c r="BE291"/>
  <c r="BE315"/>
  <c r="BE361"/>
  <c r="BE364"/>
  <c r="BE366"/>
  <c r="BE367"/>
  <c r="BE400"/>
  <c r="BE407"/>
  <c r="BE428"/>
  <c r="BE433"/>
  <c r="BE469"/>
  <c r="BE107"/>
  <c r="BE187"/>
  <c r="BE251"/>
  <c r="BE258"/>
  <c r="BE285"/>
  <c r="BE306"/>
  <c r="BE317"/>
  <c r="BE321"/>
  <c r="BE335"/>
  <c r="BE348"/>
  <c r="BE365"/>
  <c r="BE374"/>
  <c r="BE378"/>
  <c r="BE382"/>
  <c r="BE387"/>
  <c r="BE391"/>
  <c r="BE438"/>
  <c r="BE471"/>
  <c i="4" r="J58"/>
  <c r="J83"/>
  <c r="BE96"/>
  <c r="E77"/>
  <c r="BE93"/>
  <c r="BE101"/>
  <c r="F59"/>
  <c r="F85"/>
  <c r="BE95"/>
  <c r="BE97"/>
  <c r="J59"/>
  <c r="BE91"/>
  <c r="BE94"/>
  <c r="BE99"/>
  <c r="BE102"/>
  <c i="3" r="E50"/>
  <c r="J56"/>
  <c r="F97"/>
  <c r="BE109"/>
  <c r="BE116"/>
  <c r="BE118"/>
  <c r="BE120"/>
  <c r="BE133"/>
  <c r="BE137"/>
  <c r="BE141"/>
  <c i="2" r="J1460"/>
  <c r="J70"/>
  <c i="3" r="J58"/>
  <c r="J59"/>
  <c r="BE102"/>
  <c r="BE113"/>
  <c r="BE115"/>
  <c r="BE127"/>
  <c r="BE129"/>
  <c r="BE134"/>
  <c r="BE136"/>
  <c r="BE139"/>
  <c r="F96"/>
  <c r="BE103"/>
  <c r="BE105"/>
  <c r="BE123"/>
  <c r="BE132"/>
  <c r="BE138"/>
  <c r="BE107"/>
  <c r="BE111"/>
  <c r="BE121"/>
  <c r="BE125"/>
  <c r="BE130"/>
  <c r="BE142"/>
  <c i="2" r="E48"/>
  <c r="BE109"/>
  <c r="BE123"/>
  <c r="BE128"/>
  <c r="BE163"/>
  <c r="BE170"/>
  <c r="BE197"/>
  <c r="BE207"/>
  <c r="BE237"/>
  <c r="BE248"/>
  <c r="BE399"/>
  <c r="BE475"/>
  <c r="BE678"/>
  <c r="BE734"/>
  <c r="BE754"/>
  <c r="BE816"/>
  <c r="BE881"/>
  <c r="BE1135"/>
  <c r="BE1243"/>
  <c r="BE1446"/>
  <c r="BE1455"/>
  <c r="BE1461"/>
  <c r="BE1486"/>
  <c r="BE1519"/>
  <c r="BE1569"/>
  <c r="BE1574"/>
  <c r="BE1606"/>
  <c r="BE1630"/>
  <c r="BE1647"/>
  <c r="BE1672"/>
  <c r="BE1677"/>
  <c r="BE1682"/>
  <c r="BE1695"/>
  <c r="BE1770"/>
  <c r="BE1792"/>
  <c r="BE1810"/>
  <c r="BE1831"/>
  <c r="BE1843"/>
  <c r="BE1927"/>
  <c r="BE1942"/>
  <c r="BE1958"/>
  <c r="BE2108"/>
  <c r="BE2169"/>
  <c r="BE2202"/>
  <c r="BE2216"/>
  <c r="BE2219"/>
  <c r="BE2222"/>
  <c r="BE2228"/>
  <c r="J52"/>
  <c r="F55"/>
  <c r="J98"/>
  <c r="BE104"/>
  <c r="BE119"/>
  <c r="BE191"/>
  <c r="BE242"/>
  <c r="BE303"/>
  <c r="BE371"/>
  <c r="BE500"/>
  <c r="BE631"/>
  <c r="BE696"/>
  <c r="BE714"/>
  <c r="BE800"/>
  <c r="BE888"/>
  <c r="BE978"/>
  <c r="BE1037"/>
  <c r="BE1043"/>
  <c r="BE1104"/>
  <c r="BE1108"/>
  <c r="BE1131"/>
  <c r="BE1164"/>
  <c r="BE1260"/>
  <c r="BE1309"/>
  <c r="BE1336"/>
  <c r="BE1349"/>
  <c r="BE1396"/>
  <c r="BE1444"/>
  <c r="BE1448"/>
  <c r="BE1457"/>
  <c r="BE1511"/>
  <c r="BE1514"/>
  <c r="BE1579"/>
  <c r="BE1601"/>
  <c r="BE1662"/>
  <c r="BE1721"/>
  <c r="BE1730"/>
  <c r="BE1755"/>
  <c r="BE1776"/>
  <c r="BE1791"/>
  <c r="BE1798"/>
  <c r="BE1813"/>
  <c r="BE1819"/>
  <c r="BE1965"/>
  <c r="BE1978"/>
  <c r="BE2019"/>
  <c r="BE2035"/>
  <c r="BE2067"/>
  <c r="BE2070"/>
  <c r="BE2072"/>
  <c r="BE2077"/>
  <c r="BE2140"/>
  <c r="BE2225"/>
  <c r="BE2231"/>
  <c r="BE115"/>
  <c r="BE213"/>
  <c r="BE261"/>
  <c r="BE269"/>
  <c r="BE389"/>
  <c r="BE403"/>
  <c r="BE407"/>
  <c r="BE454"/>
  <c r="BE541"/>
  <c r="BE585"/>
  <c r="BE777"/>
  <c r="BE827"/>
  <c r="BE835"/>
  <c r="BE853"/>
  <c r="BE922"/>
  <c r="BE971"/>
  <c r="BE1011"/>
  <c r="BE1066"/>
  <c r="BE1085"/>
  <c r="BE1139"/>
  <c r="BE1324"/>
  <c r="BE1582"/>
  <c r="BE1591"/>
  <c r="BE1624"/>
  <c r="BE1642"/>
  <c r="BE1688"/>
  <c r="BE1705"/>
  <c r="BE1725"/>
  <c r="BE1749"/>
  <c r="BE1764"/>
  <c r="BE1782"/>
  <c r="BE1801"/>
  <c r="BE1804"/>
  <c r="BE1822"/>
  <c r="BE1828"/>
  <c r="BE1840"/>
  <c r="BE1849"/>
  <c r="BE1988"/>
  <c r="BE2030"/>
  <c r="BE2066"/>
  <c r="BE2082"/>
  <c r="BE2086"/>
  <c r="BE2163"/>
  <c r="BE2186"/>
  <c r="BE2237"/>
  <c r="BE2240"/>
  <c r="BE2243"/>
  <c r="BE2246"/>
  <c r="BE2249"/>
  <c r="BE2252"/>
  <c r="BE2255"/>
  <c r="BE2258"/>
  <c r="BE2261"/>
  <c r="BE2262"/>
  <c r="BE2263"/>
  <c r="BE2264"/>
  <c r="BE2265"/>
  <c r="BE2266"/>
  <c r="BE2268"/>
  <c r="BE2269"/>
  <c r="BE154"/>
  <c r="BE179"/>
  <c r="BE223"/>
  <c r="BE228"/>
  <c r="BE254"/>
  <c r="BE337"/>
  <c r="BE464"/>
  <c r="BE508"/>
  <c r="BE805"/>
  <c r="BE906"/>
  <c r="BE1019"/>
  <c r="BE1062"/>
  <c r="BE1127"/>
  <c r="BE1170"/>
  <c r="BE1236"/>
  <c r="BE1248"/>
  <c r="BE1452"/>
  <c r="BE1544"/>
  <c r="BE1597"/>
  <c r="BE1612"/>
  <c r="BE1618"/>
  <c r="BE1639"/>
  <c r="BE1667"/>
  <c r="BE1713"/>
  <c r="BE1736"/>
  <c r="BE1743"/>
  <c r="BE1758"/>
  <c r="BE1788"/>
  <c r="BE1795"/>
  <c r="BE1807"/>
  <c r="BE1816"/>
  <c r="BE1825"/>
  <c r="BE1834"/>
  <c r="BE1837"/>
  <c r="BE1846"/>
  <c r="BE1911"/>
  <c r="BE1997"/>
  <c r="BE2004"/>
  <c r="BE2063"/>
  <c r="BE2089"/>
  <c r="BE2092"/>
  <c r="BE2124"/>
  <c r="BE2157"/>
  <c r="BE2209"/>
  <c r="BE2234"/>
  <c i="3" r="F36"/>
  <c i="1" r="BA57"/>
  <c i="3" r="F39"/>
  <c i="1" r="BD57"/>
  <c i="3" r="F37"/>
  <c i="1" r="BB57"/>
  <c i="4" r="F39"/>
  <c i="1" r="BD58"/>
  <c i="4" r="F37"/>
  <c i="1" r="BB58"/>
  <c i="5" r="F34"/>
  <c i="1" r="BA59"/>
  <c i="6" r="F34"/>
  <c i="1" r="BA60"/>
  <c i="2" r="J34"/>
  <c i="1" r="AW56"/>
  <c i="5" r="J34"/>
  <c i="1" r="AW59"/>
  <c i="6" r="J34"/>
  <c i="1" r="AW60"/>
  <c i="6" r="F37"/>
  <c i="1" r="BD60"/>
  <c i="6" r="F36"/>
  <c i="1" r="BC60"/>
  <c r="AS54"/>
  <c i="2" r="F36"/>
  <c i="1" r="BC56"/>
  <c i="3" r="J36"/>
  <c i="1" r="AW57"/>
  <c i="3" r="F38"/>
  <c i="1" r="BC57"/>
  <c i="4" r="F38"/>
  <c i="1" r="BC58"/>
  <c i="4" r="J36"/>
  <c i="1" r="AW58"/>
  <c i="4" r="F36"/>
  <c i="1" r="BA58"/>
  <c i="5" r="F35"/>
  <c i="1" r="BB59"/>
  <c i="6" r="F35"/>
  <c i="1" r="BB60"/>
  <c i="2" r="F34"/>
  <c i="1" r="BA56"/>
  <c i="5" r="F37"/>
  <c i="1" r="BD59"/>
  <c i="2" r="F37"/>
  <c i="1" r="BD56"/>
  <c i="2" r="F35"/>
  <c i="1" r="BB56"/>
  <c i="5" r="F36"/>
  <c i="1" r="BC59"/>
  <c i="4" l="1" r="R89"/>
  <c r="T89"/>
  <c i="5" r="P98"/>
  <c r="R319"/>
  <c i="3" r="R100"/>
  <c i="2" r="T1459"/>
  <c r="BK1459"/>
  <c r="J1459"/>
  <c r="J69"/>
  <c r="R102"/>
  <c i="5" r="P319"/>
  <c r="R98"/>
  <c r="R97"/>
  <c r="T98"/>
  <c r="T97"/>
  <c i="3" r="P100"/>
  <c i="1" r="AU57"/>
  <c i="2" r="R1459"/>
  <c r="P102"/>
  <c r="P101"/>
  <c i="1" r="AU56"/>
  <c i="2" r="P1459"/>
  <c r="T102"/>
  <c r="T101"/>
  <c r="BK102"/>
  <c r="J102"/>
  <c r="J60"/>
  <c i="4" r="BK89"/>
  <c r="J89"/>
  <c r="J63"/>
  <c i="3" r="BK100"/>
  <c r="J100"/>
  <c i="5" r="BK98"/>
  <c r="J98"/>
  <c r="J60"/>
  <c i="6" r="BK82"/>
  <c r="BK81"/>
  <c r="J81"/>
  <c r="J59"/>
  <c i="2" r="J33"/>
  <c i="1" r="AV56"/>
  <c r="AT56"/>
  <c i="3" r="J35"/>
  <c i="1" r="AV57"/>
  <c r="AT57"/>
  <c r="BC55"/>
  <c r="BB55"/>
  <c r="AX55"/>
  <c r="BD55"/>
  <c r="BA55"/>
  <c r="AW55"/>
  <c i="5" r="J33"/>
  <c i="1" r="AV59"/>
  <c r="AT59"/>
  <c i="6" r="F33"/>
  <c i="1" r="AZ60"/>
  <c i="3" r="J32"/>
  <c i="1" r="AG57"/>
  <c i="3" r="F35"/>
  <c i="1" r="AZ57"/>
  <c i="4" r="F35"/>
  <c i="1" r="AZ58"/>
  <c i="4" r="J35"/>
  <c i="1" r="AV58"/>
  <c r="AT58"/>
  <c i="5" r="F33"/>
  <c i="1" r="AZ59"/>
  <c i="6" r="J33"/>
  <c i="1" r="AV60"/>
  <c r="AT60"/>
  <c i="2" r="F33"/>
  <c i="1" r="AZ56"/>
  <c i="5" l="1" r="BK97"/>
  <c r="J97"/>
  <c i="2" r="R101"/>
  <c i="5" r="P97"/>
  <c i="1" r="AU59"/>
  <c i="3" r="J63"/>
  <c i="6" r="J82"/>
  <c r="J60"/>
  <c i="2" r="BK101"/>
  <c r="J101"/>
  <c i="5" r="J59"/>
  <c i="3" r="J41"/>
  <c i="1" r="AN57"/>
  <c i="5" r="J30"/>
  <c i="1" r="AG59"/>
  <c r="AN59"/>
  <c r="BD54"/>
  <c r="W33"/>
  <c r="AU55"/>
  <c r="AU54"/>
  <c r="AY55"/>
  <c i="4" r="J32"/>
  <c i="1" r="AG58"/>
  <c r="BC54"/>
  <c r="W32"/>
  <c r="BA54"/>
  <c r="AW54"/>
  <c r="AK30"/>
  <c i="6" r="J30"/>
  <c i="1" r="AG60"/>
  <c r="AZ55"/>
  <c i="2" r="J30"/>
  <c i="1" r="AG56"/>
  <c r="BB54"/>
  <c r="W31"/>
  <c i="5" l="1" r="J39"/>
  <c i="2" r="J39"/>
  <c i="6" r="J39"/>
  <c i="4" r="J41"/>
  <c i="2" r="J59"/>
  <c i="1" r="AN56"/>
  <c r="AN58"/>
  <c r="AN60"/>
  <c r="AY54"/>
  <c r="AG55"/>
  <c r="AG54"/>
  <c r="AK26"/>
  <c r="AX54"/>
  <c r="AZ54"/>
  <c r="W29"/>
  <c r="W30"/>
  <c r="AV55"/>
  <c r="AT55"/>
  <c r="AN55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<sst xmlns="http://schemas.openxmlformats.org/spreadsheetml/2006/main">
  <si>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</si>
  <si>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</si>
  <si>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</si>
  <si>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</si>
  <si>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</si>
  <si>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{0ddc4293-87e9-40e8-b871-639b3d73bad8}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</si>
  <si>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</si>
  <si>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</si>
  <si>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</si>
  <si>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</si>
  <si>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</si>
  <si>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</si>
  <si>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</si>
  <si>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N7002022f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</si>
  <si>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</si>
  <si>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</si>
  <si>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a zateplení úřadu města Valašské Meziříčí na ul. Soudní 1221, VM</t>
  </si>
  <si>
    <t>KSO:</t>
  </si>
  <si>
    <t/>
  </si>
  <si>
    <t>CC-CZ:</t>
  </si>
  <si>
    <t>Místo:</t>
  </si>
  <si>
    <t xml:space="preserve"> </t>
  </si>
  <si>
    <t>Datum:</t>
  </si>
  <si>
    <t>17. 8. 2022</t>
  </si>
  <si>
    <t>Zadavatel:</t>
  </si>
  <si>
    <t>IČ:</t>
  </si>
  <si>
    <t>00304387</t>
  </si>
  <si>
    <t>Město Valašské Meziříčí, Náměstí 7, 757 01 VM</t>
  </si>
  <si>
    <t>DIČ:</t>
  </si>
  <si>
    <t>Uchazeč:</t>
  </si>
  <si>
    <t>Vyplň údaj</t>
  </si>
  <si>
    <t>Projektant:</t>
  </si>
  <si>
    <t>Architektura &amp; interiér, Šimůnek &amp; partners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</si>
  <si>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</si>
  <si>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</si>
  <si>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</si>
  <si>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</si>
  <si>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</si>
  <si>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</si>
  <si>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</si>
  <si>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</si>
  <si>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</si>
  <si>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</si>
  <si>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</si>
  <si>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</si>
  <si>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</si>
  <si>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</si>
  <si>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</si>
  <si>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</si>
  <si>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</si>
  <si>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</si>
  <si>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</si>
  <si>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</si>
  <si>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</si>
  <si>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</si>
  <si>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</si>
  <si>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</si>
  <si>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</si>
  <si>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</si>
  <si>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</si>
  <si>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</si>
  <si>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</si>
  <si>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</si>
  <si>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</si>
  <si>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</si>
  <si>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</si>
  <si>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</si>
  <si>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</si>
  <si>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</si>
  <si>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</si>
  <si>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</si>
  <si>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</si>
  <si>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</si>
  <si>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</si>
  <si>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</si>
  <si>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</si>
  <si>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Architektonicko - stavební řešení - uznatelné náklady</t>
  </si>
  <si>
    <t>STA</t>
  </si>
  <si>
    <t>1</t>
  </si>
  <si>
    <t>{d71c26a9-cd2f-431b-b794-de329b839363}</t>
  </si>
  <si>
    <t>2</t>
  </si>
  <si>
    <t>/</t>
  </si>
  <si>
    <t>Soupis</t>
  </si>
  <si>
    <t>###NOINSERT###</t>
  </si>
  <si>
    <t>SO 011</t>
  </si>
  <si>
    <t>Hromosvod</t>
  </si>
  <si>
    <t>{42e9f6c4-3e78-438e-b5c8-d38cf3ee317f}</t>
  </si>
  <si>
    <t>SO 012</t>
  </si>
  <si>
    <t>Regulace</t>
  </si>
  <si>
    <t>{a90b45eb-f1cc-4239-ae51-2edec632a49c}</t>
  </si>
  <si>
    <t>SO 02</t>
  </si>
  <si>
    <t>Bourání vstupu, balkonů,výstavba nového vstupu - neuznatelné náklady</t>
  </si>
  <si>
    <t>{fc9be7f0-eb79-444b-b0ea-3147ecbe77be}</t>
  </si>
  <si>
    <t>SO 03</t>
  </si>
  <si>
    <t>Elektromontážní práce</t>
  </si>
  <si>
    <t>{f838c06f-9951-4fb4-a257-bb2dd478240f}</t>
  </si>
  <si>
    <t>KRYCÍ LIST SOUPISU PRACÍ</t>
  </si>
  <si>
    <t>Objekt:</t>
  </si>
  <si>
    <t>SO 01 - Architektonicko - stavební řešení - uznatelné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</si>
  <si>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</si>
  <si>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</si>
  <si>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</si>
  <si>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</si>
  <si>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</si>
  <si>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</si>
  <si>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</si>
  <si>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</si>
  <si>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</si>
  <si>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</si>
  <si>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</si>
  <si>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</si>
  <si>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</si>
  <si>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</si>
  <si>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</si>
  <si>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</si>
  <si>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</si>
  <si>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</si>
  <si>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</si>
  <si>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</si>
  <si>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</si>
  <si>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</si>
  <si>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</si>
  <si>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</si>
  <si>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</si>
  <si>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</si>
  <si>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</si>
  <si>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</si>
  <si>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</si>
  <si>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</si>
  <si>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</si>
  <si>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</si>
  <si>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</si>
  <si>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</si>
  <si>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</si>
  <si>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</si>
  <si>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</si>
  <si>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</si>
  <si>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</si>
  <si>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</si>
  <si>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</si>
  <si>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</si>
  <si>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</si>
  <si>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</si>
  <si>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113107130</t>
  </si>
  <si>
    <t>Odstranění podkladů nebo krytů ručně s přemístěním hmot na skládku na vzdálenost do 3 m nebo s naložením na dopravní prostředek z betonu prostého, o tl. vrstvy do 100 mm</t>
  </si>
  <si>
    <t>m2</t>
  </si>
  <si>
    <t>CS ÚRS 2022 02</t>
  </si>
  <si>
    <t>4</t>
  </si>
  <si>
    <t>434430533</t>
  </si>
  <si>
    <t>Online PSC</t>
  </si>
  <si>
    <t>https://podminky.urs.cz/item/CS_URS_2022_02/113107130</t>
  </si>
  <si>
    <t>VV</t>
  </si>
  <si>
    <t>okapový chodník výkres 1.NP stávající stav</t>
  </si>
  <si>
    <t>2,2*0,4</t>
  </si>
  <si>
    <t>Součet</t>
  </si>
  <si>
    <t>122251101</t>
  </si>
  <si>
    <t>Odkopávky a prokopávky nezapažené strojně v hornině třídy těžitelnosti I skupiny 3 do 20 m3</t>
  </si>
  <si>
    <t>m3</t>
  </si>
  <si>
    <t>-306871854</t>
  </si>
  <si>
    <t>https://podminky.urs.cz/item/CS_URS_2022_02/122251101</t>
  </si>
  <si>
    <t>výkres 1.NP stávající stav</t>
  </si>
  <si>
    <t xml:space="preserve">odstranění okapového chodníku </t>
  </si>
  <si>
    <t>(5,6+37,5+0,45+3,9+0,4+7,6+7,8+3,9+11,1+0,4+3,6+9,6+0,4+3,6+19,2+4,2)*0,4*0,2</t>
  </si>
  <si>
    <t>3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</si>
  <si>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</si>
  <si>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</si>
  <si>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1343703314</t>
  </si>
  <si>
    <t>https://podminky.urs.cz/item/CS_URS_2022_02/162751113</t>
  </si>
  <si>
    <t>9,54</t>
  </si>
  <si>
    <t>171201221</t>
  </si>
  <si>
    <t>Poplatek za uložení stavebního odpadu na skládce (skládkovné) zeminy a kamení zatříděného do Katalogu odpadů pod kódem 17 05 04</t>
  </si>
  <si>
    <t>t</t>
  </si>
  <si>
    <t>881451315</t>
  </si>
  <si>
    <t>https://podminky.urs.cz/item/CS_URS_2022_02/171201221</t>
  </si>
  <si>
    <t>5</t>
  </si>
  <si>
    <t>171251201</t>
  </si>
  <si>
    <t>Uložení sypaniny na skládky nebo meziskládky bez hutnění s upravením uložené sypaniny do předepsaného tvaru</t>
  </si>
  <si>
    <t>1432554502</t>
  </si>
  <si>
    <t>https://podminky.urs.cz/item/CS_URS_2022_02/171251201</t>
  </si>
  <si>
    <t>Svislé a kompletní konstrukce</t>
  </si>
  <si>
    <t>6</t>
  </si>
  <si>
    <t>311273111</t>
  </si>
  <si>
    <t>Zdivo tepelněizolační z pórobetonových tvárnic na tenkovrstvou maltu, pevnost tvárnic do P2, objemová hmotnost do 400 kg/m3,součinitel prostupu tepla U přes 0,18 do 0,22, tl. zdiva 375 mm</t>
  </si>
  <si>
    <t>-503526157</t>
  </si>
  <si>
    <t>https://podminky.urs.cz/item/CS_URS_2022_02/311273111</t>
  </si>
  <si>
    <t>příčný řez A-A´</t>
  </si>
  <si>
    <t>(0,7*0,675)*3</t>
  </si>
  <si>
    <t>((0,4*2,1)*2)*2</t>
  </si>
  <si>
    <t>(0,4*1,5*2)</t>
  </si>
  <si>
    <t>(3,075*0,7)*2</t>
  </si>
  <si>
    <t>3,075*0,7</t>
  </si>
  <si>
    <t>příčný řez B-B´</t>
  </si>
  <si>
    <t>0,3*0,7</t>
  </si>
  <si>
    <t>(1,1*2,7)*2</t>
  </si>
  <si>
    <t>0,3*2,1</t>
  </si>
  <si>
    <t>0,3*0,9</t>
  </si>
  <si>
    <t>1,5*2,7</t>
  </si>
  <si>
    <t>0,85*2,7</t>
  </si>
  <si>
    <t>0,3*1,5</t>
  </si>
  <si>
    <t>0,3*2,7</t>
  </si>
  <si>
    <t>pohled jižní, dílčí řez C-C´</t>
  </si>
  <si>
    <t>3,15*1,8</t>
  </si>
  <si>
    <t>3,15*1,35</t>
  </si>
  <si>
    <t>dílčí řez D-D</t>
  </si>
  <si>
    <t>2*1,5</t>
  </si>
  <si>
    <t>2*1,15</t>
  </si>
  <si>
    <t>7</t>
  </si>
  <si>
    <t>317234410</t>
  </si>
  <si>
    <t>Vyzdívka mezi nosníky cihlami pálenými na maltu cementovou</t>
  </si>
  <si>
    <t>1213659051</t>
  </si>
  <si>
    <t>https://podminky.urs.cz/item/CS_URS_2022_02/317234410</t>
  </si>
  <si>
    <t>(3*0,3*0,16)</t>
  </si>
  <si>
    <t>3*0,3*0,16</t>
  </si>
  <si>
    <t>(3*0,3*0,16)*2</t>
  </si>
  <si>
    <t>3*0,3*0,1</t>
  </si>
  <si>
    <t>(3,5*0,3*0,16)*2</t>
  </si>
  <si>
    <t>(2,3*0,3*0,1)*2</t>
  </si>
  <si>
    <t>8</t>
  </si>
  <si>
    <t>317944321</t>
  </si>
  <si>
    <t>Válcované nosníky dodatečně osazované do připravených otvorů bez zazdění hlav do č. 12</t>
  </si>
  <si>
    <t>-193484331</t>
  </si>
  <si>
    <t>https://podminky.urs.cz/item/CS_URS_2022_02/317944321</t>
  </si>
  <si>
    <t>detail D4</t>
  </si>
  <si>
    <t>(3*2*8,34/1000)</t>
  </si>
  <si>
    <t>detail D6</t>
  </si>
  <si>
    <t>(2,3*2*8,34/1000)*2</t>
  </si>
  <si>
    <t>9</t>
  </si>
  <si>
    <t>317944323</t>
  </si>
  <si>
    <t>Válcované nosníky dodatečně osazované do připravených otvorů bez zazdění hlav č. 14 až 22</t>
  </si>
  <si>
    <t>-900436805</t>
  </si>
  <si>
    <t>https://podminky.urs.cz/item/CS_URS_2022_02/317944323</t>
  </si>
  <si>
    <t>detail D1 a detail D2</t>
  </si>
  <si>
    <t>(3*2*17,9/1000)*2</t>
  </si>
  <si>
    <t xml:space="preserve">detail D3 </t>
  </si>
  <si>
    <t>detail D5</t>
  </si>
  <si>
    <t>(3,5*2*17,9/1000)*2</t>
  </si>
  <si>
    <t>10</t>
  </si>
  <si>
    <t>346244381</t>
  </si>
  <si>
    <t>Plentování ocelových válcovaných nosníků jednostranné cihlami na maltu, výška stojiny do 200 mm</t>
  </si>
  <si>
    <t>1453086977</t>
  </si>
  <si>
    <t>https://podminky.urs.cz/item/CS_URS_2022_02/346244381</t>
  </si>
  <si>
    <t>3*0,16*2</t>
  </si>
  <si>
    <t>3*0,6*2</t>
  </si>
  <si>
    <t>3*0,1*2</t>
  </si>
  <si>
    <t>3,5*0,16*2</t>
  </si>
  <si>
    <t>2,3*0,1*2</t>
  </si>
  <si>
    <t>Vodorovné konstrukce</t>
  </si>
  <si>
    <t>11</t>
  </si>
  <si>
    <t>413232211</t>
  </si>
  <si>
    <t>Zazdívka zhlaví stropních trámů nebo válcovaných nosníků pálenými cihlami válcovaných nosníků, výšky do 150 mm</t>
  </si>
  <si>
    <t>kus</t>
  </si>
  <si>
    <t>-366642899</t>
  </si>
  <si>
    <t>https://podminky.urs.cz/item/CS_URS_2022_02/413232211</t>
  </si>
  <si>
    <t>2+2</t>
  </si>
  <si>
    <t>12</t>
  </si>
  <si>
    <t>413232221</t>
  </si>
  <si>
    <t>Zazdívka zhlaví stropních trámů nebo válcovaných nosníků pálenými cihlami válcovaných nosníků, výšky přes 150 do 300 mm</t>
  </si>
  <si>
    <t>-302798956</t>
  </si>
  <si>
    <t>https://podminky.urs.cz/item/CS_URS_2022_02/413232221</t>
  </si>
  <si>
    <t>Komunikace pozemní</t>
  </si>
  <si>
    <t>13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</si>
  <si>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</si>
  <si>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</si>
  <si>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15693217</t>
  </si>
  <si>
    <t>https://podminky.urs.cz/item/CS_URS_2022_02/113106123</t>
  </si>
  <si>
    <t xml:space="preserve">okapový chodník </t>
  </si>
  <si>
    <t>(5,7+4,2)*0,5</t>
  </si>
  <si>
    <t>14</t>
  </si>
  <si>
    <t>451577777</t>
  </si>
  <si>
    <t>Podklad nebo lože pod dlažbu (přídlažbu) v ploše vodorovné nebo ve sklonu do 1:5, tloušťky od 30 do 100 mm z kameniva těženého</t>
  </si>
  <si>
    <t>-1556174762</t>
  </si>
  <si>
    <t>https://podminky.urs.cz/item/CS_URS_2022_02/451577777</t>
  </si>
  <si>
    <t>výkres 1.NP nový stav</t>
  </si>
  <si>
    <t>okapový chodník výkres 1.NP nový stav</t>
  </si>
  <si>
    <t>(19,2+3,6+0,4+9,6+3,6+0,4+11,1)*0,4</t>
  </si>
  <si>
    <t>před opěrnou zídkou</t>
  </si>
  <si>
    <t>5*0,4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</si>
  <si>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</si>
  <si>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</si>
  <si>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-156563284</t>
  </si>
  <si>
    <t>https://podminky.urs.cz/item/CS_URS_2022_02/113106121</t>
  </si>
  <si>
    <t>16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</si>
  <si>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</si>
  <si>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</si>
  <si>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997136378</t>
  </si>
  <si>
    <t>https://podminky.urs.cz/item/CS_URS_2022_02/113107112</t>
  </si>
  <si>
    <t>okapový chodník z kačírku výkres 1.NP stávající stav</t>
  </si>
  <si>
    <t>(37,5+0,4+3,9+7,8+7,8+3,9)*0,4</t>
  </si>
  <si>
    <t>17</t>
  </si>
  <si>
    <t>581114113</t>
  </si>
  <si>
    <t>Kryt z prostého betonu komunikací pro pěší tl. 100 mm</t>
  </si>
  <si>
    <t>-1439077068</t>
  </si>
  <si>
    <t>https://podminky.urs.cz/item/CS_URS_2022_02/581114113</t>
  </si>
  <si>
    <t>18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</si>
  <si>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</si>
  <si>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</si>
  <si>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393975142</t>
  </si>
  <si>
    <t>https://podminky.urs.cz/item/CS_URS_2022_02/596211110</t>
  </si>
  <si>
    <t xml:space="preserve">okapový chodník výkres </t>
  </si>
  <si>
    <t>19</t>
  </si>
  <si>
    <t>M</t>
  </si>
  <si>
    <t>59245001</t>
  </si>
  <si>
    <t>dlažba zámková tvaru I 200x165x40mm přírodní</t>
  </si>
  <si>
    <t>1123232050</t>
  </si>
  <si>
    <t>okapový chodník</t>
  </si>
  <si>
    <t>4,95*1,03 'Přepočtené koeficientem množství</t>
  </si>
  <si>
    <t>20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</si>
  <si>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</si>
  <si>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</si>
  <si>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-1417646012</t>
  </si>
  <si>
    <t>https://podminky.urs.cz/item/CS_URS_2022_02/596811220</t>
  </si>
  <si>
    <t>59245320</t>
  </si>
  <si>
    <t>dlažba plošná betonová 400x400x45mm přírodní</t>
  </si>
  <si>
    <t>1867189400</t>
  </si>
  <si>
    <t>21,16*1,03 'Přepočtené koeficientem množství</t>
  </si>
  <si>
    <t>Úpravy povrchů, podlahy a osazování výplní</t>
  </si>
  <si>
    <t>22</t>
  </si>
  <si>
    <t>612131121</t>
  </si>
  <si>
    <t>Podkladní a spojovací vrstva vnitřních omítaných ploch penetrace disperzní nanášená ručně stěn</t>
  </si>
  <si>
    <t>350914288</t>
  </si>
  <si>
    <t>https://podminky.urs.cz/item/CS_URS_2022_02/612131121</t>
  </si>
  <si>
    <t>(0,85*2,7)</t>
  </si>
  <si>
    <t>0,4*2,7</t>
  </si>
  <si>
    <t>0,45*2,7</t>
  </si>
  <si>
    <t>0,2*2,7</t>
  </si>
  <si>
    <t>3,15*0,6</t>
  </si>
  <si>
    <t>3,15*0,85</t>
  </si>
  <si>
    <t>3,15*0,4</t>
  </si>
  <si>
    <t>3,15*0,7</t>
  </si>
  <si>
    <t>2*0,3</t>
  </si>
  <si>
    <t>2*0,85</t>
  </si>
  <si>
    <t>2*0,5</t>
  </si>
  <si>
    <t>23</t>
  </si>
  <si>
    <t>612142001</t>
  </si>
  <si>
    <t>Potažení vnitřních ploch pletivem v ploše nebo pruzích, na plném podkladu sklovláknitým vtlačením do tmelu stěn</t>
  </si>
  <si>
    <t>86284542</t>
  </si>
  <si>
    <t>https://podminky.urs.cz/item/CS_URS_2022_02/612142001</t>
  </si>
  <si>
    <t>24</t>
  </si>
  <si>
    <t>612311131</t>
  </si>
  <si>
    <t>Potažení vnitřních ploch vápenným štukem tloušťky do 3 mm svislých konstrukcí stěn</t>
  </si>
  <si>
    <t>-456592172</t>
  </si>
  <si>
    <t>https://podminky.urs.cz/item/CS_URS_2022_02/612311131</t>
  </si>
  <si>
    <t>25</t>
  </si>
  <si>
    <t>619995001</t>
  </si>
  <si>
    <t>Začištění omítek (s dodáním hmot) kolem oken, dveří, podlah, obkladů apod.</t>
  </si>
  <si>
    <t>m</t>
  </si>
  <si>
    <t>1323332644</t>
  </si>
  <si>
    <t>https://podminky.urs.cz/item/CS_URS_2022_02/619995001</t>
  </si>
  <si>
    <t>(1,2+2,1*2)*56</t>
  </si>
  <si>
    <t>(1,2+2,1*2)*11</t>
  </si>
  <si>
    <t>(1,2+0,7*2)*2</t>
  </si>
  <si>
    <t>(0,9+2,1*2)*6</t>
  </si>
  <si>
    <t>(2+2,1*2)*2</t>
  </si>
  <si>
    <t>(1,2+1,5*2)*30</t>
  </si>
  <si>
    <t>(1,2+1,5*2)*3</t>
  </si>
  <si>
    <t>(1,2+0,9*2)*2</t>
  </si>
  <si>
    <t>(3,15+2,1*2)*2</t>
  </si>
  <si>
    <t>(0,9+1,5*2)*3</t>
  </si>
  <si>
    <t>(2+1,5*2)*1</t>
  </si>
  <si>
    <t>(2,4+2,1*2)*2</t>
  </si>
  <si>
    <t>(2,4+1,5*2)*1</t>
  </si>
  <si>
    <t>(1,7+3*2)*1</t>
  </si>
  <si>
    <t>(3,15+2,75*2)*1</t>
  </si>
  <si>
    <t>26</t>
  </si>
  <si>
    <t>621131121</t>
  </si>
  <si>
    <t>Podkladní a spojovací vrstva vnějších omítaných ploch penetrace nanášená ručně podhledů</t>
  </si>
  <si>
    <t>-803106093</t>
  </si>
  <si>
    <t>https://podminky.urs.cz/item/CS_URS_2022_02/621131121</t>
  </si>
  <si>
    <t xml:space="preserve">pohled západní </t>
  </si>
  <si>
    <t>19,2*0,6</t>
  </si>
  <si>
    <t>9,6*0,6</t>
  </si>
  <si>
    <t>11,1*0,6</t>
  </si>
  <si>
    <t>pohled východní</t>
  </si>
  <si>
    <t>11,02*0,6</t>
  </si>
  <si>
    <t>9*0,6</t>
  </si>
  <si>
    <t>27</t>
  </si>
  <si>
    <t>621151011</t>
  </si>
  <si>
    <t>Penetrační nátěr vnějších pastovitých tenkovrstvých omítek silikátový paropropustný podhledů</t>
  </si>
  <si>
    <t>2000912910</t>
  </si>
  <si>
    <t>https://podminky.urs.cz/item/CS_URS_2022_02/621151011</t>
  </si>
  <si>
    <t>35,95</t>
  </si>
  <si>
    <t>28</t>
  </si>
  <si>
    <t>621541012</t>
  </si>
  <si>
    <t>Omítka tenkovrstvá silikonsilikátová vnějších ploch probarvená bez penetrace, zatíraná (škrábaná), tloušťky 1,5 mm podhledů</t>
  </si>
  <si>
    <t>679009956</t>
  </si>
  <si>
    <t>https://podminky.urs.cz/item/CS_URS_2022_02/621541012</t>
  </si>
  <si>
    <t>29</t>
  </si>
  <si>
    <t>622131121</t>
  </si>
  <si>
    <t>Podkladní a spojovací vrstva vnějších omítaných ploch penetrace nanášená ručně stěn</t>
  </si>
  <si>
    <t>-2075930669</t>
  </si>
  <si>
    <t>https://podminky.urs.cz/item/CS_URS_2022_02/622131121</t>
  </si>
  <si>
    <t>19,2*10,9</t>
  </si>
  <si>
    <t>9,6*10,5</t>
  </si>
  <si>
    <t>11,1*10,9</t>
  </si>
  <si>
    <t>3,9*10,57</t>
  </si>
  <si>
    <t xml:space="preserve">pohled jižní </t>
  </si>
  <si>
    <t>18,35*10,5</t>
  </si>
  <si>
    <t>3,2*0,4/2</t>
  </si>
  <si>
    <t>7,65*1,8/2</t>
  </si>
  <si>
    <t>((1,8+2,2)/2*1,5)*2</t>
  </si>
  <si>
    <t>9,75*0,75</t>
  </si>
  <si>
    <t>0,45*7,3</t>
  </si>
  <si>
    <t>3,9*10,65</t>
  </si>
  <si>
    <t>11,02*10,65</t>
  </si>
  <si>
    <t>9,52*10,95</t>
  </si>
  <si>
    <t>9*10,8</t>
  </si>
  <si>
    <t>10*11,4</t>
  </si>
  <si>
    <t>pohled severní</t>
  </si>
  <si>
    <t>12,05*11,62</t>
  </si>
  <si>
    <t>6,025*2,1/2</t>
  </si>
  <si>
    <t>3,6*10,95</t>
  </si>
  <si>
    <t>3,6*0,75/2</t>
  </si>
  <si>
    <t>((4,5+4,9)/2*0,75)</t>
  </si>
  <si>
    <t>3,6*10,8</t>
  </si>
  <si>
    <t>((3,6+3,75)/2*1,3)</t>
  </si>
  <si>
    <t>6,3*1,2</t>
  </si>
  <si>
    <t>2,25*1,2/2</t>
  </si>
  <si>
    <t>odpočet oken</t>
  </si>
  <si>
    <t>-299,54</t>
  </si>
  <si>
    <t>30</t>
  </si>
  <si>
    <t>621211001</t>
  </si>
  <si>
    <t>Montáž kontaktního zateplení lepením a mechanickým kotvením z polystyrenových desek na vnější podhledy, na podklad betonový nebo z lehčeného betonu, z tvárnic keramických nebo vápenopískových, tloušťky desek do 40 mm</t>
  </si>
  <si>
    <t>886618432</t>
  </si>
  <si>
    <t>https://podminky.urs.cz/item/CS_URS_2022_02/621211001</t>
  </si>
  <si>
    <t>31</t>
  </si>
  <si>
    <t>28375931</t>
  </si>
  <si>
    <t>deska EPS 70 fasádní s příčně perforovanými otvory λ=0,039 tl 30mm</t>
  </si>
  <si>
    <t>-275685105</t>
  </si>
  <si>
    <t>podhledy</t>
  </si>
  <si>
    <t>35,95*1,05 'Přepočtené koeficientem množství</t>
  </si>
  <si>
    <t>32</t>
  </si>
  <si>
    <t>622142001</t>
  </si>
  <si>
    <t>Potažení vnějších ploch pletivem v ploše nebo pruzích, na plném podkladu sklovláknitým vtlačením do tmelu stěn</t>
  </si>
  <si>
    <t>-288588339</t>
  </si>
  <si>
    <t>https://podminky.urs.cz/item/CS_URS_2022_02/622142001</t>
  </si>
  <si>
    <t>sokl</t>
  </si>
  <si>
    <t>pohled západní nový stav</t>
  </si>
  <si>
    <t>19,34*0,4</t>
  </si>
  <si>
    <t>9,74*0,95</t>
  </si>
  <si>
    <t>11,38*0,75</t>
  </si>
  <si>
    <t>3,9*0,4</t>
  </si>
  <si>
    <t>pohled jižní nový stav</t>
  </si>
  <si>
    <t>0,45*0,4</t>
  </si>
  <si>
    <t>7,44*0,4</t>
  </si>
  <si>
    <t>pohled východní nový stav</t>
  </si>
  <si>
    <t>3,9*0,5</t>
  </si>
  <si>
    <t>11,2*0,65</t>
  </si>
  <si>
    <t>9,5*0,65</t>
  </si>
  <si>
    <t>9*1,1</t>
  </si>
  <si>
    <t>10,2*0,95</t>
  </si>
  <si>
    <t>pohled severní nový stav</t>
  </si>
  <si>
    <t>6,04*1,3</t>
  </si>
  <si>
    <t>4,59*1,3</t>
  </si>
  <si>
    <t>3,6*0,9</t>
  </si>
  <si>
    <t>3,6*0,7</t>
  </si>
  <si>
    <t>33</t>
  </si>
  <si>
    <t>622151011</t>
  </si>
  <si>
    <t>Penetrační nátěr vnějších pastovitých tenkovrstvých omítek silikátový paropropustný stěn</t>
  </si>
  <si>
    <t>1848458773</t>
  </si>
  <si>
    <t>https://podminky.urs.cz/item/CS_URS_2022_02/622151011</t>
  </si>
  <si>
    <t>203,6*0,2</t>
  </si>
  <si>
    <t>978,69</t>
  </si>
  <si>
    <t>124,19</t>
  </si>
  <si>
    <t>8,64</t>
  </si>
  <si>
    <t>106,01</t>
  </si>
  <si>
    <t>34</t>
  </si>
  <si>
    <t>622151021</t>
  </si>
  <si>
    <t>Penetrační nátěr vnějších pastovitých tenkovrstvých omítek mozaikových akrylátový stěn</t>
  </si>
  <si>
    <t>763098492</t>
  </si>
  <si>
    <t>https://podminky.urs.cz/item/CS_URS_2022_02/622151021</t>
  </si>
  <si>
    <t>19,34*0,2</t>
  </si>
  <si>
    <t>9,74*0,75</t>
  </si>
  <si>
    <t>11,38*0,55</t>
  </si>
  <si>
    <t>3,9*0,2</t>
  </si>
  <si>
    <t>0,9*0,9</t>
  </si>
  <si>
    <t>((0,9+0,5)/2*0,75)</t>
  </si>
  <si>
    <t>((0,5+0,2)/2*0,9)</t>
  </si>
  <si>
    <t>0,2*0,2</t>
  </si>
  <si>
    <t>0,45*0,2</t>
  </si>
  <si>
    <t>7,44*0,2</t>
  </si>
  <si>
    <t>3,9*0,3</t>
  </si>
  <si>
    <t>11,2*0,45</t>
  </si>
  <si>
    <t>9,5*0,45</t>
  </si>
  <si>
    <t>9*0,9</t>
  </si>
  <si>
    <t>10,2*0,75</t>
  </si>
  <si>
    <t>6,04*1,1</t>
  </si>
  <si>
    <t>4,59*1,1</t>
  </si>
  <si>
    <t>3,6*0,5</t>
  </si>
  <si>
    <t>35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</si>
  <si>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</si>
  <si>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</si>
  <si>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1823645347</t>
  </si>
  <si>
    <t>https://podminky.urs.cz/item/CS_URS_2022_02/622211031</t>
  </si>
  <si>
    <t>19,34*10,9</t>
  </si>
  <si>
    <t>9,74*10,5</t>
  </si>
  <si>
    <t>11,38*10,9</t>
  </si>
  <si>
    <t>18,63*10,5</t>
  </si>
  <si>
    <t>12,33*11,62</t>
  </si>
  <si>
    <t>odpočet MV sokl</t>
  </si>
  <si>
    <t>-104,06</t>
  </si>
  <si>
    <t>36</t>
  </si>
  <si>
    <t>28375951</t>
  </si>
  <si>
    <t>deska EPS 70 fasádní s příčně perforovanými otvory λ=0,039 tl 140mm</t>
  </si>
  <si>
    <t>782956067</t>
  </si>
  <si>
    <t>odpočet 160</t>
  </si>
  <si>
    <t>-331,81</t>
  </si>
  <si>
    <t>710,51*1,05 'Přepočtené koeficientem množství</t>
  </si>
  <si>
    <t>37</t>
  </si>
  <si>
    <t>28375952</t>
  </si>
  <si>
    <t xml:space="preserve">deska EPS 70 fasádní s příčně perforovanými otvory  λ=0,039 tl 160mm</t>
  </si>
  <si>
    <t>90653878</t>
  </si>
  <si>
    <t>6,6*0,84</t>
  </si>
  <si>
    <t>6*1,04</t>
  </si>
  <si>
    <t>7,95*1,3</t>
  </si>
  <si>
    <t>1,5*5,25</t>
  </si>
  <si>
    <t>6*0,74</t>
  </si>
  <si>
    <t>6,52*1,04</t>
  </si>
  <si>
    <t>9,6*0,52</t>
  </si>
  <si>
    <t>2,7*1,04</t>
  </si>
  <si>
    <t>1,2*0,7*2</t>
  </si>
  <si>
    <t>6,2*0,84</t>
  </si>
  <si>
    <t>17,25*0,75</t>
  </si>
  <si>
    <t>3,5*0,75</t>
  </si>
  <si>
    <t>1,4*3</t>
  </si>
  <si>
    <t>18,75*3,15</t>
  </si>
  <si>
    <t>9*2,18/2</t>
  </si>
  <si>
    <t>9,75*0,74</t>
  </si>
  <si>
    <t>10*0,5</t>
  </si>
  <si>
    <t>7,35*1,04</t>
  </si>
  <si>
    <t>10,9*0,7</t>
  </si>
  <si>
    <t>6,7*2,25</t>
  </si>
  <si>
    <t>12,4*3,15</t>
  </si>
  <si>
    <t>3,2*0,4*2</t>
  </si>
  <si>
    <t>6,1*2,25/2</t>
  </si>
  <si>
    <t>2,85*0,5</t>
  </si>
  <si>
    <t>7*0,84</t>
  </si>
  <si>
    <t>3,6*3,3</t>
  </si>
  <si>
    <t>3,3*3,6/2</t>
  </si>
  <si>
    <t>1,2*6,75</t>
  </si>
  <si>
    <t>1,2*1,9/2</t>
  </si>
  <si>
    <t>331,81*1,05 'Přepočtené koeficientem množství</t>
  </si>
  <si>
    <t>38</t>
  </si>
  <si>
    <t>622212001</t>
  </si>
  <si>
    <t>Montáž kontaktního zateplení vnějšího ostění, nadpraží nebo parapetu lepením z polystyrenových desek hloubky špalet do 200 mm, tloušťky desek do 40 mm</t>
  </si>
  <si>
    <t>-2062223889</t>
  </si>
  <si>
    <t>https://podminky.urs.cz/item/CS_URS_2022_02/622212001</t>
  </si>
  <si>
    <t>(1,2+2,1)*2*56</t>
  </si>
  <si>
    <t>(1,2+2,1)*2*11</t>
  </si>
  <si>
    <t>(1,2+0,7)*2*2</t>
  </si>
  <si>
    <t>(0,9+2,1)*2*6</t>
  </si>
  <si>
    <t>(2+2,1)*2*2</t>
  </si>
  <si>
    <t>(1,2+1,5)*2*30</t>
  </si>
  <si>
    <t>(1,2+1,5)*2*3</t>
  </si>
  <si>
    <t>(1,2+0,9)*2*2</t>
  </si>
  <si>
    <t>(3,15+2,1)*2*2</t>
  </si>
  <si>
    <t>(0,9+1,5)*2*3</t>
  </si>
  <si>
    <t>(2+1,5)*2*1</t>
  </si>
  <si>
    <t>(2,4+2,1)*2*2</t>
  </si>
  <si>
    <t>(2,4+1,5)*2*1</t>
  </si>
  <si>
    <t>39</t>
  </si>
  <si>
    <t>28375931a</t>
  </si>
  <si>
    <t>CS ÚRS 2022 01</t>
  </si>
  <si>
    <t>-823408874</t>
  </si>
  <si>
    <t>(1,2+2,1)*2*56*0,2</t>
  </si>
  <si>
    <t>(1,2+2,1)*2*11*0,2</t>
  </si>
  <si>
    <t>(1,2+0,7)*2*2*0,2</t>
  </si>
  <si>
    <t>(0,9+2,1)*2*6*0,2</t>
  </si>
  <si>
    <t>(2+2,1)*2*2*0,2</t>
  </si>
  <si>
    <t>(1,2+1,5)*2*30*0,2</t>
  </si>
  <si>
    <t>(1,2+1,5)*2*3*0,2</t>
  </si>
  <si>
    <t>(1,2+0,9)*2*2*0,2</t>
  </si>
  <si>
    <t>(3,15+2,1)*2*2*0,2</t>
  </si>
  <si>
    <t>(0,9+1,5)*2*3*0,2</t>
  </si>
  <si>
    <t>(2+1,5)*2*1*0,2</t>
  </si>
  <si>
    <t>(2,4+2,1)*2*2*0,2</t>
  </si>
  <si>
    <t>(2,4+1,5)*2*1*0,2</t>
  </si>
  <si>
    <t>(1,7+3*2)*1*0,2</t>
  </si>
  <si>
    <t>(3,15+2,75*2)*1*0,2</t>
  </si>
  <si>
    <t>154,67*1,1 'Přepočtené koeficientem množství</t>
  </si>
  <si>
    <t>40</t>
  </si>
  <si>
    <t>622221101</t>
  </si>
  <si>
    <t>Montáž kontaktního zateplení lepením a mechanickým kotvením z desek z minerální vlny s kolmou orientací vláken na vnější stěny, na podklad betonový nebo z lehčeného betonu, z tvárnic keramických nebo vápenopískových, tloušťky desek do 40 mm</t>
  </si>
  <si>
    <t>745104082</t>
  </si>
  <si>
    <t>https://podminky.urs.cz/item/CS_URS_2022_02/622221101</t>
  </si>
  <si>
    <t>pohled západní 2.vrstva</t>
  </si>
  <si>
    <t>0,7*0,9</t>
  </si>
  <si>
    <t>0,5*0,9</t>
  </si>
  <si>
    <t>0,6*0,9</t>
  </si>
  <si>
    <t>pohled jižní 2.vrstva</t>
  </si>
  <si>
    <t>pohled východní 2.vrstva</t>
  </si>
  <si>
    <t>pohled severní 2.vrsva</t>
  </si>
  <si>
    <t>41</t>
  </si>
  <si>
    <t>63151505</t>
  </si>
  <si>
    <t>deska tepelně izolační minerální kontaktních fasád kolmé vlákno λ=0,040-0,041 tl 20mm</t>
  </si>
  <si>
    <t>943646952</t>
  </si>
  <si>
    <t>8,64*1,05 'Přepočtené koeficientem množství</t>
  </si>
  <si>
    <t>42</t>
  </si>
  <si>
    <t>622221131</t>
  </si>
  <si>
    <t>Montáž kontaktního zateplení lepením a mechanickým kotvením z desek z minerální vlny s kolmou orientací vláken na vnější stěny, na podklad betonový nebo z lehčeného betonu, z tvárnic keramických nebo vápenopískových, tloušťky desek přes 120 do 160 mm</t>
  </si>
  <si>
    <t>-1712844585</t>
  </si>
  <si>
    <t>https://podminky.urs.cz/item/CS_URS_2022_02/622221131</t>
  </si>
  <si>
    <t>19,34*0,9</t>
  </si>
  <si>
    <t>9,74*0,9</t>
  </si>
  <si>
    <t>-(1,2*0,45)*4</t>
  </si>
  <si>
    <t>11,38*0,9</t>
  </si>
  <si>
    <t>-(1,2*0,3)*4</t>
  </si>
  <si>
    <t>3,9*0,9</t>
  </si>
  <si>
    <t>7,3*0,9</t>
  </si>
  <si>
    <t>0,45*0,9</t>
  </si>
  <si>
    <t>40,18*0,9</t>
  </si>
  <si>
    <t>6,04*0,9</t>
  </si>
  <si>
    <t>4,59*0,9</t>
  </si>
  <si>
    <t>43</t>
  </si>
  <si>
    <t>63151532</t>
  </si>
  <si>
    <t>deska tepelně izolační minerální kontaktních fasád kolmé vlákno λ=0,040-0,041 tl 140mm</t>
  </si>
  <si>
    <t>49156745</t>
  </si>
  <si>
    <t>104,06*1,05 'Přepočtené koeficientem množství</t>
  </si>
  <si>
    <t>44</t>
  </si>
  <si>
    <t>622252001</t>
  </si>
  <si>
    <t>Montáž profilů kontaktního zateplení zakládacích soklových připevněných hmoždinkami</t>
  </si>
  <si>
    <t>-1138925829</t>
  </si>
  <si>
    <t>https://podminky.urs.cz/item/CS_URS_2022_02/622252001</t>
  </si>
  <si>
    <t>112,36</t>
  </si>
  <si>
    <t>11,6</t>
  </si>
  <si>
    <t>45</t>
  </si>
  <si>
    <t>59051634</t>
  </si>
  <si>
    <t>profil zakládací Al tl 1,0mm pro ETICS pro izolant tl 140mm</t>
  </si>
  <si>
    <t>-1463632378</t>
  </si>
  <si>
    <t>pohled západní</t>
  </si>
  <si>
    <t>9+8,85+7,95+9,6+3,9</t>
  </si>
  <si>
    <t>pohled jižní</t>
  </si>
  <si>
    <t>0,14+0,45+6,4+0,4+0,4+6,4+0,45+0,14</t>
  </si>
  <si>
    <t>3,9+10+28,9+0,14</t>
  </si>
  <si>
    <t>5+3,75+3,6+0,14+2,85</t>
  </si>
  <si>
    <t>112,36*1,05 'Přepočtené koeficientem množství</t>
  </si>
  <si>
    <t>46</t>
  </si>
  <si>
    <t>59051638</t>
  </si>
  <si>
    <t>profil zakládací Al tl 1,0mm pro ETICS pro izolant tl 160mm</t>
  </si>
  <si>
    <t>-477784205</t>
  </si>
  <si>
    <t>0,16+0,7+0,9+0,16+0,9+0,6+0,16+0,9+0,9+0,16</t>
  </si>
  <si>
    <t>0,16+0,7+0,7+0,16</t>
  </si>
  <si>
    <t>0,16+0,6+0,6</t>
  </si>
  <si>
    <t>0,16+0,9+0,9+0,16+0,7+0,16</t>
  </si>
  <si>
    <t>11,6*1,05 'Přepočtené koeficientem množství</t>
  </si>
  <si>
    <t>47</t>
  </si>
  <si>
    <t>622252002</t>
  </si>
  <si>
    <t>Montáž profilů kontaktního zateplení ostatních stěnových, dilatačních apod. lepených do tmelu</t>
  </si>
  <si>
    <t>-757032768</t>
  </si>
  <si>
    <t>https://podminky.urs.cz/item/CS_URS_2022_02/622252002</t>
  </si>
  <si>
    <t>1241,9</t>
  </si>
  <si>
    <t>1160,8</t>
  </si>
  <si>
    <t>157,25</t>
  </si>
  <si>
    <t>152,4</t>
  </si>
  <si>
    <t>48</t>
  </si>
  <si>
    <t>59051476</t>
  </si>
  <si>
    <t>profil začišťovací PVC 9mm s výztužnou tkaninou pro ostění ETICS</t>
  </si>
  <si>
    <t>-1510132669</t>
  </si>
  <si>
    <t>(1,2+2,1*2)*56*2</t>
  </si>
  <si>
    <t>(1,2+2,1*2)*11*2</t>
  </si>
  <si>
    <t>(1,2+0,7*2)*2*2</t>
  </si>
  <si>
    <t>(0,9+2,1*2)*6*2</t>
  </si>
  <si>
    <t>(2+2,1*2)*2*2</t>
  </si>
  <si>
    <t>(1,2+1,5*2)*30*2</t>
  </si>
  <si>
    <t>(1,2+1,5*2)*3*2</t>
  </si>
  <si>
    <t>(1,2+0,9*2)*2*2</t>
  </si>
  <si>
    <t>(3,15+2,1*2)*2*2</t>
  </si>
  <si>
    <t>(0,9+1,5*2)*3*2</t>
  </si>
  <si>
    <t>(2+1,5*2)*1*2</t>
  </si>
  <si>
    <t>(2,4+2,1*2)*2*2</t>
  </si>
  <si>
    <t>(2,4+1,5*2)*1*2</t>
  </si>
  <si>
    <t>(1,7+3*2)*1*2</t>
  </si>
  <si>
    <t>(3,15+2,75*2)*1*2</t>
  </si>
  <si>
    <t>1241,9*1,05 'Přepočtené koeficientem množství</t>
  </si>
  <si>
    <t>49</t>
  </si>
  <si>
    <t>63127466</t>
  </si>
  <si>
    <t>profil rohový Al 23x23mm s výztužnou tkaninou š 100mm pro ETICS</t>
  </si>
  <si>
    <t>1380998577</t>
  </si>
  <si>
    <t>okna</t>
  </si>
  <si>
    <t>2,1*2*56</t>
  </si>
  <si>
    <t>2,1*2*11</t>
  </si>
  <si>
    <t>0,7*2*2</t>
  </si>
  <si>
    <t>2,1*2*6</t>
  </si>
  <si>
    <t>2,1*2*2</t>
  </si>
  <si>
    <t>1,5*2*30</t>
  </si>
  <si>
    <t>1,5*2*3</t>
  </si>
  <si>
    <t>0,9*2*2</t>
  </si>
  <si>
    <t>15*2*3</t>
  </si>
  <si>
    <t>1,5*2*1</t>
  </si>
  <si>
    <t>3*2*1</t>
  </si>
  <si>
    <t>275*2*1</t>
  </si>
  <si>
    <t>budova</t>
  </si>
  <si>
    <t>8,5</t>
  </si>
  <si>
    <t>7,7</t>
  </si>
  <si>
    <t>10,9</t>
  </si>
  <si>
    <t>7,3</t>
  </si>
  <si>
    <t>10,7</t>
  </si>
  <si>
    <t>8,3</t>
  </si>
  <si>
    <t>1160,8*1,05 'Přepočtené koeficientem množství</t>
  </si>
  <si>
    <t>50</t>
  </si>
  <si>
    <t>59051500</t>
  </si>
  <si>
    <t>profil dilatační stěnový PVC s výztužnou tkaninou pro ETICS</t>
  </si>
  <si>
    <t>588195979</t>
  </si>
  <si>
    <t>7,5</t>
  </si>
  <si>
    <t>40*1,05 'Přepočtené koeficientem množství</t>
  </si>
  <si>
    <t>51</t>
  </si>
  <si>
    <t>59051510</t>
  </si>
  <si>
    <t>profil začišťovací s okapnicí PVC s výztužnou tkaninou pro nadpraží ETICS</t>
  </si>
  <si>
    <t>-1932676209</t>
  </si>
  <si>
    <t>1,2*56</t>
  </si>
  <si>
    <t>1,2*11</t>
  </si>
  <si>
    <t>1,2*2</t>
  </si>
  <si>
    <t>0,9*6</t>
  </si>
  <si>
    <t>2*2</t>
  </si>
  <si>
    <t>1,2*30</t>
  </si>
  <si>
    <t>1,2*3</t>
  </si>
  <si>
    <t>3,15*2</t>
  </si>
  <si>
    <t>0,9*3</t>
  </si>
  <si>
    <t>2*1</t>
  </si>
  <si>
    <t>2,4*2</t>
  </si>
  <si>
    <t>2,4*1</t>
  </si>
  <si>
    <t>1,7*1</t>
  </si>
  <si>
    <t>3,15*1</t>
  </si>
  <si>
    <t>157,25*1,05 'Přepočtené koeficientem množství</t>
  </si>
  <si>
    <t>52</t>
  </si>
  <si>
    <t>59051512</t>
  </si>
  <si>
    <t>profil začišťovací s okapnicí PVC s výztužnou tkaninou pro parapet ETICS</t>
  </si>
  <si>
    <t>1623699288</t>
  </si>
  <si>
    <t>152,4*1,05 'Přepočtené koeficientem množství</t>
  </si>
  <si>
    <t>53</t>
  </si>
  <si>
    <t>622325107</t>
  </si>
  <si>
    <t>Oprava vápenocementové omítky vnějších ploch stupně členitosti 1 hladké stěn, v rozsahu opravované plochy přes 50 do 65%</t>
  </si>
  <si>
    <t>2147130618</t>
  </si>
  <si>
    <t>https://podminky.urs.cz/item/CS_URS_2022_02/622325107</t>
  </si>
  <si>
    <t>odpočet soklu</t>
  </si>
  <si>
    <t>-82,94</t>
  </si>
  <si>
    <t>54</t>
  </si>
  <si>
    <t>622331121</t>
  </si>
  <si>
    <t>Omítka cementová vnějších ploch nanášená ručně jednovrstvá, tloušťky do 15 mm hladká stěn</t>
  </si>
  <si>
    <t>-1663405784</t>
  </si>
  <si>
    <t>https://podminky.urs.cz/item/CS_URS_2022_02/622331121</t>
  </si>
  <si>
    <t>omítky po vybouraném soklu</t>
  </si>
  <si>
    <t>29,75</t>
  </si>
  <si>
    <t>26,96</t>
  </si>
  <si>
    <t>26,23</t>
  </si>
  <si>
    <t>55</t>
  </si>
  <si>
    <t>622511112</t>
  </si>
  <si>
    <t>Omítka tenkovrstvá akrylátová vnějších ploch probarvená bez penetrace mozaiková střednězrnná stěn</t>
  </si>
  <si>
    <t>-1782083348</t>
  </si>
  <si>
    <t>https://podminky.urs.cz/item/CS_URS_2022_02/622511112</t>
  </si>
  <si>
    <t>56</t>
  </si>
  <si>
    <t>622541012</t>
  </si>
  <si>
    <t>Omítka tenkovrstvá silikonsilikátová vnějších ploch probarvená bez penetrace, zatíraná (škrábaná), tloušťky 1,5 mm stěn</t>
  </si>
  <si>
    <t>-1956970749</t>
  </si>
  <si>
    <t>https://podminky.urs.cz/item/CS_URS_2022_02/622541012</t>
  </si>
  <si>
    <t>57</t>
  </si>
  <si>
    <t>629991012</t>
  </si>
  <si>
    <t>Zakrytí vnějších ploch před znečištěním včetně pozdějšího odkrytí výplní otvorů a svislých ploch fólií přilepenou na začišťovací lištu</t>
  </si>
  <si>
    <t>598852313</t>
  </si>
  <si>
    <t>https://podminky.urs.cz/item/CS_URS_2022_02/629991012</t>
  </si>
  <si>
    <t>1,2*2,1*56</t>
  </si>
  <si>
    <t>1,2*2,1*11</t>
  </si>
  <si>
    <t>0,9*2,1*6</t>
  </si>
  <si>
    <t>2*2,1*2</t>
  </si>
  <si>
    <t>1,2*1,5*30</t>
  </si>
  <si>
    <t>1,2*1,5*3</t>
  </si>
  <si>
    <t>1,2*0,9*2</t>
  </si>
  <si>
    <t>3,15*2,1*2</t>
  </si>
  <si>
    <t>0,9*1,5*3</t>
  </si>
  <si>
    <t>2*1,5*1</t>
  </si>
  <si>
    <t>2,4*2,1*2</t>
  </si>
  <si>
    <t>2,4*1,5*1</t>
  </si>
  <si>
    <t>1,7*3*1</t>
  </si>
  <si>
    <t>3,15*2,75*1</t>
  </si>
  <si>
    <t>58</t>
  </si>
  <si>
    <t>637121112</t>
  </si>
  <si>
    <t>Okapový chodník z kameniva s udusáním a urovnáním povrchu z kačírku tl. 150 mm</t>
  </si>
  <si>
    <t>546185424</t>
  </si>
  <si>
    <t>https://podminky.urs.cz/item/CS_URS_2022_02/637121112</t>
  </si>
  <si>
    <t>okapový chodník z kačírku výkres 1.NP nový stav</t>
  </si>
  <si>
    <t>(37,5+0,4+3,9+7,8+7,8+3,9)*0,2</t>
  </si>
  <si>
    <t>Ostatní konstrukce a práce, bourání</t>
  </si>
  <si>
    <t>59</t>
  </si>
  <si>
    <t>941211112</t>
  </si>
  <si>
    <t>Montáž lešení řadového rámového lehkého pracovního s podlahami s provozním zatížením tř. 3 do 200 kg/m2 šířky tř. SW06 od 0,6 do 0,9 m, výšky přes 10 do 25 m</t>
  </si>
  <si>
    <t>1630963544</t>
  </si>
  <si>
    <t>https://podminky.urs.cz/item/CS_URS_2022_02/941211112</t>
  </si>
  <si>
    <t>(1,2+19,2)*12,5</t>
  </si>
  <si>
    <t>(1,2+9,6)*12,5</t>
  </si>
  <si>
    <t>(1,2+11,1+1,2)*12,5</t>
  </si>
  <si>
    <t>(3,9+1,2)*12,5</t>
  </si>
  <si>
    <t>(1,2+19,25+1,2)*12,5</t>
  </si>
  <si>
    <t>(1,2+3,9)*12,5</t>
  </si>
  <si>
    <t>(39,9+1,2)*12,5</t>
  </si>
  <si>
    <t>(1,2+12,05+1,2)*13</t>
  </si>
  <si>
    <t>3,6*12,5</t>
  </si>
  <si>
    <t>8*3</t>
  </si>
  <si>
    <t>11*3,6</t>
  </si>
  <si>
    <t>60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</si>
  <si>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</si>
  <si>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</si>
  <si>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560572932</t>
  </si>
  <si>
    <t>https://podminky.urs.cz/item/CS_URS_2022_02/941211211</t>
  </si>
  <si>
    <t>1812,08*120</t>
  </si>
  <si>
    <t>61</t>
  </si>
  <si>
    <t>941211811</t>
  </si>
  <si>
    <t>Demontáž lešení řadového rámového lehkého pracovního s provozním zatížením tř. 3 do 200 kg/m2 šířky tř. SW06 od 0,6 do 0,9 m, výšky do 10 m</t>
  </si>
  <si>
    <t>195916735</t>
  </si>
  <si>
    <t>https://podminky.urs.cz/item/CS_URS_2022_02/941211811</t>
  </si>
  <si>
    <t>62</t>
  </si>
  <si>
    <t>944611111</t>
  </si>
  <si>
    <t>Montáž ochranné plachty zavěšené na konstrukci lešení z textilie z umělých vláken</t>
  </si>
  <si>
    <t>1898551517</t>
  </si>
  <si>
    <t>https://podminky.urs.cz/item/CS_URS_2022_02/944611111</t>
  </si>
  <si>
    <t>63</t>
  </si>
  <si>
    <t>944611211</t>
  </si>
  <si>
    <t>Montáž ochranné plachty Příplatek za první a každý další den použití plachty k ceně -1111</t>
  </si>
  <si>
    <t>134145131</t>
  </si>
  <si>
    <t>https://podminky.urs.cz/item/CS_URS_2022_02/944611211</t>
  </si>
  <si>
    <t>64</t>
  </si>
  <si>
    <t>944611811</t>
  </si>
  <si>
    <t>Demontáž ochranné plachty zavěšené na konstrukci lešení z textilie z umělých vláken</t>
  </si>
  <si>
    <t>397466310</t>
  </si>
  <si>
    <t>https://podminky.urs.cz/item/CS_URS_2022_02/944611811</t>
  </si>
  <si>
    <t>65</t>
  </si>
  <si>
    <t>944711113</t>
  </si>
  <si>
    <t>Montáž záchytné stříšky zřizované současně s lehkým nebo těžkým lešením, šířky přes 2,0 do 2,5 m</t>
  </si>
  <si>
    <t>-932603174</t>
  </si>
  <si>
    <t>https://podminky.urs.cz/item/CS_URS_2022_02/944711113</t>
  </si>
  <si>
    <t>4+4</t>
  </si>
  <si>
    <t>66</t>
  </si>
  <si>
    <t>944711213</t>
  </si>
  <si>
    <t>Montáž záchytné stříšky Příplatek za první a každý další den použití záchytné stříšky k ceně -1113</t>
  </si>
  <si>
    <t>967498456</t>
  </si>
  <si>
    <t>https://podminky.urs.cz/item/CS_URS_2022_02/944711213</t>
  </si>
  <si>
    <t>8*120</t>
  </si>
  <si>
    <t>67</t>
  </si>
  <si>
    <t>944711813</t>
  </si>
  <si>
    <t>Demontáž záchytné stříšky zřizované současně s lehkým nebo těžkým lešením, šířky přes 2,0 do 2,5 m</t>
  </si>
  <si>
    <t>1538174630</t>
  </si>
  <si>
    <t>https://podminky.urs.cz/item/CS_URS_2022_02/944711813</t>
  </si>
  <si>
    <t>68</t>
  </si>
  <si>
    <t>949101111</t>
  </si>
  <si>
    <t>Lešení pomocné pracovní pro objekty pozemních staveb pro zatížení do 150 kg/m2, o výšce lešeňové podlahy do 1,9 m</t>
  </si>
  <si>
    <t>478496856</t>
  </si>
  <si>
    <t>https://podminky.urs.cz/item/CS_URS_2022_02/949101111</t>
  </si>
  <si>
    <t>pro omítku dozdívek</t>
  </si>
  <si>
    <t>2,7*1,2</t>
  </si>
  <si>
    <t>(2,7*1,2)*3</t>
  </si>
  <si>
    <t>(3,15*1,2)*2</t>
  </si>
  <si>
    <t>(2*1,2)*2</t>
  </si>
  <si>
    <t>omítka vnitřního ostění</t>
  </si>
  <si>
    <t>1,2*1,2*56</t>
  </si>
  <si>
    <t>1,2*1,2*11</t>
  </si>
  <si>
    <t>1,2*1,2*2</t>
  </si>
  <si>
    <t>0,9*12*6</t>
  </si>
  <si>
    <t>2*1,2*2</t>
  </si>
  <si>
    <t>1,2*1,2*30</t>
  </si>
  <si>
    <t>1,2*1,2*3</t>
  </si>
  <si>
    <t>3,15*1,2*2</t>
  </si>
  <si>
    <t>0,9*1,2*3</t>
  </si>
  <si>
    <t>2*1,2*1</t>
  </si>
  <si>
    <t>2,4*1,2*2</t>
  </si>
  <si>
    <t>2,4*1,2*1</t>
  </si>
  <si>
    <t>1,7*1,2*1</t>
  </si>
  <si>
    <t>3,15*1,2*1</t>
  </si>
  <si>
    <t>272,34*2 'Přepočtené koeficientem množství</t>
  </si>
  <si>
    <t>69</t>
  </si>
  <si>
    <t>966032911</t>
  </si>
  <si>
    <t>Odsekání říms podokenních nebo nadokenních předsazených přes líc zdiva do 80 mm</t>
  </si>
  <si>
    <t>892687839</t>
  </si>
  <si>
    <t>https://podminky.urs.cz/item/CS_URS_2022_02/966032911</t>
  </si>
  <si>
    <t>pohled západní stávající stav</t>
  </si>
  <si>
    <t>10,6+10,6</t>
  </si>
  <si>
    <t>11,1</t>
  </si>
  <si>
    <t>70</t>
  </si>
  <si>
    <t>967032974</t>
  </si>
  <si>
    <t>Odsekání plošných fasádních prvků předsazených před líc zdiva do 80 mm</t>
  </si>
  <si>
    <t>1684231205</t>
  </si>
  <si>
    <t>https://podminky.urs.cz/item/CS_URS_2022_02/967032974</t>
  </si>
  <si>
    <t>4*0,2</t>
  </si>
  <si>
    <t>1,5*0,375*2</t>
  </si>
  <si>
    <t>6,1*0,2*2</t>
  </si>
  <si>
    <t>5,7*0,3</t>
  </si>
  <si>
    <t>2,7*0,2*4</t>
  </si>
  <si>
    <t>0,8*0,7*2</t>
  </si>
  <si>
    <t>7,35*0,5</t>
  </si>
  <si>
    <t>4,8*0,2*2</t>
  </si>
  <si>
    <t>1,5*0,2*2</t>
  </si>
  <si>
    <t>3,47*0,2</t>
  </si>
  <si>
    <t>2,2*0,2*2</t>
  </si>
  <si>
    <t>2,8*0,2*2</t>
  </si>
  <si>
    <t>0,5*0,2*2</t>
  </si>
  <si>
    <t>6,75*0,75</t>
  </si>
  <si>
    <t>1,8*0,5</t>
  </si>
  <si>
    <t>4,6*1,15</t>
  </si>
  <si>
    <t>((1,6*0,2+2,1*0,2)*2)*8</t>
  </si>
  <si>
    <t>9,6*0,55</t>
  </si>
  <si>
    <t>7,5*0,75</t>
  </si>
  <si>
    <t>2,7*0,75</t>
  </si>
  <si>
    <t>pohled severní stávající stav</t>
  </si>
  <si>
    <t>10,9*0,75</t>
  </si>
  <si>
    <t>((4,6+3,8)/2*2,85)</t>
  </si>
  <si>
    <t>1,2*6,3</t>
  </si>
  <si>
    <t>6,7*0,75</t>
  </si>
  <si>
    <t>2,25*6,7</t>
  </si>
  <si>
    <t>12,05*3,9</t>
  </si>
  <si>
    <t>(6,025*2,1/2)*2</t>
  </si>
  <si>
    <t>0,4*3,9/2</t>
  </si>
  <si>
    <t>pohled jižní stávající stav</t>
  </si>
  <si>
    <t>6,4*0,75</t>
  </si>
  <si>
    <t>((5,7+3,9)/2*7,5)</t>
  </si>
  <si>
    <t>((2,6+2,25)/2*1,5)</t>
  </si>
  <si>
    <t>-(1,2*2,1)*3</t>
  </si>
  <si>
    <t>71</t>
  </si>
  <si>
    <t>968082016</t>
  </si>
  <si>
    <t>Vybourání plastových rámů oken s křídly, dveřních zárubní, vrat rámu oken s křídly, plochy přes 1 do 2 m2</t>
  </si>
  <si>
    <t>-1109325223</t>
  </si>
  <si>
    <t>https://podminky.urs.cz/item/CS_URS_2022_02/968082016</t>
  </si>
  <si>
    <t>0,9*1,2*6</t>
  </si>
  <si>
    <t>1,2*1,5*26</t>
  </si>
  <si>
    <t>72</t>
  </si>
  <si>
    <t>968082017</t>
  </si>
  <si>
    <t>Vybourání plastových rámů oken s křídly, dveřních zárubní, vrat rámu oken s křídly, plochy přes 2 do 4 m2</t>
  </si>
  <si>
    <t>1943428253</t>
  </si>
  <si>
    <t>https://podminky.urs.cz/item/CS_URS_2022_02/968082017</t>
  </si>
  <si>
    <t>1,2*2,1*46</t>
  </si>
  <si>
    <t>73</t>
  </si>
  <si>
    <t>968082018</t>
  </si>
  <si>
    <t>Vybourání plastových rámů oken s křídly, dveřních zárubní, vrat rámu oken s křídly, plochy přes 4 m2</t>
  </si>
  <si>
    <t>-192298801</t>
  </si>
  <si>
    <t>https://podminky.urs.cz/item/CS_URS_2022_02/968082018</t>
  </si>
  <si>
    <t>1,7*3</t>
  </si>
  <si>
    <t>3,075*2,8*2</t>
  </si>
  <si>
    <t>3,075*2,2</t>
  </si>
  <si>
    <t>2,7*5,9</t>
  </si>
  <si>
    <t>3,15*10</t>
  </si>
  <si>
    <t>2,7*8,35</t>
  </si>
  <si>
    <t>2*8,35</t>
  </si>
  <si>
    <t>74</t>
  </si>
  <si>
    <t>978015371</t>
  </si>
  <si>
    <t>Otlučení vápenných nebo vápenocementových omítek vnějších ploch s vyškrabáním spar a s očištěním zdiva stupně členitosti 1 a 2, v rozsahu přes 50 do 65 %</t>
  </si>
  <si>
    <t>1614178584</t>
  </si>
  <si>
    <t>https://podminky.urs.cz/item/CS_URS_2022_02/978015371</t>
  </si>
  <si>
    <t>75</t>
  </si>
  <si>
    <t>978036191</t>
  </si>
  <si>
    <t>Otlučení cementových omítek vnějších ploch s vyškrabáním spar zdiva a s očištěním povrchu, v rozsahu přes 80 do 100 %</t>
  </si>
  <si>
    <t>189118967</t>
  </si>
  <si>
    <t>https://podminky.urs.cz/item/CS_URS_2022_02/978036191</t>
  </si>
  <si>
    <t>pohled západní stávající stav -mozaiková omítka</t>
  </si>
  <si>
    <t>3,9*0,25</t>
  </si>
  <si>
    <t>7,6*0,25</t>
  </si>
  <si>
    <t>0,45*0,25</t>
  </si>
  <si>
    <t>pohled východní - stávající stav</t>
  </si>
  <si>
    <t>11,1*0,4</t>
  </si>
  <si>
    <t>9,6*0,5</t>
  </si>
  <si>
    <t>9,1*0,7</t>
  </si>
  <si>
    <t>10,1*0,8</t>
  </si>
  <si>
    <t>76</t>
  </si>
  <si>
    <t>978036391</t>
  </si>
  <si>
    <t>Otlučení omítek z umělého kamene vnějších ploch s vyškrabáním spar zdiva, s očištěním povrchu, v rozsahu přes 80 do 100 %</t>
  </si>
  <si>
    <t>-1887907721</t>
  </si>
  <si>
    <t>https://podminky.urs.cz/item/CS_URS_2022_02/978036391</t>
  </si>
  <si>
    <t>9*3,8</t>
  </si>
  <si>
    <t>-(3,075*2,8)</t>
  </si>
  <si>
    <t>3,6*0,6</t>
  </si>
  <si>
    <t>77</t>
  </si>
  <si>
    <t>978059641</t>
  </si>
  <si>
    <t>Odsekání obkladů stěn včetně otlučení podkladní omítky až na zdivo z obkládaček vnějších, z jakýchkoliv materiálů, plochy přes 1 m2</t>
  </si>
  <si>
    <t>-1695821518</t>
  </si>
  <si>
    <t>https://podminky.urs.cz/item/CS_URS_2022_02/978059641</t>
  </si>
  <si>
    <t>10,2*0,25</t>
  </si>
  <si>
    <t>9,6*0,9</t>
  </si>
  <si>
    <t>pohled východní stávající stav</t>
  </si>
  <si>
    <t>1,05*1,05</t>
  </si>
  <si>
    <t>1,05*2,3/2</t>
  </si>
  <si>
    <t>5,9*1,1</t>
  </si>
  <si>
    <t>4,45*1,2</t>
  </si>
  <si>
    <t>1,12*0,8</t>
  </si>
  <si>
    <t>78</t>
  </si>
  <si>
    <t>985131111</t>
  </si>
  <si>
    <t>Očištění ploch stěn, rubu kleneb a podlah tlakovou vodou</t>
  </si>
  <si>
    <t>-732308095</t>
  </si>
  <si>
    <t>https://podminky.urs.cz/item/CS_URS_2022_02/985131111</t>
  </si>
  <si>
    <t>79</t>
  </si>
  <si>
    <t>985131311</t>
  </si>
  <si>
    <t>Očištění ploch stěn, rubu kleneb a podlah ruční dočištění ocelovými kartáči</t>
  </si>
  <si>
    <t>-341316330</t>
  </si>
  <si>
    <t>https://podminky.urs.cz/item/CS_URS_2022_02/985131311</t>
  </si>
  <si>
    <t>997</t>
  </si>
  <si>
    <t>Přesun sutě</t>
  </si>
  <si>
    <t>80</t>
  </si>
  <si>
    <t>997013113</t>
  </si>
  <si>
    <t>Vnitrostaveništní doprava suti a vybouraných hmot vodorovně do 50 m svisle s použitím mechanizace pro budovy a haly výšky přes 9 do 12 m</t>
  </si>
  <si>
    <t>-253457359</t>
  </si>
  <si>
    <t>https://podminky.urs.cz/item/CS_URS_2022_02/997013113</t>
  </si>
  <si>
    <t>81</t>
  </si>
  <si>
    <t>997013501</t>
  </si>
  <si>
    <t>Odvoz suti a vybouraných hmot na skládku nebo meziskládku se složením, na vzdálenost do 1 km</t>
  </si>
  <si>
    <t>-1050625648</t>
  </si>
  <si>
    <t>https://podminky.urs.cz/item/CS_URS_2022_02/997013501</t>
  </si>
  <si>
    <t>82</t>
  </si>
  <si>
    <t>997013509</t>
  </si>
  <si>
    <t>Odvoz suti a vybouraných hmot na skládku nebo meziskládku se složením, na vzdálenost Příplatek k ceně za každý další i započatý 1 km přes 1 km</t>
  </si>
  <si>
    <t>-347958040</t>
  </si>
  <si>
    <t>https://podminky.urs.cz/item/CS_URS_2022_02/997013509</t>
  </si>
  <si>
    <t>120,42*5</t>
  </si>
  <si>
    <t>83</t>
  </si>
  <si>
    <t>997013631</t>
  </si>
  <si>
    <t>Poplatek za uložení stavebního odpadu na skládce (skládkovné) směsného stavebního a demoličního zatříděného do Katalogu odpadů pod kódem 17 09 04</t>
  </si>
  <si>
    <t>675804773</t>
  </si>
  <si>
    <t>https://podminky.urs.cz/item/CS_URS_2022_02/997013631</t>
  </si>
  <si>
    <t>998</t>
  </si>
  <si>
    <t>Přesun hmot</t>
  </si>
  <si>
    <t>84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</si>
  <si>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</si>
  <si>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</si>
  <si>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-1780713246</t>
  </si>
  <si>
    <t>https://podminky.urs.cz/item/CS_URS_2022_02/998017002</t>
  </si>
  <si>
    <t>85</t>
  </si>
  <si>
    <t>998223011</t>
  </si>
  <si>
    <t>Přesun hmot pro pozemní komunikace s krytem dlážděným dopravní vzdálenost do 200 m jakékoliv délky objektu</t>
  </si>
  <si>
    <t>-1839554516</t>
  </si>
  <si>
    <t>https://podminky.urs.cz/item/CS_URS_2022_02/998223011</t>
  </si>
  <si>
    <t>PSV</t>
  </si>
  <si>
    <t>Práce a dodávky PSV</t>
  </si>
  <si>
    <t>711</t>
  </si>
  <si>
    <t>Izolace proti vodě, vlhkosti a plynům</t>
  </si>
  <si>
    <t>86</t>
  </si>
  <si>
    <t>711161115</t>
  </si>
  <si>
    <t>Izolace proti zemní vlhkosti a beztlakové vodě nopovými fóliemi na ploše vodorovné V vrstva ochranná, odvětrávací a drenážní výška nopku 20,0 mm, tl. fólie do 1,0 mm</t>
  </si>
  <si>
    <t>1491104962</t>
  </si>
  <si>
    <t>https://podminky.urs.cz/item/CS_URS_2022_02/711161115</t>
  </si>
  <si>
    <t>9,74*0,2</t>
  </si>
  <si>
    <t>11,38*0,2</t>
  </si>
  <si>
    <t>11,2*0,2</t>
  </si>
  <si>
    <t>9,5*0,2</t>
  </si>
  <si>
    <t>9*0,2</t>
  </si>
  <si>
    <t>10,2*0,2</t>
  </si>
  <si>
    <t>6,04*0,2</t>
  </si>
  <si>
    <t>4,59*0,2</t>
  </si>
  <si>
    <t>3,6*0,2</t>
  </si>
  <si>
    <t>87</t>
  </si>
  <si>
    <t>711161384</t>
  </si>
  <si>
    <t>Izolace proti zemní vlhkosti a beztlakové vodě nopovými fóliemi ostatní ukončení izolace provětrávací lištou</t>
  </si>
  <si>
    <t>1172117986</t>
  </si>
  <si>
    <t>https://podminky.urs.cz/item/CS_URS_2022_02/711161384</t>
  </si>
  <si>
    <t>19,34</t>
  </si>
  <si>
    <t>9,74</t>
  </si>
  <si>
    <t>11,38</t>
  </si>
  <si>
    <t>3,9</t>
  </si>
  <si>
    <t>0,45</t>
  </si>
  <si>
    <t>7,44</t>
  </si>
  <si>
    <t>11,2</t>
  </si>
  <si>
    <t>9,5</t>
  </si>
  <si>
    <t>10,2</t>
  </si>
  <si>
    <t>6,04</t>
  </si>
  <si>
    <t>4,59</t>
  </si>
  <si>
    <t>3,6</t>
  </si>
  <si>
    <t>88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</si>
  <si>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</si>
  <si>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</si>
  <si>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</si>
  <si>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655662516</t>
  </si>
  <si>
    <t>https://podminky.urs.cz/item/CS_URS_2022_02/998711202</t>
  </si>
  <si>
    <t>713</t>
  </si>
  <si>
    <t>Izolace tepelné</t>
  </si>
  <si>
    <t>89</t>
  </si>
  <si>
    <t>713114412</t>
  </si>
  <si>
    <t>Tepelná foukaná izolace vodorovných konstrukcí z minerálních vláken nižší objemové hmotnosti otevřená volně foukaná, tloušťky vrstvy přes 150 do 250 mm</t>
  </si>
  <si>
    <t>-664516239</t>
  </si>
  <si>
    <t>https://podminky.urs.cz/item/CS_URS_2022_02/713114412</t>
  </si>
  <si>
    <t>skladba STR1</t>
  </si>
  <si>
    <t>697,5*0,16</t>
  </si>
  <si>
    <t>90</t>
  </si>
  <si>
    <t>713131141</t>
  </si>
  <si>
    <t>Montáž tepelné izolace stěn rohožemi, pásy, deskami, dílci, bloky (izolační materiál ve specifikaci) lepením celoplošně</t>
  </si>
  <si>
    <t>-681188252</t>
  </si>
  <si>
    <t>https://podminky.urs.cz/item/CS_URS_2022_02/713131141</t>
  </si>
  <si>
    <t>91</t>
  </si>
  <si>
    <t>28376424</t>
  </si>
  <si>
    <t>deska XPS hrana polodrážková a hladký povrch 300kPA tl 140mm</t>
  </si>
  <si>
    <t>1965027524</t>
  </si>
  <si>
    <t>87,99*1,05 'Přepočtené koeficientem množství</t>
  </si>
  <si>
    <t>92</t>
  </si>
  <si>
    <t>713191133</t>
  </si>
  <si>
    <t>Montáž tepelné izolace stavebních konstrukcí - doplňky a konstrukční součásti podlah, stropů vrchem nebo střech překrytím fólií položenou volně s přelepením spojů</t>
  </si>
  <si>
    <t>-1070449286</t>
  </si>
  <si>
    <t>https://podminky.urs.cz/item/CS_URS_2022_02/713191133</t>
  </si>
  <si>
    <t>697,5</t>
  </si>
  <si>
    <t>93</t>
  </si>
  <si>
    <t>28329250</t>
  </si>
  <si>
    <t>fólie nekontaktní nízkodifuzně propustná PE mikroperforovaná pro doplňkovou hydroizolační vrstvu třípláštových střech (reakce na oheň - třída F) 110g/m2</t>
  </si>
  <si>
    <t>-929229350</t>
  </si>
  <si>
    <t>697,5*1,1 'Přepočtené koeficientem množství</t>
  </si>
  <si>
    <t>94</t>
  </si>
  <si>
    <t>998713202</t>
  </si>
  <si>
    <t>Přesun hmot pro izolace tepelné stanovený procentní sazbou (%) z ceny vodorovná dopravní vzdálenost do 50 m v objektech výšky přes 6 do 12 m</t>
  </si>
  <si>
    <t>1876479786</t>
  </si>
  <si>
    <t>https://podminky.urs.cz/item/CS_URS_2022_02/998713202</t>
  </si>
  <si>
    <t>762</t>
  </si>
  <si>
    <t>Konstrukce tesařské</t>
  </si>
  <si>
    <t>95</t>
  </si>
  <si>
    <t>762083122</t>
  </si>
  <si>
    <t>Impregnace řeziva máčením proti dřevokaznému hmyzu, houbám a plísním, třída ohrožení 3 a 4 (dřevo v exteriéru)</t>
  </si>
  <si>
    <t>93596076</t>
  </si>
  <si>
    <t>https://podminky.urs.cz/item/CS_URS_2022_02/762083122</t>
  </si>
  <si>
    <t xml:space="preserve">výkres  půdorys střechy - nový stav</t>
  </si>
  <si>
    <t>112*0,025</t>
  </si>
  <si>
    <t>mansardové zastřešení latě</t>
  </si>
  <si>
    <t>112*5,5*0,06*0,04</t>
  </si>
  <si>
    <t>mansardové zastřešení kontralatě</t>
  </si>
  <si>
    <t>112*4*0,04*0,06</t>
  </si>
  <si>
    <t>96</t>
  </si>
  <si>
    <t>762341310</t>
  </si>
  <si>
    <t>Montáž bednění střech obloukových sklonu do 60° s vyřezáním otvorů, nároží, úžlabí, nadstřešních konstrukcí z prken hrubých na sraz tl. do 32 mm</t>
  </si>
  <si>
    <t>1933970297</t>
  </si>
  <si>
    <t>https://podminky.urs.cz/item/CS_URS_2022_02/762341310</t>
  </si>
  <si>
    <t>mansardové zastřešení</t>
  </si>
  <si>
    <t>112</t>
  </si>
  <si>
    <t>97</t>
  </si>
  <si>
    <t>60515111</t>
  </si>
  <si>
    <t>řezivo jehličnaté boční prkno 20-30mm</t>
  </si>
  <si>
    <t>1427390529</t>
  </si>
  <si>
    <t>98</t>
  </si>
  <si>
    <t>762341811</t>
  </si>
  <si>
    <t>Demontáž bednění a laťování bednění střech rovných, obloukových, sklonu do 60° se všemi nadstřešními konstrukcemi z prken hrubých, hoblovaných tl. do 32 mm</t>
  </si>
  <si>
    <t>-549769821</t>
  </si>
  <si>
    <t>https://podminky.urs.cz/item/CS_URS_2022_02/762341811</t>
  </si>
  <si>
    <t xml:space="preserve">výkres  půdorys střechy - stávající stav</t>
  </si>
  <si>
    <t>99</t>
  </si>
  <si>
    <t>762342211</t>
  </si>
  <si>
    <t>Montáž laťování střech jednoduchých sklonu do 60° při osové vzdálenosti latí do 150 mm</t>
  </si>
  <si>
    <t>480268596</t>
  </si>
  <si>
    <t>https://podminky.urs.cz/item/CS_URS_2022_02/762342211</t>
  </si>
  <si>
    <t>100</t>
  </si>
  <si>
    <t>60514106</t>
  </si>
  <si>
    <t>řezivo jehličnaté lať pevnostní třída S10-13 průřez 40x60mm</t>
  </si>
  <si>
    <t>196695636</t>
  </si>
  <si>
    <t>1,48*1,1 'Přepočtené koeficientem množství</t>
  </si>
  <si>
    <t>101</t>
  </si>
  <si>
    <t>762342511</t>
  </si>
  <si>
    <t>Montáž laťování montáž kontralatí na podklad bez tepelné izolace</t>
  </si>
  <si>
    <t>-554738371</t>
  </si>
  <si>
    <t>https://podminky.urs.cz/item/CS_URS_2022_02/762342511</t>
  </si>
  <si>
    <t>112*4</t>
  </si>
  <si>
    <t>102</t>
  </si>
  <si>
    <t>60514112</t>
  </si>
  <si>
    <t>řezivo jehličnaté lať surová dl 4m</t>
  </si>
  <si>
    <t>-119270559</t>
  </si>
  <si>
    <t>1,08*1,1 'Přepočtené koeficientem množství</t>
  </si>
  <si>
    <t>103</t>
  </si>
  <si>
    <t>762395000</t>
  </si>
  <si>
    <t>Spojovací prostředky krovů, bednění a laťování, nadstřešních konstrukcí svory, prkna, hřebíky, pásová ocel, vruty</t>
  </si>
  <si>
    <t>568830259</t>
  </si>
  <si>
    <t>https://podminky.urs.cz/item/CS_URS_2022_02/762395000</t>
  </si>
  <si>
    <t>104</t>
  </si>
  <si>
    <t>998762202</t>
  </si>
  <si>
    <t>Přesun hmot pro konstrukce tesařské stanovený procentní sazbou (%) z ceny vodorovná dopravní vzdálenost do 50 m v objektech výšky přes 6 do 12 m</t>
  </si>
  <si>
    <t>-566624737</t>
  </si>
  <si>
    <t>https://podminky.urs.cz/item/CS_URS_2022_02/998762202</t>
  </si>
  <si>
    <t>764</t>
  </si>
  <si>
    <t>Konstrukce klempířské</t>
  </si>
  <si>
    <t>105</t>
  </si>
  <si>
    <t>764001831</t>
  </si>
  <si>
    <t>Demontáž klempířských konstrukcí krytiny z taškových tabulí do suti</t>
  </si>
  <si>
    <t>-1878603081</t>
  </si>
  <si>
    <t>https://podminky.urs.cz/item/CS_URS_2022_02/764001831</t>
  </si>
  <si>
    <t>106</t>
  </si>
  <si>
    <t>764002851</t>
  </si>
  <si>
    <t>Demontáž klempířských konstrukcí oplechování parapetů do suti</t>
  </si>
  <si>
    <t>-1164694291</t>
  </si>
  <si>
    <t>https://podminky.urs.cz/item/CS_URS_2022_02/764002851</t>
  </si>
  <si>
    <t>C/1</t>
  </si>
  <si>
    <t>1,2*46</t>
  </si>
  <si>
    <t>C/2</t>
  </si>
  <si>
    <t>C/4</t>
  </si>
  <si>
    <t>C/6</t>
  </si>
  <si>
    <t>1,2*26</t>
  </si>
  <si>
    <t>C/7</t>
  </si>
  <si>
    <t>C/10</t>
  </si>
  <si>
    <t>107</t>
  </si>
  <si>
    <t>764004801</t>
  </si>
  <si>
    <t>Demontáž klempířských konstrukcí žlabu podokapního do suti</t>
  </si>
  <si>
    <t>2044100744</t>
  </si>
  <si>
    <t>https://podminky.urs.cz/item/CS_URS_2022_02/764004801</t>
  </si>
  <si>
    <t>výpis klempířských prvků</t>
  </si>
  <si>
    <t>22+58+17+9</t>
  </si>
  <si>
    <t>108</t>
  </si>
  <si>
    <t>764004821</t>
  </si>
  <si>
    <t>Demontáž klempířských konstrukcí žlabu nástřešního do suti</t>
  </si>
  <si>
    <t>-10643127</t>
  </si>
  <si>
    <t>https://podminky.urs.cz/item/CS_URS_2022_02/764004821</t>
  </si>
  <si>
    <t>31+20</t>
  </si>
  <si>
    <t>109</t>
  </si>
  <si>
    <t>764004861</t>
  </si>
  <si>
    <t>Demontáž klempířských konstrukcí svodu do suti</t>
  </si>
  <si>
    <t>-1898140167</t>
  </si>
  <si>
    <t>https://podminky.urs.cz/item/CS_URS_2022_02/764004861</t>
  </si>
  <si>
    <t>56+66</t>
  </si>
  <si>
    <t>110</t>
  </si>
  <si>
    <t>764121454</t>
  </si>
  <si>
    <t>Krytina z hliníkového plechu s úpravou u okapů, prostupů a výčnělků ze šablon, počet kusů přes 4 do 10 ks/m2 přes 60°</t>
  </si>
  <si>
    <t>-304124093</t>
  </si>
  <si>
    <t>https://podminky.urs.cz/item/CS_URS_2022_02/764121454</t>
  </si>
  <si>
    <t>111</t>
  </si>
  <si>
    <t>76421264</t>
  </si>
  <si>
    <t>Oplechování střešních prvků z pozinkovaného plechu s povrchovou úpravou štítu závětrnou lištou rš 740 mm</t>
  </si>
  <si>
    <t>vlastní</t>
  </si>
  <si>
    <t>-621897719</t>
  </si>
  <si>
    <t>K/20</t>
  </si>
  <si>
    <t>K/21</t>
  </si>
  <si>
    <t>764212683</t>
  </si>
  <si>
    <t>Oplechování střešních prvků z pozinkovaného plechu s povrchovou úpravou okapu střechy rovné systémovou okapovou lištou rš 250 mm v krytině ze šablon</t>
  </si>
  <si>
    <t>-1993672649</t>
  </si>
  <si>
    <t>https://podminky.urs.cz/item/CS_URS_2022_02/764212683</t>
  </si>
  <si>
    <t>3,5+3,1</t>
  </si>
  <si>
    <t>2,7+2,3</t>
  </si>
  <si>
    <t>113</t>
  </si>
  <si>
    <t>76421661</t>
  </si>
  <si>
    <t>Oplechování parapetů z pozinkovaného plechu s povrchovou úpravou rovných celoplošně lepené, bez rohů rš 270 mm</t>
  </si>
  <si>
    <t>-1727523544</t>
  </si>
  <si>
    <t>K/3</t>
  </si>
  <si>
    <t>53*1,2</t>
  </si>
  <si>
    <t>K/4</t>
  </si>
  <si>
    <t>K/5</t>
  </si>
  <si>
    <t>2*3</t>
  </si>
  <si>
    <t>K/6</t>
  </si>
  <si>
    <t>114</t>
  </si>
  <si>
    <t>76421662</t>
  </si>
  <si>
    <t>Oplechování parapetů z pozinkovaného plechu s povrchovou úpravou rovných celoplošně lepené, bez rohů rš 290 mm</t>
  </si>
  <si>
    <t>-2084900509</t>
  </si>
  <si>
    <t>K/1</t>
  </si>
  <si>
    <t>1,2*43</t>
  </si>
  <si>
    <t>K/2</t>
  </si>
  <si>
    <t>2,4*3</t>
  </si>
  <si>
    <t>K/8</t>
  </si>
  <si>
    <t>115</t>
  </si>
  <si>
    <t>76421663</t>
  </si>
  <si>
    <t>Oplechování parapetů z pozinkovaného plechu s povrchovou úpravou rovných celoplošně lepené, bez rohů rš 730 mm</t>
  </si>
  <si>
    <t>398363861</t>
  </si>
  <si>
    <t>K/7</t>
  </si>
  <si>
    <t>1,2*4</t>
  </si>
  <si>
    <t>K/9</t>
  </si>
  <si>
    <t>6,6*1</t>
  </si>
  <si>
    <t>K/10</t>
  </si>
  <si>
    <t>4,7*1</t>
  </si>
  <si>
    <t>116</t>
  </si>
  <si>
    <t>76431166</t>
  </si>
  <si>
    <t>Lemování zdí z pozinkovaného plechu s povrchovou úpravou boční nebo horní rovné, střech s krytinou prejzovou nebo vlnitou rš 480 mm</t>
  </si>
  <si>
    <t>1670872222</t>
  </si>
  <si>
    <t>K/19</t>
  </si>
  <si>
    <t>117</t>
  </si>
  <si>
    <t>764511642</t>
  </si>
  <si>
    <t>Žlab podokapní z pozinkovaného plechu s povrchovou úpravou včetně háků a čel kotlík oválný (trychtýřový), rš žlabu/průměr svodu 330/100 mm</t>
  </si>
  <si>
    <t>974131021</t>
  </si>
  <si>
    <t>https://podminky.urs.cz/item/CS_URS_2022_02/764511642</t>
  </si>
  <si>
    <t>půdorys střechy nový stav</t>
  </si>
  <si>
    <t>118</t>
  </si>
  <si>
    <t>76451167</t>
  </si>
  <si>
    <t>Žlab podokapní z pozinkovaného plechu s povrchovou úpravou včetně háků a čel půlkruhový do rš 250 mm</t>
  </si>
  <si>
    <t>1055073583</t>
  </si>
  <si>
    <t>K/17</t>
  </si>
  <si>
    <t>K/18</t>
  </si>
  <si>
    <t>119</t>
  </si>
  <si>
    <t>764511602</t>
  </si>
  <si>
    <t>Žlab podokapní z pozinkovaného plechu s povrchovou úpravou včetně háků a čel půlkruhový rš 330 mm</t>
  </si>
  <si>
    <t>1042490668</t>
  </si>
  <si>
    <t>https://podminky.urs.cz/item/CS_URS_2022_02/764511602</t>
  </si>
  <si>
    <t>K/11</t>
  </si>
  <si>
    <t>K/12</t>
  </si>
  <si>
    <t>120</t>
  </si>
  <si>
    <t>7645138</t>
  </si>
  <si>
    <t>Žlab nadokapní (nástřešní) z pozinkovaného plechu s povrchovou úpravou oblého tvaru, včetně háků, čel a hrdel rš 800 mm</t>
  </si>
  <si>
    <t>-309477154</t>
  </si>
  <si>
    <t>K/13</t>
  </si>
  <si>
    <t>K/14</t>
  </si>
  <si>
    <t>121</t>
  </si>
  <si>
    <t>76451867</t>
  </si>
  <si>
    <t>Svod z pozinkovaného plechu s upraveným povrchem včetně objímek, kolen a odskoků kruhový, průměru 125 mm</t>
  </si>
  <si>
    <t>-348266702</t>
  </si>
  <si>
    <t>K/15</t>
  </si>
  <si>
    <t>K/16</t>
  </si>
  <si>
    <t>122</t>
  </si>
  <si>
    <t>998764202</t>
  </si>
  <si>
    <t>Přesun hmot pro konstrukce klempířské stanovený procentní sazbou (%) z ceny vodorovná dopravní vzdálenost do 50 m v objektech výšky přes 6 do 12 m</t>
  </si>
  <si>
    <t>1652153407</t>
  </si>
  <si>
    <t>https://podminky.urs.cz/item/CS_URS_2022_02/998764202</t>
  </si>
  <si>
    <t>765</t>
  </si>
  <si>
    <t>Krytina skládaná</t>
  </si>
  <si>
    <t>123</t>
  </si>
  <si>
    <t>765191021</t>
  </si>
  <si>
    <t>Montáž pojistné hydroizolační nebo parotěsné fólie kladené ve sklonu přes 20° s lepenými přesahy na krokve</t>
  </si>
  <si>
    <t>384404834</t>
  </si>
  <si>
    <t>https://podminky.urs.cz/item/CS_URS_2022_02/765191021</t>
  </si>
  <si>
    <t>124</t>
  </si>
  <si>
    <t>28329031</t>
  </si>
  <si>
    <t>fólie kontaktní difuzně propustná pro doplňkovou hydroizolační vrstvu, monolitická dvouvrstvá PES/PR 270g/m2, integrovaná samolepící páska</t>
  </si>
  <si>
    <t>612766067</t>
  </si>
  <si>
    <t>112*1,1 'Přepočtené koeficientem množství</t>
  </si>
  <si>
    <t>125</t>
  </si>
  <si>
    <t>765191031</t>
  </si>
  <si>
    <t>Montáž pojistné hydroizolační nebo parotěsné fólie lepení těsnících pásků pod kontralatě</t>
  </si>
  <si>
    <t>1290162991</t>
  </si>
  <si>
    <t>https://podminky.urs.cz/item/CS_URS_2022_02/765191031</t>
  </si>
  <si>
    <t>126</t>
  </si>
  <si>
    <t>28329303</t>
  </si>
  <si>
    <t>páska těsnící jednostranně lepící butylkaučuková pod kontralatě š 50mm</t>
  </si>
  <si>
    <t>-704090986</t>
  </si>
  <si>
    <t>448*1,1 'Přepočtené koeficientem množství</t>
  </si>
  <si>
    <t>127</t>
  </si>
  <si>
    <t>765191911</t>
  </si>
  <si>
    <t>Demontáž pojistné hydroizolační fólie kladené ve sklonu přes 30°</t>
  </si>
  <si>
    <t>855940814</t>
  </si>
  <si>
    <t>https://podminky.urs.cz/item/CS_URS_2022_02/765191911</t>
  </si>
  <si>
    <t>128</t>
  </si>
  <si>
    <t>998765202</t>
  </si>
  <si>
    <t>Přesun hmot pro krytiny skládané stanovený procentní sazbou (%) z ceny vodorovná dopravní vzdálenost do 50 m v objektech výšky přes 6 do 12 m</t>
  </si>
  <si>
    <t>1477392058</t>
  </si>
  <si>
    <t>https://podminky.urs.cz/item/CS_URS_2022_02/998765202</t>
  </si>
  <si>
    <t>766</t>
  </si>
  <si>
    <t>Konstrukce truhlářské</t>
  </si>
  <si>
    <t>129</t>
  </si>
  <si>
    <t>766000216</t>
  </si>
  <si>
    <t>Montáž oken plastových, montáž žaluzií</t>
  </si>
  <si>
    <t>kpl</t>
  </si>
  <si>
    <t>-1080471735</t>
  </si>
  <si>
    <t>130</t>
  </si>
  <si>
    <t>6114001</t>
  </si>
  <si>
    <t xml:space="preserve">okno plastové dvoukřídlé  s nadsvětlíkem OS, 1200 x 2100 mm, barva bílá,izolační trojsklo, stav. hl. min 75 mm, Uw max.0,85 W/m2.K     C/1</t>
  </si>
  <si>
    <t>1004185975</t>
  </si>
  <si>
    <t>131</t>
  </si>
  <si>
    <t>6114001b</t>
  </si>
  <si>
    <t xml:space="preserve">klika uzamykatelná, barva bílá   C/1</t>
  </si>
  <si>
    <t>1914145255</t>
  </si>
  <si>
    <t>132</t>
  </si>
  <si>
    <t>6114002</t>
  </si>
  <si>
    <t xml:space="preserve">okno plastové dvoukřídlé s nadsvětlíkem O+S 1200 x 2100 mm, barva bílá,izolační trojsklo, stav. hl. min 75 mm,Uw max.0,85 W/m2.K   C/2</t>
  </si>
  <si>
    <t>-731081483</t>
  </si>
  <si>
    <t>133</t>
  </si>
  <si>
    <t>6114003</t>
  </si>
  <si>
    <t xml:space="preserve">okno plastové dvoukřídlé OS+OS, se sloupkem 1200 x 700 mm, barva bílá,izolační trojsklo, stav. hl. min 75 mm,Uw max.0,85 W/m2.K   C/3</t>
  </si>
  <si>
    <t>26454492</t>
  </si>
  <si>
    <t>134</t>
  </si>
  <si>
    <t>6114003b</t>
  </si>
  <si>
    <t xml:space="preserve">klika uzamykatelná, barva bílá   C/3</t>
  </si>
  <si>
    <t>1631205615</t>
  </si>
  <si>
    <t>135</t>
  </si>
  <si>
    <t>6114004</t>
  </si>
  <si>
    <t xml:space="preserve">okno plastové jednokřídlé s nadsvětlíkem OS+OS 900 x 2100 mm, barva bílá,izolační trojsklo, stav. hl. min 75 mm,Uw max.0,85 W/m2.K   C/4</t>
  </si>
  <si>
    <t>-647598492</t>
  </si>
  <si>
    <t>136</t>
  </si>
  <si>
    <t>6114005</t>
  </si>
  <si>
    <t xml:space="preserve">okno plastové dvoukřídlé s nadsvětlíky, OS+OS+OS+OS, 2000x2100 mm, barva bílá,izolační trojsklo, stav. hl. min 75 mm,Uw max.0,85 W/m2.K   C/5</t>
  </si>
  <si>
    <t>-538286058</t>
  </si>
  <si>
    <t>137</t>
  </si>
  <si>
    <t>6114005b</t>
  </si>
  <si>
    <t xml:space="preserve">klika uzamykatelná, barva bílá   C/5</t>
  </si>
  <si>
    <t>490389775</t>
  </si>
  <si>
    <t>138</t>
  </si>
  <si>
    <t>6114006</t>
  </si>
  <si>
    <t xml:space="preserve">okno plastové dvoukřídlé OS + OS 1200 x 1500 mm, barva bílá,izolační trojsklo, stav. hl. min 75 mm,Uw max.0,85 W/m2.K   C/6</t>
  </si>
  <si>
    <t>45535199</t>
  </si>
  <si>
    <t>139</t>
  </si>
  <si>
    <t>6114007</t>
  </si>
  <si>
    <t xml:space="preserve">okno plastové dvoukřídlé, s nadsvětlíkem, OS + OS +S,1200x1500 mm, barva bílá,izolační trojsklo, stav. hl. min 75 mm,Uw max.0,85 W/m2.K   C/7</t>
  </si>
  <si>
    <t>1181218536</t>
  </si>
  <si>
    <t>140</t>
  </si>
  <si>
    <t>6114008</t>
  </si>
  <si>
    <t xml:space="preserve">okno plastové dvoukřídlé OS+ OS, 1200 x 900 mm, barva bílá,izolační trojsklo, stav. hl. min 75 mm,Uw max.0,85 W/m2.K   C/8</t>
  </si>
  <si>
    <t>-811213899</t>
  </si>
  <si>
    <t>141</t>
  </si>
  <si>
    <t>6114008b</t>
  </si>
  <si>
    <t xml:space="preserve">klika uzamykatelná, barva bílá   C/8</t>
  </si>
  <si>
    <t>-1147222087</t>
  </si>
  <si>
    <t>142</t>
  </si>
  <si>
    <t>6114009</t>
  </si>
  <si>
    <t xml:space="preserve">okno plastové čtyřkřídlé  s nadsvětlíky, OS+OS+OS+OS+OS+OS  3150 x 2100 mm, barva bílá,izolační trojsklo, stav. hl. min 75 mm,Uw max.0,85 W/m2.K    C/9</t>
  </si>
  <si>
    <t>-898432157</t>
  </si>
  <si>
    <t>143</t>
  </si>
  <si>
    <t>6114009b</t>
  </si>
  <si>
    <t xml:space="preserve">klika uzamykatelná, barva bílá   C/9</t>
  </si>
  <si>
    <t>-1499414737</t>
  </si>
  <si>
    <t>144</t>
  </si>
  <si>
    <t>6114011</t>
  </si>
  <si>
    <t xml:space="preserve">Okno plastové jednokřídlé OS 900x1500 mm, barva bílá, izolační trojsklo, stav. hl. min. 75 mm,Uw max.0,85 W/m2.K   C/10</t>
  </si>
  <si>
    <t>1157241768</t>
  </si>
  <si>
    <t>145</t>
  </si>
  <si>
    <t>6114012</t>
  </si>
  <si>
    <t xml:space="preserve">okno plastové dvoukřídlé ,  OS + OS, 2000x1500 mm,barva bílá,izolační trojsklo, stav. hl. min 75 mm,Uw max.0,85 W/m2.K     C/11</t>
  </si>
  <si>
    <t>-882116249</t>
  </si>
  <si>
    <t>146</t>
  </si>
  <si>
    <t>61140011b</t>
  </si>
  <si>
    <t xml:space="preserve">klika uzamykatelná, barva bílá   C/11</t>
  </si>
  <si>
    <t>405985519</t>
  </si>
  <si>
    <t>147</t>
  </si>
  <si>
    <t>6114013</t>
  </si>
  <si>
    <t xml:space="preserve">okno plastové čtyřkřídlé s nadsvětlíky OS+OS+OS+OS+OS+OS, 2400x2100mcm, barva bílá,izolační trojsklo, stav. hl. min 75 mm,Uw max.0,85 W/m2.K   C/12</t>
  </si>
  <si>
    <t>-1390960423</t>
  </si>
  <si>
    <t>148</t>
  </si>
  <si>
    <t>6114014</t>
  </si>
  <si>
    <t xml:space="preserve">okno plastové čtyřkřídlé  OS+OS+ OS+OS, 2400x1500 mm, barva bílá,izolační trojsklo, stav. hl. min 75 mm,Uw max.0,85 W/m2.K   C/13</t>
  </si>
  <si>
    <t>-470136554</t>
  </si>
  <si>
    <t>149</t>
  </si>
  <si>
    <t>766000217</t>
  </si>
  <si>
    <t>Dodávka a montáž těsnění připojovací spáry - paropropustná a parotěsná páska</t>
  </si>
  <si>
    <t>200027622</t>
  </si>
  <si>
    <t>parotěsná páska</t>
  </si>
  <si>
    <t>Mezisoučet</t>
  </si>
  <si>
    <t>paropropustná páska</t>
  </si>
  <si>
    <t>150</t>
  </si>
  <si>
    <t>766421214</t>
  </si>
  <si>
    <t>Montáž obložení podhledů jednoduchých palubkami na pero a drážku z měkkého dřeva, šířky přes 100 mm</t>
  </si>
  <si>
    <t>707513657</t>
  </si>
  <si>
    <t>https://podminky.urs.cz/item/CS_URS_2022_02/766421214</t>
  </si>
  <si>
    <t>mansardové střechy</t>
  </si>
  <si>
    <t>3,5*0,5</t>
  </si>
  <si>
    <t>2,7*0,5</t>
  </si>
  <si>
    <t>2,3*0,5</t>
  </si>
  <si>
    <t>4,3*0,5</t>
  </si>
  <si>
    <t>1,2*0,5</t>
  </si>
  <si>
    <t>0,45*0,5</t>
  </si>
  <si>
    <t>9,8*0,5</t>
  </si>
  <si>
    <t>7,1*0,5</t>
  </si>
  <si>
    <t>151</t>
  </si>
  <si>
    <t>61191155</t>
  </si>
  <si>
    <t>palubky obkladové smrk profil klasický 19x116mm jakost A/B</t>
  </si>
  <si>
    <t>-1506700517</t>
  </si>
  <si>
    <t>152</t>
  </si>
  <si>
    <t>766421821</t>
  </si>
  <si>
    <t>Demontáž obložení podhledů palubkami</t>
  </si>
  <si>
    <t>94524942</t>
  </si>
  <si>
    <t>https://podminky.urs.cz/item/CS_URS_2022_02/766421821</t>
  </si>
  <si>
    <t>153</t>
  </si>
  <si>
    <t>766441811</t>
  </si>
  <si>
    <t>Demontáž parapetních desek dřevěných nebo plastových šířky do 300 mm, délky do 1000 mm</t>
  </si>
  <si>
    <t>-1893579783</t>
  </si>
  <si>
    <t>https://podminky.urs.cz/item/CS_URS_2022_02/766441811</t>
  </si>
  <si>
    <t>154</t>
  </si>
  <si>
    <t>766441821</t>
  </si>
  <si>
    <t>Demontáž parapetních desek dřevěných nebo plastových šířky do 300 mm, délky přes 1000 do 2000 mm</t>
  </si>
  <si>
    <t>-770502603</t>
  </si>
  <si>
    <t>https://podminky.urs.cz/item/CS_URS_2022_02/766441821</t>
  </si>
  <si>
    <t>155</t>
  </si>
  <si>
    <t>766492100</t>
  </si>
  <si>
    <t>Ostatní práce při obkládání montáž dřevěného obložení ostění</t>
  </si>
  <si>
    <t>-437652543</t>
  </si>
  <si>
    <t>https://podminky.urs.cz/item/CS_URS_2022_02/766492100</t>
  </si>
  <si>
    <t>(1,2+1,5*2)*0,18</t>
  </si>
  <si>
    <t>(1,2+4+1,2)*0,18</t>
  </si>
  <si>
    <t>156</t>
  </si>
  <si>
    <t>61191155a</t>
  </si>
  <si>
    <t>2111188486</t>
  </si>
  <si>
    <t>157</t>
  </si>
  <si>
    <t>766694111</t>
  </si>
  <si>
    <t>Montáž ostatních truhlářských konstrukcí parapetních desek dřevěných nebo plastových šířky do 300 mm, délky do 1000 mm</t>
  </si>
  <si>
    <t>-86618815</t>
  </si>
  <si>
    <t>https://podminky.urs.cz/item/CS_URS_2022_02/766694111</t>
  </si>
  <si>
    <t>158</t>
  </si>
  <si>
    <t>766694112</t>
  </si>
  <si>
    <t>Montáž ostatních truhlářských konstrukcí parapetních desek dřevěných nebo plastových šířky do 300 mm, délky přes 1000 do 1600 mm</t>
  </si>
  <si>
    <t>-1823107303</t>
  </si>
  <si>
    <t>https://podminky.urs.cz/item/CS_URS_2022_02/766694112</t>
  </si>
  <si>
    <t>C/3</t>
  </si>
  <si>
    <t>C/8</t>
  </si>
  <si>
    <t>159</t>
  </si>
  <si>
    <t>766694113</t>
  </si>
  <si>
    <t>Montáž ostatních truhlářských konstrukcí parapetních desek dřevěných nebo plastových šířky do 300 mm, délky přes 1600 do 2600 mm</t>
  </si>
  <si>
    <t>1443213237</t>
  </si>
  <si>
    <t>https://podminky.urs.cz/item/CS_URS_2022_02/766694113</t>
  </si>
  <si>
    <t>C/5</t>
  </si>
  <si>
    <t>C/11</t>
  </si>
  <si>
    <t>C/12</t>
  </si>
  <si>
    <t>C/13</t>
  </si>
  <si>
    <t>160</t>
  </si>
  <si>
    <t>766694114</t>
  </si>
  <si>
    <t>Montáž ostatních truhlářských konstrukcí parapetních desek dřevěných nebo plastových šířky do 300 mm, délky přes 2600 do 3600 mm</t>
  </si>
  <si>
    <t>-2090864715</t>
  </si>
  <si>
    <t>https://podminky.urs.cz/item/CS_URS_2022_02/766694114</t>
  </si>
  <si>
    <t>C/9</t>
  </si>
  <si>
    <t>161</t>
  </si>
  <si>
    <t>60794103</t>
  </si>
  <si>
    <t>parapet dřevotřískový vnitřní povrch laminátový š 300mm</t>
  </si>
  <si>
    <t>-1814315580</t>
  </si>
  <si>
    <t>56*1,2</t>
  </si>
  <si>
    <t>11*1,2</t>
  </si>
  <si>
    <t>2*1,2</t>
  </si>
  <si>
    <t>6*0,9</t>
  </si>
  <si>
    <t>30*1,2</t>
  </si>
  <si>
    <t>3*1,2</t>
  </si>
  <si>
    <t>2*3,15</t>
  </si>
  <si>
    <t>3*0,9</t>
  </si>
  <si>
    <t>1*2</t>
  </si>
  <si>
    <t>2*2,4</t>
  </si>
  <si>
    <t>1*2,4</t>
  </si>
  <si>
    <t>162</t>
  </si>
  <si>
    <t>998766202</t>
  </si>
  <si>
    <t>Přesun hmot pro konstrukce truhlářské stanovený procentní sazbou (%) z ceny vodorovná dopravní vzdálenost do 50 m v objektech výšky přes 6 do 12 m</t>
  </si>
  <si>
    <t>1046959205</t>
  </si>
  <si>
    <t>https://podminky.urs.cz/item/CS_URS_2022_02/998766202</t>
  </si>
  <si>
    <t>767</t>
  </si>
  <si>
    <t>Konstrukce zámečnické</t>
  </si>
  <si>
    <t>163</t>
  </si>
  <si>
    <t>767001</t>
  </si>
  <si>
    <t>Montáž vstupních hliníkových výrobků</t>
  </si>
  <si>
    <t>634695507</t>
  </si>
  <si>
    <t>164</t>
  </si>
  <si>
    <t>767002</t>
  </si>
  <si>
    <t xml:space="preserve">Dveře hliníkové, dvoukřídlové O, s nadsvětlíkem F,  s přerušeným tepelným mostem, 1700 x 3000 mm, izolační trojsklo čiré,bezpečnostní sklo, bezpečnostní kování, Ud = max.1,2W/m2.k, klika,koule    D/1</t>
  </si>
  <si>
    <t>ks</t>
  </si>
  <si>
    <t>-1399362078</t>
  </si>
  <si>
    <t>165</t>
  </si>
  <si>
    <t>767005</t>
  </si>
  <si>
    <t>Dodávka a montáž dvoukřídlých automatických dveří s bočními světlíky a nadsvětlíky, hliníkové s přerušeným tepelným mostem, rozměr 3150x2750 mm,izolační trojsklo,čiré,bezpečnostní, st.hloubka min.72mm, Ud=max.1,2 W/m2.K , možnost vstupu do objektu pomoci čipu D/2</t>
  </si>
  <si>
    <t>1224642659</t>
  </si>
  <si>
    <t>P</t>
  </si>
  <si>
    <t xml:space="preserve">Poznámka k položce:_x000d_
možnost vstupu do objektu pomoci čipu </t>
  </si>
  <si>
    <t>166</t>
  </si>
  <si>
    <t>767642814</t>
  </si>
  <si>
    <t>Demontáž automatických dveří výšky přes 2200 mm do 3000 mm linerálních nebo teleskopických, šířky přes 2500 mm do 3500 mm</t>
  </si>
  <si>
    <t>-1895547084</t>
  </si>
  <si>
    <t>https://podminky.urs.cz/item/CS_URS_2022_02/767642814</t>
  </si>
  <si>
    <t>vstup do budovy</t>
  </si>
  <si>
    <t>167</t>
  </si>
  <si>
    <t>767661811</t>
  </si>
  <si>
    <t>Demontáž mříží pevných nebo otevíravých</t>
  </si>
  <si>
    <t>-1114593519</t>
  </si>
  <si>
    <t>https://podminky.urs.cz/item/CS_URS_2022_02/767661811</t>
  </si>
  <si>
    <t>(1,215*2,2)*3</t>
  </si>
  <si>
    <t>168</t>
  </si>
  <si>
    <t>767662120</t>
  </si>
  <si>
    <t>Montáž mříží pevných, připevněných svařováním</t>
  </si>
  <si>
    <t>-332732829</t>
  </si>
  <si>
    <t>https://podminky.urs.cz/item/CS_URS_2022_02/767662120</t>
  </si>
  <si>
    <t>1,215*2,1*2</t>
  </si>
  <si>
    <t>169</t>
  </si>
  <si>
    <t>767662</t>
  </si>
  <si>
    <t>dodávka mříží</t>
  </si>
  <si>
    <t>379393033</t>
  </si>
  <si>
    <t>170</t>
  </si>
  <si>
    <t>998767202</t>
  </si>
  <si>
    <t>Přesun hmot pro zámečnické konstrukce stanovený procentní sazbou (%) z ceny vodorovná dopravní vzdálenost do 50 m v objektech výšky přes 6 do 12 m</t>
  </si>
  <si>
    <t>-251825174</t>
  </si>
  <si>
    <t>https://podminky.urs.cz/item/CS_URS_2022_02/998767202</t>
  </si>
  <si>
    <t>783</t>
  </si>
  <si>
    <t>Dokončovací práce - nátěry</t>
  </si>
  <si>
    <t>171</t>
  </si>
  <si>
    <t>783101401</t>
  </si>
  <si>
    <t>Příprava podkladu truhlářských konstrukcí před provedením nátěru ometení</t>
  </si>
  <si>
    <t>-1892545874</t>
  </si>
  <si>
    <t>https://podminky.urs.cz/item/CS_URS_2022_02/783101401</t>
  </si>
  <si>
    <t>172</t>
  </si>
  <si>
    <t>783123121</t>
  </si>
  <si>
    <t>Napouštěcí nátěr truhlářských konstrukcí dvojnásobný fungicidní akrylátový</t>
  </si>
  <si>
    <t>-946085098</t>
  </si>
  <si>
    <t>https://podminky.urs.cz/item/CS_URS_2022_02/783123121</t>
  </si>
  <si>
    <t>173</t>
  </si>
  <si>
    <t>783124101</t>
  </si>
  <si>
    <t>Základní nátěr truhlářských konstrukcí jednonásobný akrylátový</t>
  </si>
  <si>
    <t>-777054947</t>
  </si>
  <si>
    <t>https://podminky.urs.cz/item/CS_URS_2022_02/783124101</t>
  </si>
  <si>
    <t>174</t>
  </si>
  <si>
    <t>783128101</t>
  </si>
  <si>
    <t>Lazurovací nátěr truhlářských konstrukcí jednonásobný akrylátový</t>
  </si>
  <si>
    <t>1516970895</t>
  </si>
  <si>
    <t>https://podminky.urs.cz/item/CS_URS_2022_02/783128101</t>
  </si>
  <si>
    <t>784</t>
  </si>
  <si>
    <t>Dokončovací práce - malby a tapety</t>
  </si>
  <si>
    <t>175</t>
  </si>
  <si>
    <t>784181121</t>
  </si>
  <si>
    <t>Penetrace podkladu jednonásobná hloubková akrylátová bezbarvá v místnostech výšky do 3,80 m</t>
  </si>
  <si>
    <t>-555514698</t>
  </si>
  <si>
    <t>https://podminky.urs.cz/item/CS_URS_2022_02/784181121</t>
  </si>
  <si>
    <t>dozdívky, ostění</t>
  </si>
  <si>
    <t>37,61</t>
  </si>
  <si>
    <t>620,95*0,7</t>
  </si>
  <si>
    <t>176</t>
  </si>
  <si>
    <t>784211101</t>
  </si>
  <si>
    <t>Malby z malířských směsí oděruvzdorných za mokra dvojnásobné, bílé za mokra oděruvzdorné výborně v místnostech výšky do 3,80 m</t>
  </si>
  <si>
    <t>1788319454</t>
  </si>
  <si>
    <t>https://podminky.urs.cz/item/CS_URS_2022_02/784211101</t>
  </si>
  <si>
    <t>177</t>
  </si>
  <si>
    <t>784681023</t>
  </si>
  <si>
    <t>Montáž ozdobných prvků (materiál ve specifikaci ) s převažujícím délkovým rozměrem hladkých, výšky (šířky) lepené plochy přes 60 do 120 mm</t>
  </si>
  <si>
    <t>1619508354</t>
  </si>
  <si>
    <t>https://podminky.urs.cz/item/CS_URS_2022_02/784681023</t>
  </si>
  <si>
    <t>šambrány</t>
  </si>
  <si>
    <t>(3+3+5,7+5,7+5,7+1,2+1,2+1,2+1,2)*0,2</t>
  </si>
  <si>
    <t>(4+1,5+1,5)*0,2</t>
  </si>
  <si>
    <t>(4,8+4,8+1,5+1,5)*0,2</t>
  </si>
  <si>
    <t>(4,8+4,8+2,1+2,1)*0,2</t>
  </si>
  <si>
    <t>(2,8+2,8+1,5+1,5)*0,2</t>
  </si>
  <si>
    <t>(2,8+2,8+2,1+2,1)*0,2</t>
  </si>
  <si>
    <t>(2,8+2,8+0,5+0,5)*0,2</t>
  </si>
  <si>
    <t>((1,6+1,6+2,1+2,1)*0,2)*8</t>
  </si>
  <si>
    <t>178</t>
  </si>
  <si>
    <t>28374118</t>
  </si>
  <si>
    <t>dekorační prvek fasádní šambrána š do 120mm</t>
  </si>
  <si>
    <t>444433750</t>
  </si>
  <si>
    <t>179</t>
  </si>
  <si>
    <t>784681033</t>
  </si>
  <si>
    <t>Montáž ozdobných prvků (materiál ve specifikaci ) s převažujícím délkovým rozměrem ornamentových, výšky přes 60 do 120 mm</t>
  </si>
  <si>
    <t>-1139272352</t>
  </si>
  <si>
    <t>https://podminky.urs.cz/item/CS_URS_2022_02/784681033</t>
  </si>
  <si>
    <t>průběžné římsy</t>
  </si>
  <si>
    <t>180</t>
  </si>
  <si>
    <t>28374122</t>
  </si>
  <si>
    <t>dekorační prvek fasádní průběžná římsa v do 200mm</t>
  </si>
  <si>
    <t>-137016733</t>
  </si>
  <si>
    <t>786</t>
  </si>
  <si>
    <t>Dokončovací práce - čalounické úpravy</t>
  </si>
  <si>
    <t>181</t>
  </si>
  <si>
    <t>786001</t>
  </si>
  <si>
    <t>Montáž venkovních žaluzií do okenního otvoru, ovládaných motorem, upevněných do žaluziově schránky</t>
  </si>
  <si>
    <t>1533590725</t>
  </si>
  <si>
    <t>182</t>
  </si>
  <si>
    <t>553401</t>
  </si>
  <si>
    <t>žaluzie Z-90 ovládaná základním motorem 1200 x 2390mm , barva lamely 9007 - šedá (stříbrná)</t>
  </si>
  <si>
    <t>-2115563151</t>
  </si>
  <si>
    <t>183</t>
  </si>
  <si>
    <t>553402</t>
  </si>
  <si>
    <t>žaluzie Z-90 ovládaná základním motorem 900 x 2390mm , barva lamely 9007 - šedá (stříbrná)</t>
  </si>
  <si>
    <t>-922488208</t>
  </si>
  <si>
    <t>184</t>
  </si>
  <si>
    <t>553403</t>
  </si>
  <si>
    <t>žaluzie Z-90 ovládaná základním motorem 2400 x 2390mm , barva lamely 9007 - šedá (stříbrná)</t>
  </si>
  <si>
    <t>507385106</t>
  </si>
  <si>
    <t>185</t>
  </si>
  <si>
    <t>553404</t>
  </si>
  <si>
    <t>žaluzie Z-90 ovládaná základním motorem 1200 x 1730mm , barva lamely 9007 - šedá (stříbrná)</t>
  </si>
  <si>
    <t>-1468711859</t>
  </si>
  <si>
    <t>186</t>
  </si>
  <si>
    <t>553405</t>
  </si>
  <si>
    <t>žaluzie Z-90 ovládaná základním motorem 900 x 1730mm , barva lamely 9007 - šedá (stříbrná)</t>
  </si>
  <si>
    <t>-329138364</t>
  </si>
  <si>
    <t>187</t>
  </si>
  <si>
    <t>553406</t>
  </si>
  <si>
    <t>žaluzie Z-90 ovládaná základním motorem 2400 x 1730mm , barva lamely 9007 - šedá (stříbrná)</t>
  </si>
  <si>
    <t>-538787881</t>
  </si>
  <si>
    <t>188</t>
  </si>
  <si>
    <t>553407</t>
  </si>
  <si>
    <t>spodní profil RAL</t>
  </si>
  <si>
    <t>1997868504</t>
  </si>
  <si>
    <t>116,7</t>
  </si>
  <si>
    <t>189</t>
  </si>
  <si>
    <t>553408</t>
  </si>
  <si>
    <t xml:space="preserve">vodící lišta  RAL</t>
  </si>
  <si>
    <t>207441737</t>
  </si>
  <si>
    <t>410,54</t>
  </si>
  <si>
    <t>190</t>
  </si>
  <si>
    <t>553409</t>
  </si>
  <si>
    <t>konzola vodící lišty</t>
  </si>
  <si>
    <t>-1136185785</t>
  </si>
  <si>
    <t>570</t>
  </si>
  <si>
    <t>191</t>
  </si>
  <si>
    <t>553410</t>
  </si>
  <si>
    <t>montážní držák</t>
  </si>
  <si>
    <t>-2105960982</t>
  </si>
  <si>
    <t>193</t>
  </si>
  <si>
    <t>192</t>
  </si>
  <si>
    <t>553411</t>
  </si>
  <si>
    <t>elektromotor 6Nm</t>
  </si>
  <si>
    <t>-1903912129</t>
  </si>
  <si>
    <t>553412</t>
  </si>
  <si>
    <t>zápustné pouzdro</t>
  </si>
  <si>
    <t>1846292585</t>
  </si>
  <si>
    <t>194</t>
  </si>
  <si>
    <t>553413</t>
  </si>
  <si>
    <t>podomítkové schránky PSL z purenitu</t>
  </si>
  <si>
    <t>194659124</t>
  </si>
  <si>
    <t>195</t>
  </si>
  <si>
    <t>998786202</t>
  </si>
  <si>
    <t>Přesun hmot pro stínění a čalounické úpravy stanovený procentní sazbou (%) z ceny vodorovná dopravní vzdálenost do 50 m v objektech výšky přes 6 do 12 m</t>
  </si>
  <si>
    <t>1158995821</t>
  </si>
  <si>
    <t>https://podminky.urs.cz/item/CS_URS_2022_02/998786202</t>
  </si>
  <si>
    <t>OST</t>
  </si>
  <si>
    <t>Ostatní</t>
  </si>
  <si>
    <t>196</t>
  </si>
  <si>
    <t>OST 01</t>
  </si>
  <si>
    <t>Demontáž prvků na fasádě - poštovní schránky,cedule, siréna,klimatizační jednotky, držák vlajky,osvětlení</t>
  </si>
  <si>
    <t>hod</t>
  </si>
  <si>
    <t>512</t>
  </si>
  <si>
    <t>987186548</t>
  </si>
  <si>
    <t>197</t>
  </si>
  <si>
    <t>OST 02</t>
  </si>
  <si>
    <t>Zpětná montáž prvků na fasádu - poštovní schránky,cedule, siréna,klimatizační jednotky, držák vlajky,osvětlení</t>
  </si>
  <si>
    <t>-1835877225</t>
  </si>
  <si>
    <t>198</t>
  </si>
  <si>
    <t>OST 03</t>
  </si>
  <si>
    <t>Povinná publicita</t>
  </si>
  <si>
    <t>494765434</t>
  </si>
  <si>
    <t>199</t>
  </si>
  <si>
    <t>OST 04</t>
  </si>
  <si>
    <t>Zábor veřejného prostranství</t>
  </si>
  <si>
    <t>946742887</t>
  </si>
  <si>
    <t>200</t>
  </si>
  <si>
    <t>OST 05</t>
  </si>
  <si>
    <t>Dokumentace skutečného provedení stavby - 4x v tištěné podobě a 2x v digitální podobě ve formátu PDF</t>
  </si>
  <si>
    <t>-936583876</t>
  </si>
  <si>
    <t>201</t>
  </si>
  <si>
    <t>OST 06</t>
  </si>
  <si>
    <t>Ornitologický průzkum před prováděním prací</t>
  </si>
  <si>
    <t>-1051780334</t>
  </si>
  <si>
    <t>VRN</t>
  </si>
  <si>
    <t>Vedlejší rozpočtové náklady</t>
  </si>
  <si>
    <t>202</t>
  </si>
  <si>
    <t>VRN 01</t>
  </si>
  <si>
    <t>Zařízení staveniště</t>
  </si>
  <si>
    <t>1905076825</t>
  </si>
  <si>
    <t>203</t>
  </si>
  <si>
    <t>VRN 02</t>
  </si>
  <si>
    <t>Provoz investora</t>
  </si>
  <si>
    <t>256683762</t>
  </si>
  <si>
    <t>Soupis:</t>
  </si>
  <si>
    <t>SO 011 - Hromosvod</t>
  </si>
  <si>
    <t>D1 - Elektromontáže - začátek</t>
  </si>
  <si>
    <t>D2 - ZINKOVANÉ PROVEDENÍ OCELOVÝ DRÁT POZINKOVANÝ</t>
  </si>
  <si>
    <t>D3 - OCELOVÝ PÁSEK POZINKOVANÝ</t>
  </si>
  <si>
    <t>D4 - Podpěra vedení do zdiva</t>
  </si>
  <si>
    <t>D5 - Podpěra vedení na ocel. Konstrukce</t>
  </si>
  <si>
    <t>D6 - plechová Uni 2xM10</t>
  </si>
  <si>
    <t>D7 - Svorka</t>
  </si>
  <si>
    <t>D8 - Jímací tyč</t>
  </si>
  <si>
    <t>D9 - OCHRANNÝ ÚHELNÍK A DRŽÁKY</t>
  </si>
  <si>
    <t>D10 - Označovací štítky PVC</t>
  </si>
  <si>
    <t>D11 - Podstavec</t>
  </si>
  <si>
    <t>D12 - Podpěra na lepenkovou krytinu</t>
  </si>
  <si>
    <t>D13 - JÍMACÍ TYČ</t>
  </si>
  <si>
    <t>D14 - HODINOVE ZUCTOVACI SAZBY</t>
  </si>
  <si>
    <t>D15 - PROVEDENI REVIZNICH ZKOUSEK DLE ČSN 331500</t>
  </si>
  <si>
    <t>D1</t>
  </si>
  <si>
    <t>Elektromontáže - začátek</t>
  </si>
  <si>
    <t>Pol1</t>
  </si>
  <si>
    <t>Izolování zemnícího pásku, drátu 30 cm</t>
  </si>
  <si>
    <t>Pol2</t>
  </si>
  <si>
    <t>Tvarování montážního dílu</t>
  </si>
  <si>
    <t>D2</t>
  </si>
  <si>
    <t>ZINKOVANÉ PROVEDENÍ OCELOVÝ DRÁT POZINKOVANÝ</t>
  </si>
  <si>
    <t>Pol3</t>
  </si>
  <si>
    <t>Drát 10 drát ø 10mm(0,62kg/m), pevně</t>
  </si>
  <si>
    <t>D3</t>
  </si>
  <si>
    <t>OCELOVÝ PÁSEK POZINKOVANÝ</t>
  </si>
  <si>
    <t>Pol4</t>
  </si>
  <si>
    <t>Páska 30x4 páska 30x4 (0,95 kg/m), pevně</t>
  </si>
  <si>
    <t>D4</t>
  </si>
  <si>
    <t>Podpěra vedení do zdiva</t>
  </si>
  <si>
    <t>Pol5</t>
  </si>
  <si>
    <t>PV01 - 150 mm</t>
  </si>
  <si>
    <t>D5</t>
  </si>
  <si>
    <t>Podpěra vedení na ocel. Konstrukce</t>
  </si>
  <si>
    <t>Pol6</t>
  </si>
  <si>
    <t>SO okapových žlabů - velká</t>
  </si>
  <si>
    <t>D6</t>
  </si>
  <si>
    <t>plechová Uni 2xM10</t>
  </si>
  <si>
    <t>Pol7</t>
  </si>
  <si>
    <t>SK křížová</t>
  </si>
  <si>
    <t>D7</t>
  </si>
  <si>
    <t>Svorka</t>
  </si>
  <si>
    <t>Pol8</t>
  </si>
  <si>
    <t>SS litina</t>
  </si>
  <si>
    <t>Pol9</t>
  </si>
  <si>
    <t>SZ litina</t>
  </si>
  <si>
    <t>D8</t>
  </si>
  <si>
    <t>Jímací tyč</t>
  </si>
  <si>
    <t>Pol10</t>
  </si>
  <si>
    <t>JP10 bez osazení 1,0 m, rovný</t>
  </si>
  <si>
    <t>D9</t>
  </si>
  <si>
    <t>OCHRANNÝ ÚHELNÍK A DRŽÁKY</t>
  </si>
  <si>
    <t>Pol11</t>
  </si>
  <si>
    <t>OU 1,7 ochranný úhelník, L 1700mm</t>
  </si>
  <si>
    <t>Pol12</t>
  </si>
  <si>
    <t>DUZ držák ochranného úhelníku do zdiva, L 170mm</t>
  </si>
  <si>
    <t>D10</t>
  </si>
  <si>
    <t>Označovací štítky PVC</t>
  </si>
  <si>
    <t>Pol13</t>
  </si>
  <si>
    <t>č. 0-9</t>
  </si>
  <si>
    <t>D11</t>
  </si>
  <si>
    <t>Podstavec</t>
  </si>
  <si>
    <t>Pol14</t>
  </si>
  <si>
    <t>Pryžové těsnění "Master plug" (pro PV 22)</t>
  </si>
  <si>
    <t>D12</t>
  </si>
  <si>
    <t>Podpěra na lepenkovou krytinu</t>
  </si>
  <si>
    <t>Pol15</t>
  </si>
  <si>
    <t>PV22 L - 100 (s pryž. těsněním)</t>
  </si>
  <si>
    <t>D13</t>
  </si>
  <si>
    <t>JÍMACÍ TYČ</t>
  </si>
  <si>
    <t>Pol16</t>
  </si>
  <si>
    <t>0,5 m</t>
  </si>
  <si>
    <t>Pol17</t>
  </si>
  <si>
    <t>840 008 Vodič AlMgSi Rd 8 polotvrdý</t>
  </si>
  <si>
    <t>D14</t>
  </si>
  <si>
    <t>HODINOVE ZUCTOVACI SAZBY</t>
  </si>
  <si>
    <t>Pol18</t>
  </si>
  <si>
    <t>Zabezpeceni pracoviste</t>
  </si>
  <si>
    <t>Pol19</t>
  </si>
  <si>
    <t>Demontáž stávajícího vedení</t>
  </si>
  <si>
    <t>Pol20</t>
  </si>
  <si>
    <t>Výkop pro uložení pásku, 0,5 m</t>
  </si>
  <si>
    <t>D15</t>
  </si>
  <si>
    <t>PROVEDENI REVIZNICH ZKOUSEK DLE ČSN 331500</t>
  </si>
  <si>
    <t>Pol21</t>
  </si>
  <si>
    <t>Spoluprace s reviz.technikem</t>
  </si>
  <si>
    <t>Pol22</t>
  </si>
  <si>
    <t>Revizni technik</t>
  </si>
  <si>
    <t>Pol23</t>
  </si>
  <si>
    <t>Montažní práce blíže nespecifikované</t>
  </si>
  <si>
    <t>Pol24</t>
  </si>
  <si>
    <t>Plošina</t>
  </si>
  <si>
    <t>Poznámka k položce:_x000d_
Podružný materiál</t>
  </si>
  <si>
    <t>Pol25</t>
  </si>
  <si>
    <t>Podružný materiál</t>
  </si>
  <si>
    <t>-728189440</t>
  </si>
  <si>
    <t>Pol26</t>
  </si>
  <si>
    <t>PPV 6,0% z montáže : materiál + práce</t>
  </si>
  <si>
    <t>781938507</t>
  </si>
  <si>
    <t>SO 012 - Regulace</t>
  </si>
  <si>
    <t>731 - Kotelny</t>
  </si>
  <si>
    <t>734 - Armatury</t>
  </si>
  <si>
    <t>735 - Otopná tělesa</t>
  </si>
  <si>
    <t>799 - Ostatní</t>
  </si>
  <si>
    <t>731</t>
  </si>
  <si>
    <t>Kotelny</t>
  </si>
  <si>
    <t>731R2</t>
  </si>
  <si>
    <t>Vypuštění a napuštění OS</t>
  </si>
  <si>
    <t>734</t>
  </si>
  <si>
    <t>Armatury</t>
  </si>
  <si>
    <t>998734103</t>
  </si>
  <si>
    <t>Přesun hmot pro armatury stanovený z hmotnosti přesunovaného materiálu vodorovná dopravní vzdálenost do 50 m v objektech výšky přes 12 do 24 m</t>
  </si>
  <si>
    <t>CS ÚRS 2018 02</t>
  </si>
  <si>
    <t>734209103C00</t>
  </si>
  <si>
    <t>Demontáž a zpětná montáž termostatických hlavic</t>
  </si>
  <si>
    <t>55155161005</t>
  </si>
  <si>
    <t>Hlav.termostatická (výměna 30%)</t>
  </si>
  <si>
    <t>55155161076</t>
  </si>
  <si>
    <t>Vent.term. 8st.nastavení př.1/2"( výměna 30%)</t>
  </si>
  <si>
    <t>55155161077</t>
  </si>
  <si>
    <t>Vent.term. 8st.nastavení př.3/4"</t>
  </si>
  <si>
    <t>735</t>
  </si>
  <si>
    <t>Otopná tělesa</t>
  </si>
  <si>
    <t>735000912</t>
  </si>
  <si>
    <t>Regulace otopného systému při opravách vyregulování dvojregulačních ventilů a kohoutů s termostatickým ovládáním</t>
  </si>
  <si>
    <t>799</t>
  </si>
  <si>
    <t>904C02</t>
  </si>
  <si>
    <t>Hzs-zkousky v ramci montaz.praci Topná zkouška</t>
  </si>
  <si>
    <t>799PC001</t>
  </si>
  <si>
    <t>Úklid staveniště</t>
  </si>
  <si>
    <t>soub</t>
  </si>
  <si>
    <t>SO 02 - Bourání vstupu, balkonů,výstavba nového vstupu - neuznatelné náklady</t>
  </si>
  <si>
    <t xml:space="preserve">    2 - Zakládání</t>
  </si>
  <si>
    <t>121112003</t>
  </si>
  <si>
    <t>Sejmutí ornice ručně při souvislé ploše, tl. vrstvy do 200 mm</t>
  </si>
  <si>
    <t>-736133578</t>
  </si>
  <si>
    <t>https://podminky.urs.cz/item/CS_URS_2022_02/121112003</t>
  </si>
  <si>
    <t>u vstupu</t>
  </si>
  <si>
    <t>1*3</t>
  </si>
  <si>
    <t>122211101</t>
  </si>
  <si>
    <t>Odkopávky a prokopávky ručně zapažené i nezapažené v hornině třídy těžitelnosti I skupiny 3</t>
  </si>
  <si>
    <t>-608904624</t>
  </si>
  <si>
    <t>https://podminky.urs.cz/item/CS_URS_2022_02/122211101</t>
  </si>
  <si>
    <t>vstup</t>
  </si>
  <si>
    <t>3,95*3*0,1</t>
  </si>
  <si>
    <t>132212131</t>
  </si>
  <si>
    <t>Hloubení nezapažených rýh šířky do 800 mm ručně s urovnáním dna do předepsaného profilu a spádu v hornině třídy těžitelnosti I skupiny 3 soudržných</t>
  </si>
  <si>
    <t>-370089293</t>
  </si>
  <si>
    <t>https://podminky.urs.cz/item/CS_URS_2022_02/132212131</t>
  </si>
  <si>
    <t>základy vstupu</t>
  </si>
  <si>
    <t>3,1*0,5*1</t>
  </si>
  <si>
    <t>-593689197</t>
  </si>
  <si>
    <t>0,6</t>
  </si>
  <si>
    <t>1,19</t>
  </si>
  <si>
    <t>3,1</t>
  </si>
  <si>
    <t>-1108458308</t>
  </si>
  <si>
    <t>1136675362</t>
  </si>
  <si>
    <t>Zakládání</t>
  </si>
  <si>
    <t>274313611</t>
  </si>
  <si>
    <t>Základy z betonu prostého pasy betonu kamenem neprokládaného tř. C 16/20</t>
  </si>
  <si>
    <t>-878792596</t>
  </si>
  <si>
    <t>https://podminky.urs.cz/item/CS_URS_2022_02/274313611</t>
  </si>
  <si>
    <t>3,1*0,5*0,5</t>
  </si>
  <si>
    <t>279113134</t>
  </si>
  <si>
    <t>Základové zdi z tvárnic ztraceného bednění včetně výplně z betonu bez zvláštních nároků na vliv prostředí třídy C 16/20, tloušťky zdiva přes 250 do 300 mm</t>
  </si>
  <si>
    <t>-587902624</t>
  </si>
  <si>
    <t>https://podminky.urs.cz/item/CS_URS_2022_02/279113134</t>
  </si>
  <si>
    <t>3*0,5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</si>
  <si>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</si>
  <si>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</si>
  <si>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-1342269266</t>
  </si>
  <si>
    <t>https://podminky.urs.cz/item/CS_URS_2022_02/279361821</t>
  </si>
  <si>
    <t>3*0,2*40/1000</t>
  </si>
  <si>
    <t>311272221</t>
  </si>
  <si>
    <t>Zdivo z pórobetonových tvárnic na tenké maltové lože, tl. zdiva 300 mm pevnost tvárnic do P2, objemová hmotnost do 450 kg/m3 na pero a drážku</t>
  </si>
  <si>
    <t>-932640381</t>
  </si>
  <si>
    <t>https://podminky.urs.cz/item/CS_URS_2022_02/311272221</t>
  </si>
  <si>
    <t>3*3,15</t>
  </si>
  <si>
    <t>413941123</t>
  </si>
  <si>
    <t>Osazování ocelových válcovaných nosníků ve stropech I nebo IE nebo U nebo UE nebo L č. 14 až 22 nebo výšky přes 120 do 220 mm</t>
  </si>
  <si>
    <t>1642157524</t>
  </si>
  <si>
    <t>https://podminky.urs.cz/item/CS_URS_2022_02/413941123</t>
  </si>
  <si>
    <t>4,25*2*22/1000</t>
  </si>
  <si>
    <t>13010918</t>
  </si>
  <si>
    <t>ocel profilová jakost S235JR (11 375) průřez UE 180</t>
  </si>
  <si>
    <t>537290973</t>
  </si>
  <si>
    <t>417321414</t>
  </si>
  <si>
    <t>Ztužující pásy a věnce z betonu železového (bez výztuže) tř. C 20/25</t>
  </si>
  <si>
    <t>-2131358484</t>
  </si>
  <si>
    <t>https://podminky.urs.cz/item/CS_URS_2022_02/417321414</t>
  </si>
  <si>
    <t>3*0,3*0,18</t>
  </si>
  <si>
    <t>417351115</t>
  </si>
  <si>
    <t>Bednění bočnic ztužujících pásů a věnců včetně vzpěr zřízení</t>
  </si>
  <si>
    <t>1853628147</t>
  </si>
  <si>
    <t>https://podminky.urs.cz/item/CS_URS_2022_02/417351115</t>
  </si>
  <si>
    <t>(0,3+3+0,3+3,)*0,18</t>
  </si>
  <si>
    <t>(0,3+3+0,3+3)*0,18</t>
  </si>
  <si>
    <t>417351116</t>
  </si>
  <si>
    <t>Bednění bočnic ztužujících pásů a věnců včetně vzpěr odstranění</t>
  </si>
  <si>
    <t>-21771222</t>
  </si>
  <si>
    <t>https://podminky.urs.cz/item/CS_URS_2022_02/417351116</t>
  </si>
  <si>
    <t>417361821</t>
  </si>
  <si>
    <t>Výztuž ztužujících pásů a věnců z betonářské oceli 10 505 (R) nebo BSt 500</t>
  </si>
  <si>
    <t>311301022</t>
  </si>
  <si>
    <t>https://podminky.urs.cz/item/CS_URS_2022_02/417361821</t>
  </si>
  <si>
    <t>0,32*70/1000</t>
  </si>
  <si>
    <t>1059496985</t>
  </si>
  <si>
    <t>před vstupem</t>
  </si>
  <si>
    <t>2*4,55</t>
  </si>
  <si>
    <t>-333284807</t>
  </si>
  <si>
    <t>3,95*5</t>
  </si>
  <si>
    <t>-(1,5*2,4)</t>
  </si>
  <si>
    <t>714363587</t>
  </si>
  <si>
    <t>1982712740</t>
  </si>
  <si>
    <t>16,15*1,03 'Přepočtené koeficientem množství</t>
  </si>
  <si>
    <t>-1904321433</t>
  </si>
  <si>
    <t>výkres zastřešení vstupu</t>
  </si>
  <si>
    <t>(3+0,3+3)*2,93</t>
  </si>
  <si>
    <t>-1760820107</t>
  </si>
  <si>
    <t>(3+0,3+3)*3,13</t>
  </si>
  <si>
    <t>2123199951</t>
  </si>
  <si>
    <t>-584014473</t>
  </si>
  <si>
    <t>(3+0,3+3)*0,2</t>
  </si>
  <si>
    <t>-2094460407</t>
  </si>
  <si>
    <t>642409801</t>
  </si>
  <si>
    <t>935113111</t>
  </si>
  <si>
    <t>Osazení odvodňovacího žlabu s krycím roštem polymerbetonového šířky do 200 mm</t>
  </si>
  <si>
    <t>1211942994</t>
  </si>
  <si>
    <t>https://podminky.urs.cz/item/CS_URS_2022_02/935113111</t>
  </si>
  <si>
    <t>4,6</t>
  </si>
  <si>
    <t>59227006</t>
  </si>
  <si>
    <t>žlab odvodňovací z polymerbetonu se spádem dna 0,5% 130x155/160mm</t>
  </si>
  <si>
    <t>-1262462395</t>
  </si>
  <si>
    <t>59227013</t>
  </si>
  <si>
    <t>rošt mřížkový B125 Pz oka 30/20 pro žlab š 100mm</t>
  </si>
  <si>
    <t>183672197</t>
  </si>
  <si>
    <t>56241453</t>
  </si>
  <si>
    <t>vpusť s kalovým košem s předformovaným odtokem zátěž A15-D 400kN pro žlaby z PE š 150mm</t>
  </si>
  <si>
    <t>-563220476</t>
  </si>
  <si>
    <t>716556691</t>
  </si>
  <si>
    <t>3,1*1,2*4</t>
  </si>
  <si>
    <t>953331121</t>
  </si>
  <si>
    <t>Vložky svislé do dilatačních spár z lepenky natavením, včetně dodání a osazení, v jakémkoliv zdivu, těžké asfaltové pásy</t>
  </si>
  <si>
    <t>-1245184766</t>
  </si>
  <si>
    <t>https://podminky.urs.cz/item/CS_URS_2022_02/953331121</t>
  </si>
  <si>
    <t>0,5*1</t>
  </si>
  <si>
    <t>963013530</t>
  </si>
  <si>
    <t>Bourání stropů s keramickou výplní jakékoliv tloušťky</t>
  </si>
  <si>
    <t>172607004</t>
  </si>
  <si>
    <t>https://podminky.urs.cz/item/CS_URS_2022_02/963013530</t>
  </si>
  <si>
    <t>balkony</t>
  </si>
  <si>
    <t>(4*1,2*0,15)*2</t>
  </si>
  <si>
    <t>(3,6*1,2*0,15)*2</t>
  </si>
  <si>
    <t>965043431</t>
  </si>
  <si>
    <t>Bourání mazanin betonových s potěrem nebo teracem tl. do 150 mm, plochy do 4 m2</t>
  </si>
  <si>
    <t>1364920985</t>
  </si>
  <si>
    <t>https://podminky.urs.cz/item/CS_URS_2022_02/965043431</t>
  </si>
  <si>
    <t>(4*1,2*0,08)*2</t>
  </si>
  <si>
    <t>(3,6*1,2*0,08)*2</t>
  </si>
  <si>
    <t>965043441</t>
  </si>
  <si>
    <t>Bourání mazanin betonových s potěrem nebo teracem tl. do 150 mm, plochy přes 4 m2</t>
  </si>
  <si>
    <t>-434486691</t>
  </si>
  <si>
    <t>https://podminky.urs.cz/item/CS_URS_2022_02/965043441</t>
  </si>
  <si>
    <t>2,5*3,15</t>
  </si>
  <si>
    <t>867262411</t>
  </si>
  <si>
    <t>-671708722</t>
  </si>
  <si>
    <t>947744754</t>
  </si>
  <si>
    <t>20,27*5</t>
  </si>
  <si>
    <t>518635620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</si>
  <si>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</si>
  <si>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</si>
  <si>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553459976</t>
  </si>
  <si>
    <t>https://podminky.urs.cz/item/CS_URS_2022_02/998011002</t>
  </si>
  <si>
    <t>526229147</t>
  </si>
  <si>
    <t>711111001</t>
  </si>
  <si>
    <t>Provedení izolace proti zemní vlhkosti natěradly a tmely za studena na ploše vodorovné V nátěrem penetračním</t>
  </si>
  <si>
    <t>-518790234</t>
  </si>
  <si>
    <t>https://podminky.urs.cz/item/CS_URS_2022_02/711111001</t>
  </si>
  <si>
    <t>nový vstup</t>
  </si>
  <si>
    <t>3,1*0,5</t>
  </si>
  <si>
    <t>11163150</t>
  </si>
  <si>
    <t>lak penetrační asfaltový</t>
  </si>
  <si>
    <t>1556660872</t>
  </si>
  <si>
    <t>33,33*0,00033 'Přepočtené koeficientem množství</t>
  </si>
  <si>
    <t>711141559</t>
  </si>
  <si>
    <t>Provedení izolace proti zemní vlhkosti pásy přitavením NAIP na ploše vodorovné V</t>
  </si>
  <si>
    <t>-508234405</t>
  </si>
  <si>
    <t>https://podminky.urs.cz/item/CS_URS_2022_02/711141559</t>
  </si>
  <si>
    <t>62855001</t>
  </si>
  <si>
    <t>pás asfaltový natavitelný modifikovaný SBS tl 4,0mm s vložkou z polyesterové rohože a spalitelnou PE fólií nebo jemnozrnným minerálním posypem na horním povrchu</t>
  </si>
  <si>
    <t>-705965617</t>
  </si>
  <si>
    <t>3,1*1,1655 'Přepočtené koeficientem množství</t>
  </si>
  <si>
    <t>1174709815</t>
  </si>
  <si>
    <t>76421565</t>
  </si>
  <si>
    <t>Oplechování horních ploch zdí a nadezdívek (atik) z pozinkovaného plechu s povrchovou úpravou celoplošně lepené rš 560 mm</t>
  </si>
  <si>
    <t>-1036745890</t>
  </si>
  <si>
    <t>K/22</t>
  </si>
  <si>
    <t>10,5</t>
  </si>
  <si>
    <t>-658933346</t>
  </si>
  <si>
    <t>K/23</t>
  </si>
  <si>
    <t>-1487687572</t>
  </si>
  <si>
    <t>K/24</t>
  </si>
  <si>
    <t>764518621</t>
  </si>
  <si>
    <t>Svod z pozinkovaného plechu s upraveným povrchem včetně objímek, kolen a odskoků kruhový, průměru do 90 mm</t>
  </si>
  <si>
    <t>656161411</t>
  </si>
  <si>
    <t>https://podminky.urs.cz/item/CS_URS_2022_02/764518621</t>
  </si>
  <si>
    <t>K/25</t>
  </si>
  <si>
    <t>-1511070532</t>
  </si>
  <si>
    <t>767003</t>
  </si>
  <si>
    <t>Demontáž ocelového přístřešku</t>
  </si>
  <si>
    <t>-2063297062</t>
  </si>
  <si>
    <t>767004</t>
  </si>
  <si>
    <t>Dodávka a montáž prosklené střechy v Al rámu s bezpečnostním čirým sklem</t>
  </si>
  <si>
    <t>soubor</t>
  </si>
  <si>
    <t>-1185312066</t>
  </si>
  <si>
    <t>Dílenská dokumentace prosklené střechy</t>
  </si>
  <si>
    <t>-1101819427</t>
  </si>
  <si>
    <t>767006</t>
  </si>
  <si>
    <t>Zábradlí před okny ze strany interiéru</t>
  </si>
  <si>
    <t>-2110463334</t>
  </si>
  <si>
    <t>767161813</t>
  </si>
  <si>
    <t>Demontáž zábradlí do suti rovného nerozebíratelný spoj hmotnosti 1 m zábradlí do 20 kg</t>
  </si>
  <si>
    <t>654916273</t>
  </si>
  <si>
    <t>https://podminky.urs.cz/item/CS_URS_2022_02/767161813</t>
  </si>
  <si>
    <t>odbourání balkonů</t>
  </si>
  <si>
    <t>(1,2+3,5+1,2)*2</t>
  </si>
  <si>
    <t>(1,2+3,9)*2</t>
  </si>
  <si>
    <t>767531</t>
  </si>
  <si>
    <t>Montáž vstupních čistících zón z rohoží osazení rámu nerezového z L profilů</t>
  </si>
  <si>
    <t>63447255</t>
  </si>
  <si>
    <t>(1,5+2,4)*2</t>
  </si>
  <si>
    <t>697522</t>
  </si>
  <si>
    <t>rám pro zapuštění profil L</t>
  </si>
  <si>
    <t>1207300530</t>
  </si>
  <si>
    <t>767531111</t>
  </si>
  <si>
    <t>Montáž vstupních čistících zón z rohoží kovových nebo plastových</t>
  </si>
  <si>
    <t>-494573075</t>
  </si>
  <si>
    <t>https://podminky.urs.cz/item/CS_URS_2022_02/767531111</t>
  </si>
  <si>
    <t>1,5*2,4</t>
  </si>
  <si>
    <t>697521</t>
  </si>
  <si>
    <t>rohož vstupní čistící gumová</t>
  </si>
  <si>
    <t>-1419045993</t>
  </si>
  <si>
    <t>-1752966877</t>
  </si>
  <si>
    <t>783314201</t>
  </si>
  <si>
    <t>Základní antikorozní nátěr zámečnických konstrukcí jednonásobný syntetický standardní</t>
  </si>
  <si>
    <t>490330081</t>
  </si>
  <si>
    <t>https://podminky.urs.cz/item/CS_URS_2022_02/783314201</t>
  </si>
  <si>
    <t>U č.18</t>
  </si>
  <si>
    <t>(0,18+0,07+0,07)*4,25</t>
  </si>
  <si>
    <t>783315101</t>
  </si>
  <si>
    <t>Mezinátěr zámečnických konstrukcí jednonásobný syntetický standardní</t>
  </si>
  <si>
    <t>297020240</t>
  </si>
  <si>
    <t>https://podminky.urs.cz/item/CS_URS_2022_02/783315101</t>
  </si>
  <si>
    <t>784111011</t>
  </si>
  <si>
    <t>Obroušení podkladu omítky v místnostech výšky do 3,80 m</t>
  </si>
  <si>
    <t>561371119</t>
  </si>
  <si>
    <t>https://podminky.urs.cz/item/CS_URS_2022_02/784111011</t>
  </si>
  <si>
    <t>stěny</t>
  </si>
  <si>
    <t>42*3,25*3</t>
  </si>
  <si>
    <t>18*3,25*3</t>
  </si>
  <si>
    <t>42*2*3,25*3</t>
  </si>
  <si>
    <t>5,8*18*3,25*3</t>
  </si>
  <si>
    <t>4,45*14*3,25*3</t>
  </si>
  <si>
    <t>7,3*5*3,25*3</t>
  </si>
  <si>
    <t>stropy</t>
  </si>
  <si>
    <t>386,5+386,5+386,5</t>
  </si>
  <si>
    <t>-205</t>
  </si>
  <si>
    <t>dveře</t>
  </si>
  <si>
    <t>-91,8</t>
  </si>
  <si>
    <t>784171101</t>
  </si>
  <si>
    <t>Zakrytí nemalovaných ploch (materiál ve specifikaci) včetně pozdějšího odkrytí podlah</t>
  </si>
  <si>
    <t>204796007</t>
  </si>
  <si>
    <t>https://podminky.urs.cz/item/CS_URS_2022_02/784171101</t>
  </si>
  <si>
    <t>podlahy</t>
  </si>
  <si>
    <t>58124844</t>
  </si>
  <si>
    <t>fólie pro malířské potřeby zakrývací tl 25µ 4x5m</t>
  </si>
  <si>
    <t>-1041466197</t>
  </si>
  <si>
    <t>1159,5*1,05 'Přepočtené koeficientem množství</t>
  </si>
  <si>
    <t>784171111</t>
  </si>
  <si>
    <t>Zakrytí nemalovaných ploch (materiál ve specifikaci) včetně pozdějšího odkrytí svislých ploch např. stěn, oken, dveří v místnostech výšky do 3,80</t>
  </si>
  <si>
    <t>-1692960240</t>
  </si>
  <si>
    <t>https://podminky.urs.cz/item/CS_URS_2022_02/784171111</t>
  </si>
  <si>
    <t>205</t>
  </si>
  <si>
    <t>58124842</t>
  </si>
  <si>
    <t>fólie pro malířské potřeby zakrývací tl 7µ 4x5m</t>
  </si>
  <si>
    <t>1629703208</t>
  </si>
  <si>
    <t xml:space="preserve">okna </t>
  </si>
  <si>
    <t>205*1,05 'Přepočtené koeficientem množství</t>
  </si>
  <si>
    <t>7842101</t>
  </si>
  <si>
    <t>Malby z malířských směsí oděruvzdorných za mokra dvojnásobné, barevné za mokra oděruvzdorné výborně v místnostech výšky do 3,80 m</t>
  </si>
  <si>
    <t>2049618954</t>
  </si>
  <si>
    <t>Geometrický plán - geodetické zaměření nového vstupu a vklad do katastru</t>
  </si>
  <si>
    <t>1432836684</t>
  </si>
  <si>
    <t>1797936062</t>
  </si>
  <si>
    <t>1670252540</t>
  </si>
  <si>
    <t>SO 03 - Elektromontážní práce</t>
  </si>
  <si>
    <t>M - Práce a dodávky M</t>
  </si>
  <si>
    <t xml:space="preserve">    21-M - Elektromontáže</t>
  </si>
  <si>
    <t>Práce a dodávky M</t>
  </si>
  <si>
    <t>21-M</t>
  </si>
  <si>
    <t>Elektromontáže</t>
  </si>
  <si>
    <t>21M01</t>
  </si>
  <si>
    <t>Elektroinstalační práce osvětlení - viz samostatný výkaz výměr</t>
  </si>
  <si>
    <t>1059793679</t>
  </si>
  <si>
    <t>21M02</t>
  </si>
  <si>
    <t>Elektroinstalační práce venkovní žaluzie - viz samostatný výkaz výměr</t>
  </si>
  <si>
    <t>-1964685070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</si>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</sst>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4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4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130" TargetMode="External" /><Relationship Id="rId2" Type="http://schemas.openxmlformats.org/officeDocument/2006/relationships/hyperlink" Target="https://podminky.urs.cz/item/CS_URS_2022_02/122251101" TargetMode="External" /><Relationship Id="rId3" Type="http://schemas.openxmlformats.org/officeDocument/2006/relationships/hyperlink" Target="https://podminky.urs.cz/item/CS_URS_2022_02/162751113" TargetMode="External" /><Relationship Id="rId4" Type="http://schemas.openxmlformats.org/officeDocument/2006/relationships/hyperlink" Target="https://podminky.urs.cz/item/CS_URS_2022_02/171201221" TargetMode="External" /><Relationship Id="rId5" Type="http://schemas.openxmlformats.org/officeDocument/2006/relationships/hyperlink" Target="https://podminky.urs.cz/item/CS_URS_2022_02/171251201" TargetMode="External" /><Relationship Id="rId6" Type="http://schemas.openxmlformats.org/officeDocument/2006/relationships/hyperlink" Target="https://podminky.urs.cz/item/CS_URS_2022_02/311273111" TargetMode="External" /><Relationship Id="rId7" Type="http://schemas.openxmlformats.org/officeDocument/2006/relationships/hyperlink" Target="https://podminky.urs.cz/item/CS_URS_2022_02/317234410" TargetMode="External" /><Relationship Id="rId8" Type="http://schemas.openxmlformats.org/officeDocument/2006/relationships/hyperlink" Target="https://podminky.urs.cz/item/CS_URS_2022_02/317944321" TargetMode="External" /><Relationship Id="rId9" Type="http://schemas.openxmlformats.org/officeDocument/2006/relationships/hyperlink" Target="https://podminky.urs.cz/item/CS_URS_2022_02/317944323" TargetMode="External" /><Relationship Id="rId10" Type="http://schemas.openxmlformats.org/officeDocument/2006/relationships/hyperlink" Target="https://podminky.urs.cz/item/CS_URS_2022_02/346244381" TargetMode="External" /><Relationship Id="rId11" Type="http://schemas.openxmlformats.org/officeDocument/2006/relationships/hyperlink" Target="https://podminky.urs.cz/item/CS_URS_2022_02/413232211" TargetMode="External" /><Relationship Id="rId12" Type="http://schemas.openxmlformats.org/officeDocument/2006/relationships/hyperlink" Target="https://podminky.urs.cz/item/CS_URS_2022_02/413232221" TargetMode="External" /><Relationship Id="rId13" Type="http://schemas.openxmlformats.org/officeDocument/2006/relationships/hyperlink" Target="https://podminky.urs.cz/item/CS_URS_2022_02/113106123" TargetMode="External" /><Relationship Id="rId14" Type="http://schemas.openxmlformats.org/officeDocument/2006/relationships/hyperlink" Target="https://podminky.urs.cz/item/CS_URS_2022_02/451577777" TargetMode="External" /><Relationship Id="rId15" Type="http://schemas.openxmlformats.org/officeDocument/2006/relationships/hyperlink" Target="https://podminky.urs.cz/item/CS_URS_2022_02/113106121" TargetMode="External" /><Relationship Id="rId16" Type="http://schemas.openxmlformats.org/officeDocument/2006/relationships/hyperlink" Target="https://podminky.urs.cz/item/CS_URS_2022_02/113107112" TargetMode="External" /><Relationship Id="rId17" Type="http://schemas.openxmlformats.org/officeDocument/2006/relationships/hyperlink" Target="https://podminky.urs.cz/item/CS_URS_2022_02/581114113" TargetMode="External" /><Relationship Id="rId18" Type="http://schemas.openxmlformats.org/officeDocument/2006/relationships/hyperlink" Target="https://podminky.urs.cz/item/CS_URS_2022_02/596211110" TargetMode="External" /><Relationship Id="rId19" Type="http://schemas.openxmlformats.org/officeDocument/2006/relationships/hyperlink" Target="https://podminky.urs.cz/item/CS_URS_2022_02/596811220" TargetMode="External" /><Relationship Id="rId20" Type="http://schemas.openxmlformats.org/officeDocument/2006/relationships/hyperlink" Target="https://podminky.urs.cz/item/CS_URS_2022_02/612131121" TargetMode="External" /><Relationship Id="rId21" Type="http://schemas.openxmlformats.org/officeDocument/2006/relationships/hyperlink" Target="https://podminky.urs.cz/item/CS_URS_2022_02/612142001" TargetMode="External" /><Relationship Id="rId22" Type="http://schemas.openxmlformats.org/officeDocument/2006/relationships/hyperlink" Target="https://podminky.urs.cz/item/CS_URS_2022_02/612311131" TargetMode="External" /><Relationship Id="rId23" Type="http://schemas.openxmlformats.org/officeDocument/2006/relationships/hyperlink" Target="https://podminky.urs.cz/item/CS_URS_2022_02/619995001" TargetMode="External" /><Relationship Id="rId24" Type="http://schemas.openxmlformats.org/officeDocument/2006/relationships/hyperlink" Target="https://podminky.urs.cz/item/CS_URS_2022_02/621131121" TargetMode="External" /><Relationship Id="rId25" Type="http://schemas.openxmlformats.org/officeDocument/2006/relationships/hyperlink" Target="https://podminky.urs.cz/item/CS_URS_2022_02/621151011" TargetMode="External" /><Relationship Id="rId26" Type="http://schemas.openxmlformats.org/officeDocument/2006/relationships/hyperlink" Target="https://podminky.urs.cz/item/CS_URS_2022_02/621541012" TargetMode="External" /><Relationship Id="rId27" Type="http://schemas.openxmlformats.org/officeDocument/2006/relationships/hyperlink" Target="https://podminky.urs.cz/item/CS_URS_2022_02/622131121" TargetMode="External" /><Relationship Id="rId28" Type="http://schemas.openxmlformats.org/officeDocument/2006/relationships/hyperlink" Target="https://podminky.urs.cz/item/CS_URS_2022_02/621211001" TargetMode="External" /><Relationship Id="rId29" Type="http://schemas.openxmlformats.org/officeDocument/2006/relationships/hyperlink" Target="https://podminky.urs.cz/item/CS_URS_2022_02/622142001" TargetMode="External" /><Relationship Id="rId30" Type="http://schemas.openxmlformats.org/officeDocument/2006/relationships/hyperlink" Target="https://podminky.urs.cz/item/CS_URS_2022_02/622151011" TargetMode="External" /><Relationship Id="rId31" Type="http://schemas.openxmlformats.org/officeDocument/2006/relationships/hyperlink" Target="https://podminky.urs.cz/item/CS_URS_2022_02/622151021" TargetMode="External" /><Relationship Id="rId32" Type="http://schemas.openxmlformats.org/officeDocument/2006/relationships/hyperlink" Target="https://podminky.urs.cz/item/CS_URS_2022_02/622211031" TargetMode="External" /><Relationship Id="rId33" Type="http://schemas.openxmlformats.org/officeDocument/2006/relationships/hyperlink" Target="https://podminky.urs.cz/item/CS_URS_2022_02/622212001" TargetMode="External" /><Relationship Id="rId34" Type="http://schemas.openxmlformats.org/officeDocument/2006/relationships/hyperlink" Target="https://podminky.urs.cz/item/CS_URS_2022_02/622221101" TargetMode="External" /><Relationship Id="rId35" Type="http://schemas.openxmlformats.org/officeDocument/2006/relationships/hyperlink" Target="https://podminky.urs.cz/item/CS_URS_2022_02/622221131" TargetMode="External" /><Relationship Id="rId36" Type="http://schemas.openxmlformats.org/officeDocument/2006/relationships/hyperlink" Target="https://podminky.urs.cz/item/CS_URS_2022_02/622252001" TargetMode="External" /><Relationship Id="rId37" Type="http://schemas.openxmlformats.org/officeDocument/2006/relationships/hyperlink" Target="https://podminky.urs.cz/item/CS_URS_2022_02/622252002" TargetMode="External" /><Relationship Id="rId38" Type="http://schemas.openxmlformats.org/officeDocument/2006/relationships/hyperlink" Target="https://podminky.urs.cz/item/CS_URS_2022_02/622325107" TargetMode="External" /><Relationship Id="rId39" Type="http://schemas.openxmlformats.org/officeDocument/2006/relationships/hyperlink" Target="https://podminky.urs.cz/item/CS_URS_2022_02/622331121" TargetMode="External" /><Relationship Id="rId40" Type="http://schemas.openxmlformats.org/officeDocument/2006/relationships/hyperlink" Target="https://podminky.urs.cz/item/CS_URS_2022_02/622511112" TargetMode="External" /><Relationship Id="rId41" Type="http://schemas.openxmlformats.org/officeDocument/2006/relationships/hyperlink" Target="https://podminky.urs.cz/item/CS_URS_2022_02/622541012" TargetMode="External" /><Relationship Id="rId42" Type="http://schemas.openxmlformats.org/officeDocument/2006/relationships/hyperlink" Target="https://podminky.urs.cz/item/CS_URS_2022_02/629991012" TargetMode="External" /><Relationship Id="rId43" Type="http://schemas.openxmlformats.org/officeDocument/2006/relationships/hyperlink" Target="https://podminky.urs.cz/item/CS_URS_2022_02/637121112" TargetMode="External" /><Relationship Id="rId44" Type="http://schemas.openxmlformats.org/officeDocument/2006/relationships/hyperlink" Target="https://podminky.urs.cz/item/CS_URS_2022_02/941211112" TargetMode="External" /><Relationship Id="rId45" Type="http://schemas.openxmlformats.org/officeDocument/2006/relationships/hyperlink" Target="https://podminky.urs.cz/item/CS_URS_2022_02/941211211" TargetMode="External" /><Relationship Id="rId46" Type="http://schemas.openxmlformats.org/officeDocument/2006/relationships/hyperlink" Target="https://podminky.urs.cz/item/CS_URS_2022_02/941211811" TargetMode="External" /><Relationship Id="rId47" Type="http://schemas.openxmlformats.org/officeDocument/2006/relationships/hyperlink" Target="https://podminky.urs.cz/item/CS_URS_2022_02/944611111" TargetMode="External" /><Relationship Id="rId48" Type="http://schemas.openxmlformats.org/officeDocument/2006/relationships/hyperlink" Target="https://podminky.urs.cz/item/CS_URS_2022_02/944611211" TargetMode="External" /><Relationship Id="rId49" Type="http://schemas.openxmlformats.org/officeDocument/2006/relationships/hyperlink" Target="https://podminky.urs.cz/item/CS_URS_2022_02/944611811" TargetMode="External" /><Relationship Id="rId50" Type="http://schemas.openxmlformats.org/officeDocument/2006/relationships/hyperlink" Target="https://podminky.urs.cz/item/CS_URS_2022_02/944711113" TargetMode="External" /><Relationship Id="rId51" Type="http://schemas.openxmlformats.org/officeDocument/2006/relationships/hyperlink" Target="https://podminky.urs.cz/item/CS_URS_2022_02/944711213" TargetMode="External" /><Relationship Id="rId52" Type="http://schemas.openxmlformats.org/officeDocument/2006/relationships/hyperlink" Target="https://podminky.urs.cz/item/CS_URS_2022_02/944711813" TargetMode="External" /><Relationship Id="rId53" Type="http://schemas.openxmlformats.org/officeDocument/2006/relationships/hyperlink" Target="https://podminky.urs.cz/item/CS_URS_2022_02/949101111" TargetMode="External" /><Relationship Id="rId54" Type="http://schemas.openxmlformats.org/officeDocument/2006/relationships/hyperlink" Target="https://podminky.urs.cz/item/CS_URS_2022_02/966032911" TargetMode="External" /><Relationship Id="rId55" Type="http://schemas.openxmlformats.org/officeDocument/2006/relationships/hyperlink" Target="https://podminky.urs.cz/item/CS_URS_2022_02/967032974" TargetMode="External" /><Relationship Id="rId56" Type="http://schemas.openxmlformats.org/officeDocument/2006/relationships/hyperlink" Target="https://podminky.urs.cz/item/CS_URS_2022_02/968082016" TargetMode="External" /><Relationship Id="rId57" Type="http://schemas.openxmlformats.org/officeDocument/2006/relationships/hyperlink" Target="https://podminky.urs.cz/item/CS_URS_2022_02/968082017" TargetMode="External" /><Relationship Id="rId58" Type="http://schemas.openxmlformats.org/officeDocument/2006/relationships/hyperlink" Target="https://podminky.urs.cz/item/CS_URS_2022_02/968082018" TargetMode="External" /><Relationship Id="rId59" Type="http://schemas.openxmlformats.org/officeDocument/2006/relationships/hyperlink" Target="https://podminky.urs.cz/item/CS_URS_2022_02/978015371" TargetMode="External" /><Relationship Id="rId60" Type="http://schemas.openxmlformats.org/officeDocument/2006/relationships/hyperlink" Target="https://podminky.urs.cz/item/CS_URS_2022_02/978036191" TargetMode="External" /><Relationship Id="rId61" Type="http://schemas.openxmlformats.org/officeDocument/2006/relationships/hyperlink" Target="https://podminky.urs.cz/item/CS_URS_2022_02/978036391" TargetMode="External" /><Relationship Id="rId62" Type="http://schemas.openxmlformats.org/officeDocument/2006/relationships/hyperlink" Target="https://podminky.urs.cz/item/CS_URS_2022_02/978059641" TargetMode="External" /><Relationship Id="rId63" Type="http://schemas.openxmlformats.org/officeDocument/2006/relationships/hyperlink" Target="https://podminky.urs.cz/item/CS_URS_2022_02/985131111" TargetMode="External" /><Relationship Id="rId64" Type="http://schemas.openxmlformats.org/officeDocument/2006/relationships/hyperlink" Target="https://podminky.urs.cz/item/CS_URS_2022_02/985131311" TargetMode="External" /><Relationship Id="rId65" Type="http://schemas.openxmlformats.org/officeDocument/2006/relationships/hyperlink" Target="https://podminky.urs.cz/item/CS_URS_2022_02/997013113" TargetMode="External" /><Relationship Id="rId66" Type="http://schemas.openxmlformats.org/officeDocument/2006/relationships/hyperlink" Target="https://podminky.urs.cz/item/CS_URS_2022_02/997013501" TargetMode="External" /><Relationship Id="rId67" Type="http://schemas.openxmlformats.org/officeDocument/2006/relationships/hyperlink" Target="https://podminky.urs.cz/item/CS_URS_2022_02/997013509" TargetMode="External" /><Relationship Id="rId68" Type="http://schemas.openxmlformats.org/officeDocument/2006/relationships/hyperlink" Target="https://podminky.urs.cz/item/CS_URS_2022_02/997013631" TargetMode="External" /><Relationship Id="rId69" Type="http://schemas.openxmlformats.org/officeDocument/2006/relationships/hyperlink" Target="https://podminky.urs.cz/item/CS_URS_2022_02/998017002" TargetMode="External" /><Relationship Id="rId70" Type="http://schemas.openxmlformats.org/officeDocument/2006/relationships/hyperlink" Target="https://podminky.urs.cz/item/CS_URS_2022_02/998223011" TargetMode="External" /><Relationship Id="rId71" Type="http://schemas.openxmlformats.org/officeDocument/2006/relationships/hyperlink" Target="https://podminky.urs.cz/item/CS_URS_2022_02/711161115" TargetMode="External" /><Relationship Id="rId72" Type="http://schemas.openxmlformats.org/officeDocument/2006/relationships/hyperlink" Target="https://podminky.urs.cz/item/CS_URS_2022_02/711161384" TargetMode="External" /><Relationship Id="rId73" Type="http://schemas.openxmlformats.org/officeDocument/2006/relationships/hyperlink" Target="https://podminky.urs.cz/item/CS_URS_2022_02/998711202" TargetMode="External" /><Relationship Id="rId74" Type="http://schemas.openxmlformats.org/officeDocument/2006/relationships/hyperlink" Target="https://podminky.urs.cz/item/CS_URS_2022_02/713114412" TargetMode="External" /><Relationship Id="rId75" Type="http://schemas.openxmlformats.org/officeDocument/2006/relationships/hyperlink" Target="https://podminky.urs.cz/item/CS_URS_2022_02/713131141" TargetMode="External" /><Relationship Id="rId76" Type="http://schemas.openxmlformats.org/officeDocument/2006/relationships/hyperlink" Target="https://podminky.urs.cz/item/CS_URS_2022_02/713191133" TargetMode="External" /><Relationship Id="rId77" Type="http://schemas.openxmlformats.org/officeDocument/2006/relationships/hyperlink" Target="https://podminky.urs.cz/item/CS_URS_2022_02/998713202" TargetMode="External" /><Relationship Id="rId78" Type="http://schemas.openxmlformats.org/officeDocument/2006/relationships/hyperlink" Target="https://podminky.urs.cz/item/CS_URS_2022_02/762083122" TargetMode="External" /><Relationship Id="rId79" Type="http://schemas.openxmlformats.org/officeDocument/2006/relationships/hyperlink" Target="https://podminky.urs.cz/item/CS_URS_2022_02/762341310" TargetMode="External" /><Relationship Id="rId80" Type="http://schemas.openxmlformats.org/officeDocument/2006/relationships/hyperlink" Target="https://podminky.urs.cz/item/CS_URS_2022_02/762341811" TargetMode="External" /><Relationship Id="rId81" Type="http://schemas.openxmlformats.org/officeDocument/2006/relationships/hyperlink" Target="https://podminky.urs.cz/item/CS_URS_2022_02/762342211" TargetMode="External" /><Relationship Id="rId82" Type="http://schemas.openxmlformats.org/officeDocument/2006/relationships/hyperlink" Target="https://podminky.urs.cz/item/CS_URS_2022_02/762342511" TargetMode="External" /><Relationship Id="rId83" Type="http://schemas.openxmlformats.org/officeDocument/2006/relationships/hyperlink" Target="https://podminky.urs.cz/item/CS_URS_2022_02/762395000" TargetMode="External" /><Relationship Id="rId84" Type="http://schemas.openxmlformats.org/officeDocument/2006/relationships/hyperlink" Target="https://podminky.urs.cz/item/CS_URS_2022_02/998762202" TargetMode="External" /><Relationship Id="rId85" Type="http://schemas.openxmlformats.org/officeDocument/2006/relationships/hyperlink" Target="https://podminky.urs.cz/item/CS_URS_2022_02/764001831" TargetMode="External" /><Relationship Id="rId86" Type="http://schemas.openxmlformats.org/officeDocument/2006/relationships/hyperlink" Target="https://podminky.urs.cz/item/CS_URS_2022_02/764002851" TargetMode="External" /><Relationship Id="rId87" Type="http://schemas.openxmlformats.org/officeDocument/2006/relationships/hyperlink" Target="https://podminky.urs.cz/item/CS_URS_2022_02/764004801" TargetMode="External" /><Relationship Id="rId88" Type="http://schemas.openxmlformats.org/officeDocument/2006/relationships/hyperlink" Target="https://podminky.urs.cz/item/CS_URS_2022_02/764004821" TargetMode="External" /><Relationship Id="rId89" Type="http://schemas.openxmlformats.org/officeDocument/2006/relationships/hyperlink" Target="https://podminky.urs.cz/item/CS_URS_2022_02/764004861" TargetMode="External" /><Relationship Id="rId90" Type="http://schemas.openxmlformats.org/officeDocument/2006/relationships/hyperlink" Target="https://podminky.urs.cz/item/CS_URS_2022_02/764121454" TargetMode="External" /><Relationship Id="rId91" Type="http://schemas.openxmlformats.org/officeDocument/2006/relationships/hyperlink" Target="https://podminky.urs.cz/item/CS_URS_2022_02/764212683" TargetMode="External" /><Relationship Id="rId92" Type="http://schemas.openxmlformats.org/officeDocument/2006/relationships/hyperlink" Target="https://podminky.urs.cz/item/CS_URS_2022_02/764511642" TargetMode="External" /><Relationship Id="rId93" Type="http://schemas.openxmlformats.org/officeDocument/2006/relationships/hyperlink" Target="https://podminky.urs.cz/item/CS_URS_2022_02/764511602" TargetMode="External" /><Relationship Id="rId94" Type="http://schemas.openxmlformats.org/officeDocument/2006/relationships/hyperlink" Target="https://podminky.urs.cz/item/CS_URS_2022_02/998764202" TargetMode="External" /><Relationship Id="rId95" Type="http://schemas.openxmlformats.org/officeDocument/2006/relationships/hyperlink" Target="https://podminky.urs.cz/item/CS_URS_2022_02/765191021" TargetMode="External" /><Relationship Id="rId96" Type="http://schemas.openxmlformats.org/officeDocument/2006/relationships/hyperlink" Target="https://podminky.urs.cz/item/CS_URS_2022_02/765191031" TargetMode="External" /><Relationship Id="rId97" Type="http://schemas.openxmlformats.org/officeDocument/2006/relationships/hyperlink" Target="https://podminky.urs.cz/item/CS_URS_2022_02/765191911" TargetMode="External" /><Relationship Id="rId98" Type="http://schemas.openxmlformats.org/officeDocument/2006/relationships/hyperlink" Target="https://podminky.urs.cz/item/CS_URS_2022_02/998765202" TargetMode="External" /><Relationship Id="rId99" Type="http://schemas.openxmlformats.org/officeDocument/2006/relationships/hyperlink" Target="https://podminky.urs.cz/item/CS_URS_2022_02/766421214" TargetMode="External" /><Relationship Id="rId100" Type="http://schemas.openxmlformats.org/officeDocument/2006/relationships/hyperlink" Target="https://podminky.urs.cz/item/CS_URS_2022_02/766421821" TargetMode="External" /><Relationship Id="rId101" Type="http://schemas.openxmlformats.org/officeDocument/2006/relationships/hyperlink" Target="https://podminky.urs.cz/item/CS_URS_2022_02/766441811" TargetMode="External" /><Relationship Id="rId102" Type="http://schemas.openxmlformats.org/officeDocument/2006/relationships/hyperlink" Target="https://podminky.urs.cz/item/CS_URS_2022_02/766441821" TargetMode="External" /><Relationship Id="rId103" Type="http://schemas.openxmlformats.org/officeDocument/2006/relationships/hyperlink" Target="https://podminky.urs.cz/item/CS_URS_2022_02/766492100" TargetMode="External" /><Relationship Id="rId104" Type="http://schemas.openxmlformats.org/officeDocument/2006/relationships/hyperlink" Target="https://podminky.urs.cz/item/CS_URS_2022_02/766694111" TargetMode="External" /><Relationship Id="rId105" Type="http://schemas.openxmlformats.org/officeDocument/2006/relationships/hyperlink" Target="https://podminky.urs.cz/item/CS_URS_2022_02/766694112" TargetMode="External" /><Relationship Id="rId106" Type="http://schemas.openxmlformats.org/officeDocument/2006/relationships/hyperlink" Target="https://podminky.urs.cz/item/CS_URS_2022_02/766694113" TargetMode="External" /><Relationship Id="rId107" Type="http://schemas.openxmlformats.org/officeDocument/2006/relationships/hyperlink" Target="https://podminky.urs.cz/item/CS_URS_2022_02/766694114" TargetMode="External" /><Relationship Id="rId108" Type="http://schemas.openxmlformats.org/officeDocument/2006/relationships/hyperlink" Target="https://podminky.urs.cz/item/CS_URS_2022_02/998766202" TargetMode="External" /><Relationship Id="rId109" Type="http://schemas.openxmlformats.org/officeDocument/2006/relationships/hyperlink" Target="https://podminky.urs.cz/item/CS_URS_2022_02/767642814" TargetMode="External" /><Relationship Id="rId110" Type="http://schemas.openxmlformats.org/officeDocument/2006/relationships/hyperlink" Target="https://podminky.urs.cz/item/CS_URS_2022_02/767661811" TargetMode="External" /><Relationship Id="rId111" Type="http://schemas.openxmlformats.org/officeDocument/2006/relationships/hyperlink" Target="https://podminky.urs.cz/item/CS_URS_2022_02/767662120" TargetMode="External" /><Relationship Id="rId112" Type="http://schemas.openxmlformats.org/officeDocument/2006/relationships/hyperlink" Target="https://podminky.urs.cz/item/CS_URS_2022_02/998767202" TargetMode="External" /><Relationship Id="rId113" Type="http://schemas.openxmlformats.org/officeDocument/2006/relationships/hyperlink" Target="https://podminky.urs.cz/item/CS_URS_2022_02/783101401" TargetMode="External" /><Relationship Id="rId114" Type="http://schemas.openxmlformats.org/officeDocument/2006/relationships/hyperlink" Target="https://podminky.urs.cz/item/CS_URS_2022_02/783123121" TargetMode="External" /><Relationship Id="rId115" Type="http://schemas.openxmlformats.org/officeDocument/2006/relationships/hyperlink" Target="https://podminky.urs.cz/item/CS_URS_2022_02/783124101" TargetMode="External" /><Relationship Id="rId116" Type="http://schemas.openxmlformats.org/officeDocument/2006/relationships/hyperlink" Target="https://podminky.urs.cz/item/CS_URS_2022_02/783128101" TargetMode="External" /><Relationship Id="rId117" Type="http://schemas.openxmlformats.org/officeDocument/2006/relationships/hyperlink" Target="https://podminky.urs.cz/item/CS_URS_2022_02/784181121" TargetMode="External" /><Relationship Id="rId118" Type="http://schemas.openxmlformats.org/officeDocument/2006/relationships/hyperlink" Target="https://podminky.urs.cz/item/CS_URS_2022_02/784211101" TargetMode="External" /><Relationship Id="rId119" Type="http://schemas.openxmlformats.org/officeDocument/2006/relationships/hyperlink" Target="https://podminky.urs.cz/item/CS_URS_2022_02/784681023" TargetMode="External" /><Relationship Id="rId120" Type="http://schemas.openxmlformats.org/officeDocument/2006/relationships/hyperlink" Target="https://podminky.urs.cz/item/CS_URS_2022_02/784681033" TargetMode="External" /><Relationship Id="rId121" Type="http://schemas.openxmlformats.org/officeDocument/2006/relationships/hyperlink" Target="https://podminky.urs.cz/item/CS_URS_2022_02/998786202" TargetMode="External" /><Relationship Id="rId1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12003" TargetMode="External" /><Relationship Id="rId2" Type="http://schemas.openxmlformats.org/officeDocument/2006/relationships/hyperlink" Target="https://podminky.urs.cz/item/CS_URS_2022_02/122211101" TargetMode="External" /><Relationship Id="rId3" Type="http://schemas.openxmlformats.org/officeDocument/2006/relationships/hyperlink" Target="https://podminky.urs.cz/item/CS_URS_2022_02/132212131" TargetMode="External" /><Relationship Id="rId4" Type="http://schemas.openxmlformats.org/officeDocument/2006/relationships/hyperlink" Target="https://podminky.urs.cz/item/CS_URS_2022_02/162751113" TargetMode="External" /><Relationship Id="rId5" Type="http://schemas.openxmlformats.org/officeDocument/2006/relationships/hyperlink" Target="https://podminky.urs.cz/item/CS_URS_2022_02/171201221" TargetMode="External" /><Relationship Id="rId6" Type="http://schemas.openxmlformats.org/officeDocument/2006/relationships/hyperlink" Target="https://podminky.urs.cz/item/CS_URS_2022_02/171251201" TargetMode="External" /><Relationship Id="rId7" Type="http://schemas.openxmlformats.org/officeDocument/2006/relationships/hyperlink" Target="https://podminky.urs.cz/item/CS_URS_2022_02/274313611" TargetMode="External" /><Relationship Id="rId8" Type="http://schemas.openxmlformats.org/officeDocument/2006/relationships/hyperlink" Target="https://podminky.urs.cz/item/CS_URS_2022_02/279113134" TargetMode="External" /><Relationship Id="rId9" Type="http://schemas.openxmlformats.org/officeDocument/2006/relationships/hyperlink" Target="https://podminky.urs.cz/item/CS_URS_2022_02/279361821" TargetMode="External" /><Relationship Id="rId10" Type="http://schemas.openxmlformats.org/officeDocument/2006/relationships/hyperlink" Target="https://podminky.urs.cz/item/CS_URS_2022_02/311272221" TargetMode="External" /><Relationship Id="rId11" Type="http://schemas.openxmlformats.org/officeDocument/2006/relationships/hyperlink" Target="https://podminky.urs.cz/item/CS_URS_2022_02/413941123" TargetMode="External" /><Relationship Id="rId12" Type="http://schemas.openxmlformats.org/officeDocument/2006/relationships/hyperlink" Target="https://podminky.urs.cz/item/CS_URS_2022_02/417321414" TargetMode="External" /><Relationship Id="rId13" Type="http://schemas.openxmlformats.org/officeDocument/2006/relationships/hyperlink" Target="https://podminky.urs.cz/item/CS_URS_2022_02/417351115" TargetMode="External" /><Relationship Id="rId14" Type="http://schemas.openxmlformats.org/officeDocument/2006/relationships/hyperlink" Target="https://podminky.urs.cz/item/CS_URS_2022_02/417351116" TargetMode="External" /><Relationship Id="rId15" Type="http://schemas.openxmlformats.org/officeDocument/2006/relationships/hyperlink" Target="https://podminky.urs.cz/item/CS_URS_2022_02/417361821" TargetMode="External" /><Relationship Id="rId16" Type="http://schemas.openxmlformats.org/officeDocument/2006/relationships/hyperlink" Target="https://podminky.urs.cz/item/CS_URS_2022_02/113106123" TargetMode="External" /><Relationship Id="rId17" Type="http://schemas.openxmlformats.org/officeDocument/2006/relationships/hyperlink" Target="https://podminky.urs.cz/item/CS_URS_2022_02/451577777" TargetMode="External" /><Relationship Id="rId18" Type="http://schemas.openxmlformats.org/officeDocument/2006/relationships/hyperlink" Target="https://podminky.urs.cz/item/CS_URS_2022_02/596211110" TargetMode="External" /><Relationship Id="rId19" Type="http://schemas.openxmlformats.org/officeDocument/2006/relationships/hyperlink" Target="https://podminky.urs.cz/item/CS_URS_2022_02/622131121" TargetMode="External" /><Relationship Id="rId20" Type="http://schemas.openxmlformats.org/officeDocument/2006/relationships/hyperlink" Target="https://podminky.urs.cz/item/CS_URS_2022_02/622142001" TargetMode="External" /><Relationship Id="rId21" Type="http://schemas.openxmlformats.org/officeDocument/2006/relationships/hyperlink" Target="https://podminky.urs.cz/item/CS_URS_2022_02/622151011" TargetMode="External" /><Relationship Id="rId22" Type="http://schemas.openxmlformats.org/officeDocument/2006/relationships/hyperlink" Target="https://podminky.urs.cz/item/CS_URS_2022_02/622151021" TargetMode="External" /><Relationship Id="rId23" Type="http://schemas.openxmlformats.org/officeDocument/2006/relationships/hyperlink" Target="https://podminky.urs.cz/item/CS_URS_2022_02/622511112" TargetMode="External" /><Relationship Id="rId24" Type="http://schemas.openxmlformats.org/officeDocument/2006/relationships/hyperlink" Target="https://podminky.urs.cz/item/CS_URS_2022_02/622541012" TargetMode="External" /><Relationship Id="rId25" Type="http://schemas.openxmlformats.org/officeDocument/2006/relationships/hyperlink" Target="https://podminky.urs.cz/item/CS_URS_2022_02/935113111" TargetMode="External" /><Relationship Id="rId26" Type="http://schemas.openxmlformats.org/officeDocument/2006/relationships/hyperlink" Target="https://podminky.urs.cz/item/CS_URS_2022_02/949101111" TargetMode="External" /><Relationship Id="rId27" Type="http://schemas.openxmlformats.org/officeDocument/2006/relationships/hyperlink" Target="https://podminky.urs.cz/item/CS_URS_2022_02/953331121" TargetMode="External" /><Relationship Id="rId28" Type="http://schemas.openxmlformats.org/officeDocument/2006/relationships/hyperlink" Target="https://podminky.urs.cz/item/CS_URS_2022_02/963013530" TargetMode="External" /><Relationship Id="rId29" Type="http://schemas.openxmlformats.org/officeDocument/2006/relationships/hyperlink" Target="https://podminky.urs.cz/item/CS_URS_2022_02/965043431" TargetMode="External" /><Relationship Id="rId30" Type="http://schemas.openxmlformats.org/officeDocument/2006/relationships/hyperlink" Target="https://podminky.urs.cz/item/CS_URS_2022_02/965043441" TargetMode="External" /><Relationship Id="rId31" Type="http://schemas.openxmlformats.org/officeDocument/2006/relationships/hyperlink" Target="https://podminky.urs.cz/item/CS_URS_2022_02/997013113" TargetMode="External" /><Relationship Id="rId32" Type="http://schemas.openxmlformats.org/officeDocument/2006/relationships/hyperlink" Target="https://podminky.urs.cz/item/CS_URS_2022_02/997013501" TargetMode="External" /><Relationship Id="rId33" Type="http://schemas.openxmlformats.org/officeDocument/2006/relationships/hyperlink" Target="https://podminky.urs.cz/item/CS_URS_2022_02/997013509" TargetMode="External" /><Relationship Id="rId34" Type="http://schemas.openxmlformats.org/officeDocument/2006/relationships/hyperlink" Target="https://podminky.urs.cz/item/CS_URS_2022_02/997013631" TargetMode="External" /><Relationship Id="rId35" Type="http://schemas.openxmlformats.org/officeDocument/2006/relationships/hyperlink" Target="https://podminky.urs.cz/item/CS_URS_2022_02/998011002" TargetMode="External" /><Relationship Id="rId36" Type="http://schemas.openxmlformats.org/officeDocument/2006/relationships/hyperlink" Target="https://podminky.urs.cz/item/CS_URS_2022_02/998223011" TargetMode="External" /><Relationship Id="rId37" Type="http://schemas.openxmlformats.org/officeDocument/2006/relationships/hyperlink" Target="https://podminky.urs.cz/item/CS_URS_2022_02/711111001" TargetMode="External" /><Relationship Id="rId38" Type="http://schemas.openxmlformats.org/officeDocument/2006/relationships/hyperlink" Target="https://podminky.urs.cz/item/CS_URS_2022_02/711141559" TargetMode="External" /><Relationship Id="rId39" Type="http://schemas.openxmlformats.org/officeDocument/2006/relationships/hyperlink" Target="https://podminky.urs.cz/item/CS_URS_2022_02/998711202" TargetMode="External" /><Relationship Id="rId40" Type="http://schemas.openxmlformats.org/officeDocument/2006/relationships/hyperlink" Target="https://podminky.urs.cz/item/CS_URS_2022_02/764518621" TargetMode="External" /><Relationship Id="rId41" Type="http://schemas.openxmlformats.org/officeDocument/2006/relationships/hyperlink" Target="https://podminky.urs.cz/item/CS_URS_2022_02/998764202" TargetMode="External" /><Relationship Id="rId42" Type="http://schemas.openxmlformats.org/officeDocument/2006/relationships/hyperlink" Target="https://podminky.urs.cz/item/CS_URS_2022_02/767161813" TargetMode="External" /><Relationship Id="rId43" Type="http://schemas.openxmlformats.org/officeDocument/2006/relationships/hyperlink" Target="https://podminky.urs.cz/item/CS_URS_2022_02/767531111" TargetMode="External" /><Relationship Id="rId44" Type="http://schemas.openxmlformats.org/officeDocument/2006/relationships/hyperlink" Target="https://podminky.urs.cz/item/CS_URS_2022_02/998767202" TargetMode="External" /><Relationship Id="rId45" Type="http://schemas.openxmlformats.org/officeDocument/2006/relationships/hyperlink" Target="https://podminky.urs.cz/item/CS_URS_2022_02/783314201" TargetMode="External" /><Relationship Id="rId46" Type="http://schemas.openxmlformats.org/officeDocument/2006/relationships/hyperlink" Target="https://podminky.urs.cz/item/CS_URS_2022_02/783315101" TargetMode="External" /><Relationship Id="rId47" Type="http://schemas.openxmlformats.org/officeDocument/2006/relationships/hyperlink" Target="https://podminky.urs.cz/item/CS_URS_2022_02/784111011" TargetMode="External" /><Relationship Id="rId48" Type="http://schemas.openxmlformats.org/officeDocument/2006/relationships/hyperlink" Target="https://podminky.urs.cz/item/CS_URS_2022_02/784171101" TargetMode="External" /><Relationship Id="rId49" Type="http://schemas.openxmlformats.org/officeDocument/2006/relationships/hyperlink" Target="https://podminky.urs.cz/item/CS_URS_2022_02/784171111" TargetMode="External" /><Relationship Id="rId5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6</v>
      </c>
    </row>
    <row r="5" s="1" customFormat="1" ht="12" customHeight="1">
      <c r="B5" s="23"/>
      <c r="C5" s="24"/>
      <c r="D5" s="28" t="s">
        <v>12</v>
      </c>
      <c r="E5" s="24"/>
      <c r="F5" s="24"/>
      <c r="G5" s="24"/>
      <c r="H5" s="24"/>
      <c r="I5" s="24"/>
      <c r="J5" s="24"/>
      <c r="K5" s="29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14</v>
      </c>
      <c r="BS5" s="19" t="s">
        <v>6</v>
      </c>
    </row>
    <row r="6" s="1" customFormat="1" ht="36.96" customHeight="1">
      <c r="B6" s="23"/>
      <c r="C6" s="24"/>
      <c r="D6" s="31" t="s">
        <v>15</v>
      </c>
      <c r="E6" s="24"/>
      <c r="F6" s="24"/>
      <c r="G6" s="24"/>
      <c r="H6" s="24"/>
      <c r="I6" s="24"/>
      <c r="J6" s="24"/>
      <c r="K6" s="32" t="s">
        <v>16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17</v>
      </c>
      <c r="E7" s="24"/>
      <c r="F7" s="24"/>
      <c r="G7" s="24"/>
      <c r="H7" s="24"/>
      <c r="I7" s="24"/>
      <c r="J7" s="24"/>
      <c r="K7" s="29" t="s">
        <v>18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19</v>
      </c>
      <c r="AL7" s="24"/>
      <c r="AM7" s="24"/>
      <c r="AN7" s="29" t="s">
        <v>18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20</v>
      </c>
      <c r="E8" s="24"/>
      <c r="F8" s="24"/>
      <c r="G8" s="24"/>
      <c r="H8" s="24"/>
      <c r="I8" s="24"/>
      <c r="J8" s="24"/>
      <c r="K8" s="29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22</v>
      </c>
      <c r="AL8" s="24"/>
      <c r="AM8" s="24"/>
      <c r="AN8" s="35" t="s">
        <v>23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25</v>
      </c>
      <c r="AL10" s="24"/>
      <c r="AM10" s="24"/>
      <c r="AN10" s="29" t="s">
        <v>26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25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25</v>
      </c>
      <c r="AL16" s="24"/>
      <c r="AM16" s="24"/>
      <c r="AN16" s="29" t="s">
        <v>18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18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25</v>
      </c>
      <c r="AL19" s="24"/>
      <c r="AM19" s="24"/>
      <c r="AN19" s="29" t="s">
        <v>18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18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12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N7002022f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15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úpravy a zateplení úřadu města Valašské Meziříčí na ul. Soudní 1221, VM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20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22</v>
      </c>
      <c r="AJ47" s="42"/>
      <c r="AK47" s="42"/>
      <c r="AL47" s="42"/>
      <c r="AM47" s="74" t="str">
        <f>IF(AN8= "","",AN8)</f>
        <v>17. 8. 2022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24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Valašské Meziříčí, Náměstí 7, 757 01 VM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Architektura &amp; interiér, Šimůnek &amp; partners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ROUND(AG55+AG59+AG60,2)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18</v>
      </c>
      <c r="AR54" s="106"/>
      <c r="AS54" s="107">
        <f>ROUND(AS55+AS59+AS60,2)</f>
        <v>0</v>
      </c>
      <c r="AT54" s="108">
        <f>ROUND(SUM(AV54:AW54),2)</f>
        <v>0</v>
      </c>
      <c r="AU54" s="109">
        <f>ROUND(AU55+AU59+AU60,5)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ROUND(AZ55+AZ59+AZ60,2)</f>
        <v>0</v>
      </c>
      <c r="BA54" s="108">
        <f>ROUND(BA55+BA59+BA60,2)</f>
        <v>0</v>
      </c>
      <c r="BB54" s="108">
        <f>ROUND(BB55+BB59+BB60,2)</f>
        <v>0</v>
      </c>
      <c r="BC54" s="108">
        <f>ROUND(BC55+BC59+BC60,2)</f>
        <v>0</v>
      </c>
      <c r="BD54" s="110">
        <f>ROUND(BD55+BD59+BD60,2)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18</v>
      </c>
    </row>
    <row r="55" s="7" customFormat="1" ht="24.75" customHeight="1">
      <c r="A55" s="7"/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77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70</v>
      </c>
      <c r="BT55" s="125" t="s">
        <v>78</v>
      </c>
      <c r="BV55" s="125" t="s">
        <v>73</v>
      </c>
      <c r="BW55" s="125" t="s">
        <v>79</v>
      </c>
      <c r="BX55" s="125" t="s">
        <v>5</v>
      </c>
      <c r="CL55" s="125" t="s">
        <v>18</v>
      </c>
      <c r="CM55" s="125" t="s">
        <v>80</v>
      </c>
    </row>
    <row r="56" s="4" customFormat="1" ht="23.25" customHeight="1">
      <c r="A56" s="126" t="s">
        <v>81</v>
      </c>
      <c r="B56" s="65"/>
      <c r="C56" s="127"/>
      <c r="D56" s="127"/>
      <c r="E56" s="128" t="s">
        <v>75</v>
      </c>
      <c r="F56" s="128"/>
      <c r="G56" s="128"/>
      <c r="H56" s="128"/>
      <c r="I56" s="128"/>
      <c r="J56" s="127"/>
      <c r="K56" s="128" t="s">
        <v>76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01 - Architektonicko -...'!J30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82</v>
      </c>
      <c r="AR56" s="67"/>
      <c r="AS56" s="131">
        <v>0</v>
      </c>
      <c r="AT56" s="132">
        <f>ROUND(SUM(AV56:AW56),2)</f>
        <v>0</v>
      </c>
      <c r="AU56" s="133">
        <f>'SO 01 - Architektonicko -...'!P101</f>
        <v>0</v>
      </c>
      <c r="AV56" s="132">
        <f>'SO 01 - Architektonicko -...'!J33</f>
        <v>0</v>
      </c>
      <c r="AW56" s="132">
        <f>'SO 01 - Architektonicko -...'!J34</f>
        <v>0</v>
      </c>
      <c r="AX56" s="132">
        <f>'SO 01 - Architektonicko -...'!J35</f>
        <v>0</v>
      </c>
      <c r="AY56" s="132">
        <f>'SO 01 - Architektonicko -...'!J36</f>
        <v>0</v>
      </c>
      <c r="AZ56" s="132">
        <f>'SO 01 - Architektonicko -...'!F33</f>
        <v>0</v>
      </c>
      <c r="BA56" s="132">
        <f>'SO 01 - Architektonicko -...'!F34</f>
        <v>0</v>
      </c>
      <c r="BB56" s="132">
        <f>'SO 01 - Architektonicko -...'!F35</f>
        <v>0</v>
      </c>
      <c r="BC56" s="132">
        <f>'SO 01 - Architektonicko -...'!F36</f>
        <v>0</v>
      </c>
      <c r="BD56" s="134">
        <f>'SO 01 - Architektonicko -...'!F37</f>
        <v>0</v>
      </c>
      <c r="BE56" s="4"/>
      <c r="BT56" s="135" t="s">
        <v>80</v>
      </c>
      <c r="BU56" s="135" t="s">
        <v>83</v>
      </c>
      <c r="BV56" s="135" t="s">
        <v>73</v>
      </c>
      <c r="BW56" s="135" t="s">
        <v>79</v>
      </c>
      <c r="BX56" s="135" t="s">
        <v>5</v>
      </c>
      <c r="CL56" s="135" t="s">
        <v>18</v>
      </c>
      <c r="CM56" s="135" t="s">
        <v>80</v>
      </c>
    </row>
    <row r="57" s="4" customFormat="1" ht="16.5" customHeight="1">
      <c r="A57" s="126" t="s">
        <v>81</v>
      </c>
      <c r="B57" s="65"/>
      <c r="C57" s="127"/>
      <c r="D57" s="127"/>
      <c r="E57" s="128" t="s">
        <v>84</v>
      </c>
      <c r="F57" s="128"/>
      <c r="G57" s="128"/>
      <c r="H57" s="128"/>
      <c r="I57" s="128"/>
      <c r="J57" s="127"/>
      <c r="K57" s="128" t="s">
        <v>85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011 - Hromosvod'!J32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82</v>
      </c>
      <c r="AR57" s="67"/>
      <c r="AS57" s="131">
        <v>0</v>
      </c>
      <c r="AT57" s="132">
        <f>ROUND(SUM(AV57:AW57),2)</f>
        <v>0</v>
      </c>
      <c r="AU57" s="133">
        <f>'SO 011 - Hromosvod'!P100</f>
        <v>0</v>
      </c>
      <c r="AV57" s="132">
        <f>'SO 011 - Hromosvod'!J35</f>
        <v>0</v>
      </c>
      <c r="AW57" s="132">
        <f>'SO 011 - Hromosvod'!J36</f>
        <v>0</v>
      </c>
      <c r="AX57" s="132">
        <f>'SO 011 - Hromosvod'!J37</f>
        <v>0</v>
      </c>
      <c r="AY57" s="132">
        <f>'SO 011 - Hromosvod'!J38</f>
        <v>0</v>
      </c>
      <c r="AZ57" s="132">
        <f>'SO 011 - Hromosvod'!F35</f>
        <v>0</v>
      </c>
      <c r="BA57" s="132">
        <f>'SO 011 - Hromosvod'!F36</f>
        <v>0</v>
      </c>
      <c r="BB57" s="132">
        <f>'SO 011 - Hromosvod'!F37</f>
        <v>0</v>
      </c>
      <c r="BC57" s="132">
        <f>'SO 011 - Hromosvod'!F38</f>
        <v>0</v>
      </c>
      <c r="BD57" s="134">
        <f>'SO 011 - Hromosvod'!F39</f>
        <v>0</v>
      </c>
      <c r="BE57" s="4"/>
      <c r="BT57" s="135" t="s">
        <v>80</v>
      </c>
      <c r="BV57" s="135" t="s">
        <v>73</v>
      </c>
      <c r="BW57" s="135" t="s">
        <v>86</v>
      </c>
      <c r="BX57" s="135" t="s">
        <v>79</v>
      </c>
      <c r="CL57" s="135" t="s">
        <v>18</v>
      </c>
    </row>
    <row r="58" s="4" customFormat="1" ht="16.5" customHeight="1">
      <c r="A58" s="126" t="s">
        <v>81</v>
      </c>
      <c r="B58" s="65"/>
      <c r="C58" s="127"/>
      <c r="D58" s="127"/>
      <c r="E58" s="128" t="s">
        <v>87</v>
      </c>
      <c r="F58" s="128"/>
      <c r="G58" s="128"/>
      <c r="H58" s="128"/>
      <c r="I58" s="128"/>
      <c r="J58" s="127"/>
      <c r="K58" s="128" t="s">
        <v>88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012 - Regulace'!J32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82</v>
      </c>
      <c r="AR58" s="67"/>
      <c r="AS58" s="131">
        <v>0</v>
      </c>
      <c r="AT58" s="132">
        <f>ROUND(SUM(AV58:AW58),2)</f>
        <v>0</v>
      </c>
      <c r="AU58" s="133">
        <f>'SO 012 - Regulace'!P89</f>
        <v>0</v>
      </c>
      <c r="AV58" s="132">
        <f>'SO 012 - Regulace'!J35</f>
        <v>0</v>
      </c>
      <c r="AW58" s="132">
        <f>'SO 012 - Regulace'!J36</f>
        <v>0</v>
      </c>
      <c r="AX58" s="132">
        <f>'SO 012 - Regulace'!J37</f>
        <v>0</v>
      </c>
      <c r="AY58" s="132">
        <f>'SO 012 - Regulace'!J38</f>
        <v>0</v>
      </c>
      <c r="AZ58" s="132">
        <f>'SO 012 - Regulace'!F35</f>
        <v>0</v>
      </c>
      <c r="BA58" s="132">
        <f>'SO 012 - Regulace'!F36</f>
        <v>0</v>
      </c>
      <c r="BB58" s="132">
        <f>'SO 012 - Regulace'!F37</f>
        <v>0</v>
      </c>
      <c r="BC58" s="132">
        <f>'SO 012 - Regulace'!F38</f>
        <v>0</v>
      </c>
      <c r="BD58" s="134">
        <f>'SO 012 - Regulace'!F39</f>
        <v>0</v>
      </c>
      <c r="BE58" s="4"/>
      <c r="BT58" s="135" t="s">
        <v>80</v>
      </c>
      <c r="BV58" s="135" t="s">
        <v>73</v>
      </c>
      <c r="BW58" s="135" t="s">
        <v>89</v>
      </c>
      <c r="BX58" s="135" t="s">
        <v>79</v>
      </c>
      <c r="CL58" s="135" t="s">
        <v>18</v>
      </c>
    </row>
    <row r="59" s="7" customFormat="1" ht="24.75" customHeight="1">
      <c r="A59" s="126" t="s">
        <v>81</v>
      </c>
      <c r="B59" s="113"/>
      <c r="C59" s="114"/>
      <c r="D59" s="115" t="s">
        <v>90</v>
      </c>
      <c r="E59" s="115"/>
      <c r="F59" s="115"/>
      <c r="G59" s="115"/>
      <c r="H59" s="115"/>
      <c r="I59" s="116"/>
      <c r="J59" s="115" t="s">
        <v>91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8">
        <f>'SO 02 - Bourání vstupu, b...'!J30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77</v>
      </c>
      <c r="AR59" s="120"/>
      <c r="AS59" s="121">
        <v>0</v>
      </c>
      <c r="AT59" s="122">
        <f>ROUND(SUM(AV59:AW59),2)</f>
        <v>0</v>
      </c>
      <c r="AU59" s="123">
        <f>'SO 02 - Bourání vstupu, b...'!P97</f>
        <v>0</v>
      </c>
      <c r="AV59" s="122">
        <f>'SO 02 - Bourání vstupu, b...'!J33</f>
        <v>0</v>
      </c>
      <c r="AW59" s="122">
        <f>'SO 02 - Bourání vstupu, b...'!J34</f>
        <v>0</v>
      </c>
      <c r="AX59" s="122">
        <f>'SO 02 - Bourání vstupu, b...'!J35</f>
        <v>0</v>
      </c>
      <c r="AY59" s="122">
        <f>'SO 02 - Bourání vstupu, b...'!J36</f>
        <v>0</v>
      </c>
      <c r="AZ59" s="122">
        <f>'SO 02 - Bourání vstupu, b...'!F33</f>
        <v>0</v>
      </c>
      <c r="BA59" s="122">
        <f>'SO 02 - Bourání vstupu, b...'!F34</f>
        <v>0</v>
      </c>
      <c r="BB59" s="122">
        <f>'SO 02 - Bourání vstupu, b...'!F35</f>
        <v>0</v>
      </c>
      <c r="BC59" s="122">
        <f>'SO 02 - Bourání vstupu, b...'!F36</f>
        <v>0</v>
      </c>
      <c r="BD59" s="124">
        <f>'SO 02 - Bourání vstupu, b...'!F37</f>
        <v>0</v>
      </c>
      <c r="BE59" s="7"/>
      <c r="BT59" s="125" t="s">
        <v>78</v>
      </c>
      <c r="BV59" s="125" t="s">
        <v>73</v>
      </c>
      <c r="BW59" s="125" t="s">
        <v>92</v>
      </c>
      <c r="BX59" s="125" t="s">
        <v>5</v>
      </c>
      <c r="CL59" s="125" t="s">
        <v>18</v>
      </c>
      <c r="CM59" s="125" t="s">
        <v>80</v>
      </c>
    </row>
    <row r="60" s="7" customFormat="1" ht="16.5" customHeight="1">
      <c r="A60" s="126" t="s">
        <v>81</v>
      </c>
      <c r="B60" s="113"/>
      <c r="C60" s="114"/>
      <c r="D60" s="115" t="s">
        <v>93</v>
      </c>
      <c r="E60" s="115"/>
      <c r="F60" s="115"/>
      <c r="G60" s="115"/>
      <c r="H60" s="115"/>
      <c r="I60" s="116"/>
      <c r="J60" s="115" t="s">
        <v>94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'SO 03 - Elektromontážní p...'!J30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77</v>
      </c>
      <c r="AR60" s="120"/>
      <c r="AS60" s="136">
        <v>0</v>
      </c>
      <c r="AT60" s="137">
        <f>ROUND(SUM(AV60:AW60),2)</f>
        <v>0</v>
      </c>
      <c r="AU60" s="138">
        <f>'SO 03 - Elektromontážní p...'!P81</f>
        <v>0</v>
      </c>
      <c r="AV60" s="137">
        <f>'SO 03 - Elektromontážní p...'!J33</f>
        <v>0</v>
      </c>
      <c r="AW60" s="137">
        <f>'SO 03 - Elektromontážní p...'!J34</f>
        <v>0</v>
      </c>
      <c r="AX60" s="137">
        <f>'SO 03 - Elektromontážní p...'!J35</f>
        <v>0</v>
      </c>
      <c r="AY60" s="137">
        <f>'SO 03 - Elektromontážní p...'!J36</f>
        <v>0</v>
      </c>
      <c r="AZ60" s="137">
        <f>'SO 03 - Elektromontážní p...'!F33</f>
        <v>0</v>
      </c>
      <c r="BA60" s="137">
        <f>'SO 03 - Elektromontážní p...'!F34</f>
        <v>0</v>
      </c>
      <c r="BB60" s="137">
        <f>'SO 03 - Elektromontážní p...'!F35</f>
        <v>0</v>
      </c>
      <c r="BC60" s="137">
        <f>'SO 03 - Elektromontážní p...'!F36</f>
        <v>0</v>
      </c>
      <c r="BD60" s="139">
        <f>'SO 03 - Elektromontážní p...'!F37</f>
        <v>0</v>
      </c>
      <c r="BE60" s="7"/>
      <c r="BT60" s="125" t="s">
        <v>78</v>
      </c>
      <c r="BV60" s="125" t="s">
        <v>73</v>
      </c>
      <c r="BW60" s="125" t="s">
        <v>95</v>
      </c>
      <c r="BX60" s="125" t="s">
        <v>5</v>
      </c>
      <c r="CL60" s="125" t="s">
        <v>18</v>
      </c>
      <c r="CM60" s="125" t="s">
        <v>80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Yx9JWuItC0CauN98l3G+Z9wRZelJ+QryK/m8i+Z32NXSZeS0wun76Rlctjz0W+LK6cdSJYbyO8u39PZ+Eb6OtA==" hashValue="mI5avyn09aox1eIhkwzoykDV7d42Uakcy68CYhYSrikaO7LnEFeGPUdSVB1P89EPZuvYGNDFus4tdw5HZCpRdQ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Architektonicko -...'!C2" display="/"/>
    <hyperlink ref="A57" location="'SO 011 - Hromosvod'!C2" display="/"/>
    <hyperlink ref="A58" location="'SO 012 - Regulace'!C2" display="/"/>
    <hyperlink ref="A59" location="'SO 02 - Bourání vstupu, b...'!C2" display="/"/>
    <hyperlink ref="A60" location="'SO 03 - Elektromontážní 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Stavební úpravy a zateplení úřadu města Valašské Meziříčí na ul. Soudní 1221, VM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21</v>
      </c>
      <c r="G12" s="40"/>
      <c r="H12" s="40"/>
      <c r="I12" s="144" t="s">
        <v>22</v>
      </c>
      <c r="J12" s="148" t="str">
        <f>'Rekapitulace stavby'!AN8</f>
        <v>17. 8. 2022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">
        <v>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18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25</v>
      </c>
      <c r="J20" s="135" t="s">
        <v>18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18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ROUND(J101,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ROUND((SUM(BE101:BE2269)),  2)</f>
        <v>0</v>
      </c>
      <c r="G33" s="40"/>
      <c r="H33" s="40"/>
      <c r="I33" s="159">
        <v>0.20999999999999999</v>
      </c>
      <c r="J33" s="158">
        <f>ROUND(((SUM(BE101:BE2269))*I33),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ROUND((SUM(BF101:BF2269)),  2)</f>
        <v>0</v>
      </c>
      <c r="G34" s="40"/>
      <c r="H34" s="40"/>
      <c r="I34" s="159">
        <v>0.14999999999999999</v>
      </c>
      <c r="J34" s="158">
        <f>ROUND(((SUM(BF101:BF2269))*I34),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ROUND((SUM(BG101:BG2269)),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ROUND((SUM(BH101:BH2269)),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ROUND((SUM(BI101:BI2269)),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Stavební úpravy a zateplení úřadu města Valašské Meziříčí na ul. Soudní 1221, VM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Architektonicko - stavební řešení - uznatelné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17. 8. 2022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24</v>
      </c>
      <c r="D54" s="42"/>
      <c r="E54" s="42"/>
      <c r="F54" s="29" t="str">
        <f>E15</f>
        <v>Město Valašské Meziříčí, Náměstí 7, 757 01 VM</v>
      </c>
      <c r="G54" s="42"/>
      <c r="H54" s="42"/>
      <c r="I54" s="34" t="s">
        <v>31</v>
      </c>
      <c r="J54" s="38" t="str">
        <f>E21</f>
        <v>Architektura &amp; interiér, Šimůnek &amp; partners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100</v>
      </c>
      <c r="D57" s="173"/>
      <c r="E57" s="173"/>
      <c r="F57" s="173"/>
      <c r="G57" s="173"/>
      <c r="H57" s="173"/>
      <c r="I57" s="173"/>
      <c r="J57" s="174" t="s">
        <v>101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J101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76"/>
      <c r="C60" s="177"/>
      <c r="D60" s="178" t="s">
        <v>103</v>
      </c>
      <c r="E60" s="179"/>
      <c r="F60" s="179"/>
      <c r="G60" s="179"/>
      <c r="H60" s="179"/>
      <c r="I60" s="179"/>
      <c r="J60" s="180">
        <f>J102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104</v>
      </c>
      <c r="E61" s="184"/>
      <c r="F61" s="184"/>
      <c r="G61" s="184"/>
      <c r="H61" s="184"/>
      <c r="I61" s="184"/>
      <c r="J61" s="185">
        <f>J103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105</v>
      </c>
      <c r="E62" s="184"/>
      <c r="F62" s="184"/>
      <c r="G62" s="184"/>
      <c r="H62" s="184"/>
      <c r="I62" s="184"/>
      <c r="J62" s="185">
        <f>J127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106</v>
      </c>
      <c r="E63" s="184"/>
      <c r="F63" s="184"/>
      <c r="G63" s="184"/>
      <c r="H63" s="184"/>
      <c r="I63" s="184"/>
      <c r="J63" s="185">
        <f>J190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107</v>
      </c>
      <c r="E64" s="184"/>
      <c r="F64" s="184"/>
      <c r="G64" s="184"/>
      <c r="H64" s="184"/>
      <c r="I64" s="184"/>
      <c r="J64" s="185">
        <f>J206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108</v>
      </c>
      <c r="E65" s="184"/>
      <c r="F65" s="184"/>
      <c r="G65" s="184"/>
      <c r="H65" s="184"/>
      <c r="I65" s="184"/>
      <c r="J65" s="185">
        <f>J268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109</v>
      </c>
      <c r="E66" s="184"/>
      <c r="F66" s="184"/>
      <c r="G66" s="184"/>
      <c r="H66" s="184"/>
      <c r="I66" s="184"/>
      <c r="J66" s="185">
        <f>J1042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110</v>
      </c>
      <c r="E67" s="184"/>
      <c r="F67" s="184"/>
      <c r="G67" s="184"/>
      <c r="H67" s="184"/>
      <c r="I67" s="184"/>
      <c r="J67" s="185">
        <f>J1443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111</v>
      </c>
      <c r="E68" s="184"/>
      <c r="F68" s="184"/>
      <c r="G68" s="184"/>
      <c r="H68" s="184"/>
      <c r="I68" s="184"/>
      <c r="J68" s="185">
        <f>J1454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112</v>
      </c>
      <c r="E69" s="179"/>
      <c r="F69" s="179"/>
      <c r="G69" s="179"/>
      <c r="H69" s="179"/>
      <c r="I69" s="179"/>
      <c r="J69" s="180">
        <f>J1459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113</v>
      </c>
      <c r="E70" s="184"/>
      <c r="F70" s="184"/>
      <c r="G70" s="184"/>
      <c r="H70" s="184"/>
      <c r="I70" s="184"/>
      <c r="J70" s="185">
        <f>J1460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114</v>
      </c>
      <c r="E71" s="184"/>
      <c r="F71" s="184"/>
      <c r="G71" s="184"/>
      <c r="H71" s="184"/>
      <c r="I71" s="184"/>
      <c r="J71" s="185">
        <f>J1513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115</v>
      </c>
      <c r="E72" s="184"/>
      <c r="F72" s="184"/>
      <c r="G72" s="184"/>
      <c r="H72" s="184"/>
      <c r="I72" s="184"/>
      <c r="J72" s="185">
        <f>J1581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116</v>
      </c>
      <c r="E73" s="184"/>
      <c r="F73" s="184"/>
      <c r="G73" s="184"/>
      <c r="H73" s="184"/>
      <c r="I73" s="184"/>
      <c r="J73" s="185">
        <f>J1641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117</v>
      </c>
      <c r="E74" s="184"/>
      <c r="F74" s="184"/>
      <c r="G74" s="184"/>
      <c r="H74" s="184"/>
      <c r="I74" s="184"/>
      <c r="J74" s="185">
        <f>J1757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118</v>
      </c>
      <c r="E75" s="184"/>
      <c r="F75" s="184"/>
      <c r="G75" s="184"/>
      <c r="H75" s="184"/>
      <c r="I75" s="184"/>
      <c r="J75" s="185">
        <f>J1790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119</v>
      </c>
      <c r="E76" s="184"/>
      <c r="F76" s="184"/>
      <c r="G76" s="184"/>
      <c r="H76" s="184"/>
      <c r="I76" s="184"/>
      <c r="J76" s="185">
        <f>J2065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120</v>
      </c>
      <c r="E77" s="184"/>
      <c r="F77" s="184"/>
      <c r="G77" s="184"/>
      <c r="H77" s="184"/>
      <c r="I77" s="184"/>
      <c r="J77" s="185">
        <f>J2091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121</v>
      </c>
      <c r="E78" s="184"/>
      <c r="F78" s="184"/>
      <c r="G78" s="184"/>
      <c r="H78" s="184"/>
      <c r="I78" s="184"/>
      <c r="J78" s="185">
        <f>J2156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122</v>
      </c>
      <c r="E79" s="184"/>
      <c r="F79" s="184"/>
      <c r="G79" s="184"/>
      <c r="H79" s="184"/>
      <c r="I79" s="184"/>
      <c r="J79" s="185">
        <f>J2215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6"/>
      <c r="C80" s="177"/>
      <c r="D80" s="178" t="s">
        <v>123</v>
      </c>
      <c r="E80" s="179"/>
      <c r="F80" s="179"/>
      <c r="G80" s="179"/>
      <c r="H80" s="179"/>
      <c r="I80" s="179"/>
      <c r="J80" s="180">
        <f>J2260</f>
        <v>0</v>
      </c>
      <c r="K80" s="177"/>
      <c r="L80" s="181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76"/>
      <c r="C81" s="177"/>
      <c r="D81" s="178" t="s">
        <v>124</v>
      </c>
      <c r="E81" s="179"/>
      <c r="F81" s="179"/>
      <c r="G81" s="179"/>
      <c r="H81" s="179"/>
      <c r="I81" s="179"/>
      <c r="J81" s="180">
        <f>J2267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5" t="s">
        <v>125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15</v>
      </c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171" t="str">
        <f>E7</f>
        <v>Stavební úpravy a zateplení úřadu města Valašské Meziříčí na ul. Soudní 1221, VM</v>
      </c>
      <c r="F91" s="34"/>
      <c r="G91" s="34"/>
      <c r="H91" s="34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97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E9</f>
        <v>SO 01 - Architektonicko - stavební řešení - uznatelné náklady</v>
      </c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20</v>
      </c>
      <c r="D95" s="42"/>
      <c r="E95" s="42"/>
      <c r="F95" s="29" t="str">
        <f>F12</f>
        <v xml:space="preserve"> </v>
      </c>
      <c r="G95" s="42"/>
      <c r="H95" s="42"/>
      <c r="I95" s="34" t="s">
        <v>22</v>
      </c>
      <c r="J95" s="74" t="str">
        <f>IF(J12="","",J12)</f>
        <v>17. 8. 2022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40.05" customHeight="1">
      <c r="A97" s="40"/>
      <c r="B97" s="41"/>
      <c r="C97" s="34" t="s">
        <v>24</v>
      </c>
      <c r="D97" s="42"/>
      <c r="E97" s="42"/>
      <c r="F97" s="29" t="str">
        <f>E15</f>
        <v>Město Valašské Meziříčí, Náměstí 7, 757 01 VM</v>
      </c>
      <c r="G97" s="42"/>
      <c r="H97" s="42"/>
      <c r="I97" s="34" t="s">
        <v>31</v>
      </c>
      <c r="J97" s="38" t="str">
        <f>E21</f>
        <v>Architektura &amp; interiér, Šimůnek &amp; partners</v>
      </c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29</v>
      </c>
      <c r="D98" s="42"/>
      <c r="E98" s="42"/>
      <c r="F98" s="29" t="str">
        <f>IF(E18="","",E18)</f>
        <v>Vyplň údaj</v>
      </c>
      <c r="G98" s="42"/>
      <c r="H98" s="42"/>
      <c r="I98" s="34" t="s">
        <v>34</v>
      </c>
      <c r="J98" s="38" t="str">
        <f>E24</f>
        <v xml:space="preserve"> </v>
      </c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87"/>
      <c r="B100" s="188"/>
      <c r="C100" s="189" t="s">
        <v>126</v>
      </c>
      <c r="D100" s="190" t="s">
        <v>56</v>
      </c>
      <c r="E100" s="190" t="s">
        <v>52</v>
      </c>
      <c r="F100" s="190" t="s">
        <v>53</v>
      </c>
      <c r="G100" s="190" t="s">
        <v>127</v>
      </c>
      <c r="H100" s="190" t="s">
        <v>128</v>
      </c>
      <c r="I100" s="190" t="s">
        <v>129</v>
      </c>
      <c r="J100" s="190" t="s">
        <v>101</v>
      </c>
      <c r="K100" s="191" t="s">
        <v>130</v>
      </c>
      <c r="L100" s="192"/>
      <c r="M100" s="94" t="s">
        <v>18</v>
      </c>
      <c r="N100" s="95" t="s">
        <v>41</v>
      </c>
      <c r="O100" s="95" t="s">
        <v>131</v>
      </c>
      <c r="P100" s="95" t="s">
        <v>132</v>
      </c>
      <c r="Q100" s="95" t="s">
        <v>133</v>
      </c>
      <c r="R100" s="95" t="s">
        <v>134</v>
      </c>
      <c r="S100" s="95" t="s">
        <v>135</v>
      </c>
      <c r="T100" s="96" t="s">
        <v>136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="2" customFormat="1" ht="22.8" customHeight="1">
      <c r="A101" s="40"/>
      <c r="B101" s="41"/>
      <c r="C101" s="101" t="s">
        <v>137</v>
      </c>
      <c r="D101" s="42"/>
      <c r="E101" s="42"/>
      <c r="F101" s="42"/>
      <c r="G101" s="42"/>
      <c r="H101" s="42"/>
      <c r="I101" s="42"/>
      <c r="J101" s="193">
        <f>BK101</f>
        <v>0</v>
      </c>
      <c r="K101" s="42"/>
      <c r="L101" s="46"/>
      <c r="M101" s="97"/>
      <c r="N101" s="194"/>
      <c r="O101" s="98"/>
      <c r="P101" s="195">
        <f>P102+P1459+P2260+P2267</f>
        <v>0</v>
      </c>
      <c r="Q101" s="98"/>
      <c r="R101" s="195">
        <f>R102+R1459+R2260+R2267</f>
        <v>99.581301800000006</v>
      </c>
      <c r="S101" s="98"/>
      <c r="T101" s="196">
        <f>T102+T1459+T2260+T2267</f>
        <v>120.43375239999999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70</v>
      </c>
      <c r="AU101" s="19" t="s">
        <v>102</v>
      </c>
      <c r="BK101" s="197">
        <f>BK102+BK1459+BK2260+BK2267</f>
        <v>0</v>
      </c>
    </row>
    <row r="102" s="12" customFormat="1" ht="25.92" customHeight="1">
      <c r="A102" s="12"/>
      <c r="B102" s="198"/>
      <c r="C102" s="199"/>
      <c r="D102" s="200" t="s">
        <v>70</v>
      </c>
      <c r="E102" s="201" t="s">
        <v>138</v>
      </c>
      <c r="F102" s="201" t="s">
        <v>139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P103+P127+P190+P206+P268+P1042+P1443+P1454</f>
        <v>0</v>
      </c>
      <c r="Q102" s="206"/>
      <c r="R102" s="207">
        <f>R103+R127+R190+R206+R268+R1042+R1443+R1454</f>
        <v>79.586607900000004</v>
      </c>
      <c r="S102" s="206"/>
      <c r="T102" s="208">
        <f>T103+T127+T190+T206+T268+T1042+T1443+T1454</f>
        <v>115.76920999999999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78</v>
      </c>
      <c r="AT102" s="210" t="s">
        <v>70</v>
      </c>
      <c r="AU102" s="210" t="s">
        <v>71</v>
      </c>
      <c r="AY102" s="209" t="s">
        <v>140</v>
      </c>
      <c r="BK102" s="211">
        <f>BK103+BK127+BK190+BK206+BK268+BK1042+BK1443+BK1454</f>
        <v>0</v>
      </c>
    </row>
    <row r="103" s="12" customFormat="1" ht="22.8" customHeight="1">
      <c r="A103" s="12"/>
      <c r="B103" s="198"/>
      <c r="C103" s="199"/>
      <c r="D103" s="200" t="s">
        <v>70</v>
      </c>
      <c r="E103" s="212" t="s">
        <v>78</v>
      </c>
      <c r="F103" s="212" t="s">
        <v>141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SUM(P104:P126)</f>
        <v>0</v>
      </c>
      <c r="Q103" s="206"/>
      <c r="R103" s="207">
        <f>SUM(R104:R126)</f>
        <v>0</v>
      </c>
      <c r="S103" s="206"/>
      <c r="T103" s="208">
        <f>SUM(T104:T126)</f>
        <v>0.2112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78</v>
      </c>
      <c r="AT103" s="210" t="s">
        <v>70</v>
      </c>
      <c r="AU103" s="210" t="s">
        <v>78</v>
      </c>
      <c r="AY103" s="209" t="s">
        <v>140</v>
      </c>
      <c r="BK103" s="211">
        <f>SUM(BK104:BK126)</f>
        <v>0</v>
      </c>
    </row>
    <row r="104" s="2" customFormat="1" ht="24.15" customHeight="1">
      <c r="A104" s="40"/>
      <c r="B104" s="41"/>
      <c r="C104" s="214" t="s">
        <v>78</v>
      </c>
      <c r="D104" s="214" t="s">
        <v>142</v>
      </c>
      <c r="E104" s="215" t="s">
        <v>143</v>
      </c>
      <c r="F104" s="216" t="s">
        <v>144</v>
      </c>
      <c r="G104" s="217" t="s">
        <v>145</v>
      </c>
      <c r="H104" s="218">
        <v>0.88</v>
      </c>
      <c r="I104" s="219"/>
      <c r="J104" s="218">
        <f>ROUND(I104*H104,2)</f>
        <v>0</v>
      </c>
      <c r="K104" s="216" t="s">
        <v>146</v>
      </c>
      <c r="L104" s="46"/>
      <c r="M104" s="220" t="s">
        <v>18</v>
      </c>
      <c r="N104" s="221" t="s">
        <v>42</v>
      </c>
      <c r="O104" s="86"/>
      <c r="P104" s="222">
        <f>O104*H104</f>
        <v>0</v>
      </c>
      <c r="Q104" s="222">
        <v>0</v>
      </c>
      <c r="R104" s="222">
        <f>Q104*H104</f>
        <v>0</v>
      </c>
      <c r="S104" s="222">
        <v>0.23999999999999999</v>
      </c>
      <c r="T104" s="223">
        <f>S104*H104</f>
        <v>0.2112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4" t="s">
        <v>147</v>
      </c>
      <c r="AT104" s="224" t="s">
        <v>142</v>
      </c>
      <c r="AU104" s="224" t="s">
        <v>80</v>
      </c>
      <c r="AY104" s="19" t="s">
        <v>140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9" t="s">
        <v>78</v>
      </c>
      <c r="BK104" s="225">
        <f>ROUND(I104*H104,2)</f>
        <v>0</v>
      </c>
      <c r="BL104" s="19" t="s">
        <v>147</v>
      </c>
      <c r="BM104" s="224" t="s">
        <v>148</v>
      </c>
    </row>
    <row r="105" s="2" customFormat="1">
      <c r="A105" s="40"/>
      <c r="B105" s="41"/>
      <c r="C105" s="42"/>
      <c r="D105" s="226" t="s">
        <v>149</v>
      </c>
      <c r="E105" s="42"/>
      <c r="F105" s="227" t="s">
        <v>150</v>
      </c>
      <c r="G105" s="42"/>
      <c r="H105" s="42"/>
      <c r="I105" s="228"/>
      <c r="J105" s="42"/>
      <c r="K105" s="42"/>
      <c r="L105" s="46"/>
      <c r="M105" s="229"/>
      <c r="N105" s="230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149</v>
      </c>
      <c r="AU105" s="19" t="s">
        <v>80</v>
      </c>
    </row>
    <row r="106" s="13" customFormat="1">
      <c r="A106" s="13"/>
      <c r="B106" s="231"/>
      <c r="C106" s="232"/>
      <c r="D106" s="233" t="s">
        <v>151</v>
      </c>
      <c r="E106" s="234" t="s">
        <v>18</v>
      </c>
      <c r="F106" s="235" t="s">
        <v>152</v>
      </c>
      <c r="G106" s="232"/>
      <c r="H106" s="234" t="s">
        <v>18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151</v>
      </c>
      <c r="AU106" s="241" t="s">
        <v>80</v>
      </c>
      <c r="AV106" s="13" t="s">
        <v>78</v>
      </c>
      <c r="AW106" s="13" t="s">
        <v>33</v>
      </c>
      <c r="AX106" s="13" t="s">
        <v>71</v>
      </c>
      <c r="AY106" s="241" t="s">
        <v>140</v>
      </c>
    </row>
    <row r="107" s="14" customFormat="1">
      <c r="A107" s="14"/>
      <c r="B107" s="242"/>
      <c r="C107" s="243"/>
      <c r="D107" s="233" t="s">
        <v>151</v>
      </c>
      <c r="E107" s="244" t="s">
        <v>18</v>
      </c>
      <c r="F107" s="245" t="s">
        <v>153</v>
      </c>
      <c r="G107" s="243"/>
      <c r="H107" s="246">
        <v>0.88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151</v>
      </c>
      <c r="AU107" s="252" t="s">
        <v>80</v>
      </c>
      <c r="AV107" s="14" t="s">
        <v>80</v>
      </c>
      <c r="AW107" s="14" t="s">
        <v>33</v>
      </c>
      <c r="AX107" s="14" t="s">
        <v>71</v>
      </c>
      <c r="AY107" s="252" t="s">
        <v>140</v>
      </c>
    </row>
    <row r="108" s="15" customFormat="1">
      <c r="A108" s="15"/>
      <c r="B108" s="253"/>
      <c r="C108" s="254"/>
      <c r="D108" s="233" t="s">
        <v>151</v>
      </c>
      <c r="E108" s="255" t="s">
        <v>18</v>
      </c>
      <c r="F108" s="256" t="s">
        <v>154</v>
      </c>
      <c r="G108" s="254"/>
      <c r="H108" s="257">
        <v>0.88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3" t="s">
        <v>151</v>
      </c>
      <c r="AU108" s="263" t="s">
        <v>80</v>
      </c>
      <c r="AV108" s="15" t="s">
        <v>147</v>
      </c>
      <c r="AW108" s="15" t="s">
        <v>33</v>
      </c>
      <c r="AX108" s="15" t="s">
        <v>78</v>
      </c>
      <c r="AY108" s="263" t="s">
        <v>140</v>
      </c>
    </row>
    <row r="109" s="2" customFormat="1" ht="16.5" customHeight="1">
      <c r="A109" s="40"/>
      <c r="B109" s="41"/>
      <c r="C109" s="214" t="s">
        <v>80</v>
      </c>
      <c r="D109" s="214" t="s">
        <v>142</v>
      </c>
      <c r="E109" s="215" t="s">
        <v>155</v>
      </c>
      <c r="F109" s="216" t="s">
        <v>156</v>
      </c>
      <c r="G109" s="217" t="s">
        <v>157</v>
      </c>
      <c r="H109" s="218">
        <v>9.5399999999999991</v>
      </c>
      <c r="I109" s="219"/>
      <c r="J109" s="218">
        <f>ROUND(I109*H109,2)</f>
        <v>0</v>
      </c>
      <c r="K109" s="216" t="s">
        <v>146</v>
      </c>
      <c r="L109" s="46"/>
      <c r="M109" s="220" t="s">
        <v>18</v>
      </c>
      <c r="N109" s="221" t="s">
        <v>42</v>
      </c>
      <c r="O109" s="86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4" t="s">
        <v>147</v>
      </c>
      <c r="AT109" s="224" t="s">
        <v>142</v>
      </c>
      <c r="AU109" s="224" t="s">
        <v>80</v>
      </c>
      <c r="AY109" s="19" t="s">
        <v>140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9" t="s">
        <v>78</v>
      </c>
      <c r="BK109" s="225">
        <f>ROUND(I109*H109,2)</f>
        <v>0</v>
      </c>
      <c r="BL109" s="19" t="s">
        <v>147</v>
      </c>
      <c r="BM109" s="224" t="s">
        <v>158</v>
      </c>
    </row>
    <row r="110" s="2" customFormat="1">
      <c r="A110" s="40"/>
      <c r="B110" s="41"/>
      <c r="C110" s="42"/>
      <c r="D110" s="226" t="s">
        <v>149</v>
      </c>
      <c r="E110" s="42"/>
      <c r="F110" s="227" t="s">
        <v>159</v>
      </c>
      <c r="G110" s="42"/>
      <c r="H110" s="42"/>
      <c r="I110" s="228"/>
      <c r="J110" s="42"/>
      <c r="K110" s="42"/>
      <c r="L110" s="46"/>
      <c r="M110" s="229"/>
      <c r="N110" s="230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149</v>
      </c>
      <c r="AU110" s="19" t="s">
        <v>80</v>
      </c>
    </row>
    <row r="111" s="13" customFormat="1">
      <c r="A111" s="13"/>
      <c r="B111" s="231"/>
      <c r="C111" s="232"/>
      <c r="D111" s="233" t="s">
        <v>151</v>
      </c>
      <c r="E111" s="234" t="s">
        <v>18</v>
      </c>
      <c r="F111" s="235" t="s">
        <v>160</v>
      </c>
      <c r="G111" s="232"/>
      <c r="H111" s="234" t="s">
        <v>18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151</v>
      </c>
      <c r="AU111" s="241" t="s">
        <v>80</v>
      </c>
      <c r="AV111" s="13" t="s">
        <v>78</v>
      </c>
      <c r="AW111" s="13" t="s">
        <v>33</v>
      </c>
      <c r="AX111" s="13" t="s">
        <v>71</v>
      </c>
      <c r="AY111" s="241" t="s">
        <v>140</v>
      </c>
    </row>
    <row r="112" s="13" customFormat="1">
      <c r="A112" s="13"/>
      <c r="B112" s="231"/>
      <c r="C112" s="232"/>
      <c r="D112" s="233" t="s">
        <v>151</v>
      </c>
      <c r="E112" s="234" t="s">
        <v>18</v>
      </c>
      <c r="F112" s="235" t="s">
        <v>161</v>
      </c>
      <c r="G112" s="232"/>
      <c r="H112" s="234" t="s">
        <v>18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151</v>
      </c>
      <c r="AU112" s="241" t="s">
        <v>80</v>
      </c>
      <c r="AV112" s="13" t="s">
        <v>78</v>
      </c>
      <c r="AW112" s="13" t="s">
        <v>33</v>
      </c>
      <c r="AX112" s="13" t="s">
        <v>71</v>
      </c>
      <c r="AY112" s="241" t="s">
        <v>140</v>
      </c>
    </row>
    <row r="113" s="14" customFormat="1">
      <c r="A113" s="14"/>
      <c r="B113" s="242"/>
      <c r="C113" s="243"/>
      <c r="D113" s="233" t="s">
        <v>151</v>
      </c>
      <c r="E113" s="244" t="s">
        <v>18</v>
      </c>
      <c r="F113" s="245" t="s">
        <v>162</v>
      </c>
      <c r="G113" s="243"/>
      <c r="H113" s="246">
        <v>9.5399999999999991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151</v>
      </c>
      <c r="AU113" s="252" t="s">
        <v>80</v>
      </c>
      <c r="AV113" s="14" t="s">
        <v>80</v>
      </c>
      <c r="AW113" s="14" t="s">
        <v>33</v>
      </c>
      <c r="AX113" s="14" t="s">
        <v>71</v>
      </c>
      <c r="AY113" s="252" t="s">
        <v>140</v>
      </c>
    </row>
    <row r="114" s="15" customFormat="1">
      <c r="A114" s="15"/>
      <c r="B114" s="253"/>
      <c r="C114" s="254"/>
      <c r="D114" s="233" t="s">
        <v>151</v>
      </c>
      <c r="E114" s="255" t="s">
        <v>18</v>
      </c>
      <c r="F114" s="256" t="s">
        <v>154</v>
      </c>
      <c r="G114" s="254"/>
      <c r="H114" s="257">
        <v>9.5399999999999991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151</v>
      </c>
      <c r="AU114" s="263" t="s">
        <v>80</v>
      </c>
      <c r="AV114" s="15" t="s">
        <v>147</v>
      </c>
      <c r="AW114" s="15" t="s">
        <v>33</v>
      </c>
      <c r="AX114" s="15" t="s">
        <v>78</v>
      </c>
      <c r="AY114" s="263" t="s">
        <v>140</v>
      </c>
    </row>
    <row r="115" s="2" customFormat="1" ht="37.8" customHeight="1">
      <c r="A115" s="40"/>
      <c r="B115" s="41"/>
      <c r="C115" s="214" t="s">
        <v>163</v>
      </c>
      <c r="D115" s="214" t="s">
        <v>142</v>
      </c>
      <c r="E115" s="215" t="s">
        <v>164</v>
      </c>
      <c r="F115" s="216" t="s">
        <v>165</v>
      </c>
      <c r="G115" s="217" t="s">
        <v>157</v>
      </c>
      <c r="H115" s="218">
        <v>9.5399999999999991</v>
      </c>
      <c r="I115" s="219"/>
      <c r="J115" s="218">
        <f>ROUND(I115*H115,2)</f>
        <v>0</v>
      </c>
      <c r="K115" s="216" t="s">
        <v>146</v>
      </c>
      <c r="L115" s="46"/>
      <c r="M115" s="220" t="s">
        <v>18</v>
      </c>
      <c r="N115" s="221" t="s">
        <v>42</v>
      </c>
      <c r="O115" s="86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147</v>
      </c>
      <c r="AT115" s="224" t="s">
        <v>142</v>
      </c>
      <c r="AU115" s="224" t="s">
        <v>80</v>
      </c>
      <c r="AY115" s="19" t="s">
        <v>140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78</v>
      </c>
      <c r="BK115" s="225">
        <f>ROUND(I115*H115,2)</f>
        <v>0</v>
      </c>
      <c r="BL115" s="19" t="s">
        <v>147</v>
      </c>
      <c r="BM115" s="224" t="s">
        <v>166</v>
      </c>
    </row>
    <row r="116" s="2" customFormat="1">
      <c r="A116" s="40"/>
      <c r="B116" s="41"/>
      <c r="C116" s="42"/>
      <c r="D116" s="226" t="s">
        <v>149</v>
      </c>
      <c r="E116" s="42"/>
      <c r="F116" s="227" t="s">
        <v>167</v>
      </c>
      <c r="G116" s="42"/>
      <c r="H116" s="42"/>
      <c r="I116" s="228"/>
      <c r="J116" s="42"/>
      <c r="K116" s="42"/>
      <c r="L116" s="46"/>
      <c r="M116" s="229"/>
      <c r="N116" s="230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149</v>
      </c>
      <c r="AU116" s="19" t="s">
        <v>80</v>
      </c>
    </row>
    <row r="117" s="14" customFormat="1">
      <c r="A117" s="14"/>
      <c r="B117" s="242"/>
      <c r="C117" s="243"/>
      <c r="D117" s="233" t="s">
        <v>151</v>
      </c>
      <c r="E117" s="244" t="s">
        <v>18</v>
      </c>
      <c r="F117" s="245" t="s">
        <v>168</v>
      </c>
      <c r="G117" s="243"/>
      <c r="H117" s="246">
        <v>9.5399999999999991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151</v>
      </c>
      <c r="AU117" s="252" t="s">
        <v>80</v>
      </c>
      <c r="AV117" s="14" t="s">
        <v>80</v>
      </c>
      <c r="AW117" s="14" t="s">
        <v>33</v>
      </c>
      <c r="AX117" s="14" t="s">
        <v>71</v>
      </c>
      <c r="AY117" s="252" t="s">
        <v>140</v>
      </c>
    </row>
    <row r="118" s="15" customFormat="1">
      <c r="A118" s="15"/>
      <c r="B118" s="253"/>
      <c r="C118" s="254"/>
      <c r="D118" s="233" t="s">
        <v>151</v>
      </c>
      <c r="E118" s="255" t="s">
        <v>18</v>
      </c>
      <c r="F118" s="256" t="s">
        <v>154</v>
      </c>
      <c r="G118" s="254"/>
      <c r="H118" s="257">
        <v>9.5399999999999991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3" t="s">
        <v>151</v>
      </c>
      <c r="AU118" s="263" t="s">
        <v>80</v>
      </c>
      <c r="AV118" s="15" t="s">
        <v>147</v>
      </c>
      <c r="AW118" s="15" t="s">
        <v>33</v>
      </c>
      <c r="AX118" s="15" t="s">
        <v>78</v>
      </c>
      <c r="AY118" s="263" t="s">
        <v>140</v>
      </c>
    </row>
    <row r="119" s="2" customFormat="1" ht="24.15" customHeight="1">
      <c r="A119" s="40"/>
      <c r="B119" s="41"/>
      <c r="C119" s="214" t="s">
        <v>147</v>
      </c>
      <c r="D119" s="214" t="s">
        <v>142</v>
      </c>
      <c r="E119" s="215" t="s">
        <v>169</v>
      </c>
      <c r="F119" s="216" t="s">
        <v>170</v>
      </c>
      <c r="G119" s="217" t="s">
        <v>171</v>
      </c>
      <c r="H119" s="218">
        <v>9.5399999999999991</v>
      </c>
      <c r="I119" s="219"/>
      <c r="J119" s="218">
        <f>ROUND(I119*H119,2)</f>
        <v>0</v>
      </c>
      <c r="K119" s="216" t="s">
        <v>146</v>
      </c>
      <c r="L119" s="46"/>
      <c r="M119" s="220" t="s">
        <v>18</v>
      </c>
      <c r="N119" s="221" t="s">
        <v>42</v>
      </c>
      <c r="O119" s="86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4" t="s">
        <v>147</v>
      </c>
      <c r="AT119" s="224" t="s">
        <v>142</v>
      </c>
      <c r="AU119" s="224" t="s">
        <v>80</v>
      </c>
      <c r="AY119" s="19" t="s">
        <v>140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9" t="s">
        <v>78</v>
      </c>
      <c r="BK119" s="225">
        <f>ROUND(I119*H119,2)</f>
        <v>0</v>
      </c>
      <c r="BL119" s="19" t="s">
        <v>147</v>
      </c>
      <c r="BM119" s="224" t="s">
        <v>172</v>
      </c>
    </row>
    <row r="120" s="2" customFormat="1">
      <c r="A120" s="40"/>
      <c r="B120" s="41"/>
      <c r="C120" s="42"/>
      <c r="D120" s="226" t="s">
        <v>149</v>
      </c>
      <c r="E120" s="42"/>
      <c r="F120" s="227" t="s">
        <v>173</v>
      </c>
      <c r="G120" s="42"/>
      <c r="H120" s="42"/>
      <c r="I120" s="228"/>
      <c r="J120" s="42"/>
      <c r="K120" s="42"/>
      <c r="L120" s="46"/>
      <c r="M120" s="229"/>
      <c r="N120" s="230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80</v>
      </c>
    </row>
    <row r="121" s="14" customFormat="1">
      <c r="A121" s="14"/>
      <c r="B121" s="242"/>
      <c r="C121" s="243"/>
      <c r="D121" s="233" t="s">
        <v>151</v>
      </c>
      <c r="E121" s="244" t="s">
        <v>18</v>
      </c>
      <c r="F121" s="245" t="s">
        <v>168</v>
      </c>
      <c r="G121" s="243"/>
      <c r="H121" s="246">
        <v>9.5399999999999991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151</v>
      </c>
      <c r="AU121" s="252" t="s">
        <v>80</v>
      </c>
      <c r="AV121" s="14" t="s">
        <v>80</v>
      </c>
      <c r="AW121" s="14" t="s">
        <v>33</v>
      </c>
      <c r="AX121" s="14" t="s">
        <v>71</v>
      </c>
      <c r="AY121" s="252" t="s">
        <v>140</v>
      </c>
    </row>
    <row r="122" s="15" customFormat="1">
      <c r="A122" s="15"/>
      <c r="B122" s="253"/>
      <c r="C122" s="254"/>
      <c r="D122" s="233" t="s">
        <v>151</v>
      </c>
      <c r="E122" s="255" t="s">
        <v>18</v>
      </c>
      <c r="F122" s="256" t="s">
        <v>154</v>
      </c>
      <c r="G122" s="254"/>
      <c r="H122" s="257">
        <v>9.5399999999999991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3" t="s">
        <v>151</v>
      </c>
      <c r="AU122" s="263" t="s">
        <v>80</v>
      </c>
      <c r="AV122" s="15" t="s">
        <v>147</v>
      </c>
      <c r="AW122" s="15" t="s">
        <v>33</v>
      </c>
      <c r="AX122" s="15" t="s">
        <v>78</v>
      </c>
      <c r="AY122" s="263" t="s">
        <v>140</v>
      </c>
    </row>
    <row r="123" s="2" customFormat="1" ht="24.15" customHeight="1">
      <c r="A123" s="40"/>
      <c r="B123" s="41"/>
      <c r="C123" s="214" t="s">
        <v>174</v>
      </c>
      <c r="D123" s="214" t="s">
        <v>142</v>
      </c>
      <c r="E123" s="215" t="s">
        <v>175</v>
      </c>
      <c r="F123" s="216" t="s">
        <v>176</v>
      </c>
      <c r="G123" s="217" t="s">
        <v>157</v>
      </c>
      <c r="H123" s="218">
        <v>9.5399999999999991</v>
      </c>
      <c r="I123" s="219"/>
      <c r="J123" s="218">
        <f>ROUND(I123*H123,2)</f>
        <v>0</v>
      </c>
      <c r="K123" s="216" t="s">
        <v>146</v>
      </c>
      <c r="L123" s="46"/>
      <c r="M123" s="220" t="s">
        <v>18</v>
      </c>
      <c r="N123" s="221" t="s">
        <v>42</v>
      </c>
      <c r="O123" s="86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4" t="s">
        <v>147</v>
      </c>
      <c r="AT123" s="224" t="s">
        <v>142</v>
      </c>
      <c r="AU123" s="224" t="s">
        <v>80</v>
      </c>
      <c r="AY123" s="19" t="s">
        <v>140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9" t="s">
        <v>78</v>
      </c>
      <c r="BK123" s="225">
        <f>ROUND(I123*H123,2)</f>
        <v>0</v>
      </c>
      <c r="BL123" s="19" t="s">
        <v>147</v>
      </c>
      <c r="BM123" s="224" t="s">
        <v>177</v>
      </c>
    </row>
    <row r="124" s="2" customFormat="1">
      <c r="A124" s="40"/>
      <c r="B124" s="41"/>
      <c r="C124" s="42"/>
      <c r="D124" s="226" t="s">
        <v>149</v>
      </c>
      <c r="E124" s="42"/>
      <c r="F124" s="227" t="s">
        <v>178</v>
      </c>
      <c r="G124" s="42"/>
      <c r="H124" s="42"/>
      <c r="I124" s="228"/>
      <c r="J124" s="42"/>
      <c r="K124" s="42"/>
      <c r="L124" s="46"/>
      <c r="M124" s="229"/>
      <c r="N124" s="230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149</v>
      </c>
      <c r="AU124" s="19" t="s">
        <v>80</v>
      </c>
    </row>
    <row r="125" s="14" customFormat="1">
      <c r="A125" s="14"/>
      <c r="B125" s="242"/>
      <c r="C125" s="243"/>
      <c r="D125" s="233" t="s">
        <v>151</v>
      </c>
      <c r="E125" s="244" t="s">
        <v>18</v>
      </c>
      <c r="F125" s="245" t="s">
        <v>168</v>
      </c>
      <c r="G125" s="243"/>
      <c r="H125" s="246">
        <v>9.5399999999999991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151</v>
      </c>
      <c r="AU125" s="252" t="s">
        <v>80</v>
      </c>
      <c r="AV125" s="14" t="s">
        <v>80</v>
      </c>
      <c r="AW125" s="14" t="s">
        <v>33</v>
      </c>
      <c r="AX125" s="14" t="s">
        <v>71</v>
      </c>
      <c r="AY125" s="252" t="s">
        <v>140</v>
      </c>
    </row>
    <row r="126" s="15" customFormat="1">
      <c r="A126" s="15"/>
      <c r="B126" s="253"/>
      <c r="C126" s="254"/>
      <c r="D126" s="233" t="s">
        <v>151</v>
      </c>
      <c r="E126" s="255" t="s">
        <v>18</v>
      </c>
      <c r="F126" s="256" t="s">
        <v>154</v>
      </c>
      <c r="G126" s="254"/>
      <c r="H126" s="257">
        <v>9.5399999999999991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151</v>
      </c>
      <c r="AU126" s="263" t="s">
        <v>80</v>
      </c>
      <c r="AV126" s="15" t="s">
        <v>147</v>
      </c>
      <c r="AW126" s="15" t="s">
        <v>33</v>
      </c>
      <c r="AX126" s="15" t="s">
        <v>78</v>
      </c>
      <c r="AY126" s="263" t="s">
        <v>140</v>
      </c>
    </row>
    <row r="127" s="12" customFormat="1" ht="22.8" customHeight="1">
      <c r="A127" s="12"/>
      <c r="B127" s="198"/>
      <c r="C127" s="199"/>
      <c r="D127" s="200" t="s">
        <v>70</v>
      </c>
      <c r="E127" s="212" t="s">
        <v>163</v>
      </c>
      <c r="F127" s="212" t="s">
        <v>179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SUM(P128:P189)</f>
        <v>0</v>
      </c>
      <c r="Q127" s="206"/>
      <c r="R127" s="207">
        <f>SUM(R128:R189)</f>
        <v>11.542519599999999</v>
      </c>
      <c r="S127" s="206"/>
      <c r="T127" s="208">
        <f>SUM(T128:T189)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78</v>
      </c>
      <c r="AT127" s="210" t="s">
        <v>70</v>
      </c>
      <c r="AU127" s="210" t="s">
        <v>78</v>
      </c>
      <c r="AY127" s="209" t="s">
        <v>140</v>
      </c>
      <c r="BK127" s="211">
        <f>SUM(BK128:BK189)</f>
        <v>0</v>
      </c>
    </row>
    <row r="128" s="2" customFormat="1" ht="33" customHeight="1">
      <c r="A128" s="40"/>
      <c r="B128" s="41"/>
      <c r="C128" s="214" t="s">
        <v>180</v>
      </c>
      <c r="D128" s="214" t="s">
        <v>142</v>
      </c>
      <c r="E128" s="215" t="s">
        <v>181</v>
      </c>
      <c r="F128" s="216" t="s">
        <v>182</v>
      </c>
      <c r="G128" s="217" t="s">
        <v>145</v>
      </c>
      <c r="H128" s="218">
        <v>43.579999999999998</v>
      </c>
      <c r="I128" s="219"/>
      <c r="J128" s="218">
        <f>ROUND(I128*H128,2)</f>
        <v>0</v>
      </c>
      <c r="K128" s="216" t="s">
        <v>146</v>
      </c>
      <c r="L128" s="46"/>
      <c r="M128" s="220" t="s">
        <v>18</v>
      </c>
      <c r="N128" s="221" t="s">
        <v>42</v>
      </c>
      <c r="O128" s="86"/>
      <c r="P128" s="222">
        <f>O128*H128</f>
        <v>0</v>
      </c>
      <c r="Q128" s="222">
        <v>0.15608</v>
      </c>
      <c r="R128" s="222">
        <f>Q128*H128</f>
        <v>6.8019663999999995</v>
      </c>
      <c r="S128" s="222">
        <v>0</v>
      </c>
      <c r="T128" s="22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4" t="s">
        <v>147</v>
      </c>
      <c r="AT128" s="224" t="s">
        <v>142</v>
      </c>
      <c r="AU128" s="224" t="s">
        <v>80</v>
      </c>
      <c r="AY128" s="19" t="s">
        <v>140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9" t="s">
        <v>78</v>
      </c>
      <c r="BK128" s="225">
        <f>ROUND(I128*H128,2)</f>
        <v>0</v>
      </c>
      <c r="BL128" s="19" t="s">
        <v>147</v>
      </c>
      <c r="BM128" s="224" t="s">
        <v>183</v>
      </c>
    </row>
    <row r="129" s="2" customFormat="1">
      <c r="A129" s="40"/>
      <c r="B129" s="41"/>
      <c r="C129" s="42"/>
      <c r="D129" s="226" t="s">
        <v>149</v>
      </c>
      <c r="E129" s="42"/>
      <c r="F129" s="227" t="s">
        <v>184</v>
      </c>
      <c r="G129" s="42"/>
      <c r="H129" s="42"/>
      <c r="I129" s="228"/>
      <c r="J129" s="42"/>
      <c r="K129" s="42"/>
      <c r="L129" s="46"/>
      <c r="M129" s="229"/>
      <c r="N129" s="230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149</v>
      </c>
      <c r="AU129" s="19" t="s">
        <v>80</v>
      </c>
    </row>
    <row r="130" s="13" customFormat="1">
      <c r="A130" s="13"/>
      <c r="B130" s="231"/>
      <c r="C130" s="232"/>
      <c r="D130" s="233" t="s">
        <v>151</v>
      </c>
      <c r="E130" s="234" t="s">
        <v>18</v>
      </c>
      <c r="F130" s="235" t="s">
        <v>185</v>
      </c>
      <c r="G130" s="232"/>
      <c r="H130" s="234" t="s">
        <v>18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151</v>
      </c>
      <c r="AU130" s="241" t="s">
        <v>80</v>
      </c>
      <c r="AV130" s="13" t="s">
        <v>78</v>
      </c>
      <c r="AW130" s="13" t="s">
        <v>33</v>
      </c>
      <c r="AX130" s="13" t="s">
        <v>71</v>
      </c>
      <c r="AY130" s="241" t="s">
        <v>140</v>
      </c>
    </row>
    <row r="131" s="14" customFormat="1">
      <c r="A131" s="14"/>
      <c r="B131" s="242"/>
      <c r="C131" s="243"/>
      <c r="D131" s="233" t="s">
        <v>151</v>
      </c>
      <c r="E131" s="244" t="s">
        <v>18</v>
      </c>
      <c r="F131" s="245" t="s">
        <v>186</v>
      </c>
      <c r="G131" s="243"/>
      <c r="H131" s="246">
        <v>1.4199999999999999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151</v>
      </c>
      <c r="AU131" s="252" t="s">
        <v>80</v>
      </c>
      <c r="AV131" s="14" t="s">
        <v>80</v>
      </c>
      <c r="AW131" s="14" t="s">
        <v>33</v>
      </c>
      <c r="AX131" s="14" t="s">
        <v>71</v>
      </c>
      <c r="AY131" s="252" t="s">
        <v>140</v>
      </c>
    </row>
    <row r="132" s="14" customFormat="1">
      <c r="A132" s="14"/>
      <c r="B132" s="242"/>
      <c r="C132" s="243"/>
      <c r="D132" s="233" t="s">
        <v>151</v>
      </c>
      <c r="E132" s="244" t="s">
        <v>18</v>
      </c>
      <c r="F132" s="245" t="s">
        <v>187</v>
      </c>
      <c r="G132" s="243"/>
      <c r="H132" s="246">
        <v>3.3599999999999999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151</v>
      </c>
      <c r="AU132" s="252" t="s">
        <v>80</v>
      </c>
      <c r="AV132" s="14" t="s">
        <v>80</v>
      </c>
      <c r="AW132" s="14" t="s">
        <v>33</v>
      </c>
      <c r="AX132" s="14" t="s">
        <v>71</v>
      </c>
      <c r="AY132" s="252" t="s">
        <v>140</v>
      </c>
    </row>
    <row r="133" s="14" customFormat="1">
      <c r="A133" s="14"/>
      <c r="B133" s="242"/>
      <c r="C133" s="243"/>
      <c r="D133" s="233" t="s">
        <v>151</v>
      </c>
      <c r="E133" s="244" t="s">
        <v>18</v>
      </c>
      <c r="F133" s="245" t="s">
        <v>188</v>
      </c>
      <c r="G133" s="243"/>
      <c r="H133" s="246">
        <v>1.2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151</v>
      </c>
      <c r="AU133" s="252" t="s">
        <v>80</v>
      </c>
      <c r="AV133" s="14" t="s">
        <v>80</v>
      </c>
      <c r="AW133" s="14" t="s">
        <v>33</v>
      </c>
      <c r="AX133" s="14" t="s">
        <v>71</v>
      </c>
      <c r="AY133" s="252" t="s">
        <v>140</v>
      </c>
    </row>
    <row r="134" s="14" customFormat="1">
      <c r="A134" s="14"/>
      <c r="B134" s="242"/>
      <c r="C134" s="243"/>
      <c r="D134" s="233" t="s">
        <v>151</v>
      </c>
      <c r="E134" s="244" t="s">
        <v>18</v>
      </c>
      <c r="F134" s="245" t="s">
        <v>189</v>
      </c>
      <c r="G134" s="243"/>
      <c r="H134" s="246">
        <v>4.3099999999999996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151</v>
      </c>
      <c r="AU134" s="252" t="s">
        <v>80</v>
      </c>
      <c r="AV134" s="14" t="s">
        <v>80</v>
      </c>
      <c r="AW134" s="14" t="s">
        <v>33</v>
      </c>
      <c r="AX134" s="14" t="s">
        <v>71</v>
      </c>
      <c r="AY134" s="252" t="s">
        <v>140</v>
      </c>
    </row>
    <row r="135" s="14" customFormat="1">
      <c r="A135" s="14"/>
      <c r="B135" s="242"/>
      <c r="C135" s="243"/>
      <c r="D135" s="233" t="s">
        <v>151</v>
      </c>
      <c r="E135" s="244" t="s">
        <v>18</v>
      </c>
      <c r="F135" s="245" t="s">
        <v>190</v>
      </c>
      <c r="G135" s="243"/>
      <c r="H135" s="246">
        <v>2.1499999999999999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151</v>
      </c>
      <c r="AU135" s="252" t="s">
        <v>80</v>
      </c>
      <c r="AV135" s="14" t="s">
        <v>80</v>
      </c>
      <c r="AW135" s="14" t="s">
        <v>33</v>
      </c>
      <c r="AX135" s="14" t="s">
        <v>71</v>
      </c>
      <c r="AY135" s="252" t="s">
        <v>140</v>
      </c>
    </row>
    <row r="136" s="13" customFormat="1">
      <c r="A136" s="13"/>
      <c r="B136" s="231"/>
      <c r="C136" s="232"/>
      <c r="D136" s="233" t="s">
        <v>151</v>
      </c>
      <c r="E136" s="234" t="s">
        <v>18</v>
      </c>
      <c r="F136" s="235" t="s">
        <v>191</v>
      </c>
      <c r="G136" s="232"/>
      <c r="H136" s="234" t="s">
        <v>18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151</v>
      </c>
      <c r="AU136" s="241" t="s">
        <v>80</v>
      </c>
      <c r="AV136" s="13" t="s">
        <v>78</v>
      </c>
      <c r="AW136" s="13" t="s">
        <v>33</v>
      </c>
      <c r="AX136" s="13" t="s">
        <v>71</v>
      </c>
      <c r="AY136" s="241" t="s">
        <v>140</v>
      </c>
    </row>
    <row r="137" s="14" customFormat="1">
      <c r="A137" s="14"/>
      <c r="B137" s="242"/>
      <c r="C137" s="243"/>
      <c r="D137" s="233" t="s">
        <v>151</v>
      </c>
      <c r="E137" s="244" t="s">
        <v>18</v>
      </c>
      <c r="F137" s="245" t="s">
        <v>192</v>
      </c>
      <c r="G137" s="243"/>
      <c r="H137" s="246">
        <v>0.20999999999999999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151</v>
      </c>
      <c r="AU137" s="252" t="s">
        <v>80</v>
      </c>
      <c r="AV137" s="14" t="s">
        <v>80</v>
      </c>
      <c r="AW137" s="14" t="s">
        <v>33</v>
      </c>
      <c r="AX137" s="14" t="s">
        <v>71</v>
      </c>
      <c r="AY137" s="252" t="s">
        <v>140</v>
      </c>
    </row>
    <row r="138" s="14" customFormat="1">
      <c r="A138" s="14"/>
      <c r="B138" s="242"/>
      <c r="C138" s="243"/>
      <c r="D138" s="233" t="s">
        <v>151</v>
      </c>
      <c r="E138" s="244" t="s">
        <v>18</v>
      </c>
      <c r="F138" s="245" t="s">
        <v>193</v>
      </c>
      <c r="G138" s="243"/>
      <c r="H138" s="246">
        <v>5.9400000000000004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151</v>
      </c>
      <c r="AU138" s="252" t="s">
        <v>80</v>
      </c>
      <c r="AV138" s="14" t="s">
        <v>80</v>
      </c>
      <c r="AW138" s="14" t="s">
        <v>33</v>
      </c>
      <c r="AX138" s="14" t="s">
        <v>71</v>
      </c>
      <c r="AY138" s="252" t="s">
        <v>140</v>
      </c>
    </row>
    <row r="139" s="14" customFormat="1">
      <c r="A139" s="14"/>
      <c r="B139" s="242"/>
      <c r="C139" s="243"/>
      <c r="D139" s="233" t="s">
        <v>151</v>
      </c>
      <c r="E139" s="244" t="s">
        <v>18</v>
      </c>
      <c r="F139" s="245" t="s">
        <v>194</v>
      </c>
      <c r="G139" s="243"/>
      <c r="H139" s="246">
        <v>0.63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151</v>
      </c>
      <c r="AU139" s="252" t="s">
        <v>80</v>
      </c>
      <c r="AV139" s="14" t="s">
        <v>80</v>
      </c>
      <c r="AW139" s="14" t="s">
        <v>33</v>
      </c>
      <c r="AX139" s="14" t="s">
        <v>71</v>
      </c>
      <c r="AY139" s="252" t="s">
        <v>140</v>
      </c>
    </row>
    <row r="140" s="14" customFormat="1">
      <c r="A140" s="14"/>
      <c r="B140" s="242"/>
      <c r="C140" s="243"/>
      <c r="D140" s="233" t="s">
        <v>151</v>
      </c>
      <c r="E140" s="244" t="s">
        <v>18</v>
      </c>
      <c r="F140" s="245" t="s">
        <v>195</v>
      </c>
      <c r="G140" s="243"/>
      <c r="H140" s="246">
        <v>0.27000000000000002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151</v>
      </c>
      <c r="AU140" s="252" t="s">
        <v>80</v>
      </c>
      <c r="AV140" s="14" t="s">
        <v>80</v>
      </c>
      <c r="AW140" s="14" t="s">
        <v>33</v>
      </c>
      <c r="AX140" s="14" t="s">
        <v>71</v>
      </c>
      <c r="AY140" s="252" t="s">
        <v>140</v>
      </c>
    </row>
    <row r="141" s="14" customFormat="1">
      <c r="A141" s="14"/>
      <c r="B141" s="242"/>
      <c r="C141" s="243"/>
      <c r="D141" s="233" t="s">
        <v>151</v>
      </c>
      <c r="E141" s="244" t="s">
        <v>18</v>
      </c>
      <c r="F141" s="245" t="s">
        <v>194</v>
      </c>
      <c r="G141" s="243"/>
      <c r="H141" s="246">
        <v>0.63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151</v>
      </c>
      <c r="AU141" s="252" t="s">
        <v>80</v>
      </c>
      <c r="AV141" s="14" t="s">
        <v>80</v>
      </c>
      <c r="AW141" s="14" t="s">
        <v>33</v>
      </c>
      <c r="AX141" s="14" t="s">
        <v>71</v>
      </c>
      <c r="AY141" s="252" t="s">
        <v>140</v>
      </c>
    </row>
    <row r="142" s="14" customFormat="1">
      <c r="A142" s="14"/>
      <c r="B142" s="242"/>
      <c r="C142" s="243"/>
      <c r="D142" s="233" t="s">
        <v>151</v>
      </c>
      <c r="E142" s="244" t="s">
        <v>18</v>
      </c>
      <c r="F142" s="245" t="s">
        <v>196</v>
      </c>
      <c r="G142" s="243"/>
      <c r="H142" s="246">
        <v>4.0499999999999998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151</v>
      </c>
      <c r="AU142" s="252" t="s">
        <v>80</v>
      </c>
      <c r="AV142" s="14" t="s">
        <v>80</v>
      </c>
      <c r="AW142" s="14" t="s">
        <v>33</v>
      </c>
      <c r="AX142" s="14" t="s">
        <v>71</v>
      </c>
      <c r="AY142" s="252" t="s">
        <v>140</v>
      </c>
    </row>
    <row r="143" s="14" customFormat="1">
      <c r="A143" s="14"/>
      <c r="B143" s="242"/>
      <c r="C143" s="243"/>
      <c r="D143" s="233" t="s">
        <v>151</v>
      </c>
      <c r="E143" s="244" t="s">
        <v>18</v>
      </c>
      <c r="F143" s="245" t="s">
        <v>194</v>
      </c>
      <c r="G143" s="243"/>
      <c r="H143" s="246">
        <v>0.63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151</v>
      </c>
      <c r="AU143" s="252" t="s">
        <v>80</v>
      </c>
      <c r="AV143" s="14" t="s">
        <v>80</v>
      </c>
      <c r="AW143" s="14" t="s">
        <v>33</v>
      </c>
      <c r="AX143" s="14" t="s">
        <v>71</v>
      </c>
      <c r="AY143" s="252" t="s">
        <v>140</v>
      </c>
    </row>
    <row r="144" s="14" customFormat="1">
      <c r="A144" s="14"/>
      <c r="B144" s="242"/>
      <c r="C144" s="243"/>
      <c r="D144" s="233" t="s">
        <v>151</v>
      </c>
      <c r="E144" s="244" t="s">
        <v>18</v>
      </c>
      <c r="F144" s="245" t="s">
        <v>197</v>
      </c>
      <c r="G144" s="243"/>
      <c r="H144" s="246">
        <v>2.2999999999999998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151</v>
      </c>
      <c r="AU144" s="252" t="s">
        <v>80</v>
      </c>
      <c r="AV144" s="14" t="s">
        <v>80</v>
      </c>
      <c r="AW144" s="14" t="s">
        <v>33</v>
      </c>
      <c r="AX144" s="14" t="s">
        <v>71</v>
      </c>
      <c r="AY144" s="252" t="s">
        <v>140</v>
      </c>
    </row>
    <row r="145" s="14" customFormat="1">
      <c r="A145" s="14"/>
      <c r="B145" s="242"/>
      <c r="C145" s="243"/>
      <c r="D145" s="233" t="s">
        <v>151</v>
      </c>
      <c r="E145" s="244" t="s">
        <v>18</v>
      </c>
      <c r="F145" s="245" t="s">
        <v>198</v>
      </c>
      <c r="G145" s="243"/>
      <c r="H145" s="246">
        <v>0.45000000000000001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151</v>
      </c>
      <c r="AU145" s="252" t="s">
        <v>80</v>
      </c>
      <c r="AV145" s="14" t="s">
        <v>80</v>
      </c>
      <c r="AW145" s="14" t="s">
        <v>33</v>
      </c>
      <c r="AX145" s="14" t="s">
        <v>71</v>
      </c>
      <c r="AY145" s="252" t="s">
        <v>140</v>
      </c>
    </row>
    <row r="146" s="14" customFormat="1">
      <c r="A146" s="14"/>
      <c r="B146" s="242"/>
      <c r="C146" s="243"/>
      <c r="D146" s="233" t="s">
        <v>151</v>
      </c>
      <c r="E146" s="244" t="s">
        <v>18</v>
      </c>
      <c r="F146" s="245" t="s">
        <v>199</v>
      </c>
      <c r="G146" s="243"/>
      <c r="H146" s="246">
        <v>0.81000000000000005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151</v>
      </c>
      <c r="AU146" s="252" t="s">
        <v>80</v>
      </c>
      <c r="AV146" s="14" t="s">
        <v>80</v>
      </c>
      <c r="AW146" s="14" t="s">
        <v>33</v>
      </c>
      <c r="AX146" s="14" t="s">
        <v>71</v>
      </c>
      <c r="AY146" s="252" t="s">
        <v>140</v>
      </c>
    </row>
    <row r="147" s="13" customFormat="1">
      <c r="A147" s="13"/>
      <c r="B147" s="231"/>
      <c r="C147" s="232"/>
      <c r="D147" s="233" t="s">
        <v>151</v>
      </c>
      <c r="E147" s="234" t="s">
        <v>18</v>
      </c>
      <c r="F147" s="235" t="s">
        <v>200</v>
      </c>
      <c r="G147" s="232"/>
      <c r="H147" s="234" t="s">
        <v>18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151</v>
      </c>
      <c r="AU147" s="241" t="s">
        <v>80</v>
      </c>
      <c r="AV147" s="13" t="s">
        <v>78</v>
      </c>
      <c r="AW147" s="13" t="s">
        <v>33</v>
      </c>
      <c r="AX147" s="13" t="s">
        <v>71</v>
      </c>
      <c r="AY147" s="241" t="s">
        <v>140</v>
      </c>
    </row>
    <row r="148" s="14" customFormat="1">
      <c r="A148" s="14"/>
      <c r="B148" s="242"/>
      <c r="C148" s="243"/>
      <c r="D148" s="233" t="s">
        <v>151</v>
      </c>
      <c r="E148" s="244" t="s">
        <v>18</v>
      </c>
      <c r="F148" s="245" t="s">
        <v>201</v>
      </c>
      <c r="G148" s="243"/>
      <c r="H148" s="246">
        <v>5.6699999999999999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151</v>
      </c>
      <c r="AU148" s="252" t="s">
        <v>80</v>
      </c>
      <c r="AV148" s="14" t="s">
        <v>80</v>
      </c>
      <c r="AW148" s="14" t="s">
        <v>33</v>
      </c>
      <c r="AX148" s="14" t="s">
        <v>71</v>
      </c>
      <c r="AY148" s="252" t="s">
        <v>140</v>
      </c>
    </row>
    <row r="149" s="14" customFormat="1">
      <c r="A149" s="14"/>
      <c r="B149" s="242"/>
      <c r="C149" s="243"/>
      <c r="D149" s="233" t="s">
        <v>151</v>
      </c>
      <c r="E149" s="244" t="s">
        <v>18</v>
      </c>
      <c r="F149" s="245" t="s">
        <v>202</v>
      </c>
      <c r="G149" s="243"/>
      <c r="H149" s="246">
        <v>4.25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151</v>
      </c>
      <c r="AU149" s="252" t="s">
        <v>80</v>
      </c>
      <c r="AV149" s="14" t="s">
        <v>80</v>
      </c>
      <c r="AW149" s="14" t="s">
        <v>33</v>
      </c>
      <c r="AX149" s="14" t="s">
        <v>71</v>
      </c>
      <c r="AY149" s="252" t="s">
        <v>140</v>
      </c>
    </row>
    <row r="150" s="13" customFormat="1">
      <c r="A150" s="13"/>
      <c r="B150" s="231"/>
      <c r="C150" s="232"/>
      <c r="D150" s="233" t="s">
        <v>151</v>
      </c>
      <c r="E150" s="234" t="s">
        <v>18</v>
      </c>
      <c r="F150" s="235" t="s">
        <v>203</v>
      </c>
      <c r="G150" s="232"/>
      <c r="H150" s="234" t="s">
        <v>18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151</v>
      </c>
      <c r="AU150" s="241" t="s">
        <v>80</v>
      </c>
      <c r="AV150" s="13" t="s">
        <v>78</v>
      </c>
      <c r="AW150" s="13" t="s">
        <v>33</v>
      </c>
      <c r="AX150" s="13" t="s">
        <v>71</v>
      </c>
      <c r="AY150" s="241" t="s">
        <v>140</v>
      </c>
    </row>
    <row r="151" s="14" customFormat="1">
      <c r="A151" s="14"/>
      <c r="B151" s="242"/>
      <c r="C151" s="243"/>
      <c r="D151" s="233" t="s">
        <v>151</v>
      </c>
      <c r="E151" s="244" t="s">
        <v>18</v>
      </c>
      <c r="F151" s="245" t="s">
        <v>204</v>
      </c>
      <c r="G151" s="243"/>
      <c r="H151" s="246">
        <v>3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151</v>
      </c>
      <c r="AU151" s="252" t="s">
        <v>80</v>
      </c>
      <c r="AV151" s="14" t="s">
        <v>80</v>
      </c>
      <c r="AW151" s="14" t="s">
        <v>33</v>
      </c>
      <c r="AX151" s="14" t="s">
        <v>71</v>
      </c>
      <c r="AY151" s="252" t="s">
        <v>140</v>
      </c>
    </row>
    <row r="152" s="14" customFormat="1">
      <c r="A152" s="14"/>
      <c r="B152" s="242"/>
      <c r="C152" s="243"/>
      <c r="D152" s="233" t="s">
        <v>151</v>
      </c>
      <c r="E152" s="244" t="s">
        <v>18</v>
      </c>
      <c r="F152" s="245" t="s">
        <v>205</v>
      </c>
      <c r="G152" s="243"/>
      <c r="H152" s="246">
        <v>2.2999999999999998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151</v>
      </c>
      <c r="AU152" s="252" t="s">
        <v>80</v>
      </c>
      <c r="AV152" s="14" t="s">
        <v>80</v>
      </c>
      <c r="AW152" s="14" t="s">
        <v>33</v>
      </c>
      <c r="AX152" s="14" t="s">
        <v>71</v>
      </c>
      <c r="AY152" s="252" t="s">
        <v>140</v>
      </c>
    </row>
    <row r="153" s="15" customFormat="1">
      <c r="A153" s="15"/>
      <c r="B153" s="253"/>
      <c r="C153" s="254"/>
      <c r="D153" s="233" t="s">
        <v>151</v>
      </c>
      <c r="E153" s="255" t="s">
        <v>18</v>
      </c>
      <c r="F153" s="256" t="s">
        <v>154</v>
      </c>
      <c r="G153" s="254"/>
      <c r="H153" s="257">
        <v>43.579999999999991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151</v>
      </c>
      <c r="AU153" s="263" t="s">
        <v>80</v>
      </c>
      <c r="AV153" s="15" t="s">
        <v>147</v>
      </c>
      <c r="AW153" s="15" t="s">
        <v>33</v>
      </c>
      <c r="AX153" s="15" t="s">
        <v>78</v>
      </c>
      <c r="AY153" s="263" t="s">
        <v>140</v>
      </c>
    </row>
    <row r="154" s="2" customFormat="1" ht="16.5" customHeight="1">
      <c r="A154" s="40"/>
      <c r="B154" s="41"/>
      <c r="C154" s="214" t="s">
        <v>206</v>
      </c>
      <c r="D154" s="214" t="s">
        <v>142</v>
      </c>
      <c r="E154" s="215" t="s">
        <v>207</v>
      </c>
      <c r="F154" s="216" t="s">
        <v>208</v>
      </c>
      <c r="G154" s="217" t="s">
        <v>157</v>
      </c>
      <c r="H154" s="218">
        <v>1.1399999999999999</v>
      </c>
      <c r="I154" s="219"/>
      <c r="J154" s="218">
        <f>ROUND(I154*H154,2)</f>
        <v>0</v>
      </c>
      <c r="K154" s="216" t="s">
        <v>146</v>
      </c>
      <c r="L154" s="46"/>
      <c r="M154" s="220" t="s">
        <v>18</v>
      </c>
      <c r="N154" s="221" t="s">
        <v>42</v>
      </c>
      <c r="O154" s="86"/>
      <c r="P154" s="222">
        <f>O154*H154</f>
        <v>0</v>
      </c>
      <c r="Q154" s="222">
        <v>1.94302</v>
      </c>
      <c r="R154" s="222">
        <f>Q154*H154</f>
        <v>2.2150428</v>
      </c>
      <c r="S154" s="222">
        <v>0</v>
      </c>
      <c r="T154" s="22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4" t="s">
        <v>147</v>
      </c>
      <c r="AT154" s="224" t="s">
        <v>142</v>
      </c>
      <c r="AU154" s="224" t="s">
        <v>80</v>
      </c>
      <c r="AY154" s="19" t="s">
        <v>140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9" t="s">
        <v>78</v>
      </c>
      <c r="BK154" s="225">
        <f>ROUND(I154*H154,2)</f>
        <v>0</v>
      </c>
      <c r="BL154" s="19" t="s">
        <v>147</v>
      </c>
      <c r="BM154" s="224" t="s">
        <v>209</v>
      </c>
    </row>
    <row r="155" s="2" customFormat="1">
      <c r="A155" s="40"/>
      <c r="B155" s="41"/>
      <c r="C155" s="42"/>
      <c r="D155" s="226" t="s">
        <v>149</v>
      </c>
      <c r="E155" s="42"/>
      <c r="F155" s="227" t="s">
        <v>210</v>
      </c>
      <c r="G155" s="42"/>
      <c r="H155" s="42"/>
      <c r="I155" s="228"/>
      <c r="J155" s="42"/>
      <c r="K155" s="42"/>
      <c r="L155" s="46"/>
      <c r="M155" s="229"/>
      <c r="N155" s="230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149</v>
      </c>
      <c r="AU155" s="19" t="s">
        <v>80</v>
      </c>
    </row>
    <row r="156" s="14" customFormat="1">
      <c r="A156" s="14"/>
      <c r="B156" s="242"/>
      <c r="C156" s="243"/>
      <c r="D156" s="233" t="s">
        <v>151</v>
      </c>
      <c r="E156" s="244" t="s">
        <v>18</v>
      </c>
      <c r="F156" s="245" t="s">
        <v>211</v>
      </c>
      <c r="G156" s="243"/>
      <c r="H156" s="246">
        <v>0.14000000000000001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151</v>
      </c>
      <c r="AU156" s="252" t="s">
        <v>80</v>
      </c>
      <c r="AV156" s="14" t="s">
        <v>80</v>
      </c>
      <c r="AW156" s="14" t="s">
        <v>33</v>
      </c>
      <c r="AX156" s="14" t="s">
        <v>71</v>
      </c>
      <c r="AY156" s="252" t="s">
        <v>140</v>
      </c>
    </row>
    <row r="157" s="14" customFormat="1">
      <c r="A157" s="14"/>
      <c r="B157" s="242"/>
      <c r="C157" s="243"/>
      <c r="D157" s="233" t="s">
        <v>151</v>
      </c>
      <c r="E157" s="244" t="s">
        <v>18</v>
      </c>
      <c r="F157" s="245" t="s">
        <v>212</v>
      </c>
      <c r="G157" s="243"/>
      <c r="H157" s="246">
        <v>0.14000000000000001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151</v>
      </c>
      <c r="AU157" s="252" t="s">
        <v>80</v>
      </c>
      <c r="AV157" s="14" t="s">
        <v>80</v>
      </c>
      <c r="AW157" s="14" t="s">
        <v>33</v>
      </c>
      <c r="AX157" s="14" t="s">
        <v>71</v>
      </c>
      <c r="AY157" s="252" t="s">
        <v>140</v>
      </c>
    </row>
    <row r="158" s="14" customFormat="1">
      <c r="A158" s="14"/>
      <c r="B158" s="242"/>
      <c r="C158" s="243"/>
      <c r="D158" s="233" t="s">
        <v>151</v>
      </c>
      <c r="E158" s="244" t="s">
        <v>18</v>
      </c>
      <c r="F158" s="245" t="s">
        <v>213</v>
      </c>
      <c r="G158" s="243"/>
      <c r="H158" s="246">
        <v>0.28999999999999998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151</v>
      </c>
      <c r="AU158" s="252" t="s">
        <v>80</v>
      </c>
      <c r="AV158" s="14" t="s">
        <v>80</v>
      </c>
      <c r="AW158" s="14" t="s">
        <v>33</v>
      </c>
      <c r="AX158" s="14" t="s">
        <v>71</v>
      </c>
      <c r="AY158" s="252" t="s">
        <v>140</v>
      </c>
    </row>
    <row r="159" s="14" customFormat="1">
      <c r="A159" s="14"/>
      <c r="B159" s="242"/>
      <c r="C159" s="243"/>
      <c r="D159" s="233" t="s">
        <v>151</v>
      </c>
      <c r="E159" s="244" t="s">
        <v>18</v>
      </c>
      <c r="F159" s="245" t="s">
        <v>214</v>
      </c>
      <c r="G159" s="243"/>
      <c r="H159" s="246">
        <v>0.089999999999999997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151</v>
      </c>
      <c r="AU159" s="252" t="s">
        <v>80</v>
      </c>
      <c r="AV159" s="14" t="s">
        <v>80</v>
      </c>
      <c r="AW159" s="14" t="s">
        <v>33</v>
      </c>
      <c r="AX159" s="14" t="s">
        <v>71</v>
      </c>
      <c r="AY159" s="252" t="s">
        <v>140</v>
      </c>
    </row>
    <row r="160" s="14" customFormat="1">
      <c r="A160" s="14"/>
      <c r="B160" s="242"/>
      <c r="C160" s="243"/>
      <c r="D160" s="233" t="s">
        <v>151</v>
      </c>
      <c r="E160" s="244" t="s">
        <v>18</v>
      </c>
      <c r="F160" s="245" t="s">
        <v>215</v>
      </c>
      <c r="G160" s="243"/>
      <c r="H160" s="246">
        <v>0.34000000000000002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151</v>
      </c>
      <c r="AU160" s="252" t="s">
        <v>80</v>
      </c>
      <c r="AV160" s="14" t="s">
        <v>80</v>
      </c>
      <c r="AW160" s="14" t="s">
        <v>33</v>
      </c>
      <c r="AX160" s="14" t="s">
        <v>71</v>
      </c>
      <c r="AY160" s="252" t="s">
        <v>140</v>
      </c>
    </row>
    <row r="161" s="14" customFormat="1">
      <c r="A161" s="14"/>
      <c r="B161" s="242"/>
      <c r="C161" s="243"/>
      <c r="D161" s="233" t="s">
        <v>151</v>
      </c>
      <c r="E161" s="244" t="s">
        <v>18</v>
      </c>
      <c r="F161" s="245" t="s">
        <v>216</v>
      </c>
      <c r="G161" s="243"/>
      <c r="H161" s="246">
        <v>0.14000000000000001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151</v>
      </c>
      <c r="AU161" s="252" t="s">
        <v>80</v>
      </c>
      <c r="AV161" s="14" t="s">
        <v>80</v>
      </c>
      <c r="AW161" s="14" t="s">
        <v>33</v>
      </c>
      <c r="AX161" s="14" t="s">
        <v>71</v>
      </c>
      <c r="AY161" s="252" t="s">
        <v>140</v>
      </c>
    </row>
    <row r="162" s="15" customFormat="1">
      <c r="A162" s="15"/>
      <c r="B162" s="253"/>
      <c r="C162" s="254"/>
      <c r="D162" s="233" t="s">
        <v>151</v>
      </c>
      <c r="E162" s="255" t="s">
        <v>18</v>
      </c>
      <c r="F162" s="256" t="s">
        <v>154</v>
      </c>
      <c r="G162" s="254"/>
      <c r="H162" s="257">
        <v>1.1400000000000001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151</v>
      </c>
      <c r="AU162" s="263" t="s">
        <v>80</v>
      </c>
      <c r="AV162" s="15" t="s">
        <v>147</v>
      </c>
      <c r="AW162" s="15" t="s">
        <v>33</v>
      </c>
      <c r="AX162" s="15" t="s">
        <v>78</v>
      </c>
      <c r="AY162" s="263" t="s">
        <v>140</v>
      </c>
    </row>
    <row r="163" s="2" customFormat="1" ht="16.5" customHeight="1">
      <c r="A163" s="40"/>
      <c r="B163" s="41"/>
      <c r="C163" s="214" t="s">
        <v>217</v>
      </c>
      <c r="D163" s="214" t="s">
        <v>142</v>
      </c>
      <c r="E163" s="215" t="s">
        <v>218</v>
      </c>
      <c r="F163" s="216" t="s">
        <v>219</v>
      </c>
      <c r="G163" s="217" t="s">
        <v>171</v>
      </c>
      <c r="H163" s="218">
        <v>0.13</v>
      </c>
      <c r="I163" s="219"/>
      <c r="J163" s="218">
        <f>ROUND(I163*H163,2)</f>
        <v>0</v>
      </c>
      <c r="K163" s="216" t="s">
        <v>146</v>
      </c>
      <c r="L163" s="46"/>
      <c r="M163" s="220" t="s">
        <v>18</v>
      </c>
      <c r="N163" s="221" t="s">
        <v>42</v>
      </c>
      <c r="O163" s="86"/>
      <c r="P163" s="222">
        <f>O163*H163</f>
        <v>0</v>
      </c>
      <c r="Q163" s="222">
        <v>1.0900000000000001</v>
      </c>
      <c r="R163" s="222">
        <f>Q163*H163</f>
        <v>0.14170000000000002</v>
      </c>
      <c r="S163" s="222">
        <v>0</v>
      </c>
      <c r="T163" s="22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4" t="s">
        <v>147</v>
      </c>
      <c r="AT163" s="224" t="s">
        <v>142</v>
      </c>
      <c r="AU163" s="224" t="s">
        <v>80</v>
      </c>
      <c r="AY163" s="19" t="s">
        <v>140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9" t="s">
        <v>78</v>
      </c>
      <c r="BK163" s="225">
        <f>ROUND(I163*H163,2)</f>
        <v>0</v>
      </c>
      <c r="BL163" s="19" t="s">
        <v>147</v>
      </c>
      <c r="BM163" s="224" t="s">
        <v>220</v>
      </c>
    </row>
    <row r="164" s="2" customFormat="1">
      <c r="A164" s="40"/>
      <c r="B164" s="41"/>
      <c r="C164" s="42"/>
      <c r="D164" s="226" t="s">
        <v>149</v>
      </c>
      <c r="E164" s="42"/>
      <c r="F164" s="227" t="s">
        <v>221</v>
      </c>
      <c r="G164" s="42"/>
      <c r="H164" s="42"/>
      <c r="I164" s="228"/>
      <c r="J164" s="42"/>
      <c r="K164" s="42"/>
      <c r="L164" s="46"/>
      <c r="M164" s="229"/>
      <c r="N164" s="230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149</v>
      </c>
      <c r="AU164" s="19" t="s">
        <v>80</v>
      </c>
    </row>
    <row r="165" s="13" customFormat="1">
      <c r="A165" s="13"/>
      <c r="B165" s="231"/>
      <c r="C165" s="232"/>
      <c r="D165" s="233" t="s">
        <v>151</v>
      </c>
      <c r="E165" s="234" t="s">
        <v>18</v>
      </c>
      <c r="F165" s="235" t="s">
        <v>222</v>
      </c>
      <c r="G165" s="232"/>
      <c r="H165" s="234" t="s">
        <v>18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151</v>
      </c>
      <c r="AU165" s="241" t="s">
        <v>80</v>
      </c>
      <c r="AV165" s="13" t="s">
        <v>78</v>
      </c>
      <c r="AW165" s="13" t="s">
        <v>33</v>
      </c>
      <c r="AX165" s="13" t="s">
        <v>71</v>
      </c>
      <c r="AY165" s="241" t="s">
        <v>140</v>
      </c>
    </row>
    <row r="166" s="14" customFormat="1">
      <c r="A166" s="14"/>
      <c r="B166" s="242"/>
      <c r="C166" s="243"/>
      <c r="D166" s="233" t="s">
        <v>151</v>
      </c>
      <c r="E166" s="244" t="s">
        <v>18</v>
      </c>
      <c r="F166" s="245" t="s">
        <v>223</v>
      </c>
      <c r="G166" s="243"/>
      <c r="H166" s="246">
        <v>0.050000000000000003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151</v>
      </c>
      <c r="AU166" s="252" t="s">
        <v>80</v>
      </c>
      <c r="AV166" s="14" t="s">
        <v>80</v>
      </c>
      <c r="AW166" s="14" t="s">
        <v>33</v>
      </c>
      <c r="AX166" s="14" t="s">
        <v>71</v>
      </c>
      <c r="AY166" s="252" t="s">
        <v>140</v>
      </c>
    </row>
    <row r="167" s="13" customFormat="1">
      <c r="A167" s="13"/>
      <c r="B167" s="231"/>
      <c r="C167" s="232"/>
      <c r="D167" s="233" t="s">
        <v>151</v>
      </c>
      <c r="E167" s="234" t="s">
        <v>18</v>
      </c>
      <c r="F167" s="235" t="s">
        <v>224</v>
      </c>
      <c r="G167" s="232"/>
      <c r="H167" s="234" t="s">
        <v>18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151</v>
      </c>
      <c r="AU167" s="241" t="s">
        <v>80</v>
      </c>
      <c r="AV167" s="13" t="s">
        <v>78</v>
      </c>
      <c r="AW167" s="13" t="s">
        <v>33</v>
      </c>
      <c r="AX167" s="13" t="s">
        <v>71</v>
      </c>
      <c r="AY167" s="241" t="s">
        <v>140</v>
      </c>
    </row>
    <row r="168" s="14" customFormat="1">
      <c r="A168" s="14"/>
      <c r="B168" s="242"/>
      <c r="C168" s="243"/>
      <c r="D168" s="233" t="s">
        <v>151</v>
      </c>
      <c r="E168" s="244" t="s">
        <v>18</v>
      </c>
      <c r="F168" s="245" t="s">
        <v>225</v>
      </c>
      <c r="G168" s="243"/>
      <c r="H168" s="246">
        <v>0.080000000000000002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151</v>
      </c>
      <c r="AU168" s="252" t="s">
        <v>80</v>
      </c>
      <c r="AV168" s="14" t="s">
        <v>80</v>
      </c>
      <c r="AW168" s="14" t="s">
        <v>33</v>
      </c>
      <c r="AX168" s="14" t="s">
        <v>71</v>
      </c>
      <c r="AY168" s="252" t="s">
        <v>140</v>
      </c>
    </row>
    <row r="169" s="15" customFormat="1">
      <c r="A169" s="15"/>
      <c r="B169" s="253"/>
      <c r="C169" s="254"/>
      <c r="D169" s="233" t="s">
        <v>151</v>
      </c>
      <c r="E169" s="255" t="s">
        <v>18</v>
      </c>
      <c r="F169" s="256" t="s">
        <v>154</v>
      </c>
      <c r="G169" s="254"/>
      <c r="H169" s="257">
        <v>0.13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151</v>
      </c>
      <c r="AU169" s="263" t="s">
        <v>80</v>
      </c>
      <c r="AV169" s="15" t="s">
        <v>147</v>
      </c>
      <c r="AW169" s="15" t="s">
        <v>33</v>
      </c>
      <c r="AX169" s="15" t="s">
        <v>78</v>
      </c>
      <c r="AY169" s="263" t="s">
        <v>140</v>
      </c>
    </row>
    <row r="170" s="2" customFormat="1" ht="16.5" customHeight="1">
      <c r="A170" s="40"/>
      <c r="B170" s="41"/>
      <c r="C170" s="214" t="s">
        <v>226</v>
      </c>
      <c r="D170" s="214" t="s">
        <v>142</v>
      </c>
      <c r="E170" s="215" t="s">
        <v>227</v>
      </c>
      <c r="F170" s="216" t="s">
        <v>228</v>
      </c>
      <c r="G170" s="217" t="s">
        <v>171</v>
      </c>
      <c r="H170" s="218">
        <v>0.67000000000000004</v>
      </c>
      <c r="I170" s="219"/>
      <c r="J170" s="218">
        <f>ROUND(I170*H170,2)</f>
        <v>0</v>
      </c>
      <c r="K170" s="216" t="s">
        <v>146</v>
      </c>
      <c r="L170" s="46"/>
      <c r="M170" s="220" t="s">
        <v>18</v>
      </c>
      <c r="N170" s="221" t="s">
        <v>42</v>
      </c>
      <c r="O170" s="86"/>
      <c r="P170" s="222">
        <f>O170*H170</f>
        <v>0</v>
      </c>
      <c r="Q170" s="222">
        <v>1.0900000000000001</v>
      </c>
      <c r="R170" s="222">
        <f>Q170*H170</f>
        <v>0.73030000000000006</v>
      </c>
      <c r="S170" s="222">
        <v>0</v>
      </c>
      <c r="T170" s="223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4" t="s">
        <v>147</v>
      </c>
      <c r="AT170" s="224" t="s">
        <v>142</v>
      </c>
      <c r="AU170" s="224" t="s">
        <v>80</v>
      </c>
      <c r="AY170" s="19" t="s">
        <v>140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9" t="s">
        <v>78</v>
      </c>
      <c r="BK170" s="225">
        <f>ROUND(I170*H170,2)</f>
        <v>0</v>
      </c>
      <c r="BL170" s="19" t="s">
        <v>147</v>
      </c>
      <c r="BM170" s="224" t="s">
        <v>229</v>
      </c>
    </row>
    <row r="171" s="2" customFormat="1">
      <c r="A171" s="40"/>
      <c r="B171" s="41"/>
      <c r="C171" s="42"/>
      <c r="D171" s="226" t="s">
        <v>149</v>
      </c>
      <c r="E171" s="42"/>
      <c r="F171" s="227" t="s">
        <v>230</v>
      </c>
      <c r="G171" s="42"/>
      <c r="H171" s="42"/>
      <c r="I171" s="228"/>
      <c r="J171" s="42"/>
      <c r="K171" s="42"/>
      <c r="L171" s="46"/>
      <c r="M171" s="229"/>
      <c r="N171" s="230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149</v>
      </c>
      <c r="AU171" s="19" t="s">
        <v>80</v>
      </c>
    </row>
    <row r="172" s="13" customFormat="1">
      <c r="A172" s="13"/>
      <c r="B172" s="231"/>
      <c r="C172" s="232"/>
      <c r="D172" s="233" t="s">
        <v>151</v>
      </c>
      <c r="E172" s="234" t="s">
        <v>18</v>
      </c>
      <c r="F172" s="235" t="s">
        <v>231</v>
      </c>
      <c r="G172" s="232"/>
      <c r="H172" s="234" t="s">
        <v>18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151</v>
      </c>
      <c r="AU172" s="241" t="s">
        <v>80</v>
      </c>
      <c r="AV172" s="13" t="s">
        <v>78</v>
      </c>
      <c r="AW172" s="13" t="s">
        <v>33</v>
      </c>
      <c r="AX172" s="13" t="s">
        <v>71</v>
      </c>
      <c r="AY172" s="241" t="s">
        <v>140</v>
      </c>
    </row>
    <row r="173" s="14" customFormat="1">
      <c r="A173" s="14"/>
      <c r="B173" s="242"/>
      <c r="C173" s="243"/>
      <c r="D173" s="233" t="s">
        <v>151</v>
      </c>
      <c r="E173" s="244" t="s">
        <v>18</v>
      </c>
      <c r="F173" s="245" t="s">
        <v>232</v>
      </c>
      <c r="G173" s="243"/>
      <c r="H173" s="246">
        <v>0.20999999999999999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151</v>
      </c>
      <c r="AU173" s="252" t="s">
        <v>80</v>
      </c>
      <c r="AV173" s="14" t="s">
        <v>80</v>
      </c>
      <c r="AW173" s="14" t="s">
        <v>33</v>
      </c>
      <c r="AX173" s="14" t="s">
        <v>71</v>
      </c>
      <c r="AY173" s="252" t="s">
        <v>140</v>
      </c>
    </row>
    <row r="174" s="13" customFormat="1">
      <c r="A174" s="13"/>
      <c r="B174" s="231"/>
      <c r="C174" s="232"/>
      <c r="D174" s="233" t="s">
        <v>151</v>
      </c>
      <c r="E174" s="234" t="s">
        <v>18</v>
      </c>
      <c r="F174" s="235" t="s">
        <v>233</v>
      </c>
      <c r="G174" s="232"/>
      <c r="H174" s="234" t="s">
        <v>18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151</v>
      </c>
      <c r="AU174" s="241" t="s">
        <v>80</v>
      </c>
      <c r="AV174" s="13" t="s">
        <v>78</v>
      </c>
      <c r="AW174" s="13" t="s">
        <v>33</v>
      </c>
      <c r="AX174" s="13" t="s">
        <v>71</v>
      </c>
      <c r="AY174" s="241" t="s">
        <v>140</v>
      </c>
    </row>
    <row r="175" s="14" customFormat="1">
      <c r="A175" s="14"/>
      <c r="B175" s="242"/>
      <c r="C175" s="243"/>
      <c r="D175" s="233" t="s">
        <v>151</v>
      </c>
      <c r="E175" s="244" t="s">
        <v>18</v>
      </c>
      <c r="F175" s="245" t="s">
        <v>232</v>
      </c>
      <c r="G175" s="243"/>
      <c r="H175" s="246">
        <v>0.20999999999999999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151</v>
      </c>
      <c r="AU175" s="252" t="s">
        <v>80</v>
      </c>
      <c r="AV175" s="14" t="s">
        <v>80</v>
      </c>
      <c r="AW175" s="14" t="s">
        <v>33</v>
      </c>
      <c r="AX175" s="14" t="s">
        <v>71</v>
      </c>
      <c r="AY175" s="252" t="s">
        <v>140</v>
      </c>
    </row>
    <row r="176" s="13" customFormat="1">
      <c r="A176" s="13"/>
      <c r="B176" s="231"/>
      <c r="C176" s="232"/>
      <c r="D176" s="233" t="s">
        <v>151</v>
      </c>
      <c r="E176" s="234" t="s">
        <v>18</v>
      </c>
      <c r="F176" s="235" t="s">
        <v>234</v>
      </c>
      <c r="G176" s="232"/>
      <c r="H176" s="234" t="s">
        <v>18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151</v>
      </c>
      <c r="AU176" s="241" t="s">
        <v>80</v>
      </c>
      <c r="AV176" s="13" t="s">
        <v>78</v>
      </c>
      <c r="AW176" s="13" t="s">
        <v>33</v>
      </c>
      <c r="AX176" s="13" t="s">
        <v>71</v>
      </c>
      <c r="AY176" s="241" t="s">
        <v>140</v>
      </c>
    </row>
    <row r="177" s="14" customFormat="1">
      <c r="A177" s="14"/>
      <c r="B177" s="242"/>
      <c r="C177" s="243"/>
      <c r="D177" s="233" t="s">
        <v>151</v>
      </c>
      <c r="E177" s="244" t="s">
        <v>18</v>
      </c>
      <c r="F177" s="245" t="s">
        <v>235</v>
      </c>
      <c r="G177" s="243"/>
      <c r="H177" s="246">
        <v>0.25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151</v>
      </c>
      <c r="AU177" s="252" t="s">
        <v>80</v>
      </c>
      <c r="AV177" s="14" t="s">
        <v>80</v>
      </c>
      <c r="AW177" s="14" t="s">
        <v>33</v>
      </c>
      <c r="AX177" s="14" t="s">
        <v>71</v>
      </c>
      <c r="AY177" s="252" t="s">
        <v>140</v>
      </c>
    </row>
    <row r="178" s="15" customFormat="1">
      <c r="A178" s="15"/>
      <c r="B178" s="253"/>
      <c r="C178" s="254"/>
      <c r="D178" s="233" t="s">
        <v>151</v>
      </c>
      <c r="E178" s="255" t="s">
        <v>18</v>
      </c>
      <c r="F178" s="256" t="s">
        <v>154</v>
      </c>
      <c r="G178" s="254"/>
      <c r="H178" s="257">
        <v>0.66999999999999993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151</v>
      </c>
      <c r="AU178" s="263" t="s">
        <v>80</v>
      </c>
      <c r="AV178" s="15" t="s">
        <v>147</v>
      </c>
      <c r="AW178" s="15" t="s">
        <v>33</v>
      </c>
      <c r="AX178" s="15" t="s">
        <v>78</v>
      </c>
      <c r="AY178" s="263" t="s">
        <v>140</v>
      </c>
    </row>
    <row r="179" s="2" customFormat="1" ht="21.75" customHeight="1">
      <c r="A179" s="40"/>
      <c r="B179" s="41"/>
      <c r="C179" s="214" t="s">
        <v>236</v>
      </c>
      <c r="D179" s="214" t="s">
        <v>142</v>
      </c>
      <c r="E179" s="215" t="s">
        <v>237</v>
      </c>
      <c r="F179" s="216" t="s">
        <v>238</v>
      </c>
      <c r="G179" s="217" t="s">
        <v>145</v>
      </c>
      <c r="H179" s="218">
        <v>9.2799999999999994</v>
      </c>
      <c r="I179" s="219"/>
      <c r="J179" s="218">
        <f>ROUND(I179*H179,2)</f>
        <v>0</v>
      </c>
      <c r="K179" s="216" t="s">
        <v>146</v>
      </c>
      <c r="L179" s="46"/>
      <c r="M179" s="220" t="s">
        <v>18</v>
      </c>
      <c r="N179" s="221" t="s">
        <v>42</v>
      </c>
      <c r="O179" s="86"/>
      <c r="P179" s="222">
        <f>O179*H179</f>
        <v>0</v>
      </c>
      <c r="Q179" s="222">
        <v>0.17818000000000001</v>
      </c>
      <c r="R179" s="222">
        <f>Q179*H179</f>
        <v>1.6535103999999998</v>
      </c>
      <c r="S179" s="222">
        <v>0</v>
      </c>
      <c r="T179" s="22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4" t="s">
        <v>147</v>
      </c>
      <c r="AT179" s="224" t="s">
        <v>142</v>
      </c>
      <c r="AU179" s="224" t="s">
        <v>80</v>
      </c>
      <c r="AY179" s="19" t="s">
        <v>140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9" t="s">
        <v>78</v>
      </c>
      <c r="BK179" s="225">
        <f>ROUND(I179*H179,2)</f>
        <v>0</v>
      </c>
      <c r="BL179" s="19" t="s">
        <v>147</v>
      </c>
      <c r="BM179" s="224" t="s">
        <v>239</v>
      </c>
    </row>
    <row r="180" s="2" customFormat="1">
      <c r="A180" s="40"/>
      <c r="B180" s="41"/>
      <c r="C180" s="42"/>
      <c r="D180" s="226" t="s">
        <v>149</v>
      </c>
      <c r="E180" s="42"/>
      <c r="F180" s="227" t="s">
        <v>240</v>
      </c>
      <c r="G180" s="42"/>
      <c r="H180" s="42"/>
      <c r="I180" s="228"/>
      <c r="J180" s="42"/>
      <c r="K180" s="42"/>
      <c r="L180" s="46"/>
      <c r="M180" s="229"/>
      <c r="N180" s="230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149</v>
      </c>
      <c r="AU180" s="19" t="s">
        <v>80</v>
      </c>
    </row>
    <row r="181" s="14" customFormat="1">
      <c r="A181" s="14"/>
      <c r="B181" s="242"/>
      <c r="C181" s="243"/>
      <c r="D181" s="233" t="s">
        <v>151</v>
      </c>
      <c r="E181" s="244" t="s">
        <v>18</v>
      </c>
      <c r="F181" s="245" t="s">
        <v>241</v>
      </c>
      <c r="G181" s="243"/>
      <c r="H181" s="246">
        <v>0.95999999999999996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151</v>
      </c>
      <c r="AU181" s="252" t="s">
        <v>80</v>
      </c>
      <c r="AV181" s="14" t="s">
        <v>80</v>
      </c>
      <c r="AW181" s="14" t="s">
        <v>33</v>
      </c>
      <c r="AX181" s="14" t="s">
        <v>71</v>
      </c>
      <c r="AY181" s="252" t="s">
        <v>140</v>
      </c>
    </row>
    <row r="182" s="14" customFormat="1">
      <c r="A182" s="14"/>
      <c r="B182" s="242"/>
      <c r="C182" s="243"/>
      <c r="D182" s="233" t="s">
        <v>151</v>
      </c>
      <c r="E182" s="244" t="s">
        <v>18</v>
      </c>
      <c r="F182" s="245" t="s">
        <v>241</v>
      </c>
      <c r="G182" s="243"/>
      <c r="H182" s="246">
        <v>0.95999999999999996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151</v>
      </c>
      <c r="AU182" s="252" t="s">
        <v>80</v>
      </c>
      <c r="AV182" s="14" t="s">
        <v>80</v>
      </c>
      <c r="AW182" s="14" t="s">
        <v>33</v>
      </c>
      <c r="AX182" s="14" t="s">
        <v>71</v>
      </c>
      <c r="AY182" s="252" t="s">
        <v>140</v>
      </c>
    </row>
    <row r="183" s="14" customFormat="1">
      <c r="A183" s="14"/>
      <c r="B183" s="242"/>
      <c r="C183" s="243"/>
      <c r="D183" s="233" t="s">
        <v>151</v>
      </c>
      <c r="E183" s="244" t="s">
        <v>18</v>
      </c>
      <c r="F183" s="245" t="s">
        <v>242</v>
      </c>
      <c r="G183" s="243"/>
      <c r="H183" s="246">
        <v>3.6000000000000001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151</v>
      </c>
      <c r="AU183" s="252" t="s">
        <v>80</v>
      </c>
      <c r="AV183" s="14" t="s">
        <v>80</v>
      </c>
      <c r="AW183" s="14" t="s">
        <v>33</v>
      </c>
      <c r="AX183" s="14" t="s">
        <v>71</v>
      </c>
      <c r="AY183" s="252" t="s">
        <v>140</v>
      </c>
    </row>
    <row r="184" s="14" customFormat="1">
      <c r="A184" s="14"/>
      <c r="B184" s="242"/>
      <c r="C184" s="243"/>
      <c r="D184" s="233" t="s">
        <v>151</v>
      </c>
      <c r="E184" s="244" t="s">
        <v>18</v>
      </c>
      <c r="F184" s="245" t="s">
        <v>243</v>
      </c>
      <c r="G184" s="243"/>
      <c r="H184" s="246">
        <v>0.59999999999999998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151</v>
      </c>
      <c r="AU184" s="252" t="s">
        <v>80</v>
      </c>
      <c r="AV184" s="14" t="s">
        <v>80</v>
      </c>
      <c r="AW184" s="14" t="s">
        <v>33</v>
      </c>
      <c r="AX184" s="14" t="s">
        <v>71</v>
      </c>
      <c r="AY184" s="252" t="s">
        <v>140</v>
      </c>
    </row>
    <row r="185" s="14" customFormat="1">
      <c r="A185" s="14"/>
      <c r="B185" s="242"/>
      <c r="C185" s="243"/>
      <c r="D185" s="233" t="s">
        <v>151</v>
      </c>
      <c r="E185" s="244" t="s">
        <v>18</v>
      </c>
      <c r="F185" s="245" t="s">
        <v>244</v>
      </c>
      <c r="G185" s="243"/>
      <c r="H185" s="246">
        <v>1.1200000000000001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151</v>
      </c>
      <c r="AU185" s="252" t="s">
        <v>80</v>
      </c>
      <c r="AV185" s="14" t="s">
        <v>80</v>
      </c>
      <c r="AW185" s="14" t="s">
        <v>33</v>
      </c>
      <c r="AX185" s="14" t="s">
        <v>71</v>
      </c>
      <c r="AY185" s="252" t="s">
        <v>140</v>
      </c>
    </row>
    <row r="186" s="14" customFormat="1">
      <c r="A186" s="14"/>
      <c r="B186" s="242"/>
      <c r="C186" s="243"/>
      <c r="D186" s="233" t="s">
        <v>151</v>
      </c>
      <c r="E186" s="244" t="s">
        <v>18</v>
      </c>
      <c r="F186" s="245" t="s">
        <v>244</v>
      </c>
      <c r="G186" s="243"/>
      <c r="H186" s="246">
        <v>1.1200000000000001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151</v>
      </c>
      <c r="AU186" s="252" t="s">
        <v>80</v>
      </c>
      <c r="AV186" s="14" t="s">
        <v>80</v>
      </c>
      <c r="AW186" s="14" t="s">
        <v>33</v>
      </c>
      <c r="AX186" s="14" t="s">
        <v>71</v>
      </c>
      <c r="AY186" s="252" t="s">
        <v>140</v>
      </c>
    </row>
    <row r="187" s="14" customFormat="1">
      <c r="A187" s="14"/>
      <c r="B187" s="242"/>
      <c r="C187" s="243"/>
      <c r="D187" s="233" t="s">
        <v>151</v>
      </c>
      <c r="E187" s="244" t="s">
        <v>18</v>
      </c>
      <c r="F187" s="245" t="s">
        <v>245</v>
      </c>
      <c r="G187" s="243"/>
      <c r="H187" s="246">
        <v>0.46000000000000002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151</v>
      </c>
      <c r="AU187" s="252" t="s">
        <v>80</v>
      </c>
      <c r="AV187" s="14" t="s">
        <v>80</v>
      </c>
      <c r="AW187" s="14" t="s">
        <v>33</v>
      </c>
      <c r="AX187" s="14" t="s">
        <v>71</v>
      </c>
      <c r="AY187" s="252" t="s">
        <v>140</v>
      </c>
    </row>
    <row r="188" s="14" customFormat="1">
      <c r="A188" s="14"/>
      <c r="B188" s="242"/>
      <c r="C188" s="243"/>
      <c r="D188" s="233" t="s">
        <v>151</v>
      </c>
      <c r="E188" s="244" t="s">
        <v>18</v>
      </c>
      <c r="F188" s="245" t="s">
        <v>245</v>
      </c>
      <c r="G188" s="243"/>
      <c r="H188" s="246">
        <v>0.46000000000000002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151</v>
      </c>
      <c r="AU188" s="252" t="s">
        <v>80</v>
      </c>
      <c r="AV188" s="14" t="s">
        <v>80</v>
      </c>
      <c r="AW188" s="14" t="s">
        <v>33</v>
      </c>
      <c r="AX188" s="14" t="s">
        <v>71</v>
      </c>
      <c r="AY188" s="252" t="s">
        <v>140</v>
      </c>
    </row>
    <row r="189" s="15" customFormat="1">
      <c r="A189" s="15"/>
      <c r="B189" s="253"/>
      <c r="C189" s="254"/>
      <c r="D189" s="233" t="s">
        <v>151</v>
      </c>
      <c r="E189" s="255" t="s">
        <v>18</v>
      </c>
      <c r="F189" s="256" t="s">
        <v>154</v>
      </c>
      <c r="G189" s="254"/>
      <c r="H189" s="257">
        <v>9.2800000000000011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151</v>
      </c>
      <c r="AU189" s="263" t="s">
        <v>80</v>
      </c>
      <c r="AV189" s="15" t="s">
        <v>147</v>
      </c>
      <c r="AW189" s="15" t="s">
        <v>33</v>
      </c>
      <c r="AX189" s="15" t="s">
        <v>78</v>
      </c>
      <c r="AY189" s="263" t="s">
        <v>140</v>
      </c>
    </row>
    <row r="190" s="12" customFormat="1" ht="22.8" customHeight="1">
      <c r="A190" s="12"/>
      <c r="B190" s="198"/>
      <c r="C190" s="199"/>
      <c r="D190" s="200" t="s">
        <v>70</v>
      </c>
      <c r="E190" s="212" t="s">
        <v>147</v>
      </c>
      <c r="F190" s="212" t="s">
        <v>246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SUM(P191:P205)</f>
        <v>0</v>
      </c>
      <c r="Q190" s="206"/>
      <c r="R190" s="207">
        <f>SUM(R191:R205)</f>
        <v>1.68936</v>
      </c>
      <c r="S190" s="206"/>
      <c r="T190" s="208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78</v>
      </c>
      <c r="AT190" s="210" t="s">
        <v>70</v>
      </c>
      <c r="AU190" s="210" t="s">
        <v>78</v>
      </c>
      <c r="AY190" s="209" t="s">
        <v>140</v>
      </c>
      <c r="BK190" s="211">
        <f>SUM(BK191:BK205)</f>
        <v>0</v>
      </c>
    </row>
    <row r="191" s="2" customFormat="1" ht="24.15" customHeight="1">
      <c r="A191" s="40"/>
      <c r="B191" s="41"/>
      <c r="C191" s="214" t="s">
        <v>247</v>
      </c>
      <c r="D191" s="214" t="s">
        <v>142</v>
      </c>
      <c r="E191" s="215" t="s">
        <v>248</v>
      </c>
      <c r="F191" s="216" t="s">
        <v>249</v>
      </c>
      <c r="G191" s="217" t="s">
        <v>250</v>
      </c>
      <c r="H191" s="218">
        <v>12</v>
      </c>
      <c r="I191" s="219"/>
      <c r="J191" s="218">
        <f>ROUND(I191*H191,2)</f>
        <v>0</v>
      </c>
      <c r="K191" s="216" t="s">
        <v>146</v>
      </c>
      <c r="L191" s="46"/>
      <c r="M191" s="220" t="s">
        <v>18</v>
      </c>
      <c r="N191" s="221" t="s">
        <v>42</v>
      </c>
      <c r="O191" s="86"/>
      <c r="P191" s="222">
        <f>O191*H191</f>
        <v>0</v>
      </c>
      <c r="Q191" s="222">
        <v>0.022780000000000002</v>
      </c>
      <c r="R191" s="222">
        <f>Q191*H191</f>
        <v>0.27336000000000005</v>
      </c>
      <c r="S191" s="222">
        <v>0</v>
      </c>
      <c r="T191" s="22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4" t="s">
        <v>147</v>
      </c>
      <c r="AT191" s="224" t="s">
        <v>142</v>
      </c>
      <c r="AU191" s="224" t="s">
        <v>80</v>
      </c>
      <c r="AY191" s="19" t="s">
        <v>140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9" t="s">
        <v>78</v>
      </c>
      <c r="BK191" s="225">
        <f>ROUND(I191*H191,2)</f>
        <v>0</v>
      </c>
      <c r="BL191" s="19" t="s">
        <v>147</v>
      </c>
      <c r="BM191" s="224" t="s">
        <v>251</v>
      </c>
    </row>
    <row r="192" s="2" customFormat="1">
      <c r="A192" s="40"/>
      <c r="B192" s="41"/>
      <c r="C192" s="42"/>
      <c r="D192" s="226" t="s">
        <v>149</v>
      </c>
      <c r="E192" s="42"/>
      <c r="F192" s="227" t="s">
        <v>252</v>
      </c>
      <c r="G192" s="42"/>
      <c r="H192" s="42"/>
      <c r="I192" s="228"/>
      <c r="J192" s="42"/>
      <c r="K192" s="42"/>
      <c r="L192" s="46"/>
      <c r="M192" s="229"/>
      <c r="N192" s="230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149</v>
      </c>
      <c r="AU192" s="19" t="s">
        <v>80</v>
      </c>
    </row>
    <row r="193" s="14" customFormat="1">
      <c r="A193" s="14"/>
      <c r="B193" s="242"/>
      <c r="C193" s="243"/>
      <c r="D193" s="233" t="s">
        <v>151</v>
      </c>
      <c r="E193" s="244" t="s">
        <v>18</v>
      </c>
      <c r="F193" s="245" t="s">
        <v>253</v>
      </c>
      <c r="G193" s="243"/>
      <c r="H193" s="246">
        <v>4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151</v>
      </c>
      <c r="AU193" s="252" t="s">
        <v>80</v>
      </c>
      <c r="AV193" s="14" t="s">
        <v>80</v>
      </c>
      <c r="AW193" s="14" t="s">
        <v>33</v>
      </c>
      <c r="AX193" s="14" t="s">
        <v>71</v>
      </c>
      <c r="AY193" s="252" t="s">
        <v>140</v>
      </c>
    </row>
    <row r="194" s="14" customFormat="1">
      <c r="A194" s="14"/>
      <c r="B194" s="242"/>
      <c r="C194" s="243"/>
      <c r="D194" s="233" t="s">
        <v>151</v>
      </c>
      <c r="E194" s="244" t="s">
        <v>18</v>
      </c>
      <c r="F194" s="245" t="s">
        <v>253</v>
      </c>
      <c r="G194" s="243"/>
      <c r="H194" s="246">
        <v>4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151</v>
      </c>
      <c r="AU194" s="252" t="s">
        <v>80</v>
      </c>
      <c r="AV194" s="14" t="s">
        <v>80</v>
      </c>
      <c r="AW194" s="14" t="s">
        <v>33</v>
      </c>
      <c r="AX194" s="14" t="s">
        <v>71</v>
      </c>
      <c r="AY194" s="252" t="s">
        <v>140</v>
      </c>
    </row>
    <row r="195" s="14" customFormat="1">
      <c r="A195" s="14"/>
      <c r="B195" s="242"/>
      <c r="C195" s="243"/>
      <c r="D195" s="233" t="s">
        <v>151</v>
      </c>
      <c r="E195" s="244" t="s">
        <v>18</v>
      </c>
      <c r="F195" s="245" t="s">
        <v>253</v>
      </c>
      <c r="G195" s="243"/>
      <c r="H195" s="246">
        <v>4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151</v>
      </c>
      <c r="AU195" s="252" t="s">
        <v>80</v>
      </c>
      <c r="AV195" s="14" t="s">
        <v>80</v>
      </c>
      <c r="AW195" s="14" t="s">
        <v>33</v>
      </c>
      <c r="AX195" s="14" t="s">
        <v>71</v>
      </c>
      <c r="AY195" s="252" t="s">
        <v>140</v>
      </c>
    </row>
    <row r="196" s="15" customFormat="1">
      <c r="A196" s="15"/>
      <c r="B196" s="253"/>
      <c r="C196" s="254"/>
      <c r="D196" s="233" t="s">
        <v>151</v>
      </c>
      <c r="E196" s="255" t="s">
        <v>18</v>
      </c>
      <c r="F196" s="256" t="s">
        <v>154</v>
      </c>
      <c r="G196" s="254"/>
      <c r="H196" s="257">
        <v>12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3" t="s">
        <v>151</v>
      </c>
      <c r="AU196" s="263" t="s">
        <v>80</v>
      </c>
      <c r="AV196" s="15" t="s">
        <v>147</v>
      </c>
      <c r="AW196" s="15" t="s">
        <v>33</v>
      </c>
      <c r="AX196" s="15" t="s">
        <v>78</v>
      </c>
      <c r="AY196" s="263" t="s">
        <v>140</v>
      </c>
    </row>
    <row r="197" s="2" customFormat="1" ht="24.15" customHeight="1">
      <c r="A197" s="40"/>
      <c r="B197" s="41"/>
      <c r="C197" s="214" t="s">
        <v>254</v>
      </c>
      <c r="D197" s="214" t="s">
        <v>142</v>
      </c>
      <c r="E197" s="215" t="s">
        <v>255</v>
      </c>
      <c r="F197" s="216" t="s">
        <v>256</v>
      </c>
      <c r="G197" s="217" t="s">
        <v>250</v>
      </c>
      <c r="H197" s="218">
        <v>24</v>
      </c>
      <c r="I197" s="219"/>
      <c r="J197" s="218">
        <f>ROUND(I197*H197,2)</f>
        <v>0</v>
      </c>
      <c r="K197" s="216" t="s">
        <v>146</v>
      </c>
      <c r="L197" s="46"/>
      <c r="M197" s="220" t="s">
        <v>18</v>
      </c>
      <c r="N197" s="221" t="s">
        <v>42</v>
      </c>
      <c r="O197" s="86"/>
      <c r="P197" s="222">
        <f>O197*H197</f>
        <v>0</v>
      </c>
      <c r="Q197" s="222">
        <v>0.058999999999999997</v>
      </c>
      <c r="R197" s="222">
        <f>Q197*H197</f>
        <v>1.4159999999999999</v>
      </c>
      <c r="S197" s="222">
        <v>0</v>
      </c>
      <c r="T197" s="22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4" t="s">
        <v>147</v>
      </c>
      <c r="AT197" s="224" t="s">
        <v>142</v>
      </c>
      <c r="AU197" s="224" t="s">
        <v>80</v>
      </c>
      <c r="AY197" s="19" t="s">
        <v>140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9" t="s">
        <v>78</v>
      </c>
      <c r="BK197" s="225">
        <f>ROUND(I197*H197,2)</f>
        <v>0</v>
      </c>
      <c r="BL197" s="19" t="s">
        <v>147</v>
      </c>
      <c r="BM197" s="224" t="s">
        <v>257</v>
      </c>
    </row>
    <row r="198" s="2" customFormat="1">
      <c r="A198" s="40"/>
      <c r="B198" s="41"/>
      <c r="C198" s="42"/>
      <c r="D198" s="226" t="s">
        <v>149</v>
      </c>
      <c r="E198" s="42"/>
      <c r="F198" s="227" t="s">
        <v>258</v>
      </c>
      <c r="G198" s="42"/>
      <c r="H198" s="42"/>
      <c r="I198" s="228"/>
      <c r="J198" s="42"/>
      <c r="K198" s="42"/>
      <c r="L198" s="46"/>
      <c r="M198" s="229"/>
      <c r="N198" s="230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149</v>
      </c>
      <c r="AU198" s="19" t="s">
        <v>80</v>
      </c>
    </row>
    <row r="199" s="14" customFormat="1">
      <c r="A199" s="14"/>
      <c r="B199" s="242"/>
      <c r="C199" s="243"/>
      <c r="D199" s="233" t="s">
        <v>151</v>
      </c>
      <c r="E199" s="244" t="s">
        <v>18</v>
      </c>
      <c r="F199" s="245" t="s">
        <v>253</v>
      </c>
      <c r="G199" s="243"/>
      <c r="H199" s="246">
        <v>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151</v>
      </c>
      <c r="AU199" s="252" t="s">
        <v>80</v>
      </c>
      <c r="AV199" s="14" t="s">
        <v>80</v>
      </c>
      <c r="AW199" s="14" t="s">
        <v>33</v>
      </c>
      <c r="AX199" s="14" t="s">
        <v>71</v>
      </c>
      <c r="AY199" s="252" t="s">
        <v>140</v>
      </c>
    </row>
    <row r="200" s="14" customFormat="1">
      <c r="A200" s="14"/>
      <c r="B200" s="242"/>
      <c r="C200" s="243"/>
      <c r="D200" s="233" t="s">
        <v>151</v>
      </c>
      <c r="E200" s="244" t="s">
        <v>18</v>
      </c>
      <c r="F200" s="245" t="s">
        <v>253</v>
      </c>
      <c r="G200" s="243"/>
      <c r="H200" s="246">
        <v>4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151</v>
      </c>
      <c r="AU200" s="252" t="s">
        <v>80</v>
      </c>
      <c r="AV200" s="14" t="s">
        <v>80</v>
      </c>
      <c r="AW200" s="14" t="s">
        <v>33</v>
      </c>
      <c r="AX200" s="14" t="s">
        <v>71</v>
      </c>
      <c r="AY200" s="252" t="s">
        <v>140</v>
      </c>
    </row>
    <row r="201" s="14" customFormat="1">
      <c r="A201" s="14"/>
      <c r="B201" s="242"/>
      <c r="C201" s="243"/>
      <c r="D201" s="233" t="s">
        <v>151</v>
      </c>
      <c r="E201" s="244" t="s">
        <v>18</v>
      </c>
      <c r="F201" s="245" t="s">
        <v>253</v>
      </c>
      <c r="G201" s="243"/>
      <c r="H201" s="246">
        <v>4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151</v>
      </c>
      <c r="AU201" s="252" t="s">
        <v>80</v>
      </c>
      <c r="AV201" s="14" t="s">
        <v>80</v>
      </c>
      <c r="AW201" s="14" t="s">
        <v>33</v>
      </c>
      <c r="AX201" s="14" t="s">
        <v>71</v>
      </c>
      <c r="AY201" s="252" t="s">
        <v>140</v>
      </c>
    </row>
    <row r="202" s="14" customFormat="1">
      <c r="A202" s="14"/>
      <c r="B202" s="242"/>
      <c r="C202" s="243"/>
      <c r="D202" s="233" t="s">
        <v>151</v>
      </c>
      <c r="E202" s="244" t="s">
        <v>18</v>
      </c>
      <c r="F202" s="245" t="s">
        <v>253</v>
      </c>
      <c r="G202" s="243"/>
      <c r="H202" s="246">
        <v>4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151</v>
      </c>
      <c r="AU202" s="252" t="s">
        <v>80</v>
      </c>
      <c r="AV202" s="14" t="s">
        <v>80</v>
      </c>
      <c r="AW202" s="14" t="s">
        <v>33</v>
      </c>
      <c r="AX202" s="14" t="s">
        <v>71</v>
      </c>
      <c r="AY202" s="252" t="s">
        <v>140</v>
      </c>
    </row>
    <row r="203" s="14" customFormat="1">
      <c r="A203" s="14"/>
      <c r="B203" s="242"/>
      <c r="C203" s="243"/>
      <c r="D203" s="233" t="s">
        <v>151</v>
      </c>
      <c r="E203" s="244" t="s">
        <v>18</v>
      </c>
      <c r="F203" s="245" t="s">
        <v>253</v>
      </c>
      <c r="G203" s="243"/>
      <c r="H203" s="246">
        <v>4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151</v>
      </c>
      <c r="AU203" s="252" t="s">
        <v>80</v>
      </c>
      <c r="AV203" s="14" t="s">
        <v>80</v>
      </c>
      <c r="AW203" s="14" t="s">
        <v>33</v>
      </c>
      <c r="AX203" s="14" t="s">
        <v>71</v>
      </c>
      <c r="AY203" s="252" t="s">
        <v>140</v>
      </c>
    </row>
    <row r="204" s="14" customFormat="1">
      <c r="A204" s="14"/>
      <c r="B204" s="242"/>
      <c r="C204" s="243"/>
      <c r="D204" s="233" t="s">
        <v>151</v>
      </c>
      <c r="E204" s="244" t="s">
        <v>18</v>
      </c>
      <c r="F204" s="245" t="s">
        <v>253</v>
      </c>
      <c r="G204" s="243"/>
      <c r="H204" s="246">
        <v>4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151</v>
      </c>
      <c r="AU204" s="252" t="s">
        <v>80</v>
      </c>
      <c r="AV204" s="14" t="s">
        <v>80</v>
      </c>
      <c r="AW204" s="14" t="s">
        <v>33</v>
      </c>
      <c r="AX204" s="14" t="s">
        <v>71</v>
      </c>
      <c r="AY204" s="252" t="s">
        <v>140</v>
      </c>
    </row>
    <row r="205" s="15" customFormat="1">
      <c r="A205" s="15"/>
      <c r="B205" s="253"/>
      <c r="C205" s="254"/>
      <c r="D205" s="233" t="s">
        <v>151</v>
      </c>
      <c r="E205" s="255" t="s">
        <v>18</v>
      </c>
      <c r="F205" s="256" t="s">
        <v>154</v>
      </c>
      <c r="G205" s="254"/>
      <c r="H205" s="257">
        <v>24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3" t="s">
        <v>151</v>
      </c>
      <c r="AU205" s="263" t="s">
        <v>80</v>
      </c>
      <c r="AV205" s="15" t="s">
        <v>147</v>
      </c>
      <c r="AW205" s="15" t="s">
        <v>33</v>
      </c>
      <c r="AX205" s="15" t="s">
        <v>78</v>
      </c>
      <c r="AY205" s="263" t="s">
        <v>140</v>
      </c>
    </row>
    <row r="206" s="12" customFormat="1" ht="22.8" customHeight="1">
      <c r="A206" s="12"/>
      <c r="B206" s="198"/>
      <c r="C206" s="199"/>
      <c r="D206" s="200" t="s">
        <v>70</v>
      </c>
      <c r="E206" s="212" t="s">
        <v>174</v>
      </c>
      <c r="F206" s="212" t="s">
        <v>259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SUM(P207:P267)</f>
        <v>0</v>
      </c>
      <c r="Q206" s="206"/>
      <c r="R206" s="207">
        <f>SUM(R207:R267)</f>
        <v>10.423088199999999</v>
      </c>
      <c r="S206" s="206"/>
      <c r="T206" s="208">
        <f>SUM(T207:T267)</f>
        <v>19.876799999999996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9" t="s">
        <v>78</v>
      </c>
      <c r="AT206" s="210" t="s">
        <v>70</v>
      </c>
      <c r="AU206" s="210" t="s">
        <v>78</v>
      </c>
      <c r="AY206" s="209" t="s">
        <v>140</v>
      </c>
      <c r="BK206" s="211">
        <f>SUM(BK207:BK267)</f>
        <v>0</v>
      </c>
    </row>
    <row r="207" s="2" customFormat="1" ht="37.8" customHeight="1">
      <c r="A207" s="40"/>
      <c r="B207" s="41"/>
      <c r="C207" s="214" t="s">
        <v>260</v>
      </c>
      <c r="D207" s="214" t="s">
        <v>142</v>
      </c>
      <c r="E207" s="215" t="s">
        <v>261</v>
      </c>
      <c r="F207" s="216" t="s">
        <v>262</v>
      </c>
      <c r="G207" s="217" t="s">
        <v>145</v>
      </c>
      <c r="H207" s="218">
        <v>4.9500000000000002</v>
      </c>
      <c r="I207" s="219"/>
      <c r="J207" s="218">
        <f>ROUND(I207*H207,2)</f>
        <v>0</v>
      </c>
      <c r="K207" s="216" t="s">
        <v>146</v>
      </c>
      <c r="L207" s="46"/>
      <c r="M207" s="220" t="s">
        <v>18</v>
      </c>
      <c r="N207" s="221" t="s">
        <v>42</v>
      </c>
      <c r="O207" s="86"/>
      <c r="P207" s="222">
        <f>O207*H207</f>
        <v>0</v>
      </c>
      <c r="Q207" s="222">
        <v>0</v>
      </c>
      <c r="R207" s="222">
        <f>Q207*H207</f>
        <v>0</v>
      </c>
      <c r="S207" s="222">
        <v>0.26000000000000001</v>
      </c>
      <c r="T207" s="223">
        <f>S207*H207</f>
        <v>1.2870000000000001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4" t="s">
        <v>147</v>
      </c>
      <c r="AT207" s="224" t="s">
        <v>142</v>
      </c>
      <c r="AU207" s="224" t="s">
        <v>80</v>
      </c>
      <c r="AY207" s="19" t="s">
        <v>140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9" t="s">
        <v>78</v>
      </c>
      <c r="BK207" s="225">
        <f>ROUND(I207*H207,2)</f>
        <v>0</v>
      </c>
      <c r="BL207" s="19" t="s">
        <v>147</v>
      </c>
      <c r="BM207" s="224" t="s">
        <v>263</v>
      </c>
    </row>
    <row r="208" s="2" customFormat="1">
      <c r="A208" s="40"/>
      <c r="B208" s="41"/>
      <c r="C208" s="42"/>
      <c r="D208" s="226" t="s">
        <v>149</v>
      </c>
      <c r="E208" s="42"/>
      <c r="F208" s="227" t="s">
        <v>264</v>
      </c>
      <c r="G208" s="42"/>
      <c r="H208" s="42"/>
      <c r="I208" s="228"/>
      <c r="J208" s="42"/>
      <c r="K208" s="42"/>
      <c r="L208" s="46"/>
      <c r="M208" s="229"/>
      <c r="N208" s="230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149</v>
      </c>
      <c r="AU208" s="19" t="s">
        <v>80</v>
      </c>
    </row>
    <row r="209" s="13" customFormat="1">
      <c r="A209" s="13"/>
      <c r="B209" s="231"/>
      <c r="C209" s="232"/>
      <c r="D209" s="233" t="s">
        <v>151</v>
      </c>
      <c r="E209" s="234" t="s">
        <v>18</v>
      </c>
      <c r="F209" s="235" t="s">
        <v>160</v>
      </c>
      <c r="G209" s="232"/>
      <c r="H209" s="234" t="s">
        <v>18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151</v>
      </c>
      <c r="AU209" s="241" t="s">
        <v>80</v>
      </c>
      <c r="AV209" s="13" t="s">
        <v>78</v>
      </c>
      <c r="AW209" s="13" t="s">
        <v>33</v>
      </c>
      <c r="AX209" s="13" t="s">
        <v>71</v>
      </c>
      <c r="AY209" s="241" t="s">
        <v>140</v>
      </c>
    </row>
    <row r="210" s="13" customFormat="1">
      <c r="A210" s="13"/>
      <c r="B210" s="231"/>
      <c r="C210" s="232"/>
      <c r="D210" s="233" t="s">
        <v>151</v>
      </c>
      <c r="E210" s="234" t="s">
        <v>18</v>
      </c>
      <c r="F210" s="235" t="s">
        <v>265</v>
      </c>
      <c r="G210" s="232"/>
      <c r="H210" s="234" t="s">
        <v>18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151</v>
      </c>
      <c r="AU210" s="241" t="s">
        <v>80</v>
      </c>
      <c r="AV210" s="13" t="s">
        <v>78</v>
      </c>
      <c r="AW210" s="13" t="s">
        <v>33</v>
      </c>
      <c r="AX210" s="13" t="s">
        <v>71</v>
      </c>
      <c r="AY210" s="241" t="s">
        <v>140</v>
      </c>
    </row>
    <row r="211" s="14" customFormat="1">
      <c r="A211" s="14"/>
      <c r="B211" s="242"/>
      <c r="C211" s="243"/>
      <c r="D211" s="233" t="s">
        <v>151</v>
      </c>
      <c r="E211" s="244" t="s">
        <v>18</v>
      </c>
      <c r="F211" s="245" t="s">
        <v>266</v>
      </c>
      <c r="G211" s="243"/>
      <c r="H211" s="246">
        <v>4.9500000000000002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151</v>
      </c>
      <c r="AU211" s="252" t="s">
        <v>80</v>
      </c>
      <c r="AV211" s="14" t="s">
        <v>80</v>
      </c>
      <c r="AW211" s="14" t="s">
        <v>33</v>
      </c>
      <c r="AX211" s="14" t="s">
        <v>71</v>
      </c>
      <c r="AY211" s="252" t="s">
        <v>140</v>
      </c>
    </row>
    <row r="212" s="15" customFormat="1">
      <c r="A212" s="15"/>
      <c r="B212" s="253"/>
      <c r="C212" s="254"/>
      <c r="D212" s="233" t="s">
        <v>151</v>
      </c>
      <c r="E212" s="255" t="s">
        <v>18</v>
      </c>
      <c r="F212" s="256" t="s">
        <v>154</v>
      </c>
      <c r="G212" s="254"/>
      <c r="H212" s="257">
        <v>4.9500000000000002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151</v>
      </c>
      <c r="AU212" s="263" t="s">
        <v>80</v>
      </c>
      <c r="AV212" s="15" t="s">
        <v>147</v>
      </c>
      <c r="AW212" s="15" t="s">
        <v>33</v>
      </c>
      <c r="AX212" s="15" t="s">
        <v>78</v>
      </c>
      <c r="AY212" s="263" t="s">
        <v>140</v>
      </c>
    </row>
    <row r="213" s="2" customFormat="1" ht="24.15" customHeight="1">
      <c r="A213" s="40"/>
      <c r="B213" s="41"/>
      <c r="C213" s="214" t="s">
        <v>267</v>
      </c>
      <c r="D213" s="214" t="s">
        <v>142</v>
      </c>
      <c r="E213" s="215" t="s">
        <v>268</v>
      </c>
      <c r="F213" s="216" t="s">
        <v>269</v>
      </c>
      <c r="G213" s="217" t="s">
        <v>145</v>
      </c>
      <c r="H213" s="218">
        <v>26.109999999999999</v>
      </c>
      <c r="I213" s="219"/>
      <c r="J213" s="218">
        <f>ROUND(I213*H213,2)</f>
        <v>0</v>
      </c>
      <c r="K213" s="216" t="s">
        <v>146</v>
      </c>
      <c r="L213" s="46"/>
      <c r="M213" s="220" t="s">
        <v>18</v>
      </c>
      <c r="N213" s="221" t="s">
        <v>42</v>
      </c>
      <c r="O213" s="86"/>
      <c r="P213" s="222">
        <f>O213*H213</f>
        <v>0</v>
      </c>
      <c r="Q213" s="222">
        <v>0.16192000000000001</v>
      </c>
      <c r="R213" s="222">
        <f>Q213*H213</f>
        <v>4.2277312</v>
      </c>
      <c r="S213" s="222">
        <v>0</v>
      </c>
      <c r="T213" s="223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4" t="s">
        <v>147</v>
      </c>
      <c r="AT213" s="224" t="s">
        <v>142</v>
      </c>
      <c r="AU213" s="224" t="s">
        <v>80</v>
      </c>
      <c r="AY213" s="19" t="s">
        <v>140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9" t="s">
        <v>78</v>
      </c>
      <c r="BK213" s="225">
        <f>ROUND(I213*H213,2)</f>
        <v>0</v>
      </c>
      <c r="BL213" s="19" t="s">
        <v>147</v>
      </c>
      <c r="BM213" s="224" t="s">
        <v>270</v>
      </c>
    </row>
    <row r="214" s="2" customFormat="1">
      <c r="A214" s="40"/>
      <c r="B214" s="41"/>
      <c r="C214" s="42"/>
      <c r="D214" s="226" t="s">
        <v>149</v>
      </c>
      <c r="E214" s="42"/>
      <c r="F214" s="227" t="s">
        <v>271</v>
      </c>
      <c r="G214" s="42"/>
      <c r="H214" s="42"/>
      <c r="I214" s="228"/>
      <c r="J214" s="42"/>
      <c r="K214" s="42"/>
      <c r="L214" s="46"/>
      <c r="M214" s="229"/>
      <c r="N214" s="230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149</v>
      </c>
      <c r="AU214" s="19" t="s">
        <v>80</v>
      </c>
    </row>
    <row r="215" s="13" customFormat="1">
      <c r="A215" s="13"/>
      <c r="B215" s="231"/>
      <c r="C215" s="232"/>
      <c r="D215" s="233" t="s">
        <v>151</v>
      </c>
      <c r="E215" s="234" t="s">
        <v>18</v>
      </c>
      <c r="F215" s="235" t="s">
        <v>272</v>
      </c>
      <c r="G215" s="232"/>
      <c r="H215" s="234" t="s">
        <v>18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151</v>
      </c>
      <c r="AU215" s="241" t="s">
        <v>80</v>
      </c>
      <c r="AV215" s="13" t="s">
        <v>78</v>
      </c>
      <c r="AW215" s="13" t="s">
        <v>33</v>
      </c>
      <c r="AX215" s="13" t="s">
        <v>71</v>
      </c>
      <c r="AY215" s="241" t="s">
        <v>140</v>
      </c>
    </row>
    <row r="216" s="13" customFormat="1">
      <c r="A216" s="13"/>
      <c r="B216" s="231"/>
      <c r="C216" s="232"/>
      <c r="D216" s="233" t="s">
        <v>151</v>
      </c>
      <c r="E216" s="234" t="s">
        <v>18</v>
      </c>
      <c r="F216" s="235" t="s">
        <v>273</v>
      </c>
      <c r="G216" s="232"/>
      <c r="H216" s="234" t="s">
        <v>18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151</v>
      </c>
      <c r="AU216" s="241" t="s">
        <v>80</v>
      </c>
      <c r="AV216" s="13" t="s">
        <v>78</v>
      </c>
      <c r="AW216" s="13" t="s">
        <v>33</v>
      </c>
      <c r="AX216" s="13" t="s">
        <v>71</v>
      </c>
      <c r="AY216" s="241" t="s">
        <v>140</v>
      </c>
    </row>
    <row r="217" s="14" customFormat="1">
      <c r="A217" s="14"/>
      <c r="B217" s="242"/>
      <c r="C217" s="243"/>
      <c r="D217" s="233" t="s">
        <v>151</v>
      </c>
      <c r="E217" s="244" t="s">
        <v>18</v>
      </c>
      <c r="F217" s="245" t="s">
        <v>266</v>
      </c>
      <c r="G217" s="243"/>
      <c r="H217" s="246">
        <v>4.9500000000000002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151</v>
      </c>
      <c r="AU217" s="252" t="s">
        <v>80</v>
      </c>
      <c r="AV217" s="14" t="s">
        <v>80</v>
      </c>
      <c r="AW217" s="14" t="s">
        <v>33</v>
      </c>
      <c r="AX217" s="14" t="s">
        <v>71</v>
      </c>
      <c r="AY217" s="252" t="s">
        <v>140</v>
      </c>
    </row>
    <row r="218" s="13" customFormat="1">
      <c r="A218" s="13"/>
      <c r="B218" s="231"/>
      <c r="C218" s="232"/>
      <c r="D218" s="233" t="s">
        <v>151</v>
      </c>
      <c r="E218" s="234" t="s">
        <v>18</v>
      </c>
      <c r="F218" s="235" t="s">
        <v>273</v>
      </c>
      <c r="G218" s="232"/>
      <c r="H218" s="234" t="s">
        <v>18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151</v>
      </c>
      <c r="AU218" s="241" t="s">
        <v>80</v>
      </c>
      <c r="AV218" s="13" t="s">
        <v>78</v>
      </c>
      <c r="AW218" s="13" t="s">
        <v>33</v>
      </c>
      <c r="AX218" s="13" t="s">
        <v>71</v>
      </c>
      <c r="AY218" s="241" t="s">
        <v>140</v>
      </c>
    </row>
    <row r="219" s="14" customFormat="1">
      <c r="A219" s="14"/>
      <c r="B219" s="242"/>
      <c r="C219" s="243"/>
      <c r="D219" s="233" t="s">
        <v>151</v>
      </c>
      <c r="E219" s="244" t="s">
        <v>18</v>
      </c>
      <c r="F219" s="245" t="s">
        <v>274</v>
      </c>
      <c r="G219" s="243"/>
      <c r="H219" s="246">
        <v>19.16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151</v>
      </c>
      <c r="AU219" s="252" t="s">
        <v>80</v>
      </c>
      <c r="AV219" s="14" t="s">
        <v>80</v>
      </c>
      <c r="AW219" s="14" t="s">
        <v>33</v>
      </c>
      <c r="AX219" s="14" t="s">
        <v>71</v>
      </c>
      <c r="AY219" s="252" t="s">
        <v>140</v>
      </c>
    </row>
    <row r="220" s="13" customFormat="1">
      <c r="A220" s="13"/>
      <c r="B220" s="231"/>
      <c r="C220" s="232"/>
      <c r="D220" s="233" t="s">
        <v>151</v>
      </c>
      <c r="E220" s="234" t="s">
        <v>18</v>
      </c>
      <c r="F220" s="235" t="s">
        <v>275</v>
      </c>
      <c r="G220" s="232"/>
      <c r="H220" s="234" t="s">
        <v>18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151</v>
      </c>
      <c r="AU220" s="241" t="s">
        <v>80</v>
      </c>
      <c r="AV220" s="13" t="s">
        <v>78</v>
      </c>
      <c r="AW220" s="13" t="s">
        <v>33</v>
      </c>
      <c r="AX220" s="13" t="s">
        <v>71</v>
      </c>
      <c r="AY220" s="241" t="s">
        <v>140</v>
      </c>
    </row>
    <row r="221" s="14" customFormat="1">
      <c r="A221" s="14"/>
      <c r="B221" s="242"/>
      <c r="C221" s="243"/>
      <c r="D221" s="233" t="s">
        <v>151</v>
      </c>
      <c r="E221" s="244" t="s">
        <v>18</v>
      </c>
      <c r="F221" s="245" t="s">
        <v>276</v>
      </c>
      <c r="G221" s="243"/>
      <c r="H221" s="246">
        <v>2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151</v>
      </c>
      <c r="AU221" s="252" t="s">
        <v>80</v>
      </c>
      <c r="AV221" s="14" t="s">
        <v>80</v>
      </c>
      <c r="AW221" s="14" t="s">
        <v>33</v>
      </c>
      <c r="AX221" s="14" t="s">
        <v>71</v>
      </c>
      <c r="AY221" s="252" t="s">
        <v>140</v>
      </c>
    </row>
    <row r="222" s="15" customFormat="1">
      <c r="A222" s="15"/>
      <c r="B222" s="253"/>
      <c r="C222" s="254"/>
      <c r="D222" s="233" t="s">
        <v>151</v>
      </c>
      <c r="E222" s="255" t="s">
        <v>18</v>
      </c>
      <c r="F222" s="256" t="s">
        <v>154</v>
      </c>
      <c r="G222" s="254"/>
      <c r="H222" s="257">
        <v>26.109999999999999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3" t="s">
        <v>151</v>
      </c>
      <c r="AU222" s="263" t="s">
        <v>80</v>
      </c>
      <c r="AV222" s="15" t="s">
        <v>147</v>
      </c>
      <c r="AW222" s="15" t="s">
        <v>33</v>
      </c>
      <c r="AX222" s="15" t="s">
        <v>78</v>
      </c>
      <c r="AY222" s="263" t="s">
        <v>140</v>
      </c>
    </row>
    <row r="223" s="2" customFormat="1" ht="37.8" customHeight="1">
      <c r="A223" s="40"/>
      <c r="B223" s="41"/>
      <c r="C223" s="214" t="s">
        <v>8</v>
      </c>
      <c r="D223" s="214" t="s">
        <v>142</v>
      </c>
      <c r="E223" s="215" t="s">
        <v>277</v>
      </c>
      <c r="F223" s="216" t="s">
        <v>278</v>
      </c>
      <c r="G223" s="217" t="s">
        <v>145</v>
      </c>
      <c r="H223" s="218">
        <v>19.16</v>
      </c>
      <c r="I223" s="219"/>
      <c r="J223" s="218">
        <f>ROUND(I223*H223,2)</f>
        <v>0</v>
      </c>
      <c r="K223" s="216" t="s">
        <v>146</v>
      </c>
      <c r="L223" s="46"/>
      <c r="M223" s="220" t="s">
        <v>18</v>
      </c>
      <c r="N223" s="221" t="s">
        <v>42</v>
      </c>
      <c r="O223" s="86"/>
      <c r="P223" s="222">
        <f>O223*H223</f>
        <v>0</v>
      </c>
      <c r="Q223" s="222">
        <v>0</v>
      </c>
      <c r="R223" s="222">
        <f>Q223*H223</f>
        <v>0</v>
      </c>
      <c r="S223" s="222">
        <v>0.255</v>
      </c>
      <c r="T223" s="223">
        <f>S223*H223</f>
        <v>4.8857999999999997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4" t="s">
        <v>147</v>
      </c>
      <c r="AT223" s="224" t="s">
        <v>142</v>
      </c>
      <c r="AU223" s="224" t="s">
        <v>80</v>
      </c>
      <c r="AY223" s="19" t="s">
        <v>140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9" t="s">
        <v>78</v>
      </c>
      <c r="BK223" s="225">
        <f>ROUND(I223*H223,2)</f>
        <v>0</v>
      </c>
      <c r="BL223" s="19" t="s">
        <v>147</v>
      </c>
      <c r="BM223" s="224" t="s">
        <v>279</v>
      </c>
    </row>
    <row r="224" s="2" customFormat="1">
      <c r="A224" s="40"/>
      <c r="B224" s="41"/>
      <c r="C224" s="42"/>
      <c r="D224" s="226" t="s">
        <v>149</v>
      </c>
      <c r="E224" s="42"/>
      <c r="F224" s="227" t="s">
        <v>280</v>
      </c>
      <c r="G224" s="42"/>
      <c r="H224" s="42"/>
      <c r="I224" s="228"/>
      <c r="J224" s="42"/>
      <c r="K224" s="42"/>
      <c r="L224" s="46"/>
      <c r="M224" s="229"/>
      <c r="N224" s="230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149</v>
      </c>
      <c r="AU224" s="19" t="s">
        <v>80</v>
      </c>
    </row>
    <row r="225" s="13" customFormat="1">
      <c r="A225" s="13"/>
      <c r="B225" s="231"/>
      <c r="C225" s="232"/>
      <c r="D225" s="233" t="s">
        <v>151</v>
      </c>
      <c r="E225" s="234" t="s">
        <v>18</v>
      </c>
      <c r="F225" s="235" t="s">
        <v>152</v>
      </c>
      <c r="G225" s="232"/>
      <c r="H225" s="234" t="s">
        <v>18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151</v>
      </c>
      <c r="AU225" s="241" t="s">
        <v>80</v>
      </c>
      <c r="AV225" s="13" t="s">
        <v>78</v>
      </c>
      <c r="AW225" s="13" t="s">
        <v>33</v>
      </c>
      <c r="AX225" s="13" t="s">
        <v>71</v>
      </c>
      <c r="AY225" s="241" t="s">
        <v>140</v>
      </c>
    </row>
    <row r="226" s="14" customFormat="1">
      <c r="A226" s="14"/>
      <c r="B226" s="242"/>
      <c r="C226" s="243"/>
      <c r="D226" s="233" t="s">
        <v>151</v>
      </c>
      <c r="E226" s="244" t="s">
        <v>18</v>
      </c>
      <c r="F226" s="245" t="s">
        <v>274</v>
      </c>
      <c r="G226" s="243"/>
      <c r="H226" s="246">
        <v>19.16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151</v>
      </c>
      <c r="AU226" s="252" t="s">
        <v>80</v>
      </c>
      <c r="AV226" s="14" t="s">
        <v>80</v>
      </c>
      <c r="AW226" s="14" t="s">
        <v>33</v>
      </c>
      <c r="AX226" s="14" t="s">
        <v>71</v>
      </c>
      <c r="AY226" s="252" t="s">
        <v>140</v>
      </c>
    </row>
    <row r="227" s="15" customFormat="1">
      <c r="A227" s="15"/>
      <c r="B227" s="253"/>
      <c r="C227" s="254"/>
      <c r="D227" s="233" t="s">
        <v>151</v>
      </c>
      <c r="E227" s="255" t="s">
        <v>18</v>
      </c>
      <c r="F227" s="256" t="s">
        <v>154</v>
      </c>
      <c r="G227" s="254"/>
      <c r="H227" s="257">
        <v>19.16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151</v>
      </c>
      <c r="AU227" s="263" t="s">
        <v>80</v>
      </c>
      <c r="AV227" s="15" t="s">
        <v>147</v>
      </c>
      <c r="AW227" s="15" t="s">
        <v>33</v>
      </c>
      <c r="AX227" s="15" t="s">
        <v>78</v>
      </c>
      <c r="AY227" s="263" t="s">
        <v>140</v>
      </c>
    </row>
    <row r="228" s="2" customFormat="1" ht="33" customHeight="1">
      <c r="A228" s="40"/>
      <c r="B228" s="41"/>
      <c r="C228" s="214" t="s">
        <v>281</v>
      </c>
      <c r="D228" s="214" t="s">
        <v>142</v>
      </c>
      <c r="E228" s="215" t="s">
        <v>282</v>
      </c>
      <c r="F228" s="216" t="s">
        <v>283</v>
      </c>
      <c r="G228" s="217" t="s">
        <v>145</v>
      </c>
      <c r="H228" s="218">
        <v>45.68</v>
      </c>
      <c r="I228" s="219"/>
      <c r="J228" s="218">
        <f>ROUND(I228*H228,2)</f>
        <v>0</v>
      </c>
      <c r="K228" s="216" t="s">
        <v>146</v>
      </c>
      <c r="L228" s="46"/>
      <c r="M228" s="220" t="s">
        <v>18</v>
      </c>
      <c r="N228" s="221" t="s">
        <v>42</v>
      </c>
      <c r="O228" s="86"/>
      <c r="P228" s="222">
        <f>O228*H228</f>
        <v>0</v>
      </c>
      <c r="Q228" s="222">
        <v>0</v>
      </c>
      <c r="R228" s="222">
        <f>Q228*H228</f>
        <v>0</v>
      </c>
      <c r="S228" s="222">
        <v>0.29999999999999999</v>
      </c>
      <c r="T228" s="223">
        <f>S228*H228</f>
        <v>13.703999999999999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4" t="s">
        <v>147</v>
      </c>
      <c r="AT228" s="224" t="s">
        <v>142</v>
      </c>
      <c r="AU228" s="224" t="s">
        <v>80</v>
      </c>
      <c r="AY228" s="19" t="s">
        <v>140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9" t="s">
        <v>78</v>
      </c>
      <c r="BK228" s="225">
        <f>ROUND(I228*H228,2)</f>
        <v>0</v>
      </c>
      <c r="BL228" s="19" t="s">
        <v>147</v>
      </c>
      <c r="BM228" s="224" t="s">
        <v>284</v>
      </c>
    </row>
    <row r="229" s="2" customFormat="1">
      <c r="A229" s="40"/>
      <c r="B229" s="41"/>
      <c r="C229" s="42"/>
      <c r="D229" s="226" t="s">
        <v>149</v>
      </c>
      <c r="E229" s="42"/>
      <c r="F229" s="227" t="s">
        <v>285</v>
      </c>
      <c r="G229" s="42"/>
      <c r="H229" s="42"/>
      <c r="I229" s="228"/>
      <c r="J229" s="42"/>
      <c r="K229" s="42"/>
      <c r="L229" s="46"/>
      <c r="M229" s="229"/>
      <c r="N229" s="230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149</v>
      </c>
      <c r="AU229" s="19" t="s">
        <v>80</v>
      </c>
    </row>
    <row r="230" s="13" customFormat="1">
      <c r="A230" s="13"/>
      <c r="B230" s="231"/>
      <c r="C230" s="232"/>
      <c r="D230" s="233" t="s">
        <v>151</v>
      </c>
      <c r="E230" s="234" t="s">
        <v>18</v>
      </c>
      <c r="F230" s="235" t="s">
        <v>286</v>
      </c>
      <c r="G230" s="232"/>
      <c r="H230" s="234" t="s">
        <v>18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151</v>
      </c>
      <c r="AU230" s="241" t="s">
        <v>80</v>
      </c>
      <c r="AV230" s="13" t="s">
        <v>78</v>
      </c>
      <c r="AW230" s="13" t="s">
        <v>33</v>
      </c>
      <c r="AX230" s="13" t="s">
        <v>71</v>
      </c>
      <c r="AY230" s="241" t="s">
        <v>140</v>
      </c>
    </row>
    <row r="231" s="14" customFormat="1">
      <c r="A231" s="14"/>
      <c r="B231" s="242"/>
      <c r="C231" s="243"/>
      <c r="D231" s="233" t="s">
        <v>151</v>
      </c>
      <c r="E231" s="244" t="s">
        <v>18</v>
      </c>
      <c r="F231" s="245" t="s">
        <v>287</v>
      </c>
      <c r="G231" s="243"/>
      <c r="H231" s="246">
        <v>24.52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151</v>
      </c>
      <c r="AU231" s="252" t="s">
        <v>80</v>
      </c>
      <c r="AV231" s="14" t="s">
        <v>80</v>
      </c>
      <c r="AW231" s="14" t="s">
        <v>33</v>
      </c>
      <c r="AX231" s="14" t="s">
        <v>71</v>
      </c>
      <c r="AY231" s="252" t="s">
        <v>140</v>
      </c>
    </row>
    <row r="232" s="13" customFormat="1">
      <c r="A232" s="13"/>
      <c r="B232" s="231"/>
      <c r="C232" s="232"/>
      <c r="D232" s="233" t="s">
        <v>151</v>
      </c>
      <c r="E232" s="234" t="s">
        <v>18</v>
      </c>
      <c r="F232" s="235" t="s">
        <v>273</v>
      </c>
      <c r="G232" s="232"/>
      <c r="H232" s="234" t="s">
        <v>18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151</v>
      </c>
      <c r="AU232" s="241" t="s">
        <v>80</v>
      </c>
      <c r="AV232" s="13" t="s">
        <v>78</v>
      </c>
      <c r="AW232" s="13" t="s">
        <v>33</v>
      </c>
      <c r="AX232" s="13" t="s">
        <v>71</v>
      </c>
      <c r="AY232" s="241" t="s">
        <v>140</v>
      </c>
    </row>
    <row r="233" s="14" customFormat="1">
      <c r="A233" s="14"/>
      <c r="B233" s="242"/>
      <c r="C233" s="243"/>
      <c r="D233" s="233" t="s">
        <v>151</v>
      </c>
      <c r="E233" s="244" t="s">
        <v>18</v>
      </c>
      <c r="F233" s="245" t="s">
        <v>274</v>
      </c>
      <c r="G233" s="243"/>
      <c r="H233" s="246">
        <v>19.16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151</v>
      </c>
      <c r="AU233" s="252" t="s">
        <v>80</v>
      </c>
      <c r="AV233" s="14" t="s">
        <v>80</v>
      </c>
      <c r="AW233" s="14" t="s">
        <v>33</v>
      </c>
      <c r="AX233" s="14" t="s">
        <v>71</v>
      </c>
      <c r="AY233" s="252" t="s">
        <v>140</v>
      </c>
    </row>
    <row r="234" s="13" customFormat="1">
      <c r="A234" s="13"/>
      <c r="B234" s="231"/>
      <c r="C234" s="232"/>
      <c r="D234" s="233" t="s">
        <v>151</v>
      </c>
      <c r="E234" s="234" t="s">
        <v>18</v>
      </c>
      <c r="F234" s="235" t="s">
        <v>275</v>
      </c>
      <c r="G234" s="232"/>
      <c r="H234" s="234" t="s">
        <v>18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151</v>
      </c>
      <c r="AU234" s="241" t="s">
        <v>80</v>
      </c>
      <c r="AV234" s="13" t="s">
        <v>78</v>
      </c>
      <c r="AW234" s="13" t="s">
        <v>33</v>
      </c>
      <c r="AX234" s="13" t="s">
        <v>71</v>
      </c>
      <c r="AY234" s="241" t="s">
        <v>140</v>
      </c>
    </row>
    <row r="235" s="14" customFormat="1">
      <c r="A235" s="14"/>
      <c r="B235" s="242"/>
      <c r="C235" s="243"/>
      <c r="D235" s="233" t="s">
        <v>151</v>
      </c>
      <c r="E235" s="244" t="s">
        <v>18</v>
      </c>
      <c r="F235" s="245" t="s">
        <v>276</v>
      </c>
      <c r="G235" s="243"/>
      <c r="H235" s="246">
        <v>2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151</v>
      </c>
      <c r="AU235" s="252" t="s">
        <v>80</v>
      </c>
      <c r="AV235" s="14" t="s">
        <v>80</v>
      </c>
      <c r="AW235" s="14" t="s">
        <v>33</v>
      </c>
      <c r="AX235" s="14" t="s">
        <v>71</v>
      </c>
      <c r="AY235" s="252" t="s">
        <v>140</v>
      </c>
    </row>
    <row r="236" s="15" customFormat="1">
      <c r="A236" s="15"/>
      <c r="B236" s="253"/>
      <c r="C236" s="254"/>
      <c r="D236" s="233" t="s">
        <v>151</v>
      </c>
      <c r="E236" s="255" t="s">
        <v>18</v>
      </c>
      <c r="F236" s="256" t="s">
        <v>154</v>
      </c>
      <c r="G236" s="254"/>
      <c r="H236" s="257">
        <v>45.68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3" t="s">
        <v>151</v>
      </c>
      <c r="AU236" s="263" t="s">
        <v>80</v>
      </c>
      <c r="AV236" s="15" t="s">
        <v>147</v>
      </c>
      <c r="AW236" s="15" t="s">
        <v>33</v>
      </c>
      <c r="AX236" s="15" t="s">
        <v>78</v>
      </c>
      <c r="AY236" s="263" t="s">
        <v>140</v>
      </c>
    </row>
    <row r="237" s="2" customFormat="1" ht="16.5" customHeight="1">
      <c r="A237" s="40"/>
      <c r="B237" s="41"/>
      <c r="C237" s="214" t="s">
        <v>288</v>
      </c>
      <c r="D237" s="214" t="s">
        <v>142</v>
      </c>
      <c r="E237" s="215" t="s">
        <v>289</v>
      </c>
      <c r="F237" s="216" t="s">
        <v>290</v>
      </c>
      <c r="G237" s="217" t="s">
        <v>145</v>
      </c>
      <c r="H237" s="218">
        <v>0.88</v>
      </c>
      <c r="I237" s="219"/>
      <c r="J237" s="218">
        <f>ROUND(I237*H237,2)</f>
        <v>0</v>
      </c>
      <c r="K237" s="216" t="s">
        <v>146</v>
      </c>
      <c r="L237" s="46"/>
      <c r="M237" s="220" t="s">
        <v>18</v>
      </c>
      <c r="N237" s="221" t="s">
        <v>42</v>
      </c>
      <c r="O237" s="86"/>
      <c r="P237" s="222">
        <f>O237*H237</f>
        <v>0</v>
      </c>
      <c r="Q237" s="222">
        <v>0.24535000000000001</v>
      </c>
      <c r="R237" s="222">
        <f>Q237*H237</f>
        <v>0.21590800000000002</v>
      </c>
      <c r="S237" s="222">
        <v>0</v>
      </c>
      <c r="T237" s="223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4" t="s">
        <v>147</v>
      </c>
      <c r="AT237" s="224" t="s">
        <v>142</v>
      </c>
      <c r="AU237" s="224" t="s">
        <v>80</v>
      </c>
      <c r="AY237" s="19" t="s">
        <v>140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9" t="s">
        <v>78</v>
      </c>
      <c r="BK237" s="225">
        <f>ROUND(I237*H237,2)</f>
        <v>0</v>
      </c>
      <c r="BL237" s="19" t="s">
        <v>147</v>
      </c>
      <c r="BM237" s="224" t="s">
        <v>291</v>
      </c>
    </row>
    <row r="238" s="2" customFormat="1">
      <c r="A238" s="40"/>
      <c r="B238" s="41"/>
      <c r="C238" s="42"/>
      <c r="D238" s="226" t="s">
        <v>149</v>
      </c>
      <c r="E238" s="42"/>
      <c r="F238" s="227" t="s">
        <v>292</v>
      </c>
      <c r="G238" s="42"/>
      <c r="H238" s="42"/>
      <c r="I238" s="228"/>
      <c r="J238" s="42"/>
      <c r="K238" s="42"/>
      <c r="L238" s="46"/>
      <c r="M238" s="229"/>
      <c r="N238" s="230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149</v>
      </c>
      <c r="AU238" s="19" t="s">
        <v>80</v>
      </c>
    </row>
    <row r="239" s="13" customFormat="1">
      <c r="A239" s="13"/>
      <c r="B239" s="231"/>
      <c r="C239" s="232"/>
      <c r="D239" s="233" t="s">
        <v>151</v>
      </c>
      <c r="E239" s="234" t="s">
        <v>18</v>
      </c>
      <c r="F239" s="235" t="s">
        <v>273</v>
      </c>
      <c r="G239" s="232"/>
      <c r="H239" s="234" t="s">
        <v>18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151</v>
      </c>
      <c r="AU239" s="241" t="s">
        <v>80</v>
      </c>
      <c r="AV239" s="13" t="s">
        <v>78</v>
      </c>
      <c r="AW239" s="13" t="s">
        <v>33</v>
      </c>
      <c r="AX239" s="13" t="s">
        <v>71</v>
      </c>
      <c r="AY239" s="241" t="s">
        <v>140</v>
      </c>
    </row>
    <row r="240" s="14" customFormat="1">
      <c r="A240" s="14"/>
      <c r="B240" s="242"/>
      <c r="C240" s="243"/>
      <c r="D240" s="233" t="s">
        <v>151</v>
      </c>
      <c r="E240" s="244" t="s">
        <v>18</v>
      </c>
      <c r="F240" s="245" t="s">
        <v>153</v>
      </c>
      <c r="G240" s="243"/>
      <c r="H240" s="246">
        <v>0.88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151</v>
      </c>
      <c r="AU240" s="252" t="s">
        <v>80</v>
      </c>
      <c r="AV240" s="14" t="s">
        <v>80</v>
      </c>
      <c r="AW240" s="14" t="s">
        <v>33</v>
      </c>
      <c r="AX240" s="14" t="s">
        <v>71</v>
      </c>
      <c r="AY240" s="252" t="s">
        <v>140</v>
      </c>
    </row>
    <row r="241" s="15" customFormat="1">
      <c r="A241" s="15"/>
      <c r="B241" s="253"/>
      <c r="C241" s="254"/>
      <c r="D241" s="233" t="s">
        <v>151</v>
      </c>
      <c r="E241" s="255" t="s">
        <v>18</v>
      </c>
      <c r="F241" s="256" t="s">
        <v>154</v>
      </c>
      <c r="G241" s="254"/>
      <c r="H241" s="257">
        <v>0.88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3" t="s">
        <v>151</v>
      </c>
      <c r="AU241" s="263" t="s">
        <v>80</v>
      </c>
      <c r="AV241" s="15" t="s">
        <v>147</v>
      </c>
      <c r="AW241" s="15" t="s">
        <v>33</v>
      </c>
      <c r="AX241" s="15" t="s">
        <v>78</v>
      </c>
      <c r="AY241" s="263" t="s">
        <v>140</v>
      </c>
    </row>
    <row r="242" s="2" customFormat="1" ht="37.8" customHeight="1">
      <c r="A242" s="40"/>
      <c r="B242" s="41"/>
      <c r="C242" s="214" t="s">
        <v>293</v>
      </c>
      <c r="D242" s="214" t="s">
        <v>142</v>
      </c>
      <c r="E242" s="215" t="s">
        <v>294</v>
      </c>
      <c r="F242" s="216" t="s">
        <v>295</v>
      </c>
      <c r="G242" s="217" t="s">
        <v>145</v>
      </c>
      <c r="H242" s="218">
        <v>4.9500000000000002</v>
      </c>
      <c r="I242" s="219"/>
      <c r="J242" s="218">
        <f>ROUND(I242*H242,2)</f>
        <v>0</v>
      </c>
      <c r="K242" s="216" t="s">
        <v>146</v>
      </c>
      <c r="L242" s="46"/>
      <c r="M242" s="220" t="s">
        <v>18</v>
      </c>
      <c r="N242" s="221" t="s">
        <v>42</v>
      </c>
      <c r="O242" s="86"/>
      <c r="P242" s="222">
        <f>O242*H242</f>
        <v>0</v>
      </c>
      <c r="Q242" s="222">
        <v>0.089219999999999994</v>
      </c>
      <c r="R242" s="222">
        <f>Q242*H242</f>
        <v>0.441639</v>
      </c>
      <c r="S242" s="222">
        <v>0</v>
      </c>
      <c r="T242" s="223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4" t="s">
        <v>147</v>
      </c>
      <c r="AT242" s="224" t="s">
        <v>142</v>
      </c>
      <c r="AU242" s="224" t="s">
        <v>80</v>
      </c>
      <c r="AY242" s="19" t="s">
        <v>140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9" t="s">
        <v>78</v>
      </c>
      <c r="BK242" s="225">
        <f>ROUND(I242*H242,2)</f>
        <v>0</v>
      </c>
      <c r="BL242" s="19" t="s">
        <v>147</v>
      </c>
      <c r="BM242" s="224" t="s">
        <v>296</v>
      </c>
    </row>
    <row r="243" s="2" customFormat="1">
      <c r="A243" s="40"/>
      <c r="B243" s="41"/>
      <c r="C243" s="42"/>
      <c r="D243" s="226" t="s">
        <v>149</v>
      </c>
      <c r="E243" s="42"/>
      <c r="F243" s="227" t="s">
        <v>297</v>
      </c>
      <c r="G243" s="42"/>
      <c r="H243" s="42"/>
      <c r="I243" s="228"/>
      <c r="J243" s="42"/>
      <c r="K243" s="42"/>
      <c r="L243" s="46"/>
      <c r="M243" s="229"/>
      <c r="N243" s="230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149</v>
      </c>
      <c r="AU243" s="19" t="s">
        <v>80</v>
      </c>
    </row>
    <row r="244" s="13" customFormat="1">
      <c r="A244" s="13"/>
      <c r="B244" s="231"/>
      <c r="C244" s="232"/>
      <c r="D244" s="233" t="s">
        <v>151</v>
      </c>
      <c r="E244" s="234" t="s">
        <v>18</v>
      </c>
      <c r="F244" s="235" t="s">
        <v>272</v>
      </c>
      <c r="G244" s="232"/>
      <c r="H244" s="234" t="s">
        <v>18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151</v>
      </c>
      <c r="AU244" s="241" t="s">
        <v>80</v>
      </c>
      <c r="AV244" s="13" t="s">
        <v>78</v>
      </c>
      <c r="AW244" s="13" t="s">
        <v>33</v>
      </c>
      <c r="AX244" s="13" t="s">
        <v>71</v>
      </c>
      <c r="AY244" s="241" t="s">
        <v>140</v>
      </c>
    </row>
    <row r="245" s="13" customFormat="1">
      <c r="A245" s="13"/>
      <c r="B245" s="231"/>
      <c r="C245" s="232"/>
      <c r="D245" s="233" t="s">
        <v>151</v>
      </c>
      <c r="E245" s="234" t="s">
        <v>18</v>
      </c>
      <c r="F245" s="235" t="s">
        <v>298</v>
      </c>
      <c r="G245" s="232"/>
      <c r="H245" s="234" t="s">
        <v>18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151</v>
      </c>
      <c r="AU245" s="241" t="s">
        <v>80</v>
      </c>
      <c r="AV245" s="13" t="s">
        <v>78</v>
      </c>
      <c r="AW245" s="13" t="s">
        <v>33</v>
      </c>
      <c r="AX245" s="13" t="s">
        <v>71</v>
      </c>
      <c r="AY245" s="241" t="s">
        <v>140</v>
      </c>
    </row>
    <row r="246" s="14" customFormat="1">
      <c r="A246" s="14"/>
      <c r="B246" s="242"/>
      <c r="C246" s="243"/>
      <c r="D246" s="233" t="s">
        <v>151</v>
      </c>
      <c r="E246" s="244" t="s">
        <v>18</v>
      </c>
      <c r="F246" s="245" t="s">
        <v>266</v>
      </c>
      <c r="G246" s="243"/>
      <c r="H246" s="246">
        <v>4.9500000000000002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151</v>
      </c>
      <c r="AU246" s="252" t="s">
        <v>80</v>
      </c>
      <c r="AV246" s="14" t="s">
        <v>80</v>
      </c>
      <c r="AW246" s="14" t="s">
        <v>33</v>
      </c>
      <c r="AX246" s="14" t="s">
        <v>71</v>
      </c>
      <c r="AY246" s="252" t="s">
        <v>140</v>
      </c>
    </row>
    <row r="247" s="15" customFormat="1">
      <c r="A247" s="15"/>
      <c r="B247" s="253"/>
      <c r="C247" s="254"/>
      <c r="D247" s="233" t="s">
        <v>151</v>
      </c>
      <c r="E247" s="255" t="s">
        <v>18</v>
      </c>
      <c r="F247" s="256" t="s">
        <v>154</v>
      </c>
      <c r="G247" s="254"/>
      <c r="H247" s="257">
        <v>4.9500000000000002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3" t="s">
        <v>151</v>
      </c>
      <c r="AU247" s="263" t="s">
        <v>80</v>
      </c>
      <c r="AV247" s="15" t="s">
        <v>147</v>
      </c>
      <c r="AW247" s="15" t="s">
        <v>33</v>
      </c>
      <c r="AX247" s="15" t="s">
        <v>78</v>
      </c>
      <c r="AY247" s="263" t="s">
        <v>140</v>
      </c>
    </row>
    <row r="248" s="2" customFormat="1" ht="16.5" customHeight="1">
      <c r="A248" s="40"/>
      <c r="B248" s="41"/>
      <c r="C248" s="264" t="s">
        <v>299</v>
      </c>
      <c r="D248" s="264" t="s">
        <v>300</v>
      </c>
      <c r="E248" s="265" t="s">
        <v>301</v>
      </c>
      <c r="F248" s="266" t="s">
        <v>302</v>
      </c>
      <c r="G248" s="267" t="s">
        <v>145</v>
      </c>
      <c r="H248" s="268">
        <v>5.0999999999999996</v>
      </c>
      <c r="I248" s="269"/>
      <c r="J248" s="268">
        <f>ROUND(I248*H248,2)</f>
        <v>0</v>
      </c>
      <c r="K248" s="266" t="s">
        <v>146</v>
      </c>
      <c r="L248" s="270"/>
      <c r="M248" s="271" t="s">
        <v>18</v>
      </c>
      <c r="N248" s="272" t="s">
        <v>42</v>
      </c>
      <c r="O248" s="86"/>
      <c r="P248" s="222">
        <f>O248*H248</f>
        <v>0</v>
      </c>
      <c r="Q248" s="222">
        <v>0.089999999999999997</v>
      </c>
      <c r="R248" s="222">
        <f>Q248*H248</f>
        <v>0.45899999999999996</v>
      </c>
      <c r="S248" s="222">
        <v>0</v>
      </c>
      <c r="T248" s="223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4" t="s">
        <v>217</v>
      </c>
      <c r="AT248" s="224" t="s">
        <v>300</v>
      </c>
      <c r="AU248" s="224" t="s">
        <v>80</v>
      </c>
      <c r="AY248" s="19" t="s">
        <v>140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9" t="s">
        <v>78</v>
      </c>
      <c r="BK248" s="225">
        <f>ROUND(I248*H248,2)</f>
        <v>0</v>
      </c>
      <c r="BL248" s="19" t="s">
        <v>147</v>
      </c>
      <c r="BM248" s="224" t="s">
        <v>303</v>
      </c>
    </row>
    <row r="249" s="13" customFormat="1">
      <c r="A249" s="13"/>
      <c r="B249" s="231"/>
      <c r="C249" s="232"/>
      <c r="D249" s="233" t="s">
        <v>151</v>
      </c>
      <c r="E249" s="234" t="s">
        <v>18</v>
      </c>
      <c r="F249" s="235" t="s">
        <v>272</v>
      </c>
      <c r="G249" s="232"/>
      <c r="H249" s="234" t="s">
        <v>18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151</v>
      </c>
      <c r="AU249" s="241" t="s">
        <v>80</v>
      </c>
      <c r="AV249" s="13" t="s">
        <v>78</v>
      </c>
      <c r="AW249" s="13" t="s">
        <v>33</v>
      </c>
      <c r="AX249" s="13" t="s">
        <v>71</v>
      </c>
      <c r="AY249" s="241" t="s">
        <v>140</v>
      </c>
    </row>
    <row r="250" s="13" customFormat="1">
      <c r="A250" s="13"/>
      <c r="B250" s="231"/>
      <c r="C250" s="232"/>
      <c r="D250" s="233" t="s">
        <v>151</v>
      </c>
      <c r="E250" s="234" t="s">
        <v>18</v>
      </c>
      <c r="F250" s="235" t="s">
        <v>304</v>
      </c>
      <c r="G250" s="232"/>
      <c r="H250" s="234" t="s">
        <v>18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151</v>
      </c>
      <c r="AU250" s="241" t="s">
        <v>80</v>
      </c>
      <c r="AV250" s="13" t="s">
        <v>78</v>
      </c>
      <c r="AW250" s="13" t="s">
        <v>33</v>
      </c>
      <c r="AX250" s="13" t="s">
        <v>71</v>
      </c>
      <c r="AY250" s="241" t="s">
        <v>140</v>
      </c>
    </row>
    <row r="251" s="14" customFormat="1">
      <c r="A251" s="14"/>
      <c r="B251" s="242"/>
      <c r="C251" s="243"/>
      <c r="D251" s="233" t="s">
        <v>151</v>
      </c>
      <c r="E251" s="244" t="s">
        <v>18</v>
      </c>
      <c r="F251" s="245" t="s">
        <v>266</v>
      </c>
      <c r="G251" s="243"/>
      <c r="H251" s="246">
        <v>4.9500000000000002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151</v>
      </c>
      <c r="AU251" s="252" t="s">
        <v>80</v>
      </c>
      <c r="AV251" s="14" t="s">
        <v>80</v>
      </c>
      <c r="AW251" s="14" t="s">
        <v>33</v>
      </c>
      <c r="AX251" s="14" t="s">
        <v>71</v>
      </c>
      <c r="AY251" s="252" t="s">
        <v>140</v>
      </c>
    </row>
    <row r="252" s="15" customFormat="1">
      <c r="A252" s="15"/>
      <c r="B252" s="253"/>
      <c r="C252" s="254"/>
      <c r="D252" s="233" t="s">
        <v>151</v>
      </c>
      <c r="E252" s="255" t="s">
        <v>18</v>
      </c>
      <c r="F252" s="256" t="s">
        <v>154</v>
      </c>
      <c r="G252" s="254"/>
      <c r="H252" s="257">
        <v>4.9500000000000002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3" t="s">
        <v>151</v>
      </c>
      <c r="AU252" s="263" t="s">
        <v>80</v>
      </c>
      <c r="AV252" s="15" t="s">
        <v>147</v>
      </c>
      <c r="AW252" s="15" t="s">
        <v>33</v>
      </c>
      <c r="AX252" s="15" t="s">
        <v>78</v>
      </c>
      <c r="AY252" s="263" t="s">
        <v>140</v>
      </c>
    </row>
    <row r="253" s="14" customFormat="1">
      <c r="A253" s="14"/>
      <c r="B253" s="242"/>
      <c r="C253" s="243"/>
      <c r="D253" s="233" t="s">
        <v>151</v>
      </c>
      <c r="E253" s="243"/>
      <c r="F253" s="245" t="s">
        <v>305</v>
      </c>
      <c r="G253" s="243"/>
      <c r="H253" s="246">
        <v>5.0999999999999996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151</v>
      </c>
      <c r="AU253" s="252" t="s">
        <v>80</v>
      </c>
      <c r="AV253" s="14" t="s">
        <v>80</v>
      </c>
      <c r="AW253" s="14" t="s">
        <v>4</v>
      </c>
      <c r="AX253" s="14" t="s">
        <v>78</v>
      </c>
      <c r="AY253" s="252" t="s">
        <v>140</v>
      </c>
    </row>
    <row r="254" s="2" customFormat="1" ht="37.8" customHeight="1">
      <c r="A254" s="40"/>
      <c r="B254" s="41"/>
      <c r="C254" s="214" t="s">
        <v>306</v>
      </c>
      <c r="D254" s="214" t="s">
        <v>142</v>
      </c>
      <c r="E254" s="215" t="s">
        <v>307</v>
      </c>
      <c r="F254" s="216" t="s">
        <v>308</v>
      </c>
      <c r="G254" s="217" t="s">
        <v>145</v>
      </c>
      <c r="H254" s="218">
        <v>21.16</v>
      </c>
      <c r="I254" s="219"/>
      <c r="J254" s="218">
        <f>ROUND(I254*H254,2)</f>
        <v>0</v>
      </c>
      <c r="K254" s="216" t="s">
        <v>146</v>
      </c>
      <c r="L254" s="46"/>
      <c r="M254" s="220" t="s">
        <v>18</v>
      </c>
      <c r="N254" s="221" t="s">
        <v>42</v>
      </c>
      <c r="O254" s="86"/>
      <c r="P254" s="222">
        <f>O254*H254</f>
        <v>0</v>
      </c>
      <c r="Q254" s="222">
        <v>0.10100000000000001</v>
      </c>
      <c r="R254" s="222">
        <f>Q254*H254</f>
        <v>2.1371600000000002</v>
      </c>
      <c r="S254" s="222">
        <v>0</v>
      </c>
      <c r="T254" s="223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4" t="s">
        <v>147</v>
      </c>
      <c r="AT254" s="224" t="s">
        <v>142</v>
      </c>
      <c r="AU254" s="224" t="s">
        <v>80</v>
      </c>
      <c r="AY254" s="19" t="s">
        <v>140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9" t="s">
        <v>78</v>
      </c>
      <c r="BK254" s="225">
        <f>ROUND(I254*H254,2)</f>
        <v>0</v>
      </c>
      <c r="BL254" s="19" t="s">
        <v>147</v>
      </c>
      <c r="BM254" s="224" t="s">
        <v>309</v>
      </c>
    </row>
    <row r="255" s="2" customFormat="1">
      <c r="A255" s="40"/>
      <c r="B255" s="41"/>
      <c r="C255" s="42"/>
      <c r="D255" s="226" t="s">
        <v>149</v>
      </c>
      <c r="E255" s="42"/>
      <c r="F255" s="227" t="s">
        <v>310</v>
      </c>
      <c r="G255" s="42"/>
      <c r="H255" s="42"/>
      <c r="I255" s="228"/>
      <c r="J255" s="42"/>
      <c r="K255" s="42"/>
      <c r="L255" s="46"/>
      <c r="M255" s="229"/>
      <c r="N255" s="230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149</v>
      </c>
      <c r="AU255" s="19" t="s">
        <v>80</v>
      </c>
    </row>
    <row r="256" s="13" customFormat="1">
      <c r="A256" s="13"/>
      <c r="B256" s="231"/>
      <c r="C256" s="232"/>
      <c r="D256" s="233" t="s">
        <v>151</v>
      </c>
      <c r="E256" s="234" t="s">
        <v>18</v>
      </c>
      <c r="F256" s="235" t="s">
        <v>273</v>
      </c>
      <c r="G256" s="232"/>
      <c r="H256" s="234" t="s">
        <v>18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151</v>
      </c>
      <c r="AU256" s="241" t="s">
        <v>80</v>
      </c>
      <c r="AV256" s="13" t="s">
        <v>78</v>
      </c>
      <c r="AW256" s="13" t="s">
        <v>33</v>
      </c>
      <c r="AX256" s="13" t="s">
        <v>71</v>
      </c>
      <c r="AY256" s="241" t="s">
        <v>140</v>
      </c>
    </row>
    <row r="257" s="14" customFormat="1">
      <c r="A257" s="14"/>
      <c r="B257" s="242"/>
      <c r="C257" s="243"/>
      <c r="D257" s="233" t="s">
        <v>151</v>
      </c>
      <c r="E257" s="244" t="s">
        <v>18</v>
      </c>
      <c r="F257" s="245" t="s">
        <v>274</v>
      </c>
      <c r="G257" s="243"/>
      <c r="H257" s="246">
        <v>19.16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151</v>
      </c>
      <c r="AU257" s="252" t="s">
        <v>80</v>
      </c>
      <c r="AV257" s="14" t="s">
        <v>80</v>
      </c>
      <c r="AW257" s="14" t="s">
        <v>33</v>
      </c>
      <c r="AX257" s="14" t="s">
        <v>71</v>
      </c>
      <c r="AY257" s="252" t="s">
        <v>140</v>
      </c>
    </row>
    <row r="258" s="13" customFormat="1">
      <c r="A258" s="13"/>
      <c r="B258" s="231"/>
      <c r="C258" s="232"/>
      <c r="D258" s="233" t="s">
        <v>151</v>
      </c>
      <c r="E258" s="234" t="s">
        <v>18</v>
      </c>
      <c r="F258" s="235" t="s">
        <v>275</v>
      </c>
      <c r="G258" s="232"/>
      <c r="H258" s="234" t="s">
        <v>18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151</v>
      </c>
      <c r="AU258" s="241" t="s">
        <v>80</v>
      </c>
      <c r="AV258" s="13" t="s">
        <v>78</v>
      </c>
      <c r="AW258" s="13" t="s">
        <v>33</v>
      </c>
      <c r="AX258" s="13" t="s">
        <v>71</v>
      </c>
      <c r="AY258" s="241" t="s">
        <v>140</v>
      </c>
    </row>
    <row r="259" s="14" customFormat="1">
      <c r="A259" s="14"/>
      <c r="B259" s="242"/>
      <c r="C259" s="243"/>
      <c r="D259" s="233" t="s">
        <v>151</v>
      </c>
      <c r="E259" s="244" t="s">
        <v>18</v>
      </c>
      <c r="F259" s="245" t="s">
        <v>276</v>
      </c>
      <c r="G259" s="243"/>
      <c r="H259" s="246">
        <v>2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151</v>
      </c>
      <c r="AU259" s="252" t="s">
        <v>80</v>
      </c>
      <c r="AV259" s="14" t="s">
        <v>80</v>
      </c>
      <c r="AW259" s="14" t="s">
        <v>33</v>
      </c>
      <c r="AX259" s="14" t="s">
        <v>71</v>
      </c>
      <c r="AY259" s="252" t="s">
        <v>140</v>
      </c>
    </row>
    <row r="260" s="15" customFormat="1">
      <c r="A260" s="15"/>
      <c r="B260" s="253"/>
      <c r="C260" s="254"/>
      <c r="D260" s="233" t="s">
        <v>151</v>
      </c>
      <c r="E260" s="255" t="s">
        <v>18</v>
      </c>
      <c r="F260" s="256" t="s">
        <v>154</v>
      </c>
      <c r="G260" s="254"/>
      <c r="H260" s="257">
        <v>21.16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3" t="s">
        <v>151</v>
      </c>
      <c r="AU260" s="263" t="s">
        <v>80</v>
      </c>
      <c r="AV260" s="15" t="s">
        <v>147</v>
      </c>
      <c r="AW260" s="15" t="s">
        <v>33</v>
      </c>
      <c r="AX260" s="15" t="s">
        <v>78</v>
      </c>
      <c r="AY260" s="263" t="s">
        <v>140</v>
      </c>
    </row>
    <row r="261" s="2" customFormat="1" ht="16.5" customHeight="1">
      <c r="A261" s="40"/>
      <c r="B261" s="41"/>
      <c r="C261" s="264" t="s">
        <v>7</v>
      </c>
      <c r="D261" s="264" t="s">
        <v>300</v>
      </c>
      <c r="E261" s="265" t="s">
        <v>311</v>
      </c>
      <c r="F261" s="266" t="s">
        <v>312</v>
      </c>
      <c r="G261" s="267" t="s">
        <v>145</v>
      </c>
      <c r="H261" s="268">
        <v>21.789999999999999</v>
      </c>
      <c r="I261" s="269"/>
      <c r="J261" s="268">
        <f>ROUND(I261*H261,2)</f>
        <v>0</v>
      </c>
      <c r="K261" s="266" t="s">
        <v>146</v>
      </c>
      <c r="L261" s="270"/>
      <c r="M261" s="271" t="s">
        <v>18</v>
      </c>
      <c r="N261" s="272" t="s">
        <v>42</v>
      </c>
      <c r="O261" s="86"/>
      <c r="P261" s="222">
        <f>O261*H261</f>
        <v>0</v>
      </c>
      <c r="Q261" s="222">
        <v>0.13500000000000001</v>
      </c>
      <c r="R261" s="222">
        <f>Q261*H261</f>
        <v>2.9416500000000001</v>
      </c>
      <c r="S261" s="222">
        <v>0</v>
      </c>
      <c r="T261" s="223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4" t="s">
        <v>217</v>
      </c>
      <c r="AT261" s="224" t="s">
        <v>300</v>
      </c>
      <c r="AU261" s="224" t="s">
        <v>80</v>
      </c>
      <c r="AY261" s="19" t="s">
        <v>140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9" t="s">
        <v>78</v>
      </c>
      <c r="BK261" s="225">
        <f>ROUND(I261*H261,2)</f>
        <v>0</v>
      </c>
      <c r="BL261" s="19" t="s">
        <v>147</v>
      </c>
      <c r="BM261" s="224" t="s">
        <v>313</v>
      </c>
    </row>
    <row r="262" s="13" customFormat="1">
      <c r="A262" s="13"/>
      <c r="B262" s="231"/>
      <c r="C262" s="232"/>
      <c r="D262" s="233" t="s">
        <v>151</v>
      </c>
      <c r="E262" s="234" t="s">
        <v>18</v>
      </c>
      <c r="F262" s="235" t="s">
        <v>273</v>
      </c>
      <c r="G262" s="232"/>
      <c r="H262" s="234" t="s">
        <v>18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151</v>
      </c>
      <c r="AU262" s="241" t="s">
        <v>80</v>
      </c>
      <c r="AV262" s="13" t="s">
        <v>78</v>
      </c>
      <c r="AW262" s="13" t="s">
        <v>33</v>
      </c>
      <c r="AX262" s="13" t="s">
        <v>71</v>
      </c>
      <c r="AY262" s="241" t="s">
        <v>140</v>
      </c>
    </row>
    <row r="263" s="14" customFormat="1">
      <c r="A263" s="14"/>
      <c r="B263" s="242"/>
      <c r="C263" s="243"/>
      <c r="D263" s="233" t="s">
        <v>151</v>
      </c>
      <c r="E263" s="244" t="s">
        <v>18</v>
      </c>
      <c r="F263" s="245" t="s">
        <v>274</v>
      </c>
      <c r="G263" s="243"/>
      <c r="H263" s="246">
        <v>19.16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151</v>
      </c>
      <c r="AU263" s="252" t="s">
        <v>80</v>
      </c>
      <c r="AV263" s="14" t="s">
        <v>80</v>
      </c>
      <c r="AW263" s="14" t="s">
        <v>33</v>
      </c>
      <c r="AX263" s="14" t="s">
        <v>71</v>
      </c>
      <c r="AY263" s="252" t="s">
        <v>140</v>
      </c>
    </row>
    <row r="264" s="13" customFormat="1">
      <c r="A264" s="13"/>
      <c r="B264" s="231"/>
      <c r="C264" s="232"/>
      <c r="D264" s="233" t="s">
        <v>151</v>
      </c>
      <c r="E264" s="234" t="s">
        <v>18</v>
      </c>
      <c r="F264" s="235" t="s">
        <v>275</v>
      </c>
      <c r="G264" s="232"/>
      <c r="H264" s="234" t="s">
        <v>18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151</v>
      </c>
      <c r="AU264" s="241" t="s">
        <v>80</v>
      </c>
      <c r="AV264" s="13" t="s">
        <v>78</v>
      </c>
      <c r="AW264" s="13" t="s">
        <v>33</v>
      </c>
      <c r="AX264" s="13" t="s">
        <v>71</v>
      </c>
      <c r="AY264" s="241" t="s">
        <v>140</v>
      </c>
    </row>
    <row r="265" s="14" customFormat="1">
      <c r="A265" s="14"/>
      <c r="B265" s="242"/>
      <c r="C265" s="243"/>
      <c r="D265" s="233" t="s">
        <v>151</v>
      </c>
      <c r="E265" s="244" t="s">
        <v>18</v>
      </c>
      <c r="F265" s="245" t="s">
        <v>276</v>
      </c>
      <c r="G265" s="243"/>
      <c r="H265" s="246">
        <v>2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151</v>
      </c>
      <c r="AU265" s="252" t="s">
        <v>80</v>
      </c>
      <c r="AV265" s="14" t="s">
        <v>80</v>
      </c>
      <c r="AW265" s="14" t="s">
        <v>33</v>
      </c>
      <c r="AX265" s="14" t="s">
        <v>71</v>
      </c>
      <c r="AY265" s="252" t="s">
        <v>140</v>
      </c>
    </row>
    <row r="266" s="15" customFormat="1">
      <c r="A266" s="15"/>
      <c r="B266" s="253"/>
      <c r="C266" s="254"/>
      <c r="D266" s="233" t="s">
        <v>151</v>
      </c>
      <c r="E266" s="255" t="s">
        <v>18</v>
      </c>
      <c r="F266" s="256" t="s">
        <v>154</v>
      </c>
      <c r="G266" s="254"/>
      <c r="H266" s="257">
        <v>21.16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3" t="s">
        <v>151</v>
      </c>
      <c r="AU266" s="263" t="s">
        <v>80</v>
      </c>
      <c r="AV266" s="15" t="s">
        <v>147</v>
      </c>
      <c r="AW266" s="15" t="s">
        <v>33</v>
      </c>
      <c r="AX266" s="15" t="s">
        <v>78</v>
      </c>
      <c r="AY266" s="263" t="s">
        <v>140</v>
      </c>
    </row>
    <row r="267" s="14" customFormat="1">
      <c r="A267" s="14"/>
      <c r="B267" s="242"/>
      <c r="C267" s="243"/>
      <c r="D267" s="233" t="s">
        <v>151</v>
      </c>
      <c r="E267" s="243"/>
      <c r="F267" s="245" t="s">
        <v>314</v>
      </c>
      <c r="G267" s="243"/>
      <c r="H267" s="246">
        <v>21.789999999999999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151</v>
      </c>
      <c r="AU267" s="252" t="s">
        <v>80</v>
      </c>
      <c r="AV267" s="14" t="s">
        <v>80</v>
      </c>
      <c r="AW267" s="14" t="s">
        <v>4</v>
      </c>
      <c r="AX267" s="14" t="s">
        <v>78</v>
      </c>
      <c r="AY267" s="252" t="s">
        <v>140</v>
      </c>
    </row>
    <row r="268" s="12" customFormat="1" ht="22.8" customHeight="1">
      <c r="A268" s="12"/>
      <c r="B268" s="198"/>
      <c r="C268" s="199"/>
      <c r="D268" s="200" t="s">
        <v>70</v>
      </c>
      <c r="E268" s="212" t="s">
        <v>180</v>
      </c>
      <c r="F268" s="212" t="s">
        <v>315</v>
      </c>
      <c r="G268" s="199"/>
      <c r="H268" s="199"/>
      <c r="I268" s="202"/>
      <c r="J268" s="213">
        <f>BK268</f>
        <v>0</v>
      </c>
      <c r="K268" s="199"/>
      <c r="L268" s="204"/>
      <c r="M268" s="205"/>
      <c r="N268" s="206"/>
      <c r="O268" s="206"/>
      <c r="P268" s="207">
        <f>SUM(P269:P1041)</f>
        <v>0</v>
      </c>
      <c r="Q268" s="206"/>
      <c r="R268" s="207">
        <f>SUM(R269:R1041)</f>
        <v>55.860831699999999</v>
      </c>
      <c r="S268" s="206"/>
      <c r="T268" s="208">
        <f>SUM(T269:T1041)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9" t="s">
        <v>78</v>
      </c>
      <c r="AT268" s="210" t="s">
        <v>70</v>
      </c>
      <c r="AU268" s="210" t="s">
        <v>78</v>
      </c>
      <c r="AY268" s="209" t="s">
        <v>140</v>
      </c>
      <c r="BK268" s="211">
        <f>SUM(BK269:BK1041)</f>
        <v>0</v>
      </c>
    </row>
    <row r="269" s="2" customFormat="1" ht="16.5" customHeight="1">
      <c r="A269" s="40"/>
      <c r="B269" s="41"/>
      <c r="C269" s="214" t="s">
        <v>316</v>
      </c>
      <c r="D269" s="214" t="s">
        <v>142</v>
      </c>
      <c r="E269" s="215" t="s">
        <v>317</v>
      </c>
      <c r="F269" s="216" t="s">
        <v>318</v>
      </c>
      <c r="G269" s="217" t="s">
        <v>145</v>
      </c>
      <c r="H269" s="218">
        <v>37.609999999999999</v>
      </c>
      <c r="I269" s="219"/>
      <c r="J269" s="218">
        <f>ROUND(I269*H269,2)</f>
        <v>0</v>
      </c>
      <c r="K269" s="216" t="s">
        <v>146</v>
      </c>
      <c r="L269" s="46"/>
      <c r="M269" s="220" t="s">
        <v>18</v>
      </c>
      <c r="N269" s="221" t="s">
        <v>42</v>
      </c>
      <c r="O269" s="86"/>
      <c r="P269" s="222">
        <f>O269*H269</f>
        <v>0</v>
      </c>
      <c r="Q269" s="222">
        <v>0.00025999999999999998</v>
      </c>
      <c r="R269" s="222">
        <f>Q269*H269</f>
        <v>0.0097785999999999984</v>
      </c>
      <c r="S269" s="222">
        <v>0</v>
      </c>
      <c r="T269" s="223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4" t="s">
        <v>147</v>
      </c>
      <c r="AT269" s="224" t="s">
        <v>142</v>
      </c>
      <c r="AU269" s="224" t="s">
        <v>80</v>
      </c>
      <c r="AY269" s="19" t="s">
        <v>140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9" t="s">
        <v>78</v>
      </c>
      <c r="BK269" s="225">
        <f>ROUND(I269*H269,2)</f>
        <v>0</v>
      </c>
      <c r="BL269" s="19" t="s">
        <v>147</v>
      </c>
      <c r="BM269" s="224" t="s">
        <v>319</v>
      </c>
    </row>
    <row r="270" s="2" customFormat="1">
      <c r="A270" s="40"/>
      <c r="B270" s="41"/>
      <c r="C270" s="42"/>
      <c r="D270" s="226" t="s">
        <v>149</v>
      </c>
      <c r="E270" s="42"/>
      <c r="F270" s="227" t="s">
        <v>320</v>
      </c>
      <c r="G270" s="42"/>
      <c r="H270" s="42"/>
      <c r="I270" s="228"/>
      <c r="J270" s="42"/>
      <c r="K270" s="42"/>
      <c r="L270" s="46"/>
      <c r="M270" s="229"/>
      <c r="N270" s="230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149</v>
      </c>
      <c r="AU270" s="19" t="s">
        <v>80</v>
      </c>
    </row>
    <row r="271" s="13" customFormat="1">
      <c r="A271" s="13"/>
      <c r="B271" s="231"/>
      <c r="C271" s="232"/>
      <c r="D271" s="233" t="s">
        <v>151</v>
      </c>
      <c r="E271" s="234" t="s">
        <v>18</v>
      </c>
      <c r="F271" s="235" t="s">
        <v>185</v>
      </c>
      <c r="G271" s="232"/>
      <c r="H271" s="234" t="s">
        <v>18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151</v>
      </c>
      <c r="AU271" s="241" t="s">
        <v>80</v>
      </c>
      <c r="AV271" s="13" t="s">
        <v>78</v>
      </c>
      <c r="AW271" s="13" t="s">
        <v>33</v>
      </c>
      <c r="AX271" s="13" t="s">
        <v>71</v>
      </c>
      <c r="AY271" s="241" t="s">
        <v>140</v>
      </c>
    </row>
    <row r="272" s="14" customFormat="1">
      <c r="A272" s="14"/>
      <c r="B272" s="242"/>
      <c r="C272" s="243"/>
      <c r="D272" s="233" t="s">
        <v>151</v>
      </c>
      <c r="E272" s="244" t="s">
        <v>18</v>
      </c>
      <c r="F272" s="245" t="s">
        <v>186</v>
      </c>
      <c r="G272" s="243"/>
      <c r="H272" s="246">
        <v>1.4199999999999999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151</v>
      </c>
      <c r="AU272" s="252" t="s">
        <v>80</v>
      </c>
      <c r="AV272" s="14" t="s">
        <v>80</v>
      </c>
      <c r="AW272" s="14" t="s">
        <v>33</v>
      </c>
      <c r="AX272" s="14" t="s">
        <v>71</v>
      </c>
      <c r="AY272" s="252" t="s">
        <v>140</v>
      </c>
    </row>
    <row r="273" s="14" customFormat="1">
      <c r="A273" s="14"/>
      <c r="B273" s="242"/>
      <c r="C273" s="243"/>
      <c r="D273" s="233" t="s">
        <v>151</v>
      </c>
      <c r="E273" s="244" t="s">
        <v>18</v>
      </c>
      <c r="F273" s="245" t="s">
        <v>187</v>
      </c>
      <c r="G273" s="243"/>
      <c r="H273" s="246">
        <v>3.3599999999999999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151</v>
      </c>
      <c r="AU273" s="252" t="s">
        <v>80</v>
      </c>
      <c r="AV273" s="14" t="s">
        <v>80</v>
      </c>
      <c r="AW273" s="14" t="s">
        <v>33</v>
      </c>
      <c r="AX273" s="14" t="s">
        <v>71</v>
      </c>
      <c r="AY273" s="252" t="s">
        <v>140</v>
      </c>
    </row>
    <row r="274" s="14" customFormat="1">
      <c r="A274" s="14"/>
      <c r="B274" s="242"/>
      <c r="C274" s="243"/>
      <c r="D274" s="233" t="s">
        <v>151</v>
      </c>
      <c r="E274" s="244" t="s">
        <v>18</v>
      </c>
      <c r="F274" s="245" t="s">
        <v>188</v>
      </c>
      <c r="G274" s="243"/>
      <c r="H274" s="246">
        <v>1.2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151</v>
      </c>
      <c r="AU274" s="252" t="s">
        <v>80</v>
      </c>
      <c r="AV274" s="14" t="s">
        <v>80</v>
      </c>
      <c r="AW274" s="14" t="s">
        <v>33</v>
      </c>
      <c r="AX274" s="14" t="s">
        <v>71</v>
      </c>
      <c r="AY274" s="252" t="s">
        <v>140</v>
      </c>
    </row>
    <row r="275" s="14" customFormat="1">
      <c r="A275" s="14"/>
      <c r="B275" s="242"/>
      <c r="C275" s="243"/>
      <c r="D275" s="233" t="s">
        <v>151</v>
      </c>
      <c r="E275" s="244" t="s">
        <v>18</v>
      </c>
      <c r="F275" s="245" t="s">
        <v>189</v>
      </c>
      <c r="G275" s="243"/>
      <c r="H275" s="246">
        <v>4.3099999999999996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151</v>
      </c>
      <c r="AU275" s="252" t="s">
        <v>80</v>
      </c>
      <c r="AV275" s="14" t="s">
        <v>80</v>
      </c>
      <c r="AW275" s="14" t="s">
        <v>33</v>
      </c>
      <c r="AX275" s="14" t="s">
        <v>71</v>
      </c>
      <c r="AY275" s="252" t="s">
        <v>140</v>
      </c>
    </row>
    <row r="276" s="14" customFormat="1">
      <c r="A276" s="14"/>
      <c r="B276" s="242"/>
      <c r="C276" s="243"/>
      <c r="D276" s="233" t="s">
        <v>151</v>
      </c>
      <c r="E276" s="244" t="s">
        <v>18</v>
      </c>
      <c r="F276" s="245" t="s">
        <v>190</v>
      </c>
      <c r="G276" s="243"/>
      <c r="H276" s="246">
        <v>2.1499999999999999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151</v>
      </c>
      <c r="AU276" s="252" t="s">
        <v>80</v>
      </c>
      <c r="AV276" s="14" t="s">
        <v>80</v>
      </c>
      <c r="AW276" s="14" t="s">
        <v>33</v>
      </c>
      <c r="AX276" s="14" t="s">
        <v>71</v>
      </c>
      <c r="AY276" s="252" t="s">
        <v>140</v>
      </c>
    </row>
    <row r="277" s="13" customFormat="1">
      <c r="A277" s="13"/>
      <c r="B277" s="231"/>
      <c r="C277" s="232"/>
      <c r="D277" s="233" t="s">
        <v>151</v>
      </c>
      <c r="E277" s="234" t="s">
        <v>18</v>
      </c>
      <c r="F277" s="235" t="s">
        <v>191</v>
      </c>
      <c r="G277" s="232"/>
      <c r="H277" s="234" t="s">
        <v>18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151</v>
      </c>
      <c r="AU277" s="241" t="s">
        <v>80</v>
      </c>
      <c r="AV277" s="13" t="s">
        <v>78</v>
      </c>
      <c r="AW277" s="13" t="s">
        <v>33</v>
      </c>
      <c r="AX277" s="13" t="s">
        <v>71</v>
      </c>
      <c r="AY277" s="241" t="s">
        <v>140</v>
      </c>
    </row>
    <row r="278" s="14" customFormat="1">
      <c r="A278" s="14"/>
      <c r="B278" s="242"/>
      <c r="C278" s="243"/>
      <c r="D278" s="233" t="s">
        <v>151</v>
      </c>
      <c r="E278" s="244" t="s">
        <v>18</v>
      </c>
      <c r="F278" s="245" t="s">
        <v>192</v>
      </c>
      <c r="G278" s="243"/>
      <c r="H278" s="246">
        <v>0.20999999999999999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151</v>
      </c>
      <c r="AU278" s="252" t="s">
        <v>80</v>
      </c>
      <c r="AV278" s="14" t="s">
        <v>80</v>
      </c>
      <c r="AW278" s="14" t="s">
        <v>33</v>
      </c>
      <c r="AX278" s="14" t="s">
        <v>71</v>
      </c>
      <c r="AY278" s="252" t="s">
        <v>140</v>
      </c>
    </row>
    <row r="279" s="14" customFormat="1">
      <c r="A279" s="14"/>
      <c r="B279" s="242"/>
      <c r="C279" s="243"/>
      <c r="D279" s="233" t="s">
        <v>151</v>
      </c>
      <c r="E279" s="244" t="s">
        <v>18</v>
      </c>
      <c r="F279" s="245" t="s">
        <v>321</v>
      </c>
      <c r="G279" s="243"/>
      <c r="H279" s="246">
        <v>2.2999999999999998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151</v>
      </c>
      <c r="AU279" s="252" t="s">
        <v>80</v>
      </c>
      <c r="AV279" s="14" t="s">
        <v>80</v>
      </c>
      <c r="AW279" s="14" t="s">
        <v>33</v>
      </c>
      <c r="AX279" s="14" t="s">
        <v>71</v>
      </c>
      <c r="AY279" s="252" t="s">
        <v>140</v>
      </c>
    </row>
    <row r="280" s="14" customFormat="1">
      <c r="A280" s="14"/>
      <c r="B280" s="242"/>
      <c r="C280" s="243"/>
      <c r="D280" s="233" t="s">
        <v>151</v>
      </c>
      <c r="E280" s="244" t="s">
        <v>18</v>
      </c>
      <c r="F280" s="245" t="s">
        <v>322</v>
      </c>
      <c r="G280" s="243"/>
      <c r="H280" s="246">
        <v>1.0800000000000001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151</v>
      </c>
      <c r="AU280" s="252" t="s">
        <v>80</v>
      </c>
      <c r="AV280" s="14" t="s">
        <v>80</v>
      </c>
      <c r="AW280" s="14" t="s">
        <v>33</v>
      </c>
      <c r="AX280" s="14" t="s">
        <v>71</v>
      </c>
      <c r="AY280" s="252" t="s">
        <v>140</v>
      </c>
    </row>
    <row r="281" s="14" customFormat="1">
      <c r="A281" s="14"/>
      <c r="B281" s="242"/>
      <c r="C281" s="243"/>
      <c r="D281" s="233" t="s">
        <v>151</v>
      </c>
      <c r="E281" s="244" t="s">
        <v>18</v>
      </c>
      <c r="F281" s="245" t="s">
        <v>323</v>
      </c>
      <c r="G281" s="243"/>
      <c r="H281" s="246">
        <v>1.22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151</v>
      </c>
      <c r="AU281" s="252" t="s">
        <v>80</v>
      </c>
      <c r="AV281" s="14" t="s">
        <v>80</v>
      </c>
      <c r="AW281" s="14" t="s">
        <v>33</v>
      </c>
      <c r="AX281" s="14" t="s">
        <v>71</v>
      </c>
      <c r="AY281" s="252" t="s">
        <v>140</v>
      </c>
    </row>
    <row r="282" s="14" customFormat="1">
      <c r="A282" s="14"/>
      <c r="B282" s="242"/>
      <c r="C282" s="243"/>
      <c r="D282" s="233" t="s">
        <v>151</v>
      </c>
      <c r="E282" s="244" t="s">
        <v>18</v>
      </c>
      <c r="F282" s="245" t="s">
        <v>194</v>
      </c>
      <c r="G282" s="243"/>
      <c r="H282" s="246">
        <v>0.63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151</v>
      </c>
      <c r="AU282" s="252" t="s">
        <v>80</v>
      </c>
      <c r="AV282" s="14" t="s">
        <v>80</v>
      </c>
      <c r="AW282" s="14" t="s">
        <v>33</v>
      </c>
      <c r="AX282" s="14" t="s">
        <v>71</v>
      </c>
      <c r="AY282" s="252" t="s">
        <v>140</v>
      </c>
    </row>
    <row r="283" s="14" customFormat="1">
      <c r="A283" s="14"/>
      <c r="B283" s="242"/>
      <c r="C283" s="243"/>
      <c r="D283" s="233" t="s">
        <v>151</v>
      </c>
      <c r="E283" s="244" t="s">
        <v>18</v>
      </c>
      <c r="F283" s="245" t="s">
        <v>195</v>
      </c>
      <c r="G283" s="243"/>
      <c r="H283" s="246">
        <v>0.27000000000000002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151</v>
      </c>
      <c r="AU283" s="252" t="s">
        <v>80</v>
      </c>
      <c r="AV283" s="14" t="s">
        <v>80</v>
      </c>
      <c r="AW283" s="14" t="s">
        <v>33</v>
      </c>
      <c r="AX283" s="14" t="s">
        <v>71</v>
      </c>
      <c r="AY283" s="252" t="s">
        <v>140</v>
      </c>
    </row>
    <row r="284" s="14" customFormat="1">
      <c r="A284" s="14"/>
      <c r="B284" s="242"/>
      <c r="C284" s="243"/>
      <c r="D284" s="233" t="s">
        <v>151</v>
      </c>
      <c r="E284" s="244" t="s">
        <v>18</v>
      </c>
      <c r="F284" s="245" t="s">
        <v>194</v>
      </c>
      <c r="G284" s="243"/>
      <c r="H284" s="246">
        <v>0.63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151</v>
      </c>
      <c r="AU284" s="252" t="s">
        <v>80</v>
      </c>
      <c r="AV284" s="14" t="s">
        <v>80</v>
      </c>
      <c r="AW284" s="14" t="s">
        <v>33</v>
      </c>
      <c r="AX284" s="14" t="s">
        <v>71</v>
      </c>
      <c r="AY284" s="252" t="s">
        <v>140</v>
      </c>
    </row>
    <row r="285" s="14" customFormat="1">
      <c r="A285" s="14"/>
      <c r="B285" s="242"/>
      <c r="C285" s="243"/>
      <c r="D285" s="233" t="s">
        <v>151</v>
      </c>
      <c r="E285" s="244" t="s">
        <v>18</v>
      </c>
      <c r="F285" s="245" t="s">
        <v>322</v>
      </c>
      <c r="G285" s="243"/>
      <c r="H285" s="246">
        <v>1.0800000000000001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151</v>
      </c>
      <c r="AU285" s="252" t="s">
        <v>80</v>
      </c>
      <c r="AV285" s="14" t="s">
        <v>80</v>
      </c>
      <c r="AW285" s="14" t="s">
        <v>33</v>
      </c>
      <c r="AX285" s="14" t="s">
        <v>71</v>
      </c>
      <c r="AY285" s="252" t="s">
        <v>140</v>
      </c>
    </row>
    <row r="286" s="14" customFormat="1">
      <c r="A286" s="14"/>
      <c r="B286" s="242"/>
      <c r="C286" s="243"/>
      <c r="D286" s="233" t="s">
        <v>151</v>
      </c>
      <c r="E286" s="244" t="s">
        <v>18</v>
      </c>
      <c r="F286" s="245" t="s">
        <v>197</v>
      </c>
      <c r="G286" s="243"/>
      <c r="H286" s="246">
        <v>2.2999999999999998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151</v>
      </c>
      <c r="AU286" s="252" t="s">
        <v>80</v>
      </c>
      <c r="AV286" s="14" t="s">
        <v>80</v>
      </c>
      <c r="AW286" s="14" t="s">
        <v>33</v>
      </c>
      <c r="AX286" s="14" t="s">
        <v>71</v>
      </c>
      <c r="AY286" s="252" t="s">
        <v>140</v>
      </c>
    </row>
    <row r="287" s="14" customFormat="1">
      <c r="A287" s="14"/>
      <c r="B287" s="242"/>
      <c r="C287" s="243"/>
      <c r="D287" s="233" t="s">
        <v>151</v>
      </c>
      <c r="E287" s="244" t="s">
        <v>18</v>
      </c>
      <c r="F287" s="245" t="s">
        <v>194</v>
      </c>
      <c r="G287" s="243"/>
      <c r="H287" s="246">
        <v>0.63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151</v>
      </c>
      <c r="AU287" s="252" t="s">
        <v>80</v>
      </c>
      <c r="AV287" s="14" t="s">
        <v>80</v>
      </c>
      <c r="AW287" s="14" t="s">
        <v>33</v>
      </c>
      <c r="AX287" s="14" t="s">
        <v>71</v>
      </c>
      <c r="AY287" s="252" t="s">
        <v>140</v>
      </c>
    </row>
    <row r="288" s="14" customFormat="1">
      <c r="A288" s="14"/>
      <c r="B288" s="242"/>
      <c r="C288" s="243"/>
      <c r="D288" s="233" t="s">
        <v>151</v>
      </c>
      <c r="E288" s="244" t="s">
        <v>18</v>
      </c>
      <c r="F288" s="245" t="s">
        <v>322</v>
      </c>
      <c r="G288" s="243"/>
      <c r="H288" s="246">
        <v>1.0800000000000001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151</v>
      </c>
      <c r="AU288" s="252" t="s">
        <v>80</v>
      </c>
      <c r="AV288" s="14" t="s">
        <v>80</v>
      </c>
      <c r="AW288" s="14" t="s">
        <v>33</v>
      </c>
      <c r="AX288" s="14" t="s">
        <v>71</v>
      </c>
      <c r="AY288" s="252" t="s">
        <v>140</v>
      </c>
    </row>
    <row r="289" s="14" customFormat="1">
      <c r="A289" s="14"/>
      <c r="B289" s="242"/>
      <c r="C289" s="243"/>
      <c r="D289" s="233" t="s">
        <v>151</v>
      </c>
      <c r="E289" s="244" t="s">
        <v>18</v>
      </c>
      <c r="F289" s="245" t="s">
        <v>324</v>
      </c>
      <c r="G289" s="243"/>
      <c r="H289" s="246">
        <v>0.54000000000000004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151</v>
      </c>
      <c r="AU289" s="252" t="s">
        <v>80</v>
      </c>
      <c r="AV289" s="14" t="s">
        <v>80</v>
      </c>
      <c r="AW289" s="14" t="s">
        <v>33</v>
      </c>
      <c r="AX289" s="14" t="s">
        <v>71</v>
      </c>
      <c r="AY289" s="252" t="s">
        <v>140</v>
      </c>
    </row>
    <row r="290" s="14" customFormat="1">
      <c r="A290" s="14"/>
      <c r="B290" s="242"/>
      <c r="C290" s="243"/>
      <c r="D290" s="233" t="s">
        <v>151</v>
      </c>
      <c r="E290" s="244" t="s">
        <v>18</v>
      </c>
      <c r="F290" s="245" t="s">
        <v>198</v>
      </c>
      <c r="G290" s="243"/>
      <c r="H290" s="246">
        <v>0.45000000000000001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151</v>
      </c>
      <c r="AU290" s="252" t="s">
        <v>80</v>
      </c>
      <c r="AV290" s="14" t="s">
        <v>80</v>
      </c>
      <c r="AW290" s="14" t="s">
        <v>33</v>
      </c>
      <c r="AX290" s="14" t="s">
        <v>71</v>
      </c>
      <c r="AY290" s="252" t="s">
        <v>140</v>
      </c>
    </row>
    <row r="291" s="14" customFormat="1">
      <c r="A291" s="14"/>
      <c r="B291" s="242"/>
      <c r="C291" s="243"/>
      <c r="D291" s="233" t="s">
        <v>151</v>
      </c>
      <c r="E291" s="244" t="s">
        <v>18</v>
      </c>
      <c r="F291" s="245" t="s">
        <v>199</v>
      </c>
      <c r="G291" s="243"/>
      <c r="H291" s="246">
        <v>0.81000000000000005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151</v>
      </c>
      <c r="AU291" s="252" t="s">
        <v>80</v>
      </c>
      <c r="AV291" s="14" t="s">
        <v>80</v>
      </c>
      <c r="AW291" s="14" t="s">
        <v>33</v>
      </c>
      <c r="AX291" s="14" t="s">
        <v>71</v>
      </c>
      <c r="AY291" s="252" t="s">
        <v>140</v>
      </c>
    </row>
    <row r="292" s="13" customFormat="1">
      <c r="A292" s="13"/>
      <c r="B292" s="231"/>
      <c r="C292" s="232"/>
      <c r="D292" s="233" t="s">
        <v>151</v>
      </c>
      <c r="E292" s="234" t="s">
        <v>18</v>
      </c>
      <c r="F292" s="235" t="s">
        <v>200</v>
      </c>
      <c r="G292" s="232"/>
      <c r="H292" s="234" t="s">
        <v>18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151</v>
      </c>
      <c r="AU292" s="241" t="s">
        <v>80</v>
      </c>
      <c r="AV292" s="13" t="s">
        <v>78</v>
      </c>
      <c r="AW292" s="13" t="s">
        <v>33</v>
      </c>
      <c r="AX292" s="13" t="s">
        <v>71</v>
      </c>
      <c r="AY292" s="241" t="s">
        <v>140</v>
      </c>
    </row>
    <row r="293" s="14" customFormat="1">
      <c r="A293" s="14"/>
      <c r="B293" s="242"/>
      <c r="C293" s="243"/>
      <c r="D293" s="233" t="s">
        <v>151</v>
      </c>
      <c r="E293" s="244" t="s">
        <v>18</v>
      </c>
      <c r="F293" s="245" t="s">
        <v>325</v>
      </c>
      <c r="G293" s="243"/>
      <c r="H293" s="246">
        <v>1.8899999999999999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151</v>
      </c>
      <c r="AU293" s="252" t="s">
        <v>80</v>
      </c>
      <c r="AV293" s="14" t="s">
        <v>80</v>
      </c>
      <c r="AW293" s="14" t="s">
        <v>33</v>
      </c>
      <c r="AX293" s="14" t="s">
        <v>71</v>
      </c>
      <c r="AY293" s="252" t="s">
        <v>140</v>
      </c>
    </row>
    <row r="294" s="14" customFormat="1">
      <c r="A294" s="14"/>
      <c r="B294" s="242"/>
      <c r="C294" s="243"/>
      <c r="D294" s="233" t="s">
        <v>151</v>
      </c>
      <c r="E294" s="244" t="s">
        <v>18</v>
      </c>
      <c r="F294" s="245" t="s">
        <v>326</v>
      </c>
      <c r="G294" s="243"/>
      <c r="H294" s="246">
        <v>2.6800000000000002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151</v>
      </c>
      <c r="AU294" s="252" t="s">
        <v>80</v>
      </c>
      <c r="AV294" s="14" t="s">
        <v>80</v>
      </c>
      <c r="AW294" s="14" t="s">
        <v>33</v>
      </c>
      <c r="AX294" s="14" t="s">
        <v>71</v>
      </c>
      <c r="AY294" s="252" t="s">
        <v>140</v>
      </c>
    </row>
    <row r="295" s="14" customFormat="1">
      <c r="A295" s="14"/>
      <c r="B295" s="242"/>
      <c r="C295" s="243"/>
      <c r="D295" s="233" t="s">
        <v>151</v>
      </c>
      <c r="E295" s="244" t="s">
        <v>18</v>
      </c>
      <c r="F295" s="245" t="s">
        <v>327</v>
      </c>
      <c r="G295" s="243"/>
      <c r="H295" s="246">
        <v>1.26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151</v>
      </c>
      <c r="AU295" s="252" t="s">
        <v>80</v>
      </c>
      <c r="AV295" s="14" t="s">
        <v>80</v>
      </c>
      <c r="AW295" s="14" t="s">
        <v>33</v>
      </c>
      <c r="AX295" s="14" t="s">
        <v>71</v>
      </c>
      <c r="AY295" s="252" t="s">
        <v>140</v>
      </c>
    </row>
    <row r="296" s="14" customFormat="1">
      <c r="A296" s="14"/>
      <c r="B296" s="242"/>
      <c r="C296" s="243"/>
      <c r="D296" s="233" t="s">
        <v>151</v>
      </c>
      <c r="E296" s="244" t="s">
        <v>18</v>
      </c>
      <c r="F296" s="245" t="s">
        <v>328</v>
      </c>
      <c r="G296" s="243"/>
      <c r="H296" s="246">
        <v>2.21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151</v>
      </c>
      <c r="AU296" s="252" t="s">
        <v>80</v>
      </c>
      <c r="AV296" s="14" t="s">
        <v>80</v>
      </c>
      <c r="AW296" s="14" t="s">
        <v>33</v>
      </c>
      <c r="AX296" s="14" t="s">
        <v>71</v>
      </c>
      <c r="AY296" s="252" t="s">
        <v>140</v>
      </c>
    </row>
    <row r="297" s="13" customFormat="1">
      <c r="A297" s="13"/>
      <c r="B297" s="231"/>
      <c r="C297" s="232"/>
      <c r="D297" s="233" t="s">
        <v>151</v>
      </c>
      <c r="E297" s="234" t="s">
        <v>18</v>
      </c>
      <c r="F297" s="235" t="s">
        <v>203</v>
      </c>
      <c r="G297" s="232"/>
      <c r="H297" s="234" t="s">
        <v>18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151</v>
      </c>
      <c r="AU297" s="241" t="s">
        <v>80</v>
      </c>
      <c r="AV297" s="13" t="s">
        <v>78</v>
      </c>
      <c r="AW297" s="13" t="s">
        <v>33</v>
      </c>
      <c r="AX297" s="13" t="s">
        <v>71</v>
      </c>
      <c r="AY297" s="241" t="s">
        <v>140</v>
      </c>
    </row>
    <row r="298" s="14" customFormat="1">
      <c r="A298" s="14"/>
      <c r="B298" s="242"/>
      <c r="C298" s="243"/>
      <c r="D298" s="233" t="s">
        <v>151</v>
      </c>
      <c r="E298" s="244" t="s">
        <v>18</v>
      </c>
      <c r="F298" s="245" t="s">
        <v>329</v>
      </c>
      <c r="G298" s="243"/>
      <c r="H298" s="246">
        <v>0.59999999999999998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151</v>
      </c>
      <c r="AU298" s="252" t="s">
        <v>80</v>
      </c>
      <c r="AV298" s="14" t="s">
        <v>80</v>
      </c>
      <c r="AW298" s="14" t="s">
        <v>33</v>
      </c>
      <c r="AX298" s="14" t="s">
        <v>71</v>
      </c>
      <c r="AY298" s="252" t="s">
        <v>140</v>
      </c>
    </row>
    <row r="299" s="14" customFormat="1">
      <c r="A299" s="14"/>
      <c r="B299" s="242"/>
      <c r="C299" s="243"/>
      <c r="D299" s="233" t="s">
        <v>151</v>
      </c>
      <c r="E299" s="244" t="s">
        <v>18</v>
      </c>
      <c r="F299" s="245" t="s">
        <v>330</v>
      </c>
      <c r="G299" s="243"/>
      <c r="H299" s="246">
        <v>1.7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2" t="s">
        <v>151</v>
      </c>
      <c r="AU299" s="252" t="s">
        <v>80</v>
      </c>
      <c r="AV299" s="14" t="s">
        <v>80</v>
      </c>
      <c r="AW299" s="14" t="s">
        <v>33</v>
      </c>
      <c r="AX299" s="14" t="s">
        <v>71</v>
      </c>
      <c r="AY299" s="252" t="s">
        <v>140</v>
      </c>
    </row>
    <row r="300" s="14" customFormat="1">
      <c r="A300" s="14"/>
      <c r="B300" s="242"/>
      <c r="C300" s="243"/>
      <c r="D300" s="233" t="s">
        <v>151</v>
      </c>
      <c r="E300" s="244" t="s">
        <v>18</v>
      </c>
      <c r="F300" s="245" t="s">
        <v>329</v>
      </c>
      <c r="G300" s="243"/>
      <c r="H300" s="246">
        <v>0.59999999999999998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151</v>
      </c>
      <c r="AU300" s="252" t="s">
        <v>80</v>
      </c>
      <c r="AV300" s="14" t="s">
        <v>80</v>
      </c>
      <c r="AW300" s="14" t="s">
        <v>33</v>
      </c>
      <c r="AX300" s="14" t="s">
        <v>71</v>
      </c>
      <c r="AY300" s="252" t="s">
        <v>140</v>
      </c>
    </row>
    <row r="301" s="14" customFormat="1">
      <c r="A301" s="14"/>
      <c r="B301" s="242"/>
      <c r="C301" s="243"/>
      <c r="D301" s="233" t="s">
        <v>151</v>
      </c>
      <c r="E301" s="244" t="s">
        <v>18</v>
      </c>
      <c r="F301" s="245" t="s">
        <v>331</v>
      </c>
      <c r="G301" s="243"/>
      <c r="H301" s="246">
        <v>1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151</v>
      </c>
      <c r="AU301" s="252" t="s">
        <v>80</v>
      </c>
      <c r="AV301" s="14" t="s">
        <v>80</v>
      </c>
      <c r="AW301" s="14" t="s">
        <v>33</v>
      </c>
      <c r="AX301" s="14" t="s">
        <v>71</v>
      </c>
      <c r="AY301" s="252" t="s">
        <v>140</v>
      </c>
    </row>
    <row r="302" s="15" customFormat="1">
      <c r="A302" s="15"/>
      <c r="B302" s="253"/>
      <c r="C302" s="254"/>
      <c r="D302" s="233" t="s">
        <v>151</v>
      </c>
      <c r="E302" s="255" t="s">
        <v>18</v>
      </c>
      <c r="F302" s="256" t="s">
        <v>154</v>
      </c>
      <c r="G302" s="254"/>
      <c r="H302" s="257">
        <v>37.609999999999999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3" t="s">
        <v>151</v>
      </c>
      <c r="AU302" s="263" t="s">
        <v>80</v>
      </c>
      <c r="AV302" s="15" t="s">
        <v>147</v>
      </c>
      <c r="AW302" s="15" t="s">
        <v>33</v>
      </c>
      <c r="AX302" s="15" t="s">
        <v>78</v>
      </c>
      <c r="AY302" s="263" t="s">
        <v>140</v>
      </c>
    </row>
    <row r="303" s="2" customFormat="1" ht="24.15" customHeight="1">
      <c r="A303" s="40"/>
      <c r="B303" s="41"/>
      <c r="C303" s="214" t="s">
        <v>332</v>
      </c>
      <c r="D303" s="214" t="s">
        <v>142</v>
      </c>
      <c r="E303" s="215" t="s">
        <v>333</v>
      </c>
      <c r="F303" s="216" t="s">
        <v>334</v>
      </c>
      <c r="G303" s="217" t="s">
        <v>145</v>
      </c>
      <c r="H303" s="218">
        <v>37.609999999999999</v>
      </c>
      <c r="I303" s="219"/>
      <c r="J303" s="218">
        <f>ROUND(I303*H303,2)</f>
        <v>0</v>
      </c>
      <c r="K303" s="216" t="s">
        <v>146</v>
      </c>
      <c r="L303" s="46"/>
      <c r="M303" s="220" t="s">
        <v>18</v>
      </c>
      <c r="N303" s="221" t="s">
        <v>42</v>
      </c>
      <c r="O303" s="86"/>
      <c r="P303" s="222">
        <f>O303*H303</f>
        <v>0</v>
      </c>
      <c r="Q303" s="222">
        <v>0.0043800000000000002</v>
      </c>
      <c r="R303" s="222">
        <f>Q303*H303</f>
        <v>0.16473180000000001</v>
      </c>
      <c r="S303" s="222">
        <v>0</v>
      </c>
      <c r="T303" s="223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4" t="s">
        <v>147</v>
      </c>
      <c r="AT303" s="224" t="s">
        <v>142</v>
      </c>
      <c r="AU303" s="224" t="s">
        <v>80</v>
      </c>
      <c r="AY303" s="19" t="s">
        <v>140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9" t="s">
        <v>78</v>
      </c>
      <c r="BK303" s="225">
        <f>ROUND(I303*H303,2)</f>
        <v>0</v>
      </c>
      <c r="BL303" s="19" t="s">
        <v>147</v>
      </c>
      <c r="BM303" s="224" t="s">
        <v>335</v>
      </c>
    </row>
    <row r="304" s="2" customFormat="1">
      <c r="A304" s="40"/>
      <c r="B304" s="41"/>
      <c r="C304" s="42"/>
      <c r="D304" s="226" t="s">
        <v>149</v>
      </c>
      <c r="E304" s="42"/>
      <c r="F304" s="227" t="s">
        <v>336</v>
      </c>
      <c r="G304" s="42"/>
      <c r="H304" s="42"/>
      <c r="I304" s="228"/>
      <c r="J304" s="42"/>
      <c r="K304" s="42"/>
      <c r="L304" s="46"/>
      <c r="M304" s="229"/>
      <c r="N304" s="230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149</v>
      </c>
      <c r="AU304" s="19" t="s">
        <v>80</v>
      </c>
    </row>
    <row r="305" s="13" customFormat="1">
      <c r="A305" s="13"/>
      <c r="B305" s="231"/>
      <c r="C305" s="232"/>
      <c r="D305" s="233" t="s">
        <v>151</v>
      </c>
      <c r="E305" s="234" t="s">
        <v>18</v>
      </c>
      <c r="F305" s="235" t="s">
        <v>185</v>
      </c>
      <c r="G305" s="232"/>
      <c r="H305" s="234" t="s">
        <v>18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151</v>
      </c>
      <c r="AU305" s="241" t="s">
        <v>80</v>
      </c>
      <c r="AV305" s="13" t="s">
        <v>78</v>
      </c>
      <c r="AW305" s="13" t="s">
        <v>33</v>
      </c>
      <c r="AX305" s="13" t="s">
        <v>71</v>
      </c>
      <c r="AY305" s="241" t="s">
        <v>140</v>
      </c>
    </row>
    <row r="306" s="14" customFormat="1">
      <c r="A306" s="14"/>
      <c r="B306" s="242"/>
      <c r="C306" s="243"/>
      <c r="D306" s="233" t="s">
        <v>151</v>
      </c>
      <c r="E306" s="244" t="s">
        <v>18</v>
      </c>
      <c r="F306" s="245" t="s">
        <v>186</v>
      </c>
      <c r="G306" s="243"/>
      <c r="H306" s="246">
        <v>1.4199999999999999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151</v>
      </c>
      <c r="AU306" s="252" t="s">
        <v>80</v>
      </c>
      <c r="AV306" s="14" t="s">
        <v>80</v>
      </c>
      <c r="AW306" s="14" t="s">
        <v>33</v>
      </c>
      <c r="AX306" s="14" t="s">
        <v>71</v>
      </c>
      <c r="AY306" s="252" t="s">
        <v>140</v>
      </c>
    </row>
    <row r="307" s="14" customFormat="1">
      <c r="A307" s="14"/>
      <c r="B307" s="242"/>
      <c r="C307" s="243"/>
      <c r="D307" s="233" t="s">
        <v>151</v>
      </c>
      <c r="E307" s="244" t="s">
        <v>18</v>
      </c>
      <c r="F307" s="245" t="s">
        <v>187</v>
      </c>
      <c r="G307" s="243"/>
      <c r="H307" s="246">
        <v>3.3599999999999999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151</v>
      </c>
      <c r="AU307" s="252" t="s">
        <v>80</v>
      </c>
      <c r="AV307" s="14" t="s">
        <v>80</v>
      </c>
      <c r="AW307" s="14" t="s">
        <v>33</v>
      </c>
      <c r="AX307" s="14" t="s">
        <v>71</v>
      </c>
      <c r="AY307" s="252" t="s">
        <v>140</v>
      </c>
    </row>
    <row r="308" s="14" customFormat="1">
      <c r="A308" s="14"/>
      <c r="B308" s="242"/>
      <c r="C308" s="243"/>
      <c r="D308" s="233" t="s">
        <v>151</v>
      </c>
      <c r="E308" s="244" t="s">
        <v>18</v>
      </c>
      <c r="F308" s="245" t="s">
        <v>188</v>
      </c>
      <c r="G308" s="243"/>
      <c r="H308" s="246">
        <v>1.2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151</v>
      </c>
      <c r="AU308" s="252" t="s">
        <v>80</v>
      </c>
      <c r="AV308" s="14" t="s">
        <v>80</v>
      </c>
      <c r="AW308" s="14" t="s">
        <v>33</v>
      </c>
      <c r="AX308" s="14" t="s">
        <v>71</v>
      </c>
      <c r="AY308" s="252" t="s">
        <v>140</v>
      </c>
    </row>
    <row r="309" s="14" customFormat="1">
      <c r="A309" s="14"/>
      <c r="B309" s="242"/>
      <c r="C309" s="243"/>
      <c r="D309" s="233" t="s">
        <v>151</v>
      </c>
      <c r="E309" s="244" t="s">
        <v>18</v>
      </c>
      <c r="F309" s="245" t="s">
        <v>189</v>
      </c>
      <c r="G309" s="243"/>
      <c r="H309" s="246">
        <v>4.3099999999999996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151</v>
      </c>
      <c r="AU309" s="252" t="s">
        <v>80</v>
      </c>
      <c r="AV309" s="14" t="s">
        <v>80</v>
      </c>
      <c r="AW309" s="14" t="s">
        <v>33</v>
      </c>
      <c r="AX309" s="14" t="s">
        <v>71</v>
      </c>
      <c r="AY309" s="252" t="s">
        <v>140</v>
      </c>
    </row>
    <row r="310" s="14" customFormat="1">
      <c r="A310" s="14"/>
      <c r="B310" s="242"/>
      <c r="C310" s="243"/>
      <c r="D310" s="233" t="s">
        <v>151</v>
      </c>
      <c r="E310" s="244" t="s">
        <v>18</v>
      </c>
      <c r="F310" s="245" t="s">
        <v>190</v>
      </c>
      <c r="G310" s="243"/>
      <c r="H310" s="246">
        <v>2.1499999999999999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151</v>
      </c>
      <c r="AU310" s="252" t="s">
        <v>80</v>
      </c>
      <c r="AV310" s="14" t="s">
        <v>80</v>
      </c>
      <c r="AW310" s="14" t="s">
        <v>33</v>
      </c>
      <c r="AX310" s="14" t="s">
        <v>71</v>
      </c>
      <c r="AY310" s="252" t="s">
        <v>140</v>
      </c>
    </row>
    <row r="311" s="13" customFormat="1">
      <c r="A311" s="13"/>
      <c r="B311" s="231"/>
      <c r="C311" s="232"/>
      <c r="D311" s="233" t="s">
        <v>151</v>
      </c>
      <c r="E311" s="234" t="s">
        <v>18</v>
      </c>
      <c r="F311" s="235" t="s">
        <v>191</v>
      </c>
      <c r="G311" s="232"/>
      <c r="H311" s="234" t="s">
        <v>18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151</v>
      </c>
      <c r="AU311" s="241" t="s">
        <v>80</v>
      </c>
      <c r="AV311" s="13" t="s">
        <v>78</v>
      </c>
      <c r="AW311" s="13" t="s">
        <v>33</v>
      </c>
      <c r="AX311" s="13" t="s">
        <v>71</v>
      </c>
      <c r="AY311" s="241" t="s">
        <v>140</v>
      </c>
    </row>
    <row r="312" s="14" customFormat="1">
      <c r="A312" s="14"/>
      <c r="B312" s="242"/>
      <c r="C312" s="243"/>
      <c r="D312" s="233" t="s">
        <v>151</v>
      </c>
      <c r="E312" s="244" t="s">
        <v>18</v>
      </c>
      <c r="F312" s="245" t="s">
        <v>192</v>
      </c>
      <c r="G312" s="243"/>
      <c r="H312" s="246">
        <v>0.20999999999999999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151</v>
      </c>
      <c r="AU312" s="252" t="s">
        <v>80</v>
      </c>
      <c r="AV312" s="14" t="s">
        <v>80</v>
      </c>
      <c r="AW312" s="14" t="s">
        <v>33</v>
      </c>
      <c r="AX312" s="14" t="s">
        <v>71</v>
      </c>
      <c r="AY312" s="252" t="s">
        <v>140</v>
      </c>
    </row>
    <row r="313" s="14" customFormat="1">
      <c r="A313" s="14"/>
      <c r="B313" s="242"/>
      <c r="C313" s="243"/>
      <c r="D313" s="233" t="s">
        <v>151</v>
      </c>
      <c r="E313" s="244" t="s">
        <v>18</v>
      </c>
      <c r="F313" s="245" t="s">
        <v>321</v>
      </c>
      <c r="G313" s="243"/>
      <c r="H313" s="246">
        <v>2.2999999999999998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151</v>
      </c>
      <c r="AU313" s="252" t="s">
        <v>80</v>
      </c>
      <c r="AV313" s="14" t="s">
        <v>80</v>
      </c>
      <c r="AW313" s="14" t="s">
        <v>33</v>
      </c>
      <c r="AX313" s="14" t="s">
        <v>71</v>
      </c>
      <c r="AY313" s="252" t="s">
        <v>140</v>
      </c>
    </row>
    <row r="314" s="14" customFormat="1">
      <c r="A314" s="14"/>
      <c r="B314" s="242"/>
      <c r="C314" s="243"/>
      <c r="D314" s="233" t="s">
        <v>151</v>
      </c>
      <c r="E314" s="244" t="s">
        <v>18</v>
      </c>
      <c r="F314" s="245" t="s">
        <v>322</v>
      </c>
      <c r="G314" s="243"/>
      <c r="H314" s="246">
        <v>1.0800000000000001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151</v>
      </c>
      <c r="AU314" s="252" t="s">
        <v>80</v>
      </c>
      <c r="AV314" s="14" t="s">
        <v>80</v>
      </c>
      <c r="AW314" s="14" t="s">
        <v>33</v>
      </c>
      <c r="AX314" s="14" t="s">
        <v>71</v>
      </c>
      <c r="AY314" s="252" t="s">
        <v>140</v>
      </c>
    </row>
    <row r="315" s="14" customFormat="1">
      <c r="A315" s="14"/>
      <c r="B315" s="242"/>
      <c r="C315" s="243"/>
      <c r="D315" s="233" t="s">
        <v>151</v>
      </c>
      <c r="E315" s="244" t="s">
        <v>18</v>
      </c>
      <c r="F315" s="245" t="s">
        <v>323</v>
      </c>
      <c r="G315" s="243"/>
      <c r="H315" s="246">
        <v>1.22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151</v>
      </c>
      <c r="AU315" s="252" t="s">
        <v>80</v>
      </c>
      <c r="AV315" s="14" t="s">
        <v>80</v>
      </c>
      <c r="AW315" s="14" t="s">
        <v>33</v>
      </c>
      <c r="AX315" s="14" t="s">
        <v>71</v>
      </c>
      <c r="AY315" s="252" t="s">
        <v>140</v>
      </c>
    </row>
    <row r="316" s="14" customFormat="1">
      <c r="A316" s="14"/>
      <c r="B316" s="242"/>
      <c r="C316" s="243"/>
      <c r="D316" s="233" t="s">
        <v>151</v>
      </c>
      <c r="E316" s="244" t="s">
        <v>18</v>
      </c>
      <c r="F316" s="245" t="s">
        <v>194</v>
      </c>
      <c r="G316" s="243"/>
      <c r="H316" s="246">
        <v>0.63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2" t="s">
        <v>151</v>
      </c>
      <c r="AU316" s="252" t="s">
        <v>80</v>
      </c>
      <c r="AV316" s="14" t="s">
        <v>80</v>
      </c>
      <c r="AW316" s="14" t="s">
        <v>33</v>
      </c>
      <c r="AX316" s="14" t="s">
        <v>71</v>
      </c>
      <c r="AY316" s="252" t="s">
        <v>140</v>
      </c>
    </row>
    <row r="317" s="14" customFormat="1">
      <c r="A317" s="14"/>
      <c r="B317" s="242"/>
      <c r="C317" s="243"/>
      <c r="D317" s="233" t="s">
        <v>151</v>
      </c>
      <c r="E317" s="244" t="s">
        <v>18</v>
      </c>
      <c r="F317" s="245" t="s">
        <v>195</v>
      </c>
      <c r="G317" s="243"/>
      <c r="H317" s="246">
        <v>0.27000000000000002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151</v>
      </c>
      <c r="AU317" s="252" t="s">
        <v>80</v>
      </c>
      <c r="AV317" s="14" t="s">
        <v>80</v>
      </c>
      <c r="AW317" s="14" t="s">
        <v>33</v>
      </c>
      <c r="AX317" s="14" t="s">
        <v>71</v>
      </c>
      <c r="AY317" s="252" t="s">
        <v>140</v>
      </c>
    </row>
    <row r="318" s="14" customFormat="1">
      <c r="A318" s="14"/>
      <c r="B318" s="242"/>
      <c r="C318" s="243"/>
      <c r="D318" s="233" t="s">
        <v>151</v>
      </c>
      <c r="E318" s="244" t="s">
        <v>18</v>
      </c>
      <c r="F318" s="245" t="s">
        <v>194</v>
      </c>
      <c r="G318" s="243"/>
      <c r="H318" s="246">
        <v>0.63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151</v>
      </c>
      <c r="AU318" s="252" t="s">
        <v>80</v>
      </c>
      <c r="AV318" s="14" t="s">
        <v>80</v>
      </c>
      <c r="AW318" s="14" t="s">
        <v>33</v>
      </c>
      <c r="AX318" s="14" t="s">
        <v>71</v>
      </c>
      <c r="AY318" s="252" t="s">
        <v>140</v>
      </c>
    </row>
    <row r="319" s="14" customFormat="1">
      <c r="A319" s="14"/>
      <c r="B319" s="242"/>
      <c r="C319" s="243"/>
      <c r="D319" s="233" t="s">
        <v>151</v>
      </c>
      <c r="E319" s="244" t="s">
        <v>18</v>
      </c>
      <c r="F319" s="245" t="s">
        <v>322</v>
      </c>
      <c r="G319" s="243"/>
      <c r="H319" s="246">
        <v>1.0800000000000001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151</v>
      </c>
      <c r="AU319" s="252" t="s">
        <v>80</v>
      </c>
      <c r="AV319" s="14" t="s">
        <v>80</v>
      </c>
      <c r="AW319" s="14" t="s">
        <v>33</v>
      </c>
      <c r="AX319" s="14" t="s">
        <v>71</v>
      </c>
      <c r="AY319" s="252" t="s">
        <v>140</v>
      </c>
    </row>
    <row r="320" s="14" customFormat="1">
      <c r="A320" s="14"/>
      <c r="B320" s="242"/>
      <c r="C320" s="243"/>
      <c r="D320" s="233" t="s">
        <v>151</v>
      </c>
      <c r="E320" s="244" t="s">
        <v>18</v>
      </c>
      <c r="F320" s="245" t="s">
        <v>197</v>
      </c>
      <c r="G320" s="243"/>
      <c r="H320" s="246">
        <v>2.2999999999999998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2" t="s">
        <v>151</v>
      </c>
      <c r="AU320" s="252" t="s">
        <v>80</v>
      </c>
      <c r="AV320" s="14" t="s">
        <v>80</v>
      </c>
      <c r="AW320" s="14" t="s">
        <v>33</v>
      </c>
      <c r="AX320" s="14" t="s">
        <v>71</v>
      </c>
      <c r="AY320" s="252" t="s">
        <v>140</v>
      </c>
    </row>
    <row r="321" s="14" customFormat="1">
      <c r="A321" s="14"/>
      <c r="B321" s="242"/>
      <c r="C321" s="243"/>
      <c r="D321" s="233" t="s">
        <v>151</v>
      </c>
      <c r="E321" s="244" t="s">
        <v>18</v>
      </c>
      <c r="F321" s="245" t="s">
        <v>194</v>
      </c>
      <c r="G321" s="243"/>
      <c r="H321" s="246">
        <v>0.63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151</v>
      </c>
      <c r="AU321" s="252" t="s">
        <v>80</v>
      </c>
      <c r="AV321" s="14" t="s">
        <v>80</v>
      </c>
      <c r="AW321" s="14" t="s">
        <v>33</v>
      </c>
      <c r="AX321" s="14" t="s">
        <v>71</v>
      </c>
      <c r="AY321" s="252" t="s">
        <v>140</v>
      </c>
    </row>
    <row r="322" s="14" customFormat="1">
      <c r="A322" s="14"/>
      <c r="B322" s="242"/>
      <c r="C322" s="243"/>
      <c r="D322" s="233" t="s">
        <v>151</v>
      </c>
      <c r="E322" s="244" t="s">
        <v>18</v>
      </c>
      <c r="F322" s="245" t="s">
        <v>322</v>
      </c>
      <c r="G322" s="243"/>
      <c r="H322" s="246">
        <v>1.0800000000000001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2" t="s">
        <v>151</v>
      </c>
      <c r="AU322" s="252" t="s">
        <v>80</v>
      </c>
      <c r="AV322" s="14" t="s">
        <v>80</v>
      </c>
      <c r="AW322" s="14" t="s">
        <v>33</v>
      </c>
      <c r="AX322" s="14" t="s">
        <v>71</v>
      </c>
      <c r="AY322" s="252" t="s">
        <v>140</v>
      </c>
    </row>
    <row r="323" s="14" customFormat="1">
      <c r="A323" s="14"/>
      <c r="B323" s="242"/>
      <c r="C323" s="243"/>
      <c r="D323" s="233" t="s">
        <v>151</v>
      </c>
      <c r="E323" s="244" t="s">
        <v>18</v>
      </c>
      <c r="F323" s="245" t="s">
        <v>324</v>
      </c>
      <c r="G323" s="243"/>
      <c r="H323" s="246">
        <v>0.54000000000000004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151</v>
      </c>
      <c r="AU323" s="252" t="s">
        <v>80</v>
      </c>
      <c r="AV323" s="14" t="s">
        <v>80</v>
      </c>
      <c r="AW323" s="14" t="s">
        <v>33</v>
      </c>
      <c r="AX323" s="14" t="s">
        <v>71</v>
      </c>
      <c r="AY323" s="252" t="s">
        <v>140</v>
      </c>
    </row>
    <row r="324" s="14" customFormat="1">
      <c r="A324" s="14"/>
      <c r="B324" s="242"/>
      <c r="C324" s="243"/>
      <c r="D324" s="233" t="s">
        <v>151</v>
      </c>
      <c r="E324" s="244" t="s">
        <v>18</v>
      </c>
      <c r="F324" s="245" t="s">
        <v>198</v>
      </c>
      <c r="G324" s="243"/>
      <c r="H324" s="246">
        <v>0.45000000000000001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151</v>
      </c>
      <c r="AU324" s="252" t="s">
        <v>80</v>
      </c>
      <c r="AV324" s="14" t="s">
        <v>80</v>
      </c>
      <c r="AW324" s="14" t="s">
        <v>33</v>
      </c>
      <c r="AX324" s="14" t="s">
        <v>71</v>
      </c>
      <c r="AY324" s="252" t="s">
        <v>140</v>
      </c>
    </row>
    <row r="325" s="14" customFormat="1">
      <c r="A325" s="14"/>
      <c r="B325" s="242"/>
      <c r="C325" s="243"/>
      <c r="D325" s="233" t="s">
        <v>151</v>
      </c>
      <c r="E325" s="244" t="s">
        <v>18</v>
      </c>
      <c r="F325" s="245" t="s">
        <v>199</v>
      </c>
      <c r="G325" s="243"/>
      <c r="H325" s="246">
        <v>0.81000000000000005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151</v>
      </c>
      <c r="AU325" s="252" t="s">
        <v>80</v>
      </c>
      <c r="AV325" s="14" t="s">
        <v>80</v>
      </c>
      <c r="AW325" s="14" t="s">
        <v>33</v>
      </c>
      <c r="AX325" s="14" t="s">
        <v>71</v>
      </c>
      <c r="AY325" s="252" t="s">
        <v>140</v>
      </c>
    </row>
    <row r="326" s="13" customFormat="1">
      <c r="A326" s="13"/>
      <c r="B326" s="231"/>
      <c r="C326" s="232"/>
      <c r="D326" s="233" t="s">
        <v>151</v>
      </c>
      <c r="E326" s="234" t="s">
        <v>18</v>
      </c>
      <c r="F326" s="235" t="s">
        <v>200</v>
      </c>
      <c r="G326" s="232"/>
      <c r="H326" s="234" t="s">
        <v>18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151</v>
      </c>
      <c r="AU326" s="241" t="s">
        <v>80</v>
      </c>
      <c r="AV326" s="13" t="s">
        <v>78</v>
      </c>
      <c r="AW326" s="13" t="s">
        <v>33</v>
      </c>
      <c r="AX326" s="13" t="s">
        <v>71</v>
      </c>
      <c r="AY326" s="241" t="s">
        <v>140</v>
      </c>
    </row>
    <row r="327" s="14" customFormat="1">
      <c r="A327" s="14"/>
      <c r="B327" s="242"/>
      <c r="C327" s="243"/>
      <c r="D327" s="233" t="s">
        <v>151</v>
      </c>
      <c r="E327" s="244" t="s">
        <v>18</v>
      </c>
      <c r="F327" s="245" t="s">
        <v>325</v>
      </c>
      <c r="G327" s="243"/>
      <c r="H327" s="246">
        <v>1.8899999999999999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151</v>
      </c>
      <c r="AU327" s="252" t="s">
        <v>80</v>
      </c>
      <c r="AV327" s="14" t="s">
        <v>80</v>
      </c>
      <c r="AW327" s="14" t="s">
        <v>33</v>
      </c>
      <c r="AX327" s="14" t="s">
        <v>71</v>
      </c>
      <c r="AY327" s="252" t="s">
        <v>140</v>
      </c>
    </row>
    <row r="328" s="14" customFormat="1">
      <c r="A328" s="14"/>
      <c r="B328" s="242"/>
      <c r="C328" s="243"/>
      <c r="D328" s="233" t="s">
        <v>151</v>
      </c>
      <c r="E328" s="244" t="s">
        <v>18</v>
      </c>
      <c r="F328" s="245" t="s">
        <v>326</v>
      </c>
      <c r="G328" s="243"/>
      <c r="H328" s="246">
        <v>2.6800000000000002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151</v>
      </c>
      <c r="AU328" s="252" t="s">
        <v>80</v>
      </c>
      <c r="AV328" s="14" t="s">
        <v>80</v>
      </c>
      <c r="AW328" s="14" t="s">
        <v>33</v>
      </c>
      <c r="AX328" s="14" t="s">
        <v>71</v>
      </c>
      <c r="AY328" s="252" t="s">
        <v>140</v>
      </c>
    </row>
    <row r="329" s="14" customFormat="1">
      <c r="A329" s="14"/>
      <c r="B329" s="242"/>
      <c r="C329" s="243"/>
      <c r="D329" s="233" t="s">
        <v>151</v>
      </c>
      <c r="E329" s="244" t="s">
        <v>18</v>
      </c>
      <c r="F329" s="245" t="s">
        <v>327</v>
      </c>
      <c r="G329" s="243"/>
      <c r="H329" s="246">
        <v>1.26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151</v>
      </c>
      <c r="AU329" s="252" t="s">
        <v>80</v>
      </c>
      <c r="AV329" s="14" t="s">
        <v>80</v>
      </c>
      <c r="AW329" s="14" t="s">
        <v>33</v>
      </c>
      <c r="AX329" s="14" t="s">
        <v>71</v>
      </c>
      <c r="AY329" s="252" t="s">
        <v>140</v>
      </c>
    </row>
    <row r="330" s="14" customFormat="1">
      <c r="A330" s="14"/>
      <c r="B330" s="242"/>
      <c r="C330" s="243"/>
      <c r="D330" s="233" t="s">
        <v>151</v>
      </c>
      <c r="E330" s="244" t="s">
        <v>18</v>
      </c>
      <c r="F330" s="245" t="s">
        <v>328</v>
      </c>
      <c r="G330" s="243"/>
      <c r="H330" s="246">
        <v>2.21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2" t="s">
        <v>151</v>
      </c>
      <c r="AU330" s="252" t="s">
        <v>80</v>
      </c>
      <c r="AV330" s="14" t="s">
        <v>80</v>
      </c>
      <c r="AW330" s="14" t="s">
        <v>33</v>
      </c>
      <c r="AX330" s="14" t="s">
        <v>71</v>
      </c>
      <c r="AY330" s="252" t="s">
        <v>140</v>
      </c>
    </row>
    <row r="331" s="13" customFormat="1">
      <c r="A331" s="13"/>
      <c r="B331" s="231"/>
      <c r="C331" s="232"/>
      <c r="D331" s="233" t="s">
        <v>151</v>
      </c>
      <c r="E331" s="234" t="s">
        <v>18</v>
      </c>
      <c r="F331" s="235" t="s">
        <v>203</v>
      </c>
      <c r="G331" s="232"/>
      <c r="H331" s="234" t="s">
        <v>18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151</v>
      </c>
      <c r="AU331" s="241" t="s">
        <v>80</v>
      </c>
      <c r="AV331" s="13" t="s">
        <v>78</v>
      </c>
      <c r="AW331" s="13" t="s">
        <v>33</v>
      </c>
      <c r="AX331" s="13" t="s">
        <v>71</v>
      </c>
      <c r="AY331" s="241" t="s">
        <v>140</v>
      </c>
    </row>
    <row r="332" s="14" customFormat="1">
      <c r="A332" s="14"/>
      <c r="B332" s="242"/>
      <c r="C332" s="243"/>
      <c r="D332" s="233" t="s">
        <v>151</v>
      </c>
      <c r="E332" s="244" t="s">
        <v>18</v>
      </c>
      <c r="F332" s="245" t="s">
        <v>329</v>
      </c>
      <c r="G332" s="243"/>
      <c r="H332" s="246">
        <v>0.59999999999999998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151</v>
      </c>
      <c r="AU332" s="252" t="s">
        <v>80</v>
      </c>
      <c r="AV332" s="14" t="s">
        <v>80</v>
      </c>
      <c r="AW332" s="14" t="s">
        <v>33</v>
      </c>
      <c r="AX332" s="14" t="s">
        <v>71</v>
      </c>
      <c r="AY332" s="252" t="s">
        <v>140</v>
      </c>
    </row>
    <row r="333" s="14" customFormat="1">
      <c r="A333" s="14"/>
      <c r="B333" s="242"/>
      <c r="C333" s="243"/>
      <c r="D333" s="233" t="s">
        <v>151</v>
      </c>
      <c r="E333" s="244" t="s">
        <v>18</v>
      </c>
      <c r="F333" s="245" t="s">
        <v>330</v>
      </c>
      <c r="G333" s="243"/>
      <c r="H333" s="246">
        <v>1.7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151</v>
      </c>
      <c r="AU333" s="252" t="s">
        <v>80</v>
      </c>
      <c r="AV333" s="14" t="s">
        <v>80</v>
      </c>
      <c r="AW333" s="14" t="s">
        <v>33</v>
      </c>
      <c r="AX333" s="14" t="s">
        <v>71</v>
      </c>
      <c r="AY333" s="252" t="s">
        <v>140</v>
      </c>
    </row>
    <row r="334" s="14" customFormat="1">
      <c r="A334" s="14"/>
      <c r="B334" s="242"/>
      <c r="C334" s="243"/>
      <c r="D334" s="233" t="s">
        <v>151</v>
      </c>
      <c r="E334" s="244" t="s">
        <v>18</v>
      </c>
      <c r="F334" s="245" t="s">
        <v>329</v>
      </c>
      <c r="G334" s="243"/>
      <c r="H334" s="246">
        <v>0.59999999999999998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151</v>
      </c>
      <c r="AU334" s="252" t="s">
        <v>80</v>
      </c>
      <c r="AV334" s="14" t="s">
        <v>80</v>
      </c>
      <c r="AW334" s="14" t="s">
        <v>33</v>
      </c>
      <c r="AX334" s="14" t="s">
        <v>71</v>
      </c>
      <c r="AY334" s="252" t="s">
        <v>140</v>
      </c>
    </row>
    <row r="335" s="14" customFormat="1">
      <c r="A335" s="14"/>
      <c r="B335" s="242"/>
      <c r="C335" s="243"/>
      <c r="D335" s="233" t="s">
        <v>151</v>
      </c>
      <c r="E335" s="244" t="s">
        <v>18</v>
      </c>
      <c r="F335" s="245" t="s">
        <v>331</v>
      </c>
      <c r="G335" s="243"/>
      <c r="H335" s="246">
        <v>1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151</v>
      </c>
      <c r="AU335" s="252" t="s">
        <v>80</v>
      </c>
      <c r="AV335" s="14" t="s">
        <v>80</v>
      </c>
      <c r="AW335" s="14" t="s">
        <v>33</v>
      </c>
      <c r="AX335" s="14" t="s">
        <v>71</v>
      </c>
      <c r="AY335" s="252" t="s">
        <v>140</v>
      </c>
    </row>
    <row r="336" s="15" customFormat="1">
      <c r="A336" s="15"/>
      <c r="B336" s="253"/>
      <c r="C336" s="254"/>
      <c r="D336" s="233" t="s">
        <v>151</v>
      </c>
      <c r="E336" s="255" t="s">
        <v>18</v>
      </c>
      <c r="F336" s="256" t="s">
        <v>154</v>
      </c>
      <c r="G336" s="254"/>
      <c r="H336" s="257">
        <v>37.609999999999999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3" t="s">
        <v>151</v>
      </c>
      <c r="AU336" s="263" t="s">
        <v>80</v>
      </c>
      <c r="AV336" s="15" t="s">
        <v>147</v>
      </c>
      <c r="AW336" s="15" t="s">
        <v>33</v>
      </c>
      <c r="AX336" s="15" t="s">
        <v>78</v>
      </c>
      <c r="AY336" s="263" t="s">
        <v>140</v>
      </c>
    </row>
    <row r="337" s="2" customFormat="1" ht="16.5" customHeight="1">
      <c r="A337" s="40"/>
      <c r="B337" s="41"/>
      <c r="C337" s="214" t="s">
        <v>337</v>
      </c>
      <c r="D337" s="214" t="s">
        <v>142</v>
      </c>
      <c r="E337" s="215" t="s">
        <v>338</v>
      </c>
      <c r="F337" s="216" t="s">
        <v>339</v>
      </c>
      <c r="G337" s="217" t="s">
        <v>145</v>
      </c>
      <c r="H337" s="218">
        <v>37.609999999999999</v>
      </c>
      <c r="I337" s="219"/>
      <c r="J337" s="218">
        <f>ROUND(I337*H337,2)</f>
        <v>0</v>
      </c>
      <c r="K337" s="216" t="s">
        <v>146</v>
      </c>
      <c r="L337" s="46"/>
      <c r="M337" s="220" t="s">
        <v>18</v>
      </c>
      <c r="N337" s="221" t="s">
        <v>42</v>
      </c>
      <c r="O337" s="86"/>
      <c r="P337" s="222">
        <f>O337*H337</f>
        <v>0</v>
      </c>
      <c r="Q337" s="222">
        <v>0.0040000000000000001</v>
      </c>
      <c r="R337" s="222">
        <f>Q337*H337</f>
        <v>0.15043999999999999</v>
      </c>
      <c r="S337" s="222">
        <v>0</v>
      </c>
      <c r="T337" s="223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4" t="s">
        <v>147</v>
      </c>
      <c r="AT337" s="224" t="s">
        <v>142</v>
      </c>
      <c r="AU337" s="224" t="s">
        <v>80</v>
      </c>
      <c r="AY337" s="19" t="s">
        <v>140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9" t="s">
        <v>78</v>
      </c>
      <c r="BK337" s="225">
        <f>ROUND(I337*H337,2)</f>
        <v>0</v>
      </c>
      <c r="BL337" s="19" t="s">
        <v>147</v>
      </c>
      <c r="BM337" s="224" t="s">
        <v>340</v>
      </c>
    </row>
    <row r="338" s="2" customFormat="1">
      <c r="A338" s="40"/>
      <c r="B338" s="41"/>
      <c r="C338" s="42"/>
      <c r="D338" s="226" t="s">
        <v>149</v>
      </c>
      <c r="E338" s="42"/>
      <c r="F338" s="227" t="s">
        <v>341</v>
      </c>
      <c r="G338" s="42"/>
      <c r="H338" s="42"/>
      <c r="I338" s="228"/>
      <c r="J338" s="42"/>
      <c r="K338" s="42"/>
      <c r="L338" s="46"/>
      <c r="M338" s="229"/>
      <c r="N338" s="230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149</v>
      </c>
      <c r="AU338" s="19" t="s">
        <v>80</v>
      </c>
    </row>
    <row r="339" s="13" customFormat="1">
      <c r="A339" s="13"/>
      <c r="B339" s="231"/>
      <c r="C339" s="232"/>
      <c r="D339" s="233" t="s">
        <v>151</v>
      </c>
      <c r="E339" s="234" t="s">
        <v>18</v>
      </c>
      <c r="F339" s="235" t="s">
        <v>185</v>
      </c>
      <c r="G339" s="232"/>
      <c r="H339" s="234" t="s">
        <v>18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151</v>
      </c>
      <c r="AU339" s="241" t="s">
        <v>80</v>
      </c>
      <c r="AV339" s="13" t="s">
        <v>78</v>
      </c>
      <c r="AW339" s="13" t="s">
        <v>33</v>
      </c>
      <c r="AX339" s="13" t="s">
        <v>71</v>
      </c>
      <c r="AY339" s="241" t="s">
        <v>140</v>
      </c>
    </row>
    <row r="340" s="14" customFormat="1">
      <c r="A340" s="14"/>
      <c r="B340" s="242"/>
      <c r="C340" s="243"/>
      <c r="D340" s="233" t="s">
        <v>151</v>
      </c>
      <c r="E340" s="244" t="s">
        <v>18</v>
      </c>
      <c r="F340" s="245" t="s">
        <v>186</v>
      </c>
      <c r="G340" s="243"/>
      <c r="H340" s="246">
        <v>1.4199999999999999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151</v>
      </c>
      <c r="AU340" s="252" t="s">
        <v>80</v>
      </c>
      <c r="AV340" s="14" t="s">
        <v>80</v>
      </c>
      <c r="AW340" s="14" t="s">
        <v>33</v>
      </c>
      <c r="AX340" s="14" t="s">
        <v>71</v>
      </c>
      <c r="AY340" s="252" t="s">
        <v>140</v>
      </c>
    </row>
    <row r="341" s="14" customFormat="1">
      <c r="A341" s="14"/>
      <c r="B341" s="242"/>
      <c r="C341" s="243"/>
      <c r="D341" s="233" t="s">
        <v>151</v>
      </c>
      <c r="E341" s="244" t="s">
        <v>18</v>
      </c>
      <c r="F341" s="245" t="s">
        <v>187</v>
      </c>
      <c r="G341" s="243"/>
      <c r="H341" s="246">
        <v>3.3599999999999999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2" t="s">
        <v>151</v>
      </c>
      <c r="AU341" s="252" t="s">
        <v>80</v>
      </c>
      <c r="AV341" s="14" t="s">
        <v>80</v>
      </c>
      <c r="AW341" s="14" t="s">
        <v>33</v>
      </c>
      <c r="AX341" s="14" t="s">
        <v>71</v>
      </c>
      <c r="AY341" s="252" t="s">
        <v>140</v>
      </c>
    </row>
    <row r="342" s="14" customFormat="1">
      <c r="A342" s="14"/>
      <c r="B342" s="242"/>
      <c r="C342" s="243"/>
      <c r="D342" s="233" t="s">
        <v>151</v>
      </c>
      <c r="E342" s="244" t="s">
        <v>18</v>
      </c>
      <c r="F342" s="245" t="s">
        <v>188</v>
      </c>
      <c r="G342" s="243"/>
      <c r="H342" s="246">
        <v>1.2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2" t="s">
        <v>151</v>
      </c>
      <c r="AU342" s="252" t="s">
        <v>80</v>
      </c>
      <c r="AV342" s="14" t="s">
        <v>80</v>
      </c>
      <c r="AW342" s="14" t="s">
        <v>33</v>
      </c>
      <c r="AX342" s="14" t="s">
        <v>71</v>
      </c>
      <c r="AY342" s="252" t="s">
        <v>140</v>
      </c>
    </row>
    <row r="343" s="14" customFormat="1">
      <c r="A343" s="14"/>
      <c r="B343" s="242"/>
      <c r="C343" s="243"/>
      <c r="D343" s="233" t="s">
        <v>151</v>
      </c>
      <c r="E343" s="244" t="s">
        <v>18</v>
      </c>
      <c r="F343" s="245" t="s">
        <v>189</v>
      </c>
      <c r="G343" s="243"/>
      <c r="H343" s="246">
        <v>4.3099999999999996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151</v>
      </c>
      <c r="AU343" s="252" t="s">
        <v>80</v>
      </c>
      <c r="AV343" s="14" t="s">
        <v>80</v>
      </c>
      <c r="AW343" s="14" t="s">
        <v>33</v>
      </c>
      <c r="AX343" s="14" t="s">
        <v>71</v>
      </c>
      <c r="AY343" s="252" t="s">
        <v>140</v>
      </c>
    </row>
    <row r="344" s="14" customFormat="1">
      <c r="A344" s="14"/>
      <c r="B344" s="242"/>
      <c r="C344" s="243"/>
      <c r="D344" s="233" t="s">
        <v>151</v>
      </c>
      <c r="E344" s="244" t="s">
        <v>18</v>
      </c>
      <c r="F344" s="245" t="s">
        <v>190</v>
      </c>
      <c r="G344" s="243"/>
      <c r="H344" s="246">
        <v>2.1499999999999999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2" t="s">
        <v>151</v>
      </c>
      <c r="AU344" s="252" t="s">
        <v>80</v>
      </c>
      <c r="AV344" s="14" t="s">
        <v>80</v>
      </c>
      <c r="AW344" s="14" t="s">
        <v>33</v>
      </c>
      <c r="AX344" s="14" t="s">
        <v>71</v>
      </c>
      <c r="AY344" s="252" t="s">
        <v>140</v>
      </c>
    </row>
    <row r="345" s="13" customFormat="1">
      <c r="A345" s="13"/>
      <c r="B345" s="231"/>
      <c r="C345" s="232"/>
      <c r="D345" s="233" t="s">
        <v>151</v>
      </c>
      <c r="E345" s="234" t="s">
        <v>18</v>
      </c>
      <c r="F345" s="235" t="s">
        <v>191</v>
      </c>
      <c r="G345" s="232"/>
      <c r="H345" s="234" t="s">
        <v>18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151</v>
      </c>
      <c r="AU345" s="241" t="s">
        <v>80</v>
      </c>
      <c r="AV345" s="13" t="s">
        <v>78</v>
      </c>
      <c r="AW345" s="13" t="s">
        <v>33</v>
      </c>
      <c r="AX345" s="13" t="s">
        <v>71</v>
      </c>
      <c r="AY345" s="241" t="s">
        <v>140</v>
      </c>
    </row>
    <row r="346" s="14" customFormat="1">
      <c r="A346" s="14"/>
      <c r="B346" s="242"/>
      <c r="C346" s="243"/>
      <c r="D346" s="233" t="s">
        <v>151</v>
      </c>
      <c r="E346" s="244" t="s">
        <v>18</v>
      </c>
      <c r="F346" s="245" t="s">
        <v>192</v>
      </c>
      <c r="G346" s="243"/>
      <c r="H346" s="246">
        <v>0.20999999999999999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151</v>
      </c>
      <c r="AU346" s="252" t="s">
        <v>80</v>
      </c>
      <c r="AV346" s="14" t="s">
        <v>80</v>
      </c>
      <c r="AW346" s="14" t="s">
        <v>33</v>
      </c>
      <c r="AX346" s="14" t="s">
        <v>71</v>
      </c>
      <c r="AY346" s="252" t="s">
        <v>140</v>
      </c>
    </row>
    <row r="347" s="14" customFormat="1">
      <c r="A347" s="14"/>
      <c r="B347" s="242"/>
      <c r="C347" s="243"/>
      <c r="D347" s="233" t="s">
        <v>151</v>
      </c>
      <c r="E347" s="244" t="s">
        <v>18</v>
      </c>
      <c r="F347" s="245" t="s">
        <v>321</v>
      </c>
      <c r="G347" s="243"/>
      <c r="H347" s="246">
        <v>2.2999999999999998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151</v>
      </c>
      <c r="AU347" s="252" t="s">
        <v>80</v>
      </c>
      <c r="AV347" s="14" t="s">
        <v>80</v>
      </c>
      <c r="AW347" s="14" t="s">
        <v>33</v>
      </c>
      <c r="AX347" s="14" t="s">
        <v>71</v>
      </c>
      <c r="AY347" s="252" t="s">
        <v>140</v>
      </c>
    </row>
    <row r="348" s="14" customFormat="1">
      <c r="A348" s="14"/>
      <c r="B348" s="242"/>
      <c r="C348" s="243"/>
      <c r="D348" s="233" t="s">
        <v>151</v>
      </c>
      <c r="E348" s="244" t="s">
        <v>18</v>
      </c>
      <c r="F348" s="245" t="s">
        <v>322</v>
      </c>
      <c r="G348" s="243"/>
      <c r="H348" s="246">
        <v>1.0800000000000001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151</v>
      </c>
      <c r="AU348" s="252" t="s">
        <v>80</v>
      </c>
      <c r="AV348" s="14" t="s">
        <v>80</v>
      </c>
      <c r="AW348" s="14" t="s">
        <v>33</v>
      </c>
      <c r="AX348" s="14" t="s">
        <v>71</v>
      </c>
      <c r="AY348" s="252" t="s">
        <v>140</v>
      </c>
    </row>
    <row r="349" s="14" customFormat="1">
      <c r="A349" s="14"/>
      <c r="B349" s="242"/>
      <c r="C349" s="243"/>
      <c r="D349" s="233" t="s">
        <v>151</v>
      </c>
      <c r="E349" s="244" t="s">
        <v>18</v>
      </c>
      <c r="F349" s="245" t="s">
        <v>323</v>
      </c>
      <c r="G349" s="243"/>
      <c r="H349" s="246">
        <v>1.22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151</v>
      </c>
      <c r="AU349" s="252" t="s">
        <v>80</v>
      </c>
      <c r="AV349" s="14" t="s">
        <v>80</v>
      </c>
      <c r="AW349" s="14" t="s">
        <v>33</v>
      </c>
      <c r="AX349" s="14" t="s">
        <v>71</v>
      </c>
      <c r="AY349" s="252" t="s">
        <v>140</v>
      </c>
    </row>
    <row r="350" s="14" customFormat="1">
      <c r="A350" s="14"/>
      <c r="B350" s="242"/>
      <c r="C350" s="243"/>
      <c r="D350" s="233" t="s">
        <v>151</v>
      </c>
      <c r="E350" s="244" t="s">
        <v>18</v>
      </c>
      <c r="F350" s="245" t="s">
        <v>194</v>
      </c>
      <c r="G350" s="243"/>
      <c r="H350" s="246">
        <v>0.63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151</v>
      </c>
      <c r="AU350" s="252" t="s">
        <v>80</v>
      </c>
      <c r="AV350" s="14" t="s">
        <v>80</v>
      </c>
      <c r="AW350" s="14" t="s">
        <v>33</v>
      </c>
      <c r="AX350" s="14" t="s">
        <v>71</v>
      </c>
      <c r="AY350" s="252" t="s">
        <v>140</v>
      </c>
    </row>
    <row r="351" s="14" customFormat="1">
      <c r="A351" s="14"/>
      <c r="B351" s="242"/>
      <c r="C351" s="243"/>
      <c r="D351" s="233" t="s">
        <v>151</v>
      </c>
      <c r="E351" s="244" t="s">
        <v>18</v>
      </c>
      <c r="F351" s="245" t="s">
        <v>195</v>
      </c>
      <c r="G351" s="243"/>
      <c r="H351" s="246">
        <v>0.27000000000000002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2" t="s">
        <v>151</v>
      </c>
      <c r="AU351" s="252" t="s">
        <v>80</v>
      </c>
      <c r="AV351" s="14" t="s">
        <v>80</v>
      </c>
      <c r="AW351" s="14" t="s">
        <v>33</v>
      </c>
      <c r="AX351" s="14" t="s">
        <v>71</v>
      </c>
      <c r="AY351" s="252" t="s">
        <v>140</v>
      </c>
    </row>
    <row r="352" s="14" customFormat="1">
      <c r="A352" s="14"/>
      <c r="B352" s="242"/>
      <c r="C352" s="243"/>
      <c r="D352" s="233" t="s">
        <v>151</v>
      </c>
      <c r="E352" s="244" t="s">
        <v>18</v>
      </c>
      <c r="F352" s="245" t="s">
        <v>194</v>
      </c>
      <c r="G352" s="243"/>
      <c r="H352" s="246">
        <v>0.63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151</v>
      </c>
      <c r="AU352" s="252" t="s">
        <v>80</v>
      </c>
      <c r="AV352" s="14" t="s">
        <v>80</v>
      </c>
      <c r="AW352" s="14" t="s">
        <v>33</v>
      </c>
      <c r="AX352" s="14" t="s">
        <v>71</v>
      </c>
      <c r="AY352" s="252" t="s">
        <v>140</v>
      </c>
    </row>
    <row r="353" s="14" customFormat="1">
      <c r="A353" s="14"/>
      <c r="B353" s="242"/>
      <c r="C353" s="243"/>
      <c r="D353" s="233" t="s">
        <v>151</v>
      </c>
      <c r="E353" s="244" t="s">
        <v>18</v>
      </c>
      <c r="F353" s="245" t="s">
        <v>322</v>
      </c>
      <c r="G353" s="243"/>
      <c r="H353" s="246">
        <v>1.0800000000000001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2" t="s">
        <v>151</v>
      </c>
      <c r="AU353" s="252" t="s">
        <v>80</v>
      </c>
      <c r="AV353" s="14" t="s">
        <v>80</v>
      </c>
      <c r="AW353" s="14" t="s">
        <v>33</v>
      </c>
      <c r="AX353" s="14" t="s">
        <v>71</v>
      </c>
      <c r="AY353" s="252" t="s">
        <v>140</v>
      </c>
    </row>
    <row r="354" s="14" customFormat="1">
      <c r="A354" s="14"/>
      <c r="B354" s="242"/>
      <c r="C354" s="243"/>
      <c r="D354" s="233" t="s">
        <v>151</v>
      </c>
      <c r="E354" s="244" t="s">
        <v>18</v>
      </c>
      <c r="F354" s="245" t="s">
        <v>197</v>
      </c>
      <c r="G354" s="243"/>
      <c r="H354" s="246">
        <v>2.2999999999999998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151</v>
      </c>
      <c r="AU354" s="252" t="s">
        <v>80</v>
      </c>
      <c r="AV354" s="14" t="s">
        <v>80</v>
      </c>
      <c r="AW354" s="14" t="s">
        <v>33</v>
      </c>
      <c r="AX354" s="14" t="s">
        <v>71</v>
      </c>
      <c r="AY354" s="252" t="s">
        <v>140</v>
      </c>
    </row>
    <row r="355" s="14" customFormat="1">
      <c r="A355" s="14"/>
      <c r="B355" s="242"/>
      <c r="C355" s="243"/>
      <c r="D355" s="233" t="s">
        <v>151</v>
      </c>
      <c r="E355" s="244" t="s">
        <v>18</v>
      </c>
      <c r="F355" s="245" t="s">
        <v>194</v>
      </c>
      <c r="G355" s="243"/>
      <c r="H355" s="246">
        <v>0.63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151</v>
      </c>
      <c r="AU355" s="252" t="s">
        <v>80</v>
      </c>
      <c r="AV355" s="14" t="s">
        <v>80</v>
      </c>
      <c r="AW355" s="14" t="s">
        <v>33</v>
      </c>
      <c r="AX355" s="14" t="s">
        <v>71</v>
      </c>
      <c r="AY355" s="252" t="s">
        <v>140</v>
      </c>
    </row>
    <row r="356" s="14" customFormat="1">
      <c r="A356" s="14"/>
      <c r="B356" s="242"/>
      <c r="C356" s="243"/>
      <c r="D356" s="233" t="s">
        <v>151</v>
      </c>
      <c r="E356" s="244" t="s">
        <v>18</v>
      </c>
      <c r="F356" s="245" t="s">
        <v>322</v>
      </c>
      <c r="G356" s="243"/>
      <c r="H356" s="246">
        <v>1.0800000000000001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2" t="s">
        <v>151</v>
      </c>
      <c r="AU356" s="252" t="s">
        <v>80</v>
      </c>
      <c r="AV356" s="14" t="s">
        <v>80</v>
      </c>
      <c r="AW356" s="14" t="s">
        <v>33</v>
      </c>
      <c r="AX356" s="14" t="s">
        <v>71</v>
      </c>
      <c r="AY356" s="252" t="s">
        <v>140</v>
      </c>
    </row>
    <row r="357" s="14" customFormat="1">
      <c r="A357" s="14"/>
      <c r="B357" s="242"/>
      <c r="C357" s="243"/>
      <c r="D357" s="233" t="s">
        <v>151</v>
      </c>
      <c r="E357" s="244" t="s">
        <v>18</v>
      </c>
      <c r="F357" s="245" t="s">
        <v>324</v>
      </c>
      <c r="G357" s="243"/>
      <c r="H357" s="246">
        <v>0.54000000000000004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151</v>
      </c>
      <c r="AU357" s="252" t="s">
        <v>80</v>
      </c>
      <c r="AV357" s="14" t="s">
        <v>80</v>
      </c>
      <c r="AW357" s="14" t="s">
        <v>33</v>
      </c>
      <c r="AX357" s="14" t="s">
        <v>71</v>
      </c>
      <c r="AY357" s="252" t="s">
        <v>140</v>
      </c>
    </row>
    <row r="358" s="14" customFormat="1">
      <c r="A358" s="14"/>
      <c r="B358" s="242"/>
      <c r="C358" s="243"/>
      <c r="D358" s="233" t="s">
        <v>151</v>
      </c>
      <c r="E358" s="244" t="s">
        <v>18</v>
      </c>
      <c r="F358" s="245" t="s">
        <v>198</v>
      </c>
      <c r="G358" s="243"/>
      <c r="H358" s="246">
        <v>0.45000000000000001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151</v>
      </c>
      <c r="AU358" s="252" t="s">
        <v>80</v>
      </c>
      <c r="AV358" s="14" t="s">
        <v>80</v>
      </c>
      <c r="AW358" s="14" t="s">
        <v>33</v>
      </c>
      <c r="AX358" s="14" t="s">
        <v>71</v>
      </c>
      <c r="AY358" s="252" t="s">
        <v>140</v>
      </c>
    </row>
    <row r="359" s="14" customFormat="1">
      <c r="A359" s="14"/>
      <c r="B359" s="242"/>
      <c r="C359" s="243"/>
      <c r="D359" s="233" t="s">
        <v>151</v>
      </c>
      <c r="E359" s="244" t="s">
        <v>18</v>
      </c>
      <c r="F359" s="245" t="s">
        <v>199</v>
      </c>
      <c r="G359" s="243"/>
      <c r="H359" s="246">
        <v>0.81000000000000005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2" t="s">
        <v>151</v>
      </c>
      <c r="AU359" s="252" t="s">
        <v>80</v>
      </c>
      <c r="AV359" s="14" t="s">
        <v>80</v>
      </c>
      <c r="AW359" s="14" t="s">
        <v>33</v>
      </c>
      <c r="AX359" s="14" t="s">
        <v>71</v>
      </c>
      <c r="AY359" s="252" t="s">
        <v>140</v>
      </c>
    </row>
    <row r="360" s="13" customFormat="1">
      <c r="A360" s="13"/>
      <c r="B360" s="231"/>
      <c r="C360" s="232"/>
      <c r="D360" s="233" t="s">
        <v>151</v>
      </c>
      <c r="E360" s="234" t="s">
        <v>18</v>
      </c>
      <c r="F360" s="235" t="s">
        <v>200</v>
      </c>
      <c r="G360" s="232"/>
      <c r="H360" s="234" t="s">
        <v>18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151</v>
      </c>
      <c r="AU360" s="241" t="s">
        <v>80</v>
      </c>
      <c r="AV360" s="13" t="s">
        <v>78</v>
      </c>
      <c r="AW360" s="13" t="s">
        <v>33</v>
      </c>
      <c r="AX360" s="13" t="s">
        <v>71</v>
      </c>
      <c r="AY360" s="241" t="s">
        <v>140</v>
      </c>
    </row>
    <row r="361" s="14" customFormat="1">
      <c r="A361" s="14"/>
      <c r="B361" s="242"/>
      <c r="C361" s="243"/>
      <c r="D361" s="233" t="s">
        <v>151</v>
      </c>
      <c r="E361" s="244" t="s">
        <v>18</v>
      </c>
      <c r="F361" s="245" t="s">
        <v>325</v>
      </c>
      <c r="G361" s="243"/>
      <c r="H361" s="246">
        <v>1.8899999999999999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2" t="s">
        <v>151</v>
      </c>
      <c r="AU361" s="252" t="s">
        <v>80</v>
      </c>
      <c r="AV361" s="14" t="s">
        <v>80</v>
      </c>
      <c r="AW361" s="14" t="s">
        <v>33</v>
      </c>
      <c r="AX361" s="14" t="s">
        <v>71</v>
      </c>
      <c r="AY361" s="252" t="s">
        <v>140</v>
      </c>
    </row>
    <row r="362" s="14" customFormat="1">
      <c r="A362" s="14"/>
      <c r="B362" s="242"/>
      <c r="C362" s="243"/>
      <c r="D362" s="233" t="s">
        <v>151</v>
      </c>
      <c r="E362" s="244" t="s">
        <v>18</v>
      </c>
      <c r="F362" s="245" t="s">
        <v>326</v>
      </c>
      <c r="G362" s="243"/>
      <c r="H362" s="246">
        <v>2.6800000000000002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2" t="s">
        <v>151</v>
      </c>
      <c r="AU362" s="252" t="s">
        <v>80</v>
      </c>
      <c r="AV362" s="14" t="s">
        <v>80</v>
      </c>
      <c r="AW362" s="14" t="s">
        <v>33</v>
      </c>
      <c r="AX362" s="14" t="s">
        <v>71</v>
      </c>
      <c r="AY362" s="252" t="s">
        <v>140</v>
      </c>
    </row>
    <row r="363" s="14" customFormat="1">
      <c r="A363" s="14"/>
      <c r="B363" s="242"/>
      <c r="C363" s="243"/>
      <c r="D363" s="233" t="s">
        <v>151</v>
      </c>
      <c r="E363" s="244" t="s">
        <v>18</v>
      </c>
      <c r="F363" s="245" t="s">
        <v>327</v>
      </c>
      <c r="G363" s="243"/>
      <c r="H363" s="246">
        <v>1.26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2" t="s">
        <v>151</v>
      </c>
      <c r="AU363" s="252" t="s">
        <v>80</v>
      </c>
      <c r="AV363" s="14" t="s">
        <v>80</v>
      </c>
      <c r="AW363" s="14" t="s">
        <v>33</v>
      </c>
      <c r="AX363" s="14" t="s">
        <v>71</v>
      </c>
      <c r="AY363" s="252" t="s">
        <v>140</v>
      </c>
    </row>
    <row r="364" s="14" customFormat="1">
      <c r="A364" s="14"/>
      <c r="B364" s="242"/>
      <c r="C364" s="243"/>
      <c r="D364" s="233" t="s">
        <v>151</v>
      </c>
      <c r="E364" s="244" t="s">
        <v>18</v>
      </c>
      <c r="F364" s="245" t="s">
        <v>328</v>
      </c>
      <c r="G364" s="243"/>
      <c r="H364" s="246">
        <v>2.21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151</v>
      </c>
      <c r="AU364" s="252" t="s">
        <v>80</v>
      </c>
      <c r="AV364" s="14" t="s">
        <v>80</v>
      </c>
      <c r="AW364" s="14" t="s">
        <v>33</v>
      </c>
      <c r="AX364" s="14" t="s">
        <v>71</v>
      </c>
      <c r="AY364" s="252" t="s">
        <v>140</v>
      </c>
    </row>
    <row r="365" s="13" customFormat="1">
      <c r="A365" s="13"/>
      <c r="B365" s="231"/>
      <c r="C365" s="232"/>
      <c r="D365" s="233" t="s">
        <v>151</v>
      </c>
      <c r="E365" s="234" t="s">
        <v>18</v>
      </c>
      <c r="F365" s="235" t="s">
        <v>203</v>
      </c>
      <c r="G365" s="232"/>
      <c r="H365" s="234" t="s">
        <v>18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151</v>
      </c>
      <c r="AU365" s="241" t="s">
        <v>80</v>
      </c>
      <c r="AV365" s="13" t="s">
        <v>78</v>
      </c>
      <c r="AW365" s="13" t="s">
        <v>33</v>
      </c>
      <c r="AX365" s="13" t="s">
        <v>71</v>
      </c>
      <c r="AY365" s="241" t="s">
        <v>140</v>
      </c>
    </row>
    <row r="366" s="14" customFormat="1">
      <c r="A366" s="14"/>
      <c r="B366" s="242"/>
      <c r="C366" s="243"/>
      <c r="D366" s="233" t="s">
        <v>151</v>
      </c>
      <c r="E366" s="244" t="s">
        <v>18</v>
      </c>
      <c r="F366" s="245" t="s">
        <v>329</v>
      </c>
      <c r="G366" s="243"/>
      <c r="H366" s="246">
        <v>0.59999999999999998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151</v>
      </c>
      <c r="AU366" s="252" t="s">
        <v>80</v>
      </c>
      <c r="AV366" s="14" t="s">
        <v>80</v>
      </c>
      <c r="AW366" s="14" t="s">
        <v>33</v>
      </c>
      <c r="AX366" s="14" t="s">
        <v>71</v>
      </c>
      <c r="AY366" s="252" t="s">
        <v>140</v>
      </c>
    </row>
    <row r="367" s="14" customFormat="1">
      <c r="A367" s="14"/>
      <c r="B367" s="242"/>
      <c r="C367" s="243"/>
      <c r="D367" s="233" t="s">
        <v>151</v>
      </c>
      <c r="E367" s="244" t="s">
        <v>18</v>
      </c>
      <c r="F367" s="245" t="s">
        <v>330</v>
      </c>
      <c r="G367" s="243"/>
      <c r="H367" s="246">
        <v>1.7</v>
      </c>
      <c r="I367" s="247"/>
      <c r="J367" s="243"/>
      <c r="K367" s="243"/>
      <c r="L367" s="248"/>
      <c r="M367" s="249"/>
      <c r="N367" s="250"/>
      <c r="O367" s="250"/>
      <c r="P367" s="250"/>
      <c r="Q367" s="250"/>
      <c r="R367" s="250"/>
      <c r="S367" s="250"/>
      <c r="T367" s="25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2" t="s">
        <v>151</v>
      </c>
      <c r="AU367" s="252" t="s">
        <v>80</v>
      </c>
      <c r="AV367" s="14" t="s">
        <v>80</v>
      </c>
      <c r="AW367" s="14" t="s">
        <v>33</v>
      </c>
      <c r="AX367" s="14" t="s">
        <v>71</v>
      </c>
      <c r="AY367" s="252" t="s">
        <v>140</v>
      </c>
    </row>
    <row r="368" s="14" customFormat="1">
      <c r="A368" s="14"/>
      <c r="B368" s="242"/>
      <c r="C368" s="243"/>
      <c r="D368" s="233" t="s">
        <v>151</v>
      </c>
      <c r="E368" s="244" t="s">
        <v>18</v>
      </c>
      <c r="F368" s="245" t="s">
        <v>329</v>
      </c>
      <c r="G368" s="243"/>
      <c r="H368" s="246">
        <v>0.59999999999999998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2" t="s">
        <v>151</v>
      </c>
      <c r="AU368" s="252" t="s">
        <v>80</v>
      </c>
      <c r="AV368" s="14" t="s">
        <v>80</v>
      </c>
      <c r="AW368" s="14" t="s">
        <v>33</v>
      </c>
      <c r="AX368" s="14" t="s">
        <v>71</v>
      </c>
      <c r="AY368" s="252" t="s">
        <v>140</v>
      </c>
    </row>
    <row r="369" s="14" customFormat="1">
      <c r="A369" s="14"/>
      <c r="B369" s="242"/>
      <c r="C369" s="243"/>
      <c r="D369" s="233" t="s">
        <v>151</v>
      </c>
      <c r="E369" s="244" t="s">
        <v>18</v>
      </c>
      <c r="F369" s="245" t="s">
        <v>331</v>
      </c>
      <c r="G369" s="243"/>
      <c r="H369" s="246">
        <v>1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2" t="s">
        <v>151</v>
      </c>
      <c r="AU369" s="252" t="s">
        <v>80</v>
      </c>
      <c r="AV369" s="14" t="s">
        <v>80</v>
      </c>
      <c r="AW369" s="14" t="s">
        <v>33</v>
      </c>
      <c r="AX369" s="14" t="s">
        <v>71</v>
      </c>
      <c r="AY369" s="252" t="s">
        <v>140</v>
      </c>
    </row>
    <row r="370" s="15" customFormat="1">
      <c r="A370" s="15"/>
      <c r="B370" s="253"/>
      <c r="C370" s="254"/>
      <c r="D370" s="233" t="s">
        <v>151</v>
      </c>
      <c r="E370" s="255" t="s">
        <v>18</v>
      </c>
      <c r="F370" s="256" t="s">
        <v>154</v>
      </c>
      <c r="G370" s="254"/>
      <c r="H370" s="257">
        <v>37.609999999999999</v>
      </c>
      <c r="I370" s="258"/>
      <c r="J370" s="254"/>
      <c r="K370" s="254"/>
      <c r="L370" s="259"/>
      <c r="M370" s="260"/>
      <c r="N370" s="261"/>
      <c r="O370" s="261"/>
      <c r="P370" s="261"/>
      <c r="Q370" s="261"/>
      <c r="R370" s="261"/>
      <c r="S370" s="261"/>
      <c r="T370" s="262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3" t="s">
        <v>151</v>
      </c>
      <c r="AU370" s="263" t="s">
        <v>80</v>
      </c>
      <c r="AV370" s="15" t="s">
        <v>147</v>
      </c>
      <c r="AW370" s="15" t="s">
        <v>33</v>
      </c>
      <c r="AX370" s="15" t="s">
        <v>78</v>
      </c>
      <c r="AY370" s="263" t="s">
        <v>140</v>
      </c>
    </row>
    <row r="371" s="2" customFormat="1" ht="16.5" customHeight="1">
      <c r="A371" s="40"/>
      <c r="B371" s="41"/>
      <c r="C371" s="214" t="s">
        <v>342</v>
      </c>
      <c r="D371" s="214" t="s">
        <v>142</v>
      </c>
      <c r="E371" s="215" t="s">
        <v>343</v>
      </c>
      <c r="F371" s="216" t="s">
        <v>344</v>
      </c>
      <c r="G371" s="217" t="s">
        <v>345</v>
      </c>
      <c r="H371" s="218">
        <v>620.95000000000005</v>
      </c>
      <c r="I371" s="219"/>
      <c r="J371" s="218">
        <f>ROUND(I371*H371,2)</f>
        <v>0</v>
      </c>
      <c r="K371" s="216" t="s">
        <v>146</v>
      </c>
      <c r="L371" s="46"/>
      <c r="M371" s="220" t="s">
        <v>18</v>
      </c>
      <c r="N371" s="221" t="s">
        <v>42</v>
      </c>
      <c r="O371" s="86"/>
      <c r="P371" s="222">
        <f>O371*H371</f>
        <v>0</v>
      </c>
      <c r="Q371" s="222">
        <v>0.0015</v>
      </c>
      <c r="R371" s="222">
        <f>Q371*H371</f>
        <v>0.93142500000000006</v>
      </c>
      <c r="S371" s="222">
        <v>0</v>
      </c>
      <c r="T371" s="223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4" t="s">
        <v>147</v>
      </c>
      <c r="AT371" s="224" t="s">
        <v>142</v>
      </c>
      <c r="AU371" s="224" t="s">
        <v>80</v>
      </c>
      <c r="AY371" s="19" t="s">
        <v>140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9" t="s">
        <v>78</v>
      </c>
      <c r="BK371" s="225">
        <f>ROUND(I371*H371,2)</f>
        <v>0</v>
      </c>
      <c r="BL371" s="19" t="s">
        <v>147</v>
      </c>
      <c r="BM371" s="224" t="s">
        <v>346</v>
      </c>
    </row>
    <row r="372" s="2" customFormat="1">
      <c r="A372" s="40"/>
      <c r="B372" s="41"/>
      <c r="C372" s="42"/>
      <c r="D372" s="226" t="s">
        <v>149</v>
      </c>
      <c r="E372" s="42"/>
      <c r="F372" s="227" t="s">
        <v>347</v>
      </c>
      <c r="G372" s="42"/>
      <c r="H372" s="42"/>
      <c r="I372" s="228"/>
      <c r="J372" s="42"/>
      <c r="K372" s="42"/>
      <c r="L372" s="46"/>
      <c r="M372" s="229"/>
      <c r="N372" s="230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149</v>
      </c>
      <c r="AU372" s="19" t="s">
        <v>80</v>
      </c>
    </row>
    <row r="373" s="14" customFormat="1">
      <c r="A373" s="14"/>
      <c r="B373" s="242"/>
      <c r="C373" s="243"/>
      <c r="D373" s="233" t="s">
        <v>151</v>
      </c>
      <c r="E373" s="244" t="s">
        <v>18</v>
      </c>
      <c r="F373" s="245" t="s">
        <v>348</v>
      </c>
      <c r="G373" s="243"/>
      <c r="H373" s="246">
        <v>302.39999999999998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151</v>
      </c>
      <c r="AU373" s="252" t="s">
        <v>80</v>
      </c>
      <c r="AV373" s="14" t="s">
        <v>80</v>
      </c>
      <c r="AW373" s="14" t="s">
        <v>33</v>
      </c>
      <c r="AX373" s="14" t="s">
        <v>71</v>
      </c>
      <c r="AY373" s="252" t="s">
        <v>140</v>
      </c>
    </row>
    <row r="374" s="14" customFormat="1">
      <c r="A374" s="14"/>
      <c r="B374" s="242"/>
      <c r="C374" s="243"/>
      <c r="D374" s="233" t="s">
        <v>151</v>
      </c>
      <c r="E374" s="244" t="s">
        <v>18</v>
      </c>
      <c r="F374" s="245" t="s">
        <v>349</v>
      </c>
      <c r="G374" s="243"/>
      <c r="H374" s="246">
        <v>59.399999999999999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151</v>
      </c>
      <c r="AU374" s="252" t="s">
        <v>80</v>
      </c>
      <c r="AV374" s="14" t="s">
        <v>80</v>
      </c>
      <c r="AW374" s="14" t="s">
        <v>33</v>
      </c>
      <c r="AX374" s="14" t="s">
        <v>71</v>
      </c>
      <c r="AY374" s="252" t="s">
        <v>140</v>
      </c>
    </row>
    <row r="375" s="14" customFormat="1">
      <c r="A375" s="14"/>
      <c r="B375" s="242"/>
      <c r="C375" s="243"/>
      <c r="D375" s="233" t="s">
        <v>151</v>
      </c>
      <c r="E375" s="244" t="s">
        <v>18</v>
      </c>
      <c r="F375" s="245" t="s">
        <v>350</v>
      </c>
      <c r="G375" s="243"/>
      <c r="H375" s="246">
        <v>5.2000000000000002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151</v>
      </c>
      <c r="AU375" s="252" t="s">
        <v>80</v>
      </c>
      <c r="AV375" s="14" t="s">
        <v>80</v>
      </c>
      <c r="AW375" s="14" t="s">
        <v>33</v>
      </c>
      <c r="AX375" s="14" t="s">
        <v>71</v>
      </c>
      <c r="AY375" s="252" t="s">
        <v>140</v>
      </c>
    </row>
    <row r="376" s="14" customFormat="1">
      <c r="A376" s="14"/>
      <c r="B376" s="242"/>
      <c r="C376" s="243"/>
      <c r="D376" s="233" t="s">
        <v>151</v>
      </c>
      <c r="E376" s="244" t="s">
        <v>18</v>
      </c>
      <c r="F376" s="245" t="s">
        <v>351</v>
      </c>
      <c r="G376" s="243"/>
      <c r="H376" s="246">
        <v>30.600000000000001</v>
      </c>
      <c r="I376" s="247"/>
      <c r="J376" s="243"/>
      <c r="K376" s="243"/>
      <c r="L376" s="248"/>
      <c r="M376" s="249"/>
      <c r="N376" s="250"/>
      <c r="O376" s="250"/>
      <c r="P376" s="250"/>
      <c r="Q376" s="250"/>
      <c r="R376" s="250"/>
      <c r="S376" s="250"/>
      <c r="T376" s="25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2" t="s">
        <v>151</v>
      </c>
      <c r="AU376" s="252" t="s">
        <v>80</v>
      </c>
      <c r="AV376" s="14" t="s">
        <v>80</v>
      </c>
      <c r="AW376" s="14" t="s">
        <v>33</v>
      </c>
      <c r="AX376" s="14" t="s">
        <v>71</v>
      </c>
      <c r="AY376" s="252" t="s">
        <v>140</v>
      </c>
    </row>
    <row r="377" s="14" customFormat="1">
      <c r="A377" s="14"/>
      <c r="B377" s="242"/>
      <c r="C377" s="243"/>
      <c r="D377" s="233" t="s">
        <v>151</v>
      </c>
      <c r="E377" s="244" t="s">
        <v>18</v>
      </c>
      <c r="F377" s="245" t="s">
        <v>352</v>
      </c>
      <c r="G377" s="243"/>
      <c r="H377" s="246">
        <v>12.4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2" t="s">
        <v>151</v>
      </c>
      <c r="AU377" s="252" t="s">
        <v>80</v>
      </c>
      <c r="AV377" s="14" t="s">
        <v>80</v>
      </c>
      <c r="AW377" s="14" t="s">
        <v>33</v>
      </c>
      <c r="AX377" s="14" t="s">
        <v>71</v>
      </c>
      <c r="AY377" s="252" t="s">
        <v>140</v>
      </c>
    </row>
    <row r="378" s="14" customFormat="1">
      <c r="A378" s="14"/>
      <c r="B378" s="242"/>
      <c r="C378" s="243"/>
      <c r="D378" s="233" t="s">
        <v>151</v>
      </c>
      <c r="E378" s="244" t="s">
        <v>18</v>
      </c>
      <c r="F378" s="245" t="s">
        <v>353</v>
      </c>
      <c r="G378" s="243"/>
      <c r="H378" s="246">
        <v>126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2" t="s">
        <v>151</v>
      </c>
      <c r="AU378" s="252" t="s">
        <v>80</v>
      </c>
      <c r="AV378" s="14" t="s">
        <v>80</v>
      </c>
      <c r="AW378" s="14" t="s">
        <v>33</v>
      </c>
      <c r="AX378" s="14" t="s">
        <v>71</v>
      </c>
      <c r="AY378" s="252" t="s">
        <v>140</v>
      </c>
    </row>
    <row r="379" s="14" customFormat="1">
      <c r="A379" s="14"/>
      <c r="B379" s="242"/>
      <c r="C379" s="243"/>
      <c r="D379" s="233" t="s">
        <v>151</v>
      </c>
      <c r="E379" s="244" t="s">
        <v>18</v>
      </c>
      <c r="F379" s="245" t="s">
        <v>354</v>
      </c>
      <c r="G379" s="243"/>
      <c r="H379" s="246">
        <v>12.6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2" t="s">
        <v>151</v>
      </c>
      <c r="AU379" s="252" t="s">
        <v>80</v>
      </c>
      <c r="AV379" s="14" t="s">
        <v>80</v>
      </c>
      <c r="AW379" s="14" t="s">
        <v>33</v>
      </c>
      <c r="AX379" s="14" t="s">
        <v>71</v>
      </c>
      <c r="AY379" s="252" t="s">
        <v>140</v>
      </c>
    </row>
    <row r="380" s="14" customFormat="1">
      <c r="A380" s="14"/>
      <c r="B380" s="242"/>
      <c r="C380" s="243"/>
      <c r="D380" s="233" t="s">
        <v>151</v>
      </c>
      <c r="E380" s="244" t="s">
        <v>18</v>
      </c>
      <c r="F380" s="245" t="s">
        <v>355</v>
      </c>
      <c r="G380" s="243"/>
      <c r="H380" s="246">
        <v>6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2" t="s">
        <v>151</v>
      </c>
      <c r="AU380" s="252" t="s">
        <v>80</v>
      </c>
      <c r="AV380" s="14" t="s">
        <v>80</v>
      </c>
      <c r="AW380" s="14" t="s">
        <v>33</v>
      </c>
      <c r="AX380" s="14" t="s">
        <v>71</v>
      </c>
      <c r="AY380" s="252" t="s">
        <v>140</v>
      </c>
    </row>
    <row r="381" s="14" customFormat="1">
      <c r="A381" s="14"/>
      <c r="B381" s="242"/>
      <c r="C381" s="243"/>
      <c r="D381" s="233" t="s">
        <v>151</v>
      </c>
      <c r="E381" s="244" t="s">
        <v>18</v>
      </c>
      <c r="F381" s="245" t="s">
        <v>356</v>
      </c>
      <c r="G381" s="243"/>
      <c r="H381" s="246">
        <v>14.699999999999999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2" t="s">
        <v>151</v>
      </c>
      <c r="AU381" s="252" t="s">
        <v>80</v>
      </c>
      <c r="AV381" s="14" t="s">
        <v>80</v>
      </c>
      <c r="AW381" s="14" t="s">
        <v>33</v>
      </c>
      <c r="AX381" s="14" t="s">
        <v>71</v>
      </c>
      <c r="AY381" s="252" t="s">
        <v>140</v>
      </c>
    </row>
    <row r="382" s="14" customFormat="1">
      <c r="A382" s="14"/>
      <c r="B382" s="242"/>
      <c r="C382" s="243"/>
      <c r="D382" s="233" t="s">
        <v>151</v>
      </c>
      <c r="E382" s="244" t="s">
        <v>18</v>
      </c>
      <c r="F382" s="245" t="s">
        <v>357</v>
      </c>
      <c r="G382" s="243"/>
      <c r="H382" s="246">
        <v>11.699999999999999</v>
      </c>
      <c r="I382" s="247"/>
      <c r="J382" s="243"/>
      <c r="K382" s="243"/>
      <c r="L382" s="248"/>
      <c r="M382" s="249"/>
      <c r="N382" s="250"/>
      <c r="O382" s="250"/>
      <c r="P382" s="250"/>
      <c r="Q382" s="250"/>
      <c r="R382" s="250"/>
      <c r="S382" s="250"/>
      <c r="T382" s="25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2" t="s">
        <v>151</v>
      </c>
      <c r="AU382" s="252" t="s">
        <v>80</v>
      </c>
      <c r="AV382" s="14" t="s">
        <v>80</v>
      </c>
      <c r="AW382" s="14" t="s">
        <v>33</v>
      </c>
      <c r="AX382" s="14" t="s">
        <v>71</v>
      </c>
      <c r="AY382" s="252" t="s">
        <v>140</v>
      </c>
    </row>
    <row r="383" s="14" customFormat="1">
      <c r="A383" s="14"/>
      <c r="B383" s="242"/>
      <c r="C383" s="243"/>
      <c r="D383" s="233" t="s">
        <v>151</v>
      </c>
      <c r="E383" s="244" t="s">
        <v>18</v>
      </c>
      <c r="F383" s="245" t="s">
        <v>358</v>
      </c>
      <c r="G383" s="243"/>
      <c r="H383" s="246">
        <v>5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2" t="s">
        <v>151</v>
      </c>
      <c r="AU383" s="252" t="s">
        <v>80</v>
      </c>
      <c r="AV383" s="14" t="s">
        <v>80</v>
      </c>
      <c r="AW383" s="14" t="s">
        <v>33</v>
      </c>
      <c r="AX383" s="14" t="s">
        <v>71</v>
      </c>
      <c r="AY383" s="252" t="s">
        <v>140</v>
      </c>
    </row>
    <row r="384" s="14" customFormat="1">
      <c r="A384" s="14"/>
      <c r="B384" s="242"/>
      <c r="C384" s="243"/>
      <c r="D384" s="233" t="s">
        <v>151</v>
      </c>
      <c r="E384" s="244" t="s">
        <v>18</v>
      </c>
      <c r="F384" s="245" t="s">
        <v>359</v>
      </c>
      <c r="G384" s="243"/>
      <c r="H384" s="246">
        <v>13.199999999999999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2" t="s">
        <v>151</v>
      </c>
      <c r="AU384" s="252" t="s">
        <v>80</v>
      </c>
      <c r="AV384" s="14" t="s">
        <v>80</v>
      </c>
      <c r="AW384" s="14" t="s">
        <v>33</v>
      </c>
      <c r="AX384" s="14" t="s">
        <v>71</v>
      </c>
      <c r="AY384" s="252" t="s">
        <v>140</v>
      </c>
    </row>
    <row r="385" s="14" customFormat="1">
      <c r="A385" s="14"/>
      <c r="B385" s="242"/>
      <c r="C385" s="243"/>
      <c r="D385" s="233" t="s">
        <v>151</v>
      </c>
      <c r="E385" s="244" t="s">
        <v>18</v>
      </c>
      <c r="F385" s="245" t="s">
        <v>360</v>
      </c>
      <c r="G385" s="243"/>
      <c r="H385" s="246">
        <v>5.4000000000000004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151</v>
      </c>
      <c r="AU385" s="252" t="s">
        <v>80</v>
      </c>
      <c r="AV385" s="14" t="s">
        <v>80</v>
      </c>
      <c r="AW385" s="14" t="s">
        <v>33</v>
      </c>
      <c r="AX385" s="14" t="s">
        <v>71</v>
      </c>
      <c r="AY385" s="252" t="s">
        <v>140</v>
      </c>
    </row>
    <row r="386" s="14" customFormat="1">
      <c r="A386" s="14"/>
      <c r="B386" s="242"/>
      <c r="C386" s="243"/>
      <c r="D386" s="233" t="s">
        <v>151</v>
      </c>
      <c r="E386" s="244" t="s">
        <v>18</v>
      </c>
      <c r="F386" s="245" t="s">
        <v>361</v>
      </c>
      <c r="G386" s="243"/>
      <c r="H386" s="246">
        <v>7.7000000000000002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151</v>
      </c>
      <c r="AU386" s="252" t="s">
        <v>80</v>
      </c>
      <c r="AV386" s="14" t="s">
        <v>80</v>
      </c>
      <c r="AW386" s="14" t="s">
        <v>33</v>
      </c>
      <c r="AX386" s="14" t="s">
        <v>71</v>
      </c>
      <c r="AY386" s="252" t="s">
        <v>140</v>
      </c>
    </row>
    <row r="387" s="14" customFormat="1">
      <c r="A387" s="14"/>
      <c r="B387" s="242"/>
      <c r="C387" s="243"/>
      <c r="D387" s="233" t="s">
        <v>151</v>
      </c>
      <c r="E387" s="244" t="s">
        <v>18</v>
      </c>
      <c r="F387" s="245" t="s">
        <v>362</v>
      </c>
      <c r="G387" s="243"/>
      <c r="H387" s="246">
        <v>8.6500000000000004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151</v>
      </c>
      <c r="AU387" s="252" t="s">
        <v>80</v>
      </c>
      <c r="AV387" s="14" t="s">
        <v>80</v>
      </c>
      <c r="AW387" s="14" t="s">
        <v>33</v>
      </c>
      <c r="AX387" s="14" t="s">
        <v>71</v>
      </c>
      <c r="AY387" s="252" t="s">
        <v>140</v>
      </c>
    </row>
    <row r="388" s="15" customFormat="1">
      <c r="A388" s="15"/>
      <c r="B388" s="253"/>
      <c r="C388" s="254"/>
      <c r="D388" s="233" t="s">
        <v>151</v>
      </c>
      <c r="E388" s="255" t="s">
        <v>18</v>
      </c>
      <c r="F388" s="256" t="s">
        <v>154</v>
      </c>
      <c r="G388" s="254"/>
      <c r="H388" s="257">
        <v>620.95000000000016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3" t="s">
        <v>151</v>
      </c>
      <c r="AU388" s="263" t="s">
        <v>80</v>
      </c>
      <c r="AV388" s="15" t="s">
        <v>147</v>
      </c>
      <c r="AW388" s="15" t="s">
        <v>33</v>
      </c>
      <c r="AX388" s="15" t="s">
        <v>78</v>
      </c>
      <c r="AY388" s="263" t="s">
        <v>140</v>
      </c>
    </row>
    <row r="389" s="2" customFormat="1" ht="16.5" customHeight="1">
      <c r="A389" s="40"/>
      <c r="B389" s="41"/>
      <c r="C389" s="214" t="s">
        <v>363</v>
      </c>
      <c r="D389" s="214" t="s">
        <v>142</v>
      </c>
      <c r="E389" s="215" t="s">
        <v>364</v>
      </c>
      <c r="F389" s="216" t="s">
        <v>365</v>
      </c>
      <c r="G389" s="217" t="s">
        <v>145</v>
      </c>
      <c r="H389" s="218">
        <v>35.950000000000003</v>
      </c>
      <c r="I389" s="219"/>
      <c r="J389" s="218">
        <f>ROUND(I389*H389,2)</f>
        <v>0</v>
      </c>
      <c r="K389" s="216" t="s">
        <v>146</v>
      </c>
      <c r="L389" s="46"/>
      <c r="M389" s="220" t="s">
        <v>18</v>
      </c>
      <c r="N389" s="221" t="s">
        <v>42</v>
      </c>
      <c r="O389" s="86"/>
      <c r="P389" s="222">
        <f>O389*H389</f>
        <v>0</v>
      </c>
      <c r="Q389" s="222">
        <v>0.00025999999999999998</v>
      </c>
      <c r="R389" s="222">
        <f>Q389*H389</f>
        <v>0.0093469999999999994</v>
      </c>
      <c r="S389" s="222">
        <v>0</v>
      </c>
      <c r="T389" s="223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4" t="s">
        <v>147</v>
      </c>
      <c r="AT389" s="224" t="s">
        <v>142</v>
      </c>
      <c r="AU389" s="224" t="s">
        <v>80</v>
      </c>
      <c r="AY389" s="19" t="s">
        <v>140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9" t="s">
        <v>78</v>
      </c>
      <c r="BK389" s="225">
        <f>ROUND(I389*H389,2)</f>
        <v>0</v>
      </c>
      <c r="BL389" s="19" t="s">
        <v>147</v>
      </c>
      <c r="BM389" s="224" t="s">
        <v>366</v>
      </c>
    </row>
    <row r="390" s="2" customFormat="1">
      <c r="A390" s="40"/>
      <c r="B390" s="41"/>
      <c r="C390" s="42"/>
      <c r="D390" s="226" t="s">
        <v>149</v>
      </c>
      <c r="E390" s="42"/>
      <c r="F390" s="227" t="s">
        <v>367</v>
      </c>
      <c r="G390" s="42"/>
      <c r="H390" s="42"/>
      <c r="I390" s="228"/>
      <c r="J390" s="42"/>
      <c r="K390" s="42"/>
      <c r="L390" s="46"/>
      <c r="M390" s="229"/>
      <c r="N390" s="230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149</v>
      </c>
      <c r="AU390" s="19" t="s">
        <v>80</v>
      </c>
    </row>
    <row r="391" s="13" customFormat="1">
      <c r="A391" s="13"/>
      <c r="B391" s="231"/>
      <c r="C391" s="232"/>
      <c r="D391" s="233" t="s">
        <v>151</v>
      </c>
      <c r="E391" s="234" t="s">
        <v>18</v>
      </c>
      <c r="F391" s="235" t="s">
        <v>368</v>
      </c>
      <c r="G391" s="232"/>
      <c r="H391" s="234" t="s">
        <v>18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151</v>
      </c>
      <c r="AU391" s="241" t="s">
        <v>80</v>
      </c>
      <c r="AV391" s="13" t="s">
        <v>78</v>
      </c>
      <c r="AW391" s="13" t="s">
        <v>33</v>
      </c>
      <c r="AX391" s="13" t="s">
        <v>71</v>
      </c>
      <c r="AY391" s="241" t="s">
        <v>140</v>
      </c>
    </row>
    <row r="392" s="14" customFormat="1">
      <c r="A392" s="14"/>
      <c r="B392" s="242"/>
      <c r="C392" s="243"/>
      <c r="D392" s="233" t="s">
        <v>151</v>
      </c>
      <c r="E392" s="244" t="s">
        <v>18</v>
      </c>
      <c r="F392" s="245" t="s">
        <v>369</v>
      </c>
      <c r="G392" s="243"/>
      <c r="H392" s="246">
        <v>11.52</v>
      </c>
      <c r="I392" s="247"/>
      <c r="J392" s="243"/>
      <c r="K392" s="243"/>
      <c r="L392" s="248"/>
      <c r="M392" s="249"/>
      <c r="N392" s="250"/>
      <c r="O392" s="250"/>
      <c r="P392" s="250"/>
      <c r="Q392" s="250"/>
      <c r="R392" s="250"/>
      <c r="S392" s="250"/>
      <c r="T392" s="25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2" t="s">
        <v>151</v>
      </c>
      <c r="AU392" s="252" t="s">
        <v>80</v>
      </c>
      <c r="AV392" s="14" t="s">
        <v>80</v>
      </c>
      <c r="AW392" s="14" t="s">
        <v>33</v>
      </c>
      <c r="AX392" s="14" t="s">
        <v>71</v>
      </c>
      <c r="AY392" s="252" t="s">
        <v>140</v>
      </c>
    </row>
    <row r="393" s="14" customFormat="1">
      <c r="A393" s="14"/>
      <c r="B393" s="242"/>
      <c r="C393" s="243"/>
      <c r="D393" s="233" t="s">
        <v>151</v>
      </c>
      <c r="E393" s="244" t="s">
        <v>18</v>
      </c>
      <c r="F393" s="245" t="s">
        <v>370</v>
      </c>
      <c r="G393" s="243"/>
      <c r="H393" s="246">
        <v>5.7599999999999998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2" t="s">
        <v>151</v>
      </c>
      <c r="AU393" s="252" t="s">
        <v>80</v>
      </c>
      <c r="AV393" s="14" t="s">
        <v>80</v>
      </c>
      <c r="AW393" s="14" t="s">
        <v>33</v>
      </c>
      <c r="AX393" s="14" t="s">
        <v>71</v>
      </c>
      <c r="AY393" s="252" t="s">
        <v>140</v>
      </c>
    </row>
    <row r="394" s="14" customFormat="1">
      <c r="A394" s="14"/>
      <c r="B394" s="242"/>
      <c r="C394" s="243"/>
      <c r="D394" s="233" t="s">
        <v>151</v>
      </c>
      <c r="E394" s="244" t="s">
        <v>18</v>
      </c>
      <c r="F394" s="245" t="s">
        <v>371</v>
      </c>
      <c r="G394" s="243"/>
      <c r="H394" s="246">
        <v>6.6600000000000001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151</v>
      </c>
      <c r="AU394" s="252" t="s">
        <v>80</v>
      </c>
      <c r="AV394" s="14" t="s">
        <v>80</v>
      </c>
      <c r="AW394" s="14" t="s">
        <v>33</v>
      </c>
      <c r="AX394" s="14" t="s">
        <v>71</v>
      </c>
      <c r="AY394" s="252" t="s">
        <v>140</v>
      </c>
    </row>
    <row r="395" s="13" customFormat="1">
      <c r="A395" s="13"/>
      <c r="B395" s="231"/>
      <c r="C395" s="232"/>
      <c r="D395" s="233" t="s">
        <v>151</v>
      </c>
      <c r="E395" s="234" t="s">
        <v>18</v>
      </c>
      <c r="F395" s="235" t="s">
        <v>372</v>
      </c>
      <c r="G395" s="232"/>
      <c r="H395" s="234" t="s">
        <v>18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1" t="s">
        <v>151</v>
      </c>
      <c r="AU395" s="241" t="s">
        <v>80</v>
      </c>
      <c r="AV395" s="13" t="s">
        <v>78</v>
      </c>
      <c r="AW395" s="13" t="s">
        <v>33</v>
      </c>
      <c r="AX395" s="13" t="s">
        <v>71</v>
      </c>
      <c r="AY395" s="241" t="s">
        <v>140</v>
      </c>
    </row>
    <row r="396" s="14" customFormat="1">
      <c r="A396" s="14"/>
      <c r="B396" s="242"/>
      <c r="C396" s="243"/>
      <c r="D396" s="233" t="s">
        <v>151</v>
      </c>
      <c r="E396" s="244" t="s">
        <v>18</v>
      </c>
      <c r="F396" s="245" t="s">
        <v>373</v>
      </c>
      <c r="G396" s="243"/>
      <c r="H396" s="246">
        <v>6.6100000000000003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2" t="s">
        <v>151</v>
      </c>
      <c r="AU396" s="252" t="s">
        <v>80</v>
      </c>
      <c r="AV396" s="14" t="s">
        <v>80</v>
      </c>
      <c r="AW396" s="14" t="s">
        <v>33</v>
      </c>
      <c r="AX396" s="14" t="s">
        <v>71</v>
      </c>
      <c r="AY396" s="252" t="s">
        <v>140</v>
      </c>
    </row>
    <row r="397" s="14" customFormat="1">
      <c r="A397" s="14"/>
      <c r="B397" s="242"/>
      <c r="C397" s="243"/>
      <c r="D397" s="233" t="s">
        <v>151</v>
      </c>
      <c r="E397" s="244" t="s">
        <v>18</v>
      </c>
      <c r="F397" s="245" t="s">
        <v>374</v>
      </c>
      <c r="G397" s="243"/>
      <c r="H397" s="246">
        <v>5.4000000000000004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151</v>
      </c>
      <c r="AU397" s="252" t="s">
        <v>80</v>
      </c>
      <c r="AV397" s="14" t="s">
        <v>80</v>
      </c>
      <c r="AW397" s="14" t="s">
        <v>33</v>
      </c>
      <c r="AX397" s="14" t="s">
        <v>71</v>
      </c>
      <c r="AY397" s="252" t="s">
        <v>140</v>
      </c>
    </row>
    <row r="398" s="15" customFormat="1">
      <c r="A398" s="15"/>
      <c r="B398" s="253"/>
      <c r="C398" s="254"/>
      <c r="D398" s="233" t="s">
        <v>151</v>
      </c>
      <c r="E398" s="255" t="s">
        <v>18</v>
      </c>
      <c r="F398" s="256" t="s">
        <v>154</v>
      </c>
      <c r="G398" s="254"/>
      <c r="H398" s="257">
        <v>35.950000000000003</v>
      </c>
      <c r="I398" s="258"/>
      <c r="J398" s="254"/>
      <c r="K398" s="254"/>
      <c r="L398" s="259"/>
      <c r="M398" s="260"/>
      <c r="N398" s="261"/>
      <c r="O398" s="261"/>
      <c r="P398" s="261"/>
      <c r="Q398" s="261"/>
      <c r="R398" s="261"/>
      <c r="S398" s="261"/>
      <c r="T398" s="262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3" t="s">
        <v>151</v>
      </c>
      <c r="AU398" s="263" t="s">
        <v>80</v>
      </c>
      <c r="AV398" s="15" t="s">
        <v>147</v>
      </c>
      <c r="AW398" s="15" t="s">
        <v>33</v>
      </c>
      <c r="AX398" s="15" t="s">
        <v>78</v>
      </c>
      <c r="AY398" s="263" t="s">
        <v>140</v>
      </c>
    </row>
    <row r="399" s="2" customFormat="1" ht="16.5" customHeight="1">
      <c r="A399" s="40"/>
      <c r="B399" s="41"/>
      <c r="C399" s="214" t="s">
        <v>375</v>
      </c>
      <c r="D399" s="214" t="s">
        <v>142</v>
      </c>
      <c r="E399" s="215" t="s">
        <v>376</v>
      </c>
      <c r="F399" s="216" t="s">
        <v>377</v>
      </c>
      <c r="G399" s="217" t="s">
        <v>145</v>
      </c>
      <c r="H399" s="218">
        <v>35.950000000000003</v>
      </c>
      <c r="I399" s="219"/>
      <c r="J399" s="218">
        <f>ROUND(I399*H399,2)</f>
        <v>0</v>
      </c>
      <c r="K399" s="216" t="s">
        <v>146</v>
      </c>
      <c r="L399" s="46"/>
      <c r="M399" s="220" t="s">
        <v>18</v>
      </c>
      <c r="N399" s="221" t="s">
        <v>42</v>
      </c>
      <c r="O399" s="86"/>
      <c r="P399" s="222">
        <f>O399*H399</f>
        <v>0</v>
      </c>
      <c r="Q399" s="222">
        <v>0.00025000000000000001</v>
      </c>
      <c r="R399" s="222">
        <f>Q399*H399</f>
        <v>0.0089875000000000007</v>
      </c>
      <c r="S399" s="222">
        <v>0</v>
      </c>
      <c r="T399" s="223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4" t="s">
        <v>147</v>
      </c>
      <c r="AT399" s="224" t="s">
        <v>142</v>
      </c>
      <c r="AU399" s="224" t="s">
        <v>80</v>
      </c>
      <c r="AY399" s="19" t="s">
        <v>140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9" t="s">
        <v>78</v>
      </c>
      <c r="BK399" s="225">
        <f>ROUND(I399*H399,2)</f>
        <v>0</v>
      </c>
      <c r="BL399" s="19" t="s">
        <v>147</v>
      </c>
      <c r="BM399" s="224" t="s">
        <v>378</v>
      </c>
    </row>
    <row r="400" s="2" customFormat="1">
      <c r="A400" s="40"/>
      <c r="B400" s="41"/>
      <c r="C400" s="42"/>
      <c r="D400" s="226" t="s">
        <v>149</v>
      </c>
      <c r="E400" s="42"/>
      <c r="F400" s="227" t="s">
        <v>379</v>
      </c>
      <c r="G400" s="42"/>
      <c r="H400" s="42"/>
      <c r="I400" s="228"/>
      <c r="J400" s="42"/>
      <c r="K400" s="42"/>
      <c r="L400" s="46"/>
      <c r="M400" s="229"/>
      <c r="N400" s="230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149</v>
      </c>
      <c r="AU400" s="19" t="s">
        <v>80</v>
      </c>
    </row>
    <row r="401" s="14" customFormat="1">
      <c r="A401" s="14"/>
      <c r="B401" s="242"/>
      <c r="C401" s="243"/>
      <c r="D401" s="233" t="s">
        <v>151</v>
      </c>
      <c r="E401" s="244" t="s">
        <v>18</v>
      </c>
      <c r="F401" s="245" t="s">
        <v>380</v>
      </c>
      <c r="G401" s="243"/>
      <c r="H401" s="246">
        <v>35.950000000000003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2" t="s">
        <v>151</v>
      </c>
      <c r="AU401" s="252" t="s">
        <v>80</v>
      </c>
      <c r="AV401" s="14" t="s">
        <v>80</v>
      </c>
      <c r="AW401" s="14" t="s">
        <v>33</v>
      </c>
      <c r="AX401" s="14" t="s">
        <v>71</v>
      </c>
      <c r="AY401" s="252" t="s">
        <v>140</v>
      </c>
    </row>
    <row r="402" s="15" customFormat="1">
      <c r="A402" s="15"/>
      <c r="B402" s="253"/>
      <c r="C402" s="254"/>
      <c r="D402" s="233" t="s">
        <v>151</v>
      </c>
      <c r="E402" s="255" t="s">
        <v>18</v>
      </c>
      <c r="F402" s="256" t="s">
        <v>154</v>
      </c>
      <c r="G402" s="254"/>
      <c r="H402" s="257">
        <v>35.950000000000003</v>
      </c>
      <c r="I402" s="258"/>
      <c r="J402" s="254"/>
      <c r="K402" s="254"/>
      <c r="L402" s="259"/>
      <c r="M402" s="260"/>
      <c r="N402" s="261"/>
      <c r="O402" s="261"/>
      <c r="P402" s="261"/>
      <c r="Q402" s="261"/>
      <c r="R402" s="261"/>
      <c r="S402" s="261"/>
      <c r="T402" s="262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3" t="s">
        <v>151</v>
      </c>
      <c r="AU402" s="263" t="s">
        <v>80</v>
      </c>
      <c r="AV402" s="15" t="s">
        <v>147</v>
      </c>
      <c r="AW402" s="15" t="s">
        <v>33</v>
      </c>
      <c r="AX402" s="15" t="s">
        <v>78</v>
      </c>
      <c r="AY402" s="263" t="s">
        <v>140</v>
      </c>
    </row>
    <row r="403" s="2" customFormat="1" ht="24.15" customHeight="1">
      <c r="A403" s="40"/>
      <c r="B403" s="41"/>
      <c r="C403" s="214" t="s">
        <v>381</v>
      </c>
      <c r="D403" s="214" t="s">
        <v>142</v>
      </c>
      <c r="E403" s="215" t="s">
        <v>382</v>
      </c>
      <c r="F403" s="216" t="s">
        <v>383</v>
      </c>
      <c r="G403" s="217" t="s">
        <v>145</v>
      </c>
      <c r="H403" s="218">
        <v>35.950000000000003</v>
      </c>
      <c r="I403" s="219"/>
      <c r="J403" s="218">
        <f>ROUND(I403*H403,2)</f>
        <v>0</v>
      </c>
      <c r="K403" s="216" t="s">
        <v>146</v>
      </c>
      <c r="L403" s="46"/>
      <c r="M403" s="220" t="s">
        <v>18</v>
      </c>
      <c r="N403" s="221" t="s">
        <v>42</v>
      </c>
      <c r="O403" s="86"/>
      <c r="P403" s="222">
        <f>O403*H403</f>
        <v>0</v>
      </c>
      <c r="Q403" s="222">
        <v>0.0027499999999999998</v>
      </c>
      <c r="R403" s="222">
        <f>Q403*H403</f>
        <v>0.098862500000000006</v>
      </c>
      <c r="S403" s="222">
        <v>0</v>
      </c>
      <c r="T403" s="223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4" t="s">
        <v>147</v>
      </c>
      <c r="AT403" s="224" t="s">
        <v>142</v>
      </c>
      <c r="AU403" s="224" t="s">
        <v>80</v>
      </c>
      <c r="AY403" s="19" t="s">
        <v>140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9" t="s">
        <v>78</v>
      </c>
      <c r="BK403" s="225">
        <f>ROUND(I403*H403,2)</f>
        <v>0</v>
      </c>
      <c r="BL403" s="19" t="s">
        <v>147</v>
      </c>
      <c r="BM403" s="224" t="s">
        <v>384</v>
      </c>
    </row>
    <row r="404" s="2" customFormat="1">
      <c r="A404" s="40"/>
      <c r="B404" s="41"/>
      <c r="C404" s="42"/>
      <c r="D404" s="226" t="s">
        <v>149</v>
      </c>
      <c r="E404" s="42"/>
      <c r="F404" s="227" t="s">
        <v>385</v>
      </c>
      <c r="G404" s="42"/>
      <c r="H404" s="42"/>
      <c r="I404" s="228"/>
      <c r="J404" s="42"/>
      <c r="K404" s="42"/>
      <c r="L404" s="46"/>
      <c r="M404" s="229"/>
      <c r="N404" s="230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149</v>
      </c>
      <c r="AU404" s="19" t="s">
        <v>80</v>
      </c>
    </row>
    <row r="405" s="14" customFormat="1">
      <c r="A405" s="14"/>
      <c r="B405" s="242"/>
      <c r="C405" s="243"/>
      <c r="D405" s="233" t="s">
        <v>151</v>
      </c>
      <c r="E405" s="244" t="s">
        <v>18</v>
      </c>
      <c r="F405" s="245" t="s">
        <v>380</v>
      </c>
      <c r="G405" s="243"/>
      <c r="H405" s="246">
        <v>35.950000000000003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151</v>
      </c>
      <c r="AU405" s="252" t="s">
        <v>80</v>
      </c>
      <c r="AV405" s="14" t="s">
        <v>80</v>
      </c>
      <c r="AW405" s="14" t="s">
        <v>33</v>
      </c>
      <c r="AX405" s="14" t="s">
        <v>71</v>
      </c>
      <c r="AY405" s="252" t="s">
        <v>140</v>
      </c>
    </row>
    <row r="406" s="15" customFormat="1">
      <c r="A406" s="15"/>
      <c r="B406" s="253"/>
      <c r="C406" s="254"/>
      <c r="D406" s="233" t="s">
        <v>151</v>
      </c>
      <c r="E406" s="255" t="s">
        <v>18</v>
      </c>
      <c r="F406" s="256" t="s">
        <v>154</v>
      </c>
      <c r="G406" s="254"/>
      <c r="H406" s="257">
        <v>35.950000000000003</v>
      </c>
      <c r="I406" s="258"/>
      <c r="J406" s="254"/>
      <c r="K406" s="254"/>
      <c r="L406" s="259"/>
      <c r="M406" s="260"/>
      <c r="N406" s="261"/>
      <c r="O406" s="261"/>
      <c r="P406" s="261"/>
      <c r="Q406" s="261"/>
      <c r="R406" s="261"/>
      <c r="S406" s="261"/>
      <c r="T406" s="262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3" t="s">
        <v>151</v>
      </c>
      <c r="AU406" s="263" t="s">
        <v>80</v>
      </c>
      <c r="AV406" s="15" t="s">
        <v>147</v>
      </c>
      <c r="AW406" s="15" t="s">
        <v>33</v>
      </c>
      <c r="AX406" s="15" t="s">
        <v>78</v>
      </c>
      <c r="AY406" s="263" t="s">
        <v>140</v>
      </c>
    </row>
    <row r="407" s="2" customFormat="1" ht="16.5" customHeight="1">
      <c r="A407" s="40"/>
      <c r="B407" s="41"/>
      <c r="C407" s="214" t="s">
        <v>386</v>
      </c>
      <c r="D407" s="214" t="s">
        <v>142</v>
      </c>
      <c r="E407" s="215" t="s">
        <v>387</v>
      </c>
      <c r="F407" s="216" t="s">
        <v>388</v>
      </c>
      <c r="G407" s="217" t="s">
        <v>145</v>
      </c>
      <c r="H407" s="218">
        <v>1170.0899999999999</v>
      </c>
      <c r="I407" s="219"/>
      <c r="J407" s="218">
        <f>ROUND(I407*H407,2)</f>
        <v>0</v>
      </c>
      <c r="K407" s="216" t="s">
        <v>146</v>
      </c>
      <c r="L407" s="46"/>
      <c r="M407" s="220" t="s">
        <v>18</v>
      </c>
      <c r="N407" s="221" t="s">
        <v>42</v>
      </c>
      <c r="O407" s="86"/>
      <c r="P407" s="222">
        <f>O407*H407</f>
        <v>0</v>
      </c>
      <c r="Q407" s="222">
        <v>0.00025999999999999998</v>
      </c>
      <c r="R407" s="222">
        <f>Q407*H407</f>
        <v>0.30422339999999998</v>
      </c>
      <c r="S407" s="222">
        <v>0</v>
      </c>
      <c r="T407" s="223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4" t="s">
        <v>147</v>
      </c>
      <c r="AT407" s="224" t="s">
        <v>142</v>
      </c>
      <c r="AU407" s="224" t="s">
        <v>80</v>
      </c>
      <c r="AY407" s="19" t="s">
        <v>140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9" t="s">
        <v>78</v>
      </c>
      <c r="BK407" s="225">
        <f>ROUND(I407*H407,2)</f>
        <v>0</v>
      </c>
      <c r="BL407" s="19" t="s">
        <v>147</v>
      </c>
      <c r="BM407" s="224" t="s">
        <v>389</v>
      </c>
    </row>
    <row r="408" s="2" customFormat="1">
      <c r="A408" s="40"/>
      <c r="B408" s="41"/>
      <c r="C408" s="42"/>
      <c r="D408" s="226" t="s">
        <v>149</v>
      </c>
      <c r="E408" s="42"/>
      <c r="F408" s="227" t="s">
        <v>390</v>
      </c>
      <c r="G408" s="42"/>
      <c r="H408" s="42"/>
      <c r="I408" s="228"/>
      <c r="J408" s="42"/>
      <c r="K408" s="42"/>
      <c r="L408" s="46"/>
      <c r="M408" s="229"/>
      <c r="N408" s="230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149</v>
      </c>
      <c r="AU408" s="19" t="s">
        <v>80</v>
      </c>
    </row>
    <row r="409" s="13" customFormat="1">
      <c r="A409" s="13"/>
      <c r="B409" s="231"/>
      <c r="C409" s="232"/>
      <c r="D409" s="233" t="s">
        <v>151</v>
      </c>
      <c r="E409" s="234" t="s">
        <v>18</v>
      </c>
      <c r="F409" s="235" t="s">
        <v>368</v>
      </c>
      <c r="G409" s="232"/>
      <c r="H409" s="234" t="s">
        <v>18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151</v>
      </c>
      <c r="AU409" s="241" t="s">
        <v>80</v>
      </c>
      <c r="AV409" s="13" t="s">
        <v>78</v>
      </c>
      <c r="AW409" s="13" t="s">
        <v>33</v>
      </c>
      <c r="AX409" s="13" t="s">
        <v>71</v>
      </c>
      <c r="AY409" s="241" t="s">
        <v>140</v>
      </c>
    </row>
    <row r="410" s="14" customFormat="1">
      <c r="A410" s="14"/>
      <c r="B410" s="242"/>
      <c r="C410" s="243"/>
      <c r="D410" s="233" t="s">
        <v>151</v>
      </c>
      <c r="E410" s="244" t="s">
        <v>18</v>
      </c>
      <c r="F410" s="245" t="s">
        <v>391</v>
      </c>
      <c r="G410" s="243"/>
      <c r="H410" s="246">
        <v>209.28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2" t="s">
        <v>151</v>
      </c>
      <c r="AU410" s="252" t="s">
        <v>80</v>
      </c>
      <c r="AV410" s="14" t="s">
        <v>80</v>
      </c>
      <c r="AW410" s="14" t="s">
        <v>33</v>
      </c>
      <c r="AX410" s="14" t="s">
        <v>71</v>
      </c>
      <c r="AY410" s="252" t="s">
        <v>140</v>
      </c>
    </row>
    <row r="411" s="14" customFormat="1">
      <c r="A411" s="14"/>
      <c r="B411" s="242"/>
      <c r="C411" s="243"/>
      <c r="D411" s="233" t="s">
        <v>151</v>
      </c>
      <c r="E411" s="244" t="s">
        <v>18</v>
      </c>
      <c r="F411" s="245" t="s">
        <v>369</v>
      </c>
      <c r="G411" s="243"/>
      <c r="H411" s="246">
        <v>11.52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2" t="s">
        <v>151</v>
      </c>
      <c r="AU411" s="252" t="s">
        <v>80</v>
      </c>
      <c r="AV411" s="14" t="s">
        <v>80</v>
      </c>
      <c r="AW411" s="14" t="s">
        <v>33</v>
      </c>
      <c r="AX411" s="14" t="s">
        <v>71</v>
      </c>
      <c r="AY411" s="252" t="s">
        <v>140</v>
      </c>
    </row>
    <row r="412" s="14" customFormat="1">
      <c r="A412" s="14"/>
      <c r="B412" s="242"/>
      <c r="C412" s="243"/>
      <c r="D412" s="233" t="s">
        <v>151</v>
      </c>
      <c r="E412" s="244" t="s">
        <v>18</v>
      </c>
      <c r="F412" s="245" t="s">
        <v>392</v>
      </c>
      <c r="G412" s="243"/>
      <c r="H412" s="246">
        <v>100.8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151</v>
      </c>
      <c r="AU412" s="252" t="s">
        <v>80</v>
      </c>
      <c r="AV412" s="14" t="s">
        <v>80</v>
      </c>
      <c r="AW412" s="14" t="s">
        <v>33</v>
      </c>
      <c r="AX412" s="14" t="s">
        <v>71</v>
      </c>
      <c r="AY412" s="252" t="s">
        <v>140</v>
      </c>
    </row>
    <row r="413" s="14" customFormat="1">
      <c r="A413" s="14"/>
      <c r="B413" s="242"/>
      <c r="C413" s="243"/>
      <c r="D413" s="233" t="s">
        <v>151</v>
      </c>
      <c r="E413" s="244" t="s">
        <v>18</v>
      </c>
      <c r="F413" s="245" t="s">
        <v>370</v>
      </c>
      <c r="G413" s="243"/>
      <c r="H413" s="246">
        <v>5.7599999999999998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2" t="s">
        <v>151</v>
      </c>
      <c r="AU413" s="252" t="s">
        <v>80</v>
      </c>
      <c r="AV413" s="14" t="s">
        <v>80</v>
      </c>
      <c r="AW413" s="14" t="s">
        <v>33</v>
      </c>
      <c r="AX413" s="14" t="s">
        <v>71</v>
      </c>
      <c r="AY413" s="252" t="s">
        <v>140</v>
      </c>
    </row>
    <row r="414" s="14" customFormat="1">
      <c r="A414" s="14"/>
      <c r="B414" s="242"/>
      <c r="C414" s="243"/>
      <c r="D414" s="233" t="s">
        <v>151</v>
      </c>
      <c r="E414" s="244" t="s">
        <v>18</v>
      </c>
      <c r="F414" s="245" t="s">
        <v>393</v>
      </c>
      <c r="G414" s="243"/>
      <c r="H414" s="246">
        <v>120.99</v>
      </c>
      <c r="I414" s="247"/>
      <c r="J414" s="243"/>
      <c r="K414" s="243"/>
      <c r="L414" s="248"/>
      <c r="M414" s="249"/>
      <c r="N414" s="250"/>
      <c r="O414" s="250"/>
      <c r="P414" s="250"/>
      <c r="Q414" s="250"/>
      <c r="R414" s="250"/>
      <c r="S414" s="250"/>
      <c r="T414" s="25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2" t="s">
        <v>151</v>
      </c>
      <c r="AU414" s="252" t="s">
        <v>80</v>
      </c>
      <c r="AV414" s="14" t="s">
        <v>80</v>
      </c>
      <c r="AW414" s="14" t="s">
        <v>33</v>
      </c>
      <c r="AX414" s="14" t="s">
        <v>71</v>
      </c>
      <c r="AY414" s="252" t="s">
        <v>140</v>
      </c>
    </row>
    <row r="415" s="14" customFormat="1">
      <c r="A415" s="14"/>
      <c r="B415" s="242"/>
      <c r="C415" s="243"/>
      <c r="D415" s="233" t="s">
        <v>151</v>
      </c>
      <c r="E415" s="244" t="s">
        <v>18</v>
      </c>
      <c r="F415" s="245" t="s">
        <v>371</v>
      </c>
      <c r="G415" s="243"/>
      <c r="H415" s="246">
        <v>6.6600000000000001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151</v>
      </c>
      <c r="AU415" s="252" t="s">
        <v>80</v>
      </c>
      <c r="AV415" s="14" t="s">
        <v>80</v>
      </c>
      <c r="AW415" s="14" t="s">
        <v>33</v>
      </c>
      <c r="AX415" s="14" t="s">
        <v>71</v>
      </c>
      <c r="AY415" s="252" t="s">
        <v>140</v>
      </c>
    </row>
    <row r="416" s="14" customFormat="1">
      <c r="A416" s="14"/>
      <c r="B416" s="242"/>
      <c r="C416" s="243"/>
      <c r="D416" s="233" t="s">
        <v>151</v>
      </c>
      <c r="E416" s="244" t="s">
        <v>18</v>
      </c>
      <c r="F416" s="245" t="s">
        <v>394</v>
      </c>
      <c r="G416" s="243"/>
      <c r="H416" s="246">
        <v>41.219999999999999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2" t="s">
        <v>151</v>
      </c>
      <c r="AU416" s="252" t="s">
        <v>80</v>
      </c>
      <c r="AV416" s="14" t="s">
        <v>80</v>
      </c>
      <c r="AW416" s="14" t="s">
        <v>33</v>
      </c>
      <c r="AX416" s="14" t="s">
        <v>71</v>
      </c>
      <c r="AY416" s="252" t="s">
        <v>140</v>
      </c>
    </row>
    <row r="417" s="13" customFormat="1">
      <c r="A417" s="13"/>
      <c r="B417" s="231"/>
      <c r="C417" s="232"/>
      <c r="D417" s="233" t="s">
        <v>151</v>
      </c>
      <c r="E417" s="234" t="s">
        <v>18</v>
      </c>
      <c r="F417" s="235" t="s">
        <v>395</v>
      </c>
      <c r="G417" s="232"/>
      <c r="H417" s="234" t="s">
        <v>18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151</v>
      </c>
      <c r="AU417" s="241" t="s">
        <v>80</v>
      </c>
      <c r="AV417" s="13" t="s">
        <v>78</v>
      </c>
      <c r="AW417" s="13" t="s">
        <v>33</v>
      </c>
      <c r="AX417" s="13" t="s">
        <v>71</v>
      </c>
      <c r="AY417" s="241" t="s">
        <v>140</v>
      </c>
    </row>
    <row r="418" s="14" customFormat="1">
      <c r="A418" s="14"/>
      <c r="B418" s="242"/>
      <c r="C418" s="243"/>
      <c r="D418" s="233" t="s">
        <v>151</v>
      </c>
      <c r="E418" s="244" t="s">
        <v>18</v>
      </c>
      <c r="F418" s="245" t="s">
        <v>396</v>
      </c>
      <c r="G418" s="243"/>
      <c r="H418" s="246">
        <v>192.68000000000001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2" t="s">
        <v>151</v>
      </c>
      <c r="AU418" s="252" t="s">
        <v>80</v>
      </c>
      <c r="AV418" s="14" t="s">
        <v>80</v>
      </c>
      <c r="AW418" s="14" t="s">
        <v>33</v>
      </c>
      <c r="AX418" s="14" t="s">
        <v>71</v>
      </c>
      <c r="AY418" s="252" t="s">
        <v>140</v>
      </c>
    </row>
    <row r="419" s="14" customFormat="1">
      <c r="A419" s="14"/>
      <c r="B419" s="242"/>
      <c r="C419" s="243"/>
      <c r="D419" s="233" t="s">
        <v>151</v>
      </c>
      <c r="E419" s="244" t="s">
        <v>18</v>
      </c>
      <c r="F419" s="245" t="s">
        <v>397</v>
      </c>
      <c r="G419" s="243"/>
      <c r="H419" s="246">
        <v>0.64000000000000001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2" t="s">
        <v>151</v>
      </c>
      <c r="AU419" s="252" t="s">
        <v>80</v>
      </c>
      <c r="AV419" s="14" t="s">
        <v>80</v>
      </c>
      <c r="AW419" s="14" t="s">
        <v>33</v>
      </c>
      <c r="AX419" s="14" t="s">
        <v>71</v>
      </c>
      <c r="AY419" s="252" t="s">
        <v>140</v>
      </c>
    </row>
    <row r="420" s="14" customFormat="1">
      <c r="A420" s="14"/>
      <c r="B420" s="242"/>
      <c r="C420" s="243"/>
      <c r="D420" s="233" t="s">
        <v>151</v>
      </c>
      <c r="E420" s="244" t="s">
        <v>18</v>
      </c>
      <c r="F420" s="245" t="s">
        <v>397</v>
      </c>
      <c r="G420" s="243"/>
      <c r="H420" s="246">
        <v>0.64000000000000001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2" t="s">
        <v>151</v>
      </c>
      <c r="AU420" s="252" t="s">
        <v>80</v>
      </c>
      <c r="AV420" s="14" t="s">
        <v>80</v>
      </c>
      <c r="AW420" s="14" t="s">
        <v>33</v>
      </c>
      <c r="AX420" s="14" t="s">
        <v>71</v>
      </c>
      <c r="AY420" s="252" t="s">
        <v>140</v>
      </c>
    </row>
    <row r="421" s="14" customFormat="1">
      <c r="A421" s="14"/>
      <c r="B421" s="242"/>
      <c r="C421" s="243"/>
      <c r="D421" s="233" t="s">
        <v>151</v>
      </c>
      <c r="E421" s="244" t="s">
        <v>18</v>
      </c>
      <c r="F421" s="245" t="s">
        <v>398</v>
      </c>
      <c r="G421" s="243"/>
      <c r="H421" s="246">
        <v>6.8899999999999997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2" t="s">
        <v>151</v>
      </c>
      <c r="AU421" s="252" t="s">
        <v>80</v>
      </c>
      <c r="AV421" s="14" t="s">
        <v>80</v>
      </c>
      <c r="AW421" s="14" t="s">
        <v>33</v>
      </c>
      <c r="AX421" s="14" t="s">
        <v>71</v>
      </c>
      <c r="AY421" s="252" t="s">
        <v>140</v>
      </c>
    </row>
    <row r="422" s="14" customFormat="1">
      <c r="A422" s="14"/>
      <c r="B422" s="242"/>
      <c r="C422" s="243"/>
      <c r="D422" s="233" t="s">
        <v>151</v>
      </c>
      <c r="E422" s="244" t="s">
        <v>18</v>
      </c>
      <c r="F422" s="245" t="s">
        <v>398</v>
      </c>
      <c r="G422" s="243"/>
      <c r="H422" s="246">
        <v>6.8899999999999997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151</v>
      </c>
      <c r="AU422" s="252" t="s">
        <v>80</v>
      </c>
      <c r="AV422" s="14" t="s">
        <v>80</v>
      </c>
      <c r="AW422" s="14" t="s">
        <v>33</v>
      </c>
      <c r="AX422" s="14" t="s">
        <v>71</v>
      </c>
      <c r="AY422" s="252" t="s">
        <v>140</v>
      </c>
    </row>
    <row r="423" s="14" customFormat="1">
      <c r="A423" s="14"/>
      <c r="B423" s="242"/>
      <c r="C423" s="243"/>
      <c r="D423" s="233" t="s">
        <v>151</v>
      </c>
      <c r="E423" s="244" t="s">
        <v>18</v>
      </c>
      <c r="F423" s="245" t="s">
        <v>399</v>
      </c>
      <c r="G423" s="243"/>
      <c r="H423" s="246">
        <v>6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151</v>
      </c>
      <c r="AU423" s="252" t="s">
        <v>80</v>
      </c>
      <c r="AV423" s="14" t="s">
        <v>80</v>
      </c>
      <c r="AW423" s="14" t="s">
        <v>33</v>
      </c>
      <c r="AX423" s="14" t="s">
        <v>71</v>
      </c>
      <c r="AY423" s="252" t="s">
        <v>140</v>
      </c>
    </row>
    <row r="424" s="14" customFormat="1">
      <c r="A424" s="14"/>
      <c r="B424" s="242"/>
      <c r="C424" s="243"/>
      <c r="D424" s="233" t="s">
        <v>151</v>
      </c>
      <c r="E424" s="244" t="s">
        <v>18</v>
      </c>
      <c r="F424" s="245" t="s">
        <v>400</v>
      </c>
      <c r="G424" s="243"/>
      <c r="H424" s="246">
        <v>7.3099999999999996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2" t="s">
        <v>151</v>
      </c>
      <c r="AU424" s="252" t="s">
        <v>80</v>
      </c>
      <c r="AV424" s="14" t="s">
        <v>80</v>
      </c>
      <c r="AW424" s="14" t="s">
        <v>33</v>
      </c>
      <c r="AX424" s="14" t="s">
        <v>71</v>
      </c>
      <c r="AY424" s="252" t="s">
        <v>140</v>
      </c>
    </row>
    <row r="425" s="14" customFormat="1">
      <c r="A425" s="14"/>
      <c r="B425" s="242"/>
      <c r="C425" s="243"/>
      <c r="D425" s="233" t="s">
        <v>151</v>
      </c>
      <c r="E425" s="244" t="s">
        <v>18</v>
      </c>
      <c r="F425" s="245" t="s">
        <v>400</v>
      </c>
      <c r="G425" s="243"/>
      <c r="H425" s="246">
        <v>7.3099999999999996</v>
      </c>
      <c r="I425" s="247"/>
      <c r="J425" s="243"/>
      <c r="K425" s="243"/>
      <c r="L425" s="248"/>
      <c r="M425" s="249"/>
      <c r="N425" s="250"/>
      <c r="O425" s="250"/>
      <c r="P425" s="250"/>
      <c r="Q425" s="250"/>
      <c r="R425" s="250"/>
      <c r="S425" s="250"/>
      <c r="T425" s="25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2" t="s">
        <v>151</v>
      </c>
      <c r="AU425" s="252" t="s">
        <v>80</v>
      </c>
      <c r="AV425" s="14" t="s">
        <v>80</v>
      </c>
      <c r="AW425" s="14" t="s">
        <v>33</v>
      </c>
      <c r="AX425" s="14" t="s">
        <v>71</v>
      </c>
      <c r="AY425" s="252" t="s">
        <v>140</v>
      </c>
    </row>
    <row r="426" s="14" customFormat="1">
      <c r="A426" s="14"/>
      <c r="B426" s="242"/>
      <c r="C426" s="243"/>
      <c r="D426" s="233" t="s">
        <v>151</v>
      </c>
      <c r="E426" s="244" t="s">
        <v>18</v>
      </c>
      <c r="F426" s="245" t="s">
        <v>401</v>
      </c>
      <c r="G426" s="243"/>
      <c r="H426" s="246">
        <v>3.29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2" t="s">
        <v>151</v>
      </c>
      <c r="AU426" s="252" t="s">
        <v>80</v>
      </c>
      <c r="AV426" s="14" t="s">
        <v>80</v>
      </c>
      <c r="AW426" s="14" t="s">
        <v>33</v>
      </c>
      <c r="AX426" s="14" t="s">
        <v>71</v>
      </c>
      <c r="AY426" s="252" t="s">
        <v>140</v>
      </c>
    </row>
    <row r="427" s="14" customFormat="1">
      <c r="A427" s="14"/>
      <c r="B427" s="242"/>
      <c r="C427" s="243"/>
      <c r="D427" s="233" t="s">
        <v>151</v>
      </c>
      <c r="E427" s="244" t="s">
        <v>18</v>
      </c>
      <c r="F427" s="245" t="s">
        <v>401</v>
      </c>
      <c r="G427" s="243"/>
      <c r="H427" s="246">
        <v>3.29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151</v>
      </c>
      <c r="AU427" s="252" t="s">
        <v>80</v>
      </c>
      <c r="AV427" s="14" t="s">
        <v>80</v>
      </c>
      <c r="AW427" s="14" t="s">
        <v>33</v>
      </c>
      <c r="AX427" s="14" t="s">
        <v>71</v>
      </c>
      <c r="AY427" s="252" t="s">
        <v>140</v>
      </c>
    </row>
    <row r="428" s="14" customFormat="1">
      <c r="A428" s="14"/>
      <c r="B428" s="242"/>
      <c r="C428" s="243"/>
      <c r="D428" s="233" t="s">
        <v>151</v>
      </c>
      <c r="E428" s="244" t="s">
        <v>18</v>
      </c>
      <c r="F428" s="245" t="s">
        <v>397</v>
      </c>
      <c r="G428" s="243"/>
      <c r="H428" s="246">
        <v>0.64000000000000001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2" t="s">
        <v>151</v>
      </c>
      <c r="AU428" s="252" t="s">
        <v>80</v>
      </c>
      <c r="AV428" s="14" t="s">
        <v>80</v>
      </c>
      <c r="AW428" s="14" t="s">
        <v>33</v>
      </c>
      <c r="AX428" s="14" t="s">
        <v>71</v>
      </c>
      <c r="AY428" s="252" t="s">
        <v>140</v>
      </c>
    </row>
    <row r="429" s="13" customFormat="1">
      <c r="A429" s="13"/>
      <c r="B429" s="231"/>
      <c r="C429" s="232"/>
      <c r="D429" s="233" t="s">
        <v>151</v>
      </c>
      <c r="E429" s="234" t="s">
        <v>18</v>
      </c>
      <c r="F429" s="235" t="s">
        <v>372</v>
      </c>
      <c r="G429" s="232"/>
      <c r="H429" s="234" t="s">
        <v>18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1" t="s">
        <v>151</v>
      </c>
      <c r="AU429" s="241" t="s">
        <v>80</v>
      </c>
      <c r="AV429" s="13" t="s">
        <v>78</v>
      </c>
      <c r="AW429" s="13" t="s">
        <v>33</v>
      </c>
      <c r="AX429" s="13" t="s">
        <v>71</v>
      </c>
      <c r="AY429" s="241" t="s">
        <v>140</v>
      </c>
    </row>
    <row r="430" s="14" customFormat="1">
      <c r="A430" s="14"/>
      <c r="B430" s="242"/>
      <c r="C430" s="243"/>
      <c r="D430" s="233" t="s">
        <v>151</v>
      </c>
      <c r="E430" s="244" t="s">
        <v>18</v>
      </c>
      <c r="F430" s="245" t="s">
        <v>402</v>
      </c>
      <c r="G430" s="243"/>
      <c r="H430" s="246">
        <v>41.539999999999999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2" t="s">
        <v>151</v>
      </c>
      <c r="AU430" s="252" t="s">
        <v>80</v>
      </c>
      <c r="AV430" s="14" t="s">
        <v>80</v>
      </c>
      <c r="AW430" s="14" t="s">
        <v>33</v>
      </c>
      <c r="AX430" s="14" t="s">
        <v>71</v>
      </c>
      <c r="AY430" s="252" t="s">
        <v>140</v>
      </c>
    </row>
    <row r="431" s="14" customFormat="1">
      <c r="A431" s="14"/>
      <c r="B431" s="242"/>
      <c r="C431" s="243"/>
      <c r="D431" s="233" t="s">
        <v>151</v>
      </c>
      <c r="E431" s="244" t="s">
        <v>18</v>
      </c>
      <c r="F431" s="245" t="s">
        <v>403</v>
      </c>
      <c r="G431" s="243"/>
      <c r="H431" s="246">
        <v>117.36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151</v>
      </c>
      <c r="AU431" s="252" t="s">
        <v>80</v>
      </c>
      <c r="AV431" s="14" t="s">
        <v>80</v>
      </c>
      <c r="AW431" s="14" t="s">
        <v>33</v>
      </c>
      <c r="AX431" s="14" t="s">
        <v>71</v>
      </c>
      <c r="AY431" s="252" t="s">
        <v>140</v>
      </c>
    </row>
    <row r="432" s="14" customFormat="1">
      <c r="A432" s="14"/>
      <c r="B432" s="242"/>
      <c r="C432" s="243"/>
      <c r="D432" s="233" t="s">
        <v>151</v>
      </c>
      <c r="E432" s="244" t="s">
        <v>18</v>
      </c>
      <c r="F432" s="245" t="s">
        <v>373</v>
      </c>
      <c r="G432" s="243"/>
      <c r="H432" s="246">
        <v>6.6100000000000003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2" t="s">
        <v>151</v>
      </c>
      <c r="AU432" s="252" t="s">
        <v>80</v>
      </c>
      <c r="AV432" s="14" t="s">
        <v>80</v>
      </c>
      <c r="AW432" s="14" t="s">
        <v>33</v>
      </c>
      <c r="AX432" s="14" t="s">
        <v>71</v>
      </c>
      <c r="AY432" s="252" t="s">
        <v>140</v>
      </c>
    </row>
    <row r="433" s="14" customFormat="1">
      <c r="A433" s="14"/>
      <c r="B433" s="242"/>
      <c r="C433" s="243"/>
      <c r="D433" s="233" t="s">
        <v>151</v>
      </c>
      <c r="E433" s="244" t="s">
        <v>18</v>
      </c>
      <c r="F433" s="245" t="s">
        <v>404</v>
      </c>
      <c r="G433" s="243"/>
      <c r="H433" s="246">
        <v>104.24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2" t="s">
        <v>151</v>
      </c>
      <c r="AU433" s="252" t="s">
        <v>80</v>
      </c>
      <c r="AV433" s="14" t="s">
        <v>80</v>
      </c>
      <c r="AW433" s="14" t="s">
        <v>33</v>
      </c>
      <c r="AX433" s="14" t="s">
        <v>71</v>
      </c>
      <c r="AY433" s="252" t="s">
        <v>140</v>
      </c>
    </row>
    <row r="434" s="14" customFormat="1">
      <c r="A434" s="14"/>
      <c r="B434" s="242"/>
      <c r="C434" s="243"/>
      <c r="D434" s="233" t="s">
        <v>151</v>
      </c>
      <c r="E434" s="244" t="s">
        <v>18</v>
      </c>
      <c r="F434" s="245" t="s">
        <v>405</v>
      </c>
      <c r="G434" s="243"/>
      <c r="H434" s="246">
        <v>97.200000000000003</v>
      </c>
      <c r="I434" s="247"/>
      <c r="J434" s="243"/>
      <c r="K434" s="243"/>
      <c r="L434" s="248"/>
      <c r="M434" s="249"/>
      <c r="N434" s="250"/>
      <c r="O434" s="250"/>
      <c r="P434" s="250"/>
      <c r="Q434" s="250"/>
      <c r="R434" s="250"/>
      <c r="S434" s="250"/>
      <c r="T434" s="25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2" t="s">
        <v>151</v>
      </c>
      <c r="AU434" s="252" t="s">
        <v>80</v>
      </c>
      <c r="AV434" s="14" t="s">
        <v>80</v>
      </c>
      <c r="AW434" s="14" t="s">
        <v>33</v>
      </c>
      <c r="AX434" s="14" t="s">
        <v>71</v>
      </c>
      <c r="AY434" s="252" t="s">
        <v>140</v>
      </c>
    </row>
    <row r="435" s="14" customFormat="1">
      <c r="A435" s="14"/>
      <c r="B435" s="242"/>
      <c r="C435" s="243"/>
      <c r="D435" s="233" t="s">
        <v>151</v>
      </c>
      <c r="E435" s="244" t="s">
        <v>18</v>
      </c>
      <c r="F435" s="245" t="s">
        <v>374</v>
      </c>
      <c r="G435" s="243"/>
      <c r="H435" s="246">
        <v>5.4000000000000004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2" t="s">
        <v>151</v>
      </c>
      <c r="AU435" s="252" t="s">
        <v>80</v>
      </c>
      <c r="AV435" s="14" t="s">
        <v>80</v>
      </c>
      <c r="AW435" s="14" t="s">
        <v>33</v>
      </c>
      <c r="AX435" s="14" t="s">
        <v>71</v>
      </c>
      <c r="AY435" s="252" t="s">
        <v>140</v>
      </c>
    </row>
    <row r="436" s="14" customFormat="1">
      <c r="A436" s="14"/>
      <c r="B436" s="242"/>
      <c r="C436" s="243"/>
      <c r="D436" s="233" t="s">
        <v>151</v>
      </c>
      <c r="E436" s="244" t="s">
        <v>18</v>
      </c>
      <c r="F436" s="245" t="s">
        <v>406</v>
      </c>
      <c r="G436" s="243"/>
      <c r="H436" s="246">
        <v>114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151</v>
      </c>
      <c r="AU436" s="252" t="s">
        <v>80</v>
      </c>
      <c r="AV436" s="14" t="s">
        <v>80</v>
      </c>
      <c r="AW436" s="14" t="s">
        <v>33</v>
      </c>
      <c r="AX436" s="14" t="s">
        <v>71</v>
      </c>
      <c r="AY436" s="252" t="s">
        <v>140</v>
      </c>
    </row>
    <row r="437" s="13" customFormat="1">
      <c r="A437" s="13"/>
      <c r="B437" s="231"/>
      <c r="C437" s="232"/>
      <c r="D437" s="233" t="s">
        <v>151</v>
      </c>
      <c r="E437" s="234" t="s">
        <v>18</v>
      </c>
      <c r="F437" s="235" t="s">
        <v>407</v>
      </c>
      <c r="G437" s="232"/>
      <c r="H437" s="234" t="s">
        <v>18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1" t="s">
        <v>151</v>
      </c>
      <c r="AU437" s="241" t="s">
        <v>80</v>
      </c>
      <c r="AV437" s="13" t="s">
        <v>78</v>
      </c>
      <c r="AW437" s="13" t="s">
        <v>33</v>
      </c>
      <c r="AX437" s="13" t="s">
        <v>71</v>
      </c>
      <c r="AY437" s="241" t="s">
        <v>140</v>
      </c>
    </row>
    <row r="438" s="14" customFormat="1">
      <c r="A438" s="14"/>
      <c r="B438" s="242"/>
      <c r="C438" s="243"/>
      <c r="D438" s="233" t="s">
        <v>151</v>
      </c>
      <c r="E438" s="244" t="s">
        <v>18</v>
      </c>
      <c r="F438" s="245" t="s">
        <v>408</v>
      </c>
      <c r="G438" s="243"/>
      <c r="H438" s="246">
        <v>140.02000000000001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151</v>
      </c>
      <c r="AU438" s="252" t="s">
        <v>80</v>
      </c>
      <c r="AV438" s="14" t="s">
        <v>80</v>
      </c>
      <c r="AW438" s="14" t="s">
        <v>33</v>
      </c>
      <c r="AX438" s="14" t="s">
        <v>71</v>
      </c>
      <c r="AY438" s="252" t="s">
        <v>140</v>
      </c>
    </row>
    <row r="439" s="14" customFormat="1">
      <c r="A439" s="14"/>
      <c r="B439" s="242"/>
      <c r="C439" s="243"/>
      <c r="D439" s="233" t="s">
        <v>151</v>
      </c>
      <c r="E439" s="244" t="s">
        <v>18</v>
      </c>
      <c r="F439" s="245" t="s">
        <v>397</v>
      </c>
      <c r="G439" s="243"/>
      <c r="H439" s="246">
        <v>0.64000000000000001</v>
      </c>
      <c r="I439" s="247"/>
      <c r="J439" s="243"/>
      <c r="K439" s="243"/>
      <c r="L439" s="248"/>
      <c r="M439" s="249"/>
      <c r="N439" s="250"/>
      <c r="O439" s="250"/>
      <c r="P439" s="250"/>
      <c r="Q439" s="250"/>
      <c r="R439" s="250"/>
      <c r="S439" s="250"/>
      <c r="T439" s="25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2" t="s">
        <v>151</v>
      </c>
      <c r="AU439" s="252" t="s">
        <v>80</v>
      </c>
      <c r="AV439" s="14" t="s">
        <v>80</v>
      </c>
      <c r="AW439" s="14" t="s">
        <v>33</v>
      </c>
      <c r="AX439" s="14" t="s">
        <v>71</v>
      </c>
      <c r="AY439" s="252" t="s">
        <v>140</v>
      </c>
    </row>
    <row r="440" s="14" customFormat="1">
      <c r="A440" s="14"/>
      <c r="B440" s="242"/>
      <c r="C440" s="243"/>
      <c r="D440" s="233" t="s">
        <v>151</v>
      </c>
      <c r="E440" s="244" t="s">
        <v>18</v>
      </c>
      <c r="F440" s="245" t="s">
        <v>397</v>
      </c>
      <c r="G440" s="243"/>
      <c r="H440" s="246">
        <v>0.64000000000000001</v>
      </c>
      <c r="I440" s="247"/>
      <c r="J440" s="243"/>
      <c r="K440" s="243"/>
      <c r="L440" s="248"/>
      <c r="M440" s="249"/>
      <c r="N440" s="250"/>
      <c r="O440" s="250"/>
      <c r="P440" s="250"/>
      <c r="Q440" s="250"/>
      <c r="R440" s="250"/>
      <c r="S440" s="250"/>
      <c r="T440" s="25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2" t="s">
        <v>151</v>
      </c>
      <c r="AU440" s="252" t="s">
        <v>80</v>
      </c>
      <c r="AV440" s="14" t="s">
        <v>80</v>
      </c>
      <c r="AW440" s="14" t="s">
        <v>33</v>
      </c>
      <c r="AX440" s="14" t="s">
        <v>71</v>
      </c>
      <c r="AY440" s="252" t="s">
        <v>140</v>
      </c>
    </row>
    <row r="441" s="14" customFormat="1">
      <c r="A441" s="14"/>
      <c r="B441" s="242"/>
      <c r="C441" s="243"/>
      <c r="D441" s="233" t="s">
        <v>151</v>
      </c>
      <c r="E441" s="244" t="s">
        <v>18</v>
      </c>
      <c r="F441" s="245" t="s">
        <v>409</v>
      </c>
      <c r="G441" s="243"/>
      <c r="H441" s="246">
        <v>6.3300000000000001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2" t="s">
        <v>151</v>
      </c>
      <c r="AU441" s="252" t="s">
        <v>80</v>
      </c>
      <c r="AV441" s="14" t="s">
        <v>80</v>
      </c>
      <c r="AW441" s="14" t="s">
        <v>33</v>
      </c>
      <c r="AX441" s="14" t="s">
        <v>71</v>
      </c>
      <c r="AY441" s="252" t="s">
        <v>140</v>
      </c>
    </row>
    <row r="442" s="14" customFormat="1">
      <c r="A442" s="14"/>
      <c r="B442" s="242"/>
      <c r="C442" s="243"/>
      <c r="D442" s="233" t="s">
        <v>151</v>
      </c>
      <c r="E442" s="244" t="s">
        <v>18</v>
      </c>
      <c r="F442" s="245" t="s">
        <v>409</v>
      </c>
      <c r="G442" s="243"/>
      <c r="H442" s="246">
        <v>6.3300000000000001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2" t="s">
        <v>151</v>
      </c>
      <c r="AU442" s="252" t="s">
        <v>80</v>
      </c>
      <c r="AV442" s="14" t="s">
        <v>80</v>
      </c>
      <c r="AW442" s="14" t="s">
        <v>33</v>
      </c>
      <c r="AX442" s="14" t="s">
        <v>71</v>
      </c>
      <c r="AY442" s="252" t="s">
        <v>140</v>
      </c>
    </row>
    <row r="443" s="14" customFormat="1">
      <c r="A443" s="14"/>
      <c r="B443" s="242"/>
      <c r="C443" s="243"/>
      <c r="D443" s="233" t="s">
        <v>151</v>
      </c>
      <c r="E443" s="244" t="s">
        <v>18</v>
      </c>
      <c r="F443" s="245" t="s">
        <v>410</v>
      </c>
      <c r="G443" s="243"/>
      <c r="H443" s="246">
        <v>39.420000000000002</v>
      </c>
      <c r="I443" s="247"/>
      <c r="J443" s="243"/>
      <c r="K443" s="243"/>
      <c r="L443" s="248"/>
      <c r="M443" s="249"/>
      <c r="N443" s="250"/>
      <c r="O443" s="250"/>
      <c r="P443" s="250"/>
      <c r="Q443" s="250"/>
      <c r="R443" s="250"/>
      <c r="S443" s="250"/>
      <c r="T443" s="25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2" t="s">
        <v>151</v>
      </c>
      <c r="AU443" s="252" t="s">
        <v>80</v>
      </c>
      <c r="AV443" s="14" t="s">
        <v>80</v>
      </c>
      <c r="AW443" s="14" t="s">
        <v>33</v>
      </c>
      <c r="AX443" s="14" t="s">
        <v>71</v>
      </c>
      <c r="AY443" s="252" t="s">
        <v>140</v>
      </c>
    </row>
    <row r="444" s="14" customFormat="1">
      <c r="A444" s="14"/>
      <c r="B444" s="242"/>
      <c r="C444" s="243"/>
      <c r="D444" s="233" t="s">
        <v>151</v>
      </c>
      <c r="E444" s="244" t="s">
        <v>18</v>
      </c>
      <c r="F444" s="245" t="s">
        <v>397</v>
      </c>
      <c r="G444" s="243"/>
      <c r="H444" s="246">
        <v>0.64000000000000001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2" t="s">
        <v>151</v>
      </c>
      <c r="AU444" s="252" t="s">
        <v>80</v>
      </c>
      <c r="AV444" s="14" t="s">
        <v>80</v>
      </c>
      <c r="AW444" s="14" t="s">
        <v>33</v>
      </c>
      <c r="AX444" s="14" t="s">
        <v>71</v>
      </c>
      <c r="AY444" s="252" t="s">
        <v>140</v>
      </c>
    </row>
    <row r="445" s="14" customFormat="1">
      <c r="A445" s="14"/>
      <c r="B445" s="242"/>
      <c r="C445" s="243"/>
      <c r="D445" s="233" t="s">
        <v>151</v>
      </c>
      <c r="E445" s="244" t="s">
        <v>18</v>
      </c>
      <c r="F445" s="245" t="s">
        <v>411</v>
      </c>
      <c r="G445" s="243"/>
      <c r="H445" s="246">
        <v>1.3500000000000001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2" t="s">
        <v>151</v>
      </c>
      <c r="AU445" s="252" t="s">
        <v>80</v>
      </c>
      <c r="AV445" s="14" t="s">
        <v>80</v>
      </c>
      <c r="AW445" s="14" t="s">
        <v>33</v>
      </c>
      <c r="AX445" s="14" t="s">
        <v>71</v>
      </c>
      <c r="AY445" s="252" t="s">
        <v>140</v>
      </c>
    </row>
    <row r="446" s="14" customFormat="1">
      <c r="A446" s="14"/>
      <c r="B446" s="242"/>
      <c r="C446" s="243"/>
      <c r="D446" s="233" t="s">
        <v>151</v>
      </c>
      <c r="E446" s="244" t="s">
        <v>18</v>
      </c>
      <c r="F446" s="245" t="s">
        <v>412</v>
      </c>
      <c r="G446" s="243"/>
      <c r="H446" s="246">
        <v>3.5299999999999998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2" t="s">
        <v>151</v>
      </c>
      <c r="AU446" s="252" t="s">
        <v>80</v>
      </c>
      <c r="AV446" s="14" t="s">
        <v>80</v>
      </c>
      <c r="AW446" s="14" t="s">
        <v>33</v>
      </c>
      <c r="AX446" s="14" t="s">
        <v>71</v>
      </c>
      <c r="AY446" s="252" t="s">
        <v>140</v>
      </c>
    </row>
    <row r="447" s="14" customFormat="1">
      <c r="A447" s="14"/>
      <c r="B447" s="242"/>
      <c r="C447" s="243"/>
      <c r="D447" s="233" t="s">
        <v>151</v>
      </c>
      <c r="E447" s="244" t="s">
        <v>18</v>
      </c>
      <c r="F447" s="245" t="s">
        <v>413</v>
      </c>
      <c r="G447" s="243"/>
      <c r="H447" s="246">
        <v>38.880000000000003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2" t="s">
        <v>151</v>
      </c>
      <c r="AU447" s="252" t="s">
        <v>80</v>
      </c>
      <c r="AV447" s="14" t="s">
        <v>80</v>
      </c>
      <c r="AW447" s="14" t="s">
        <v>33</v>
      </c>
      <c r="AX447" s="14" t="s">
        <v>71</v>
      </c>
      <c r="AY447" s="252" t="s">
        <v>140</v>
      </c>
    </row>
    <row r="448" s="14" customFormat="1">
      <c r="A448" s="14"/>
      <c r="B448" s="242"/>
      <c r="C448" s="243"/>
      <c r="D448" s="233" t="s">
        <v>151</v>
      </c>
      <c r="E448" s="244" t="s">
        <v>18</v>
      </c>
      <c r="F448" s="245" t="s">
        <v>414</v>
      </c>
      <c r="G448" s="243"/>
      <c r="H448" s="246">
        <v>4.7800000000000002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2" t="s">
        <v>151</v>
      </c>
      <c r="AU448" s="252" t="s">
        <v>80</v>
      </c>
      <c r="AV448" s="14" t="s">
        <v>80</v>
      </c>
      <c r="AW448" s="14" t="s">
        <v>33</v>
      </c>
      <c r="AX448" s="14" t="s">
        <v>71</v>
      </c>
      <c r="AY448" s="252" t="s">
        <v>140</v>
      </c>
    </row>
    <row r="449" s="14" customFormat="1">
      <c r="A449" s="14"/>
      <c r="B449" s="242"/>
      <c r="C449" s="243"/>
      <c r="D449" s="233" t="s">
        <v>151</v>
      </c>
      <c r="E449" s="244" t="s">
        <v>18</v>
      </c>
      <c r="F449" s="245" t="s">
        <v>415</v>
      </c>
      <c r="G449" s="243"/>
      <c r="H449" s="246">
        <v>7.5599999999999996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2" t="s">
        <v>151</v>
      </c>
      <c r="AU449" s="252" t="s">
        <v>80</v>
      </c>
      <c r="AV449" s="14" t="s">
        <v>80</v>
      </c>
      <c r="AW449" s="14" t="s">
        <v>33</v>
      </c>
      <c r="AX449" s="14" t="s">
        <v>71</v>
      </c>
      <c r="AY449" s="252" t="s">
        <v>140</v>
      </c>
    </row>
    <row r="450" s="14" customFormat="1">
      <c r="A450" s="14"/>
      <c r="B450" s="242"/>
      <c r="C450" s="243"/>
      <c r="D450" s="233" t="s">
        <v>151</v>
      </c>
      <c r="E450" s="244" t="s">
        <v>18</v>
      </c>
      <c r="F450" s="245" t="s">
        <v>416</v>
      </c>
      <c r="G450" s="243"/>
      <c r="H450" s="246">
        <v>1.3500000000000001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151</v>
      </c>
      <c r="AU450" s="252" t="s">
        <v>80</v>
      </c>
      <c r="AV450" s="14" t="s">
        <v>80</v>
      </c>
      <c r="AW450" s="14" t="s">
        <v>33</v>
      </c>
      <c r="AX450" s="14" t="s">
        <v>71</v>
      </c>
      <c r="AY450" s="252" t="s">
        <v>140</v>
      </c>
    </row>
    <row r="451" s="13" customFormat="1">
      <c r="A451" s="13"/>
      <c r="B451" s="231"/>
      <c r="C451" s="232"/>
      <c r="D451" s="233" t="s">
        <v>151</v>
      </c>
      <c r="E451" s="234" t="s">
        <v>18</v>
      </c>
      <c r="F451" s="235" t="s">
        <v>417</v>
      </c>
      <c r="G451" s="232"/>
      <c r="H451" s="234" t="s">
        <v>18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1" t="s">
        <v>151</v>
      </c>
      <c r="AU451" s="241" t="s">
        <v>80</v>
      </c>
      <c r="AV451" s="13" t="s">
        <v>78</v>
      </c>
      <c r="AW451" s="13" t="s">
        <v>33</v>
      </c>
      <c r="AX451" s="13" t="s">
        <v>71</v>
      </c>
      <c r="AY451" s="241" t="s">
        <v>140</v>
      </c>
    </row>
    <row r="452" s="14" customFormat="1">
      <c r="A452" s="14"/>
      <c r="B452" s="242"/>
      <c r="C452" s="243"/>
      <c r="D452" s="233" t="s">
        <v>151</v>
      </c>
      <c r="E452" s="244" t="s">
        <v>18</v>
      </c>
      <c r="F452" s="245" t="s">
        <v>418</v>
      </c>
      <c r="G452" s="243"/>
      <c r="H452" s="246">
        <v>-299.54000000000002</v>
      </c>
      <c r="I452" s="247"/>
      <c r="J452" s="243"/>
      <c r="K452" s="243"/>
      <c r="L452" s="248"/>
      <c r="M452" s="249"/>
      <c r="N452" s="250"/>
      <c r="O452" s="250"/>
      <c r="P452" s="250"/>
      <c r="Q452" s="250"/>
      <c r="R452" s="250"/>
      <c r="S452" s="250"/>
      <c r="T452" s="25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2" t="s">
        <v>151</v>
      </c>
      <c r="AU452" s="252" t="s">
        <v>80</v>
      </c>
      <c r="AV452" s="14" t="s">
        <v>80</v>
      </c>
      <c r="AW452" s="14" t="s">
        <v>33</v>
      </c>
      <c r="AX452" s="14" t="s">
        <v>71</v>
      </c>
      <c r="AY452" s="252" t="s">
        <v>140</v>
      </c>
    </row>
    <row r="453" s="15" customFormat="1">
      <c r="A453" s="15"/>
      <c r="B453" s="253"/>
      <c r="C453" s="254"/>
      <c r="D453" s="233" t="s">
        <v>151</v>
      </c>
      <c r="E453" s="255" t="s">
        <v>18</v>
      </c>
      <c r="F453" s="256" t="s">
        <v>154</v>
      </c>
      <c r="G453" s="254"/>
      <c r="H453" s="257">
        <v>1170.0899999999999</v>
      </c>
      <c r="I453" s="258"/>
      <c r="J453" s="254"/>
      <c r="K453" s="254"/>
      <c r="L453" s="259"/>
      <c r="M453" s="260"/>
      <c r="N453" s="261"/>
      <c r="O453" s="261"/>
      <c r="P453" s="261"/>
      <c r="Q453" s="261"/>
      <c r="R453" s="261"/>
      <c r="S453" s="261"/>
      <c r="T453" s="262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3" t="s">
        <v>151</v>
      </c>
      <c r="AU453" s="263" t="s">
        <v>80</v>
      </c>
      <c r="AV453" s="15" t="s">
        <v>147</v>
      </c>
      <c r="AW453" s="15" t="s">
        <v>33</v>
      </c>
      <c r="AX453" s="15" t="s">
        <v>78</v>
      </c>
      <c r="AY453" s="263" t="s">
        <v>140</v>
      </c>
    </row>
    <row r="454" s="2" customFormat="1" ht="37.8" customHeight="1">
      <c r="A454" s="40"/>
      <c r="B454" s="41"/>
      <c r="C454" s="214" t="s">
        <v>419</v>
      </c>
      <c r="D454" s="214" t="s">
        <v>142</v>
      </c>
      <c r="E454" s="215" t="s">
        <v>420</v>
      </c>
      <c r="F454" s="216" t="s">
        <v>421</v>
      </c>
      <c r="G454" s="217" t="s">
        <v>145</v>
      </c>
      <c r="H454" s="218">
        <v>35.950000000000003</v>
      </c>
      <c r="I454" s="219"/>
      <c r="J454" s="218">
        <f>ROUND(I454*H454,2)</f>
        <v>0</v>
      </c>
      <c r="K454" s="216" t="s">
        <v>146</v>
      </c>
      <c r="L454" s="46"/>
      <c r="M454" s="220" t="s">
        <v>18</v>
      </c>
      <c r="N454" s="221" t="s">
        <v>42</v>
      </c>
      <c r="O454" s="86"/>
      <c r="P454" s="222">
        <f>O454*H454</f>
        <v>0</v>
      </c>
      <c r="Q454" s="222">
        <v>0.0083899999999999999</v>
      </c>
      <c r="R454" s="222">
        <f>Q454*H454</f>
        <v>0.30162050000000001</v>
      </c>
      <c r="S454" s="222">
        <v>0</v>
      </c>
      <c r="T454" s="223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24" t="s">
        <v>147</v>
      </c>
      <c r="AT454" s="224" t="s">
        <v>142</v>
      </c>
      <c r="AU454" s="224" t="s">
        <v>80</v>
      </c>
      <c r="AY454" s="19" t="s">
        <v>140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9" t="s">
        <v>78</v>
      </c>
      <c r="BK454" s="225">
        <f>ROUND(I454*H454,2)</f>
        <v>0</v>
      </c>
      <c r="BL454" s="19" t="s">
        <v>147</v>
      </c>
      <c r="BM454" s="224" t="s">
        <v>422</v>
      </c>
    </row>
    <row r="455" s="2" customFormat="1">
      <c r="A455" s="40"/>
      <c r="B455" s="41"/>
      <c r="C455" s="42"/>
      <c r="D455" s="226" t="s">
        <v>149</v>
      </c>
      <c r="E455" s="42"/>
      <c r="F455" s="227" t="s">
        <v>423</v>
      </c>
      <c r="G455" s="42"/>
      <c r="H455" s="42"/>
      <c r="I455" s="228"/>
      <c r="J455" s="42"/>
      <c r="K455" s="42"/>
      <c r="L455" s="46"/>
      <c r="M455" s="229"/>
      <c r="N455" s="230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149</v>
      </c>
      <c r="AU455" s="19" t="s">
        <v>80</v>
      </c>
    </row>
    <row r="456" s="13" customFormat="1">
      <c r="A456" s="13"/>
      <c r="B456" s="231"/>
      <c r="C456" s="232"/>
      <c r="D456" s="233" t="s">
        <v>151</v>
      </c>
      <c r="E456" s="234" t="s">
        <v>18</v>
      </c>
      <c r="F456" s="235" t="s">
        <v>368</v>
      </c>
      <c r="G456" s="232"/>
      <c r="H456" s="234" t="s">
        <v>18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151</v>
      </c>
      <c r="AU456" s="241" t="s">
        <v>80</v>
      </c>
      <c r="AV456" s="13" t="s">
        <v>78</v>
      </c>
      <c r="AW456" s="13" t="s">
        <v>33</v>
      </c>
      <c r="AX456" s="13" t="s">
        <v>71</v>
      </c>
      <c r="AY456" s="241" t="s">
        <v>140</v>
      </c>
    </row>
    <row r="457" s="14" customFormat="1">
      <c r="A457" s="14"/>
      <c r="B457" s="242"/>
      <c r="C457" s="243"/>
      <c r="D457" s="233" t="s">
        <v>151</v>
      </c>
      <c r="E457" s="244" t="s">
        <v>18</v>
      </c>
      <c r="F457" s="245" t="s">
        <v>369</v>
      </c>
      <c r="G457" s="243"/>
      <c r="H457" s="246">
        <v>11.52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151</v>
      </c>
      <c r="AU457" s="252" t="s">
        <v>80</v>
      </c>
      <c r="AV457" s="14" t="s">
        <v>80</v>
      </c>
      <c r="AW457" s="14" t="s">
        <v>33</v>
      </c>
      <c r="AX457" s="14" t="s">
        <v>71</v>
      </c>
      <c r="AY457" s="252" t="s">
        <v>140</v>
      </c>
    </row>
    <row r="458" s="14" customFormat="1">
      <c r="A458" s="14"/>
      <c r="B458" s="242"/>
      <c r="C458" s="243"/>
      <c r="D458" s="233" t="s">
        <v>151</v>
      </c>
      <c r="E458" s="244" t="s">
        <v>18</v>
      </c>
      <c r="F458" s="245" t="s">
        <v>370</v>
      </c>
      <c r="G458" s="243"/>
      <c r="H458" s="246">
        <v>5.7599999999999998</v>
      </c>
      <c r="I458" s="247"/>
      <c r="J458" s="243"/>
      <c r="K458" s="243"/>
      <c r="L458" s="248"/>
      <c r="M458" s="249"/>
      <c r="N458" s="250"/>
      <c r="O458" s="250"/>
      <c r="P458" s="250"/>
      <c r="Q458" s="250"/>
      <c r="R458" s="250"/>
      <c r="S458" s="250"/>
      <c r="T458" s="25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2" t="s">
        <v>151</v>
      </c>
      <c r="AU458" s="252" t="s">
        <v>80</v>
      </c>
      <c r="AV458" s="14" t="s">
        <v>80</v>
      </c>
      <c r="AW458" s="14" t="s">
        <v>33</v>
      </c>
      <c r="AX458" s="14" t="s">
        <v>71</v>
      </c>
      <c r="AY458" s="252" t="s">
        <v>140</v>
      </c>
    </row>
    <row r="459" s="14" customFormat="1">
      <c r="A459" s="14"/>
      <c r="B459" s="242"/>
      <c r="C459" s="243"/>
      <c r="D459" s="233" t="s">
        <v>151</v>
      </c>
      <c r="E459" s="244" t="s">
        <v>18</v>
      </c>
      <c r="F459" s="245" t="s">
        <v>371</v>
      </c>
      <c r="G459" s="243"/>
      <c r="H459" s="246">
        <v>6.6600000000000001</v>
      </c>
      <c r="I459" s="247"/>
      <c r="J459" s="243"/>
      <c r="K459" s="243"/>
      <c r="L459" s="248"/>
      <c r="M459" s="249"/>
      <c r="N459" s="250"/>
      <c r="O459" s="250"/>
      <c r="P459" s="250"/>
      <c r="Q459" s="250"/>
      <c r="R459" s="250"/>
      <c r="S459" s="250"/>
      <c r="T459" s="25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2" t="s">
        <v>151</v>
      </c>
      <c r="AU459" s="252" t="s">
        <v>80</v>
      </c>
      <c r="AV459" s="14" t="s">
        <v>80</v>
      </c>
      <c r="AW459" s="14" t="s">
        <v>33</v>
      </c>
      <c r="AX459" s="14" t="s">
        <v>71</v>
      </c>
      <c r="AY459" s="252" t="s">
        <v>140</v>
      </c>
    </row>
    <row r="460" s="13" customFormat="1">
      <c r="A460" s="13"/>
      <c r="B460" s="231"/>
      <c r="C460" s="232"/>
      <c r="D460" s="233" t="s">
        <v>151</v>
      </c>
      <c r="E460" s="234" t="s">
        <v>18</v>
      </c>
      <c r="F460" s="235" t="s">
        <v>372</v>
      </c>
      <c r="G460" s="232"/>
      <c r="H460" s="234" t="s">
        <v>18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1" t="s">
        <v>151</v>
      </c>
      <c r="AU460" s="241" t="s">
        <v>80</v>
      </c>
      <c r="AV460" s="13" t="s">
        <v>78</v>
      </c>
      <c r="AW460" s="13" t="s">
        <v>33</v>
      </c>
      <c r="AX460" s="13" t="s">
        <v>71</v>
      </c>
      <c r="AY460" s="241" t="s">
        <v>140</v>
      </c>
    </row>
    <row r="461" s="14" customFormat="1">
      <c r="A461" s="14"/>
      <c r="B461" s="242"/>
      <c r="C461" s="243"/>
      <c r="D461" s="233" t="s">
        <v>151</v>
      </c>
      <c r="E461" s="244" t="s">
        <v>18</v>
      </c>
      <c r="F461" s="245" t="s">
        <v>373</v>
      </c>
      <c r="G461" s="243"/>
      <c r="H461" s="246">
        <v>6.6100000000000003</v>
      </c>
      <c r="I461" s="247"/>
      <c r="J461" s="243"/>
      <c r="K461" s="243"/>
      <c r="L461" s="248"/>
      <c r="M461" s="249"/>
      <c r="N461" s="250"/>
      <c r="O461" s="250"/>
      <c r="P461" s="250"/>
      <c r="Q461" s="250"/>
      <c r="R461" s="250"/>
      <c r="S461" s="250"/>
      <c r="T461" s="25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2" t="s">
        <v>151</v>
      </c>
      <c r="AU461" s="252" t="s">
        <v>80</v>
      </c>
      <c r="AV461" s="14" t="s">
        <v>80</v>
      </c>
      <c r="AW461" s="14" t="s">
        <v>33</v>
      </c>
      <c r="AX461" s="14" t="s">
        <v>71</v>
      </c>
      <c r="AY461" s="252" t="s">
        <v>140</v>
      </c>
    </row>
    <row r="462" s="14" customFormat="1">
      <c r="A462" s="14"/>
      <c r="B462" s="242"/>
      <c r="C462" s="243"/>
      <c r="D462" s="233" t="s">
        <v>151</v>
      </c>
      <c r="E462" s="244" t="s">
        <v>18</v>
      </c>
      <c r="F462" s="245" t="s">
        <v>374</v>
      </c>
      <c r="G462" s="243"/>
      <c r="H462" s="246">
        <v>5.4000000000000004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2" t="s">
        <v>151</v>
      </c>
      <c r="AU462" s="252" t="s">
        <v>80</v>
      </c>
      <c r="AV462" s="14" t="s">
        <v>80</v>
      </c>
      <c r="AW462" s="14" t="s">
        <v>33</v>
      </c>
      <c r="AX462" s="14" t="s">
        <v>71</v>
      </c>
      <c r="AY462" s="252" t="s">
        <v>140</v>
      </c>
    </row>
    <row r="463" s="15" customFormat="1">
      <c r="A463" s="15"/>
      <c r="B463" s="253"/>
      <c r="C463" s="254"/>
      <c r="D463" s="233" t="s">
        <v>151</v>
      </c>
      <c r="E463" s="255" t="s">
        <v>18</v>
      </c>
      <c r="F463" s="256" t="s">
        <v>154</v>
      </c>
      <c r="G463" s="254"/>
      <c r="H463" s="257">
        <v>35.950000000000003</v>
      </c>
      <c r="I463" s="258"/>
      <c r="J463" s="254"/>
      <c r="K463" s="254"/>
      <c r="L463" s="259"/>
      <c r="M463" s="260"/>
      <c r="N463" s="261"/>
      <c r="O463" s="261"/>
      <c r="P463" s="261"/>
      <c r="Q463" s="261"/>
      <c r="R463" s="261"/>
      <c r="S463" s="261"/>
      <c r="T463" s="262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3" t="s">
        <v>151</v>
      </c>
      <c r="AU463" s="263" t="s">
        <v>80</v>
      </c>
      <c r="AV463" s="15" t="s">
        <v>147</v>
      </c>
      <c r="AW463" s="15" t="s">
        <v>33</v>
      </c>
      <c r="AX463" s="15" t="s">
        <v>78</v>
      </c>
      <c r="AY463" s="263" t="s">
        <v>140</v>
      </c>
    </row>
    <row r="464" s="2" customFormat="1" ht="16.5" customHeight="1">
      <c r="A464" s="40"/>
      <c r="B464" s="41"/>
      <c r="C464" s="264" t="s">
        <v>424</v>
      </c>
      <c r="D464" s="264" t="s">
        <v>300</v>
      </c>
      <c r="E464" s="265" t="s">
        <v>425</v>
      </c>
      <c r="F464" s="266" t="s">
        <v>426</v>
      </c>
      <c r="G464" s="267" t="s">
        <v>145</v>
      </c>
      <c r="H464" s="268">
        <v>37.75</v>
      </c>
      <c r="I464" s="269"/>
      <c r="J464" s="268">
        <f>ROUND(I464*H464,2)</f>
        <v>0</v>
      </c>
      <c r="K464" s="266" t="s">
        <v>146</v>
      </c>
      <c r="L464" s="270"/>
      <c r="M464" s="271" t="s">
        <v>18</v>
      </c>
      <c r="N464" s="272" t="s">
        <v>42</v>
      </c>
      <c r="O464" s="86"/>
      <c r="P464" s="222">
        <f>O464*H464</f>
        <v>0</v>
      </c>
      <c r="Q464" s="222">
        <v>0.00051000000000000004</v>
      </c>
      <c r="R464" s="222">
        <f>Q464*H464</f>
        <v>0.019252500000000002</v>
      </c>
      <c r="S464" s="222">
        <v>0</v>
      </c>
      <c r="T464" s="223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24" t="s">
        <v>217</v>
      </c>
      <c r="AT464" s="224" t="s">
        <v>300</v>
      </c>
      <c r="AU464" s="224" t="s">
        <v>80</v>
      </c>
      <c r="AY464" s="19" t="s">
        <v>140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9" t="s">
        <v>78</v>
      </c>
      <c r="BK464" s="225">
        <f>ROUND(I464*H464,2)</f>
        <v>0</v>
      </c>
      <c r="BL464" s="19" t="s">
        <v>147</v>
      </c>
      <c r="BM464" s="224" t="s">
        <v>427</v>
      </c>
    </row>
    <row r="465" s="13" customFormat="1">
      <c r="A465" s="13"/>
      <c r="B465" s="231"/>
      <c r="C465" s="232"/>
      <c r="D465" s="233" t="s">
        <v>151</v>
      </c>
      <c r="E465" s="234" t="s">
        <v>18</v>
      </c>
      <c r="F465" s="235" t="s">
        <v>428</v>
      </c>
      <c r="G465" s="232"/>
      <c r="H465" s="234" t="s">
        <v>18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1" t="s">
        <v>151</v>
      </c>
      <c r="AU465" s="241" t="s">
        <v>80</v>
      </c>
      <c r="AV465" s="13" t="s">
        <v>78</v>
      </c>
      <c r="AW465" s="13" t="s">
        <v>33</v>
      </c>
      <c r="AX465" s="13" t="s">
        <v>71</v>
      </c>
      <c r="AY465" s="241" t="s">
        <v>140</v>
      </c>
    </row>
    <row r="466" s="13" customFormat="1">
      <c r="A466" s="13"/>
      <c r="B466" s="231"/>
      <c r="C466" s="232"/>
      <c r="D466" s="233" t="s">
        <v>151</v>
      </c>
      <c r="E466" s="234" t="s">
        <v>18</v>
      </c>
      <c r="F466" s="235" t="s">
        <v>368</v>
      </c>
      <c r="G466" s="232"/>
      <c r="H466" s="234" t="s">
        <v>18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151</v>
      </c>
      <c r="AU466" s="241" t="s">
        <v>80</v>
      </c>
      <c r="AV466" s="13" t="s">
        <v>78</v>
      </c>
      <c r="AW466" s="13" t="s">
        <v>33</v>
      </c>
      <c r="AX466" s="13" t="s">
        <v>71</v>
      </c>
      <c r="AY466" s="241" t="s">
        <v>140</v>
      </c>
    </row>
    <row r="467" s="14" customFormat="1">
      <c r="A467" s="14"/>
      <c r="B467" s="242"/>
      <c r="C467" s="243"/>
      <c r="D467" s="233" t="s">
        <v>151</v>
      </c>
      <c r="E467" s="244" t="s">
        <v>18</v>
      </c>
      <c r="F467" s="245" t="s">
        <v>369</v>
      </c>
      <c r="G467" s="243"/>
      <c r="H467" s="246">
        <v>11.52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2" t="s">
        <v>151</v>
      </c>
      <c r="AU467" s="252" t="s">
        <v>80</v>
      </c>
      <c r="AV467" s="14" t="s">
        <v>80</v>
      </c>
      <c r="AW467" s="14" t="s">
        <v>33</v>
      </c>
      <c r="AX467" s="14" t="s">
        <v>71</v>
      </c>
      <c r="AY467" s="252" t="s">
        <v>140</v>
      </c>
    </row>
    <row r="468" s="14" customFormat="1">
      <c r="A468" s="14"/>
      <c r="B468" s="242"/>
      <c r="C468" s="243"/>
      <c r="D468" s="233" t="s">
        <v>151</v>
      </c>
      <c r="E468" s="244" t="s">
        <v>18</v>
      </c>
      <c r="F468" s="245" t="s">
        <v>370</v>
      </c>
      <c r="G468" s="243"/>
      <c r="H468" s="246">
        <v>5.7599999999999998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151</v>
      </c>
      <c r="AU468" s="252" t="s">
        <v>80</v>
      </c>
      <c r="AV468" s="14" t="s">
        <v>80</v>
      </c>
      <c r="AW468" s="14" t="s">
        <v>33</v>
      </c>
      <c r="AX468" s="14" t="s">
        <v>71</v>
      </c>
      <c r="AY468" s="252" t="s">
        <v>140</v>
      </c>
    </row>
    <row r="469" s="14" customFormat="1">
      <c r="A469" s="14"/>
      <c r="B469" s="242"/>
      <c r="C469" s="243"/>
      <c r="D469" s="233" t="s">
        <v>151</v>
      </c>
      <c r="E469" s="244" t="s">
        <v>18</v>
      </c>
      <c r="F469" s="245" t="s">
        <v>371</v>
      </c>
      <c r="G469" s="243"/>
      <c r="H469" s="246">
        <v>6.6600000000000001</v>
      </c>
      <c r="I469" s="247"/>
      <c r="J469" s="243"/>
      <c r="K469" s="243"/>
      <c r="L469" s="248"/>
      <c r="M469" s="249"/>
      <c r="N469" s="250"/>
      <c r="O469" s="250"/>
      <c r="P469" s="250"/>
      <c r="Q469" s="250"/>
      <c r="R469" s="250"/>
      <c r="S469" s="250"/>
      <c r="T469" s="25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2" t="s">
        <v>151</v>
      </c>
      <c r="AU469" s="252" t="s">
        <v>80</v>
      </c>
      <c r="AV469" s="14" t="s">
        <v>80</v>
      </c>
      <c r="AW469" s="14" t="s">
        <v>33</v>
      </c>
      <c r="AX469" s="14" t="s">
        <v>71</v>
      </c>
      <c r="AY469" s="252" t="s">
        <v>140</v>
      </c>
    </row>
    <row r="470" s="13" customFormat="1">
      <c r="A470" s="13"/>
      <c r="B470" s="231"/>
      <c r="C470" s="232"/>
      <c r="D470" s="233" t="s">
        <v>151</v>
      </c>
      <c r="E470" s="234" t="s">
        <v>18</v>
      </c>
      <c r="F470" s="235" t="s">
        <v>372</v>
      </c>
      <c r="G470" s="232"/>
      <c r="H470" s="234" t="s">
        <v>18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1" t="s">
        <v>151</v>
      </c>
      <c r="AU470" s="241" t="s">
        <v>80</v>
      </c>
      <c r="AV470" s="13" t="s">
        <v>78</v>
      </c>
      <c r="AW470" s="13" t="s">
        <v>33</v>
      </c>
      <c r="AX470" s="13" t="s">
        <v>71</v>
      </c>
      <c r="AY470" s="241" t="s">
        <v>140</v>
      </c>
    </row>
    <row r="471" s="14" customFormat="1">
      <c r="A471" s="14"/>
      <c r="B471" s="242"/>
      <c r="C471" s="243"/>
      <c r="D471" s="233" t="s">
        <v>151</v>
      </c>
      <c r="E471" s="244" t="s">
        <v>18</v>
      </c>
      <c r="F471" s="245" t="s">
        <v>373</v>
      </c>
      <c r="G471" s="243"/>
      <c r="H471" s="246">
        <v>6.6100000000000003</v>
      </c>
      <c r="I471" s="247"/>
      <c r="J471" s="243"/>
      <c r="K471" s="243"/>
      <c r="L471" s="248"/>
      <c r="M471" s="249"/>
      <c r="N471" s="250"/>
      <c r="O471" s="250"/>
      <c r="P471" s="250"/>
      <c r="Q471" s="250"/>
      <c r="R471" s="250"/>
      <c r="S471" s="250"/>
      <c r="T471" s="25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2" t="s">
        <v>151</v>
      </c>
      <c r="AU471" s="252" t="s">
        <v>80</v>
      </c>
      <c r="AV471" s="14" t="s">
        <v>80</v>
      </c>
      <c r="AW471" s="14" t="s">
        <v>33</v>
      </c>
      <c r="AX471" s="14" t="s">
        <v>71</v>
      </c>
      <c r="AY471" s="252" t="s">
        <v>140</v>
      </c>
    </row>
    <row r="472" s="14" customFormat="1">
      <c r="A472" s="14"/>
      <c r="B472" s="242"/>
      <c r="C472" s="243"/>
      <c r="D472" s="233" t="s">
        <v>151</v>
      </c>
      <c r="E472" s="244" t="s">
        <v>18</v>
      </c>
      <c r="F472" s="245" t="s">
        <v>374</v>
      </c>
      <c r="G472" s="243"/>
      <c r="H472" s="246">
        <v>5.4000000000000004</v>
      </c>
      <c r="I472" s="247"/>
      <c r="J472" s="243"/>
      <c r="K472" s="243"/>
      <c r="L472" s="248"/>
      <c r="M472" s="249"/>
      <c r="N472" s="250"/>
      <c r="O472" s="250"/>
      <c r="P472" s="250"/>
      <c r="Q472" s="250"/>
      <c r="R472" s="250"/>
      <c r="S472" s="250"/>
      <c r="T472" s="25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2" t="s">
        <v>151</v>
      </c>
      <c r="AU472" s="252" t="s">
        <v>80</v>
      </c>
      <c r="AV472" s="14" t="s">
        <v>80</v>
      </c>
      <c r="AW472" s="14" t="s">
        <v>33</v>
      </c>
      <c r="AX472" s="14" t="s">
        <v>71</v>
      </c>
      <c r="AY472" s="252" t="s">
        <v>140</v>
      </c>
    </row>
    <row r="473" s="15" customFormat="1">
      <c r="A473" s="15"/>
      <c r="B473" s="253"/>
      <c r="C473" s="254"/>
      <c r="D473" s="233" t="s">
        <v>151</v>
      </c>
      <c r="E473" s="255" t="s">
        <v>18</v>
      </c>
      <c r="F473" s="256" t="s">
        <v>154</v>
      </c>
      <c r="G473" s="254"/>
      <c r="H473" s="257">
        <v>35.950000000000003</v>
      </c>
      <c r="I473" s="258"/>
      <c r="J473" s="254"/>
      <c r="K473" s="254"/>
      <c r="L473" s="259"/>
      <c r="M473" s="260"/>
      <c r="N473" s="261"/>
      <c r="O473" s="261"/>
      <c r="P473" s="261"/>
      <c r="Q473" s="261"/>
      <c r="R473" s="261"/>
      <c r="S473" s="261"/>
      <c r="T473" s="262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3" t="s">
        <v>151</v>
      </c>
      <c r="AU473" s="263" t="s">
        <v>80</v>
      </c>
      <c r="AV473" s="15" t="s">
        <v>147</v>
      </c>
      <c r="AW473" s="15" t="s">
        <v>33</v>
      </c>
      <c r="AX473" s="15" t="s">
        <v>78</v>
      </c>
      <c r="AY473" s="263" t="s">
        <v>140</v>
      </c>
    </row>
    <row r="474" s="14" customFormat="1">
      <c r="A474" s="14"/>
      <c r="B474" s="242"/>
      <c r="C474" s="243"/>
      <c r="D474" s="233" t="s">
        <v>151</v>
      </c>
      <c r="E474" s="243"/>
      <c r="F474" s="245" t="s">
        <v>429</v>
      </c>
      <c r="G474" s="243"/>
      <c r="H474" s="246">
        <v>37.75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2" t="s">
        <v>151</v>
      </c>
      <c r="AU474" s="252" t="s">
        <v>80</v>
      </c>
      <c r="AV474" s="14" t="s">
        <v>80</v>
      </c>
      <c r="AW474" s="14" t="s">
        <v>4</v>
      </c>
      <c r="AX474" s="14" t="s">
        <v>78</v>
      </c>
      <c r="AY474" s="252" t="s">
        <v>140</v>
      </c>
    </row>
    <row r="475" s="2" customFormat="1" ht="24.15" customHeight="1">
      <c r="A475" s="40"/>
      <c r="B475" s="41"/>
      <c r="C475" s="214" t="s">
        <v>430</v>
      </c>
      <c r="D475" s="214" t="s">
        <v>142</v>
      </c>
      <c r="E475" s="215" t="s">
        <v>431</v>
      </c>
      <c r="F475" s="216" t="s">
        <v>432</v>
      </c>
      <c r="G475" s="217" t="s">
        <v>145</v>
      </c>
      <c r="H475" s="218">
        <v>87.989999999999995</v>
      </c>
      <c r="I475" s="219"/>
      <c r="J475" s="218">
        <f>ROUND(I475*H475,2)</f>
        <v>0</v>
      </c>
      <c r="K475" s="216" t="s">
        <v>146</v>
      </c>
      <c r="L475" s="46"/>
      <c r="M475" s="220" t="s">
        <v>18</v>
      </c>
      <c r="N475" s="221" t="s">
        <v>42</v>
      </c>
      <c r="O475" s="86"/>
      <c r="P475" s="222">
        <f>O475*H475</f>
        <v>0</v>
      </c>
      <c r="Q475" s="222">
        <v>0.0043800000000000002</v>
      </c>
      <c r="R475" s="222">
        <f>Q475*H475</f>
        <v>0.38539620000000002</v>
      </c>
      <c r="S475" s="222">
        <v>0</v>
      </c>
      <c r="T475" s="223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24" t="s">
        <v>147</v>
      </c>
      <c r="AT475" s="224" t="s">
        <v>142</v>
      </c>
      <c r="AU475" s="224" t="s">
        <v>80</v>
      </c>
      <c r="AY475" s="19" t="s">
        <v>140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9" t="s">
        <v>78</v>
      </c>
      <c r="BK475" s="225">
        <f>ROUND(I475*H475,2)</f>
        <v>0</v>
      </c>
      <c r="BL475" s="19" t="s">
        <v>147</v>
      </c>
      <c r="BM475" s="224" t="s">
        <v>433</v>
      </c>
    </row>
    <row r="476" s="2" customFormat="1">
      <c r="A476" s="40"/>
      <c r="B476" s="41"/>
      <c r="C476" s="42"/>
      <c r="D476" s="226" t="s">
        <v>149</v>
      </c>
      <c r="E476" s="42"/>
      <c r="F476" s="227" t="s">
        <v>434</v>
      </c>
      <c r="G476" s="42"/>
      <c r="H476" s="42"/>
      <c r="I476" s="228"/>
      <c r="J476" s="42"/>
      <c r="K476" s="42"/>
      <c r="L476" s="46"/>
      <c r="M476" s="229"/>
      <c r="N476" s="230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149</v>
      </c>
      <c r="AU476" s="19" t="s">
        <v>80</v>
      </c>
    </row>
    <row r="477" s="13" customFormat="1">
      <c r="A477" s="13"/>
      <c r="B477" s="231"/>
      <c r="C477" s="232"/>
      <c r="D477" s="233" t="s">
        <v>151</v>
      </c>
      <c r="E477" s="234" t="s">
        <v>18</v>
      </c>
      <c r="F477" s="235" t="s">
        <v>435</v>
      </c>
      <c r="G477" s="232"/>
      <c r="H477" s="234" t="s">
        <v>18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1" t="s">
        <v>151</v>
      </c>
      <c r="AU477" s="241" t="s">
        <v>80</v>
      </c>
      <c r="AV477" s="13" t="s">
        <v>78</v>
      </c>
      <c r="AW477" s="13" t="s">
        <v>33</v>
      </c>
      <c r="AX477" s="13" t="s">
        <v>71</v>
      </c>
      <c r="AY477" s="241" t="s">
        <v>140</v>
      </c>
    </row>
    <row r="478" s="13" customFormat="1">
      <c r="A478" s="13"/>
      <c r="B478" s="231"/>
      <c r="C478" s="232"/>
      <c r="D478" s="233" t="s">
        <v>151</v>
      </c>
      <c r="E478" s="234" t="s">
        <v>18</v>
      </c>
      <c r="F478" s="235" t="s">
        <v>436</v>
      </c>
      <c r="G478" s="232"/>
      <c r="H478" s="234" t="s">
        <v>18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1" t="s">
        <v>151</v>
      </c>
      <c r="AU478" s="241" t="s">
        <v>80</v>
      </c>
      <c r="AV478" s="13" t="s">
        <v>78</v>
      </c>
      <c r="AW478" s="13" t="s">
        <v>33</v>
      </c>
      <c r="AX478" s="13" t="s">
        <v>71</v>
      </c>
      <c r="AY478" s="241" t="s">
        <v>140</v>
      </c>
    </row>
    <row r="479" s="14" customFormat="1">
      <c r="A479" s="14"/>
      <c r="B479" s="242"/>
      <c r="C479" s="243"/>
      <c r="D479" s="233" t="s">
        <v>151</v>
      </c>
      <c r="E479" s="244" t="s">
        <v>18</v>
      </c>
      <c r="F479" s="245" t="s">
        <v>437</v>
      </c>
      <c r="G479" s="243"/>
      <c r="H479" s="246">
        <v>7.7400000000000002</v>
      </c>
      <c r="I479" s="247"/>
      <c r="J479" s="243"/>
      <c r="K479" s="243"/>
      <c r="L479" s="248"/>
      <c r="M479" s="249"/>
      <c r="N479" s="250"/>
      <c r="O479" s="250"/>
      <c r="P479" s="250"/>
      <c r="Q479" s="250"/>
      <c r="R479" s="250"/>
      <c r="S479" s="250"/>
      <c r="T479" s="25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2" t="s">
        <v>151</v>
      </c>
      <c r="AU479" s="252" t="s">
        <v>80</v>
      </c>
      <c r="AV479" s="14" t="s">
        <v>80</v>
      </c>
      <c r="AW479" s="14" t="s">
        <v>33</v>
      </c>
      <c r="AX479" s="14" t="s">
        <v>71</v>
      </c>
      <c r="AY479" s="252" t="s">
        <v>140</v>
      </c>
    </row>
    <row r="480" s="14" customFormat="1">
      <c r="A480" s="14"/>
      <c r="B480" s="242"/>
      <c r="C480" s="243"/>
      <c r="D480" s="233" t="s">
        <v>151</v>
      </c>
      <c r="E480" s="244" t="s">
        <v>18</v>
      </c>
      <c r="F480" s="245" t="s">
        <v>438</v>
      </c>
      <c r="G480" s="243"/>
      <c r="H480" s="246">
        <v>9.25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2" t="s">
        <v>151</v>
      </c>
      <c r="AU480" s="252" t="s">
        <v>80</v>
      </c>
      <c r="AV480" s="14" t="s">
        <v>80</v>
      </c>
      <c r="AW480" s="14" t="s">
        <v>33</v>
      </c>
      <c r="AX480" s="14" t="s">
        <v>71</v>
      </c>
      <c r="AY480" s="252" t="s">
        <v>140</v>
      </c>
    </row>
    <row r="481" s="14" customFormat="1">
      <c r="A481" s="14"/>
      <c r="B481" s="242"/>
      <c r="C481" s="243"/>
      <c r="D481" s="233" t="s">
        <v>151</v>
      </c>
      <c r="E481" s="244" t="s">
        <v>18</v>
      </c>
      <c r="F481" s="245" t="s">
        <v>439</v>
      </c>
      <c r="G481" s="243"/>
      <c r="H481" s="246">
        <v>8.5399999999999991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2" t="s">
        <v>151</v>
      </c>
      <c r="AU481" s="252" t="s">
        <v>80</v>
      </c>
      <c r="AV481" s="14" t="s">
        <v>80</v>
      </c>
      <c r="AW481" s="14" t="s">
        <v>33</v>
      </c>
      <c r="AX481" s="14" t="s">
        <v>71</v>
      </c>
      <c r="AY481" s="252" t="s">
        <v>140</v>
      </c>
    </row>
    <row r="482" s="14" customFormat="1">
      <c r="A482" s="14"/>
      <c r="B482" s="242"/>
      <c r="C482" s="243"/>
      <c r="D482" s="233" t="s">
        <v>151</v>
      </c>
      <c r="E482" s="244" t="s">
        <v>18</v>
      </c>
      <c r="F482" s="245" t="s">
        <v>440</v>
      </c>
      <c r="G482" s="243"/>
      <c r="H482" s="246">
        <v>1.5600000000000001</v>
      </c>
      <c r="I482" s="247"/>
      <c r="J482" s="243"/>
      <c r="K482" s="243"/>
      <c r="L482" s="248"/>
      <c r="M482" s="249"/>
      <c r="N482" s="250"/>
      <c r="O482" s="250"/>
      <c r="P482" s="250"/>
      <c r="Q482" s="250"/>
      <c r="R482" s="250"/>
      <c r="S482" s="250"/>
      <c r="T482" s="25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2" t="s">
        <v>151</v>
      </c>
      <c r="AU482" s="252" t="s">
        <v>80</v>
      </c>
      <c r="AV482" s="14" t="s">
        <v>80</v>
      </c>
      <c r="AW482" s="14" t="s">
        <v>33</v>
      </c>
      <c r="AX482" s="14" t="s">
        <v>71</v>
      </c>
      <c r="AY482" s="252" t="s">
        <v>140</v>
      </c>
    </row>
    <row r="483" s="13" customFormat="1">
      <c r="A483" s="13"/>
      <c r="B483" s="231"/>
      <c r="C483" s="232"/>
      <c r="D483" s="233" t="s">
        <v>151</v>
      </c>
      <c r="E483" s="234" t="s">
        <v>18</v>
      </c>
      <c r="F483" s="235" t="s">
        <v>441</v>
      </c>
      <c r="G483" s="232"/>
      <c r="H483" s="234" t="s">
        <v>18</v>
      </c>
      <c r="I483" s="236"/>
      <c r="J483" s="232"/>
      <c r="K483" s="232"/>
      <c r="L483" s="237"/>
      <c r="M483" s="238"/>
      <c r="N483" s="239"/>
      <c r="O483" s="239"/>
      <c r="P483" s="239"/>
      <c r="Q483" s="239"/>
      <c r="R483" s="239"/>
      <c r="S483" s="239"/>
      <c r="T483" s="24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1" t="s">
        <v>151</v>
      </c>
      <c r="AU483" s="241" t="s">
        <v>80</v>
      </c>
      <c r="AV483" s="13" t="s">
        <v>78</v>
      </c>
      <c r="AW483" s="13" t="s">
        <v>33</v>
      </c>
      <c r="AX483" s="13" t="s">
        <v>71</v>
      </c>
      <c r="AY483" s="241" t="s">
        <v>140</v>
      </c>
    </row>
    <row r="484" s="14" customFormat="1">
      <c r="A484" s="14"/>
      <c r="B484" s="242"/>
      <c r="C484" s="243"/>
      <c r="D484" s="233" t="s">
        <v>151</v>
      </c>
      <c r="E484" s="244" t="s">
        <v>18</v>
      </c>
      <c r="F484" s="245" t="s">
        <v>442</v>
      </c>
      <c r="G484" s="243"/>
      <c r="H484" s="246">
        <v>0.17999999999999999</v>
      </c>
      <c r="I484" s="247"/>
      <c r="J484" s="243"/>
      <c r="K484" s="243"/>
      <c r="L484" s="248"/>
      <c r="M484" s="249"/>
      <c r="N484" s="250"/>
      <c r="O484" s="250"/>
      <c r="P484" s="250"/>
      <c r="Q484" s="250"/>
      <c r="R484" s="250"/>
      <c r="S484" s="250"/>
      <c r="T484" s="25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2" t="s">
        <v>151</v>
      </c>
      <c r="AU484" s="252" t="s">
        <v>80</v>
      </c>
      <c r="AV484" s="14" t="s">
        <v>80</v>
      </c>
      <c r="AW484" s="14" t="s">
        <v>33</v>
      </c>
      <c r="AX484" s="14" t="s">
        <v>71</v>
      </c>
      <c r="AY484" s="252" t="s">
        <v>140</v>
      </c>
    </row>
    <row r="485" s="14" customFormat="1">
      <c r="A485" s="14"/>
      <c r="B485" s="242"/>
      <c r="C485" s="243"/>
      <c r="D485" s="233" t="s">
        <v>151</v>
      </c>
      <c r="E485" s="244" t="s">
        <v>18</v>
      </c>
      <c r="F485" s="245" t="s">
        <v>443</v>
      </c>
      <c r="G485" s="243"/>
      <c r="H485" s="246">
        <v>2.98</v>
      </c>
      <c r="I485" s="247"/>
      <c r="J485" s="243"/>
      <c r="K485" s="243"/>
      <c r="L485" s="248"/>
      <c r="M485" s="249"/>
      <c r="N485" s="250"/>
      <c r="O485" s="250"/>
      <c r="P485" s="250"/>
      <c r="Q485" s="250"/>
      <c r="R485" s="250"/>
      <c r="S485" s="250"/>
      <c r="T485" s="251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2" t="s">
        <v>151</v>
      </c>
      <c r="AU485" s="252" t="s">
        <v>80</v>
      </c>
      <c r="AV485" s="14" t="s">
        <v>80</v>
      </c>
      <c r="AW485" s="14" t="s">
        <v>33</v>
      </c>
      <c r="AX485" s="14" t="s">
        <v>71</v>
      </c>
      <c r="AY485" s="252" t="s">
        <v>140</v>
      </c>
    </row>
    <row r="486" s="14" customFormat="1">
      <c r="A486" s="14"/>
      <c r="B486" s="242"/>
      <c r="C486" s="243"/>
      <c r="D486" s="233" t="s">
        <v>151</v>
      </c>
      <c r="E486" s="244" t="s">
        <v>18</v>
      </c>
      <c r="F486" s="245" t="s">
        <v>443</v>
      </c>
      <c r="G486" s="243"/>
      <c r="H486" s="246">
        <v>2.98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2" t="s">
        <v>151</v>
      </c>
      <c r="AU486" s="252" t="s">
        <v>80</v>
      </c>
      <c r="AV486" s="14" t="s">
        <v>80</v>
      </c>
      <c r="AW486" s="14" t="s">
        <v>33</v>
      </c>
      <c r="AX486" s="14" t="s">
        <v>71</v>
      </c>
      <c r="AY486" s="252" t="s">
        <v>140</v>
      </c>
    </row>
    <row r="487" s="14" customFormat="1">
      <c r="A487" s="14"/>
      <c r="B487" s="242"/>
      <c r="C487" s="243"/>
      <c r="D487" s="233" t="s">
        <v>151</v>
      </c>
      <c r="E487" s="244" t="s">
        <v>18</v>
      </c>
      <c r="F487" s="245" t="s">
        <v>442</v>
      </c>
      <c r="G487" s="243"/>
      <c r="H487" s="246">
        <v>0.17999999999999999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2" t="s">
        <v>151</v>
      </c>
      <c r="AU487" s="252" t="s">
        <v>80</v>
      </c>
      <c r="AV487" s="14" t="s">
        <v>80</v>
      </c>
      <c r="AW487" s="14" t="s">
        <v>33</v>
      </c>
      <c r="AX487" s="14" t="s">
        <v>71</v>
      </c>
      <c r="AY487" s="252" t="s">
        <v>140</v>
      </c>
    </row>
    <row r="488" s="13" customFormat="1">
      <c r="A488" s="13"/>
      <c r="B488" s="231"/>
      <c r="C488" s="232"/>
      <c r="D488" s="233" t="s">
        <v>151</v>
      </c>
      <c r="E488" s="234" t="s">
        <v>18</v>
      </c>
      <c r="F488" s="235" t="s">
        <v>444</v>
      </c>
      <c r="G488" s="232"/>
      <c r="H488" s="234" t="s">
        <v>18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1" t="s">
        <v>151</v>
      </c>
      <c r="AU488" s="241" t="s">
        <v>80</v>
      </c>
      <c r="AV488" s="13" t="s">
        <v>78</v>
      </c>
      <c r="AW488" s="13" t="s">
        <v>33</v>
      </c>
      <c r="AX488" s="13" t="s">
        <v>71</v>
      </c>
      <c r="AY488" s="241" t="s">
        <v>140</v>
      </c>
    </row>
    <row r="489" s="14" customFormat="1">
      <c r="A489" s="14"/>
      <c r="B489" s="242"/>
      <c r="C489" s="243"/>
      <c r="D489" s="233" t="s">
        <v>151</v>
      </c>
      <c r="E489" s="244" t="s">
        <v>18</v>
      </c>
      <c r="F489" s="245" t="s">
        <v>445</v>
      </c>
      <c r="G489" s="243"/>
      <c r="H489" s="246">
        <v>1.95</v>
      </c>
      <c r="I489" s="247"/>
      <c r="J489" s="243"/>
      <c r="K489" s="243"/>
      <c r="L489" s="248"/>
      <c r="M489" s="249"/>
      <c r="N489" s="250"/>
      <c r="O489" s="250"/>
      <c r="P489" s="250"/>
      <c r="Q489" s="250"/>
      <c r="R489" s="250"/>
      <c r="S489" s="250"/>
      <c r="T489" s="25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2" t="s">
        <v>151</v>
      </c>
      <c r="AU489" s="252" t="s">
        <v>80</v>
      </c>
      <c r="AV489" s="14" t="s">
        <v>80</v>
      </c>
      <c r="AW489" s="14" t="s">
        <v>33</v>
      </c>
      <c r="AX489" s="14" t="s">
        <v>71</v>
      </c>
      <c r="AY489" s="252" t="s">
        <v>140</v>
      </c>
    </row>
    <row r="490" s="14" customFormat="1">
      <c r="A490" s="14"/>
      <c r="B490" s="242"/>
      <c r="C490" s="243"/>
      <c r="D490" s="233" t="s">
        <v>151</v>
      </c>
      <c r="E490" s="244" t="s">
        <v>18</v>
      </c>
      <c r="F490" s="245" t="s">
        <v>446</v>
      </c>
      <c r="G490" s="243"/>
      <c r="H490" s="246">
        <v>7.2800000000000002</v>
      </c>
      <c r="I490" s="247"/>
      <c r="J490" s="243"/>
      <c r="K490" s="243"/>
      <c r="L490" s="248"/>
      <c r="M490" s="249"/>
      <c r="N490" s="250"/>
      <c r="O490" s="250"/>
      <c r="P490" s="250"/>
      <c r="Q490" s="250"/>
      <c r="R490" s="250"/>
      <c r="S490" s="250"/>
      <c r="T490" s="25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2" t="s">
        <v>151</v>
      </c>
      <c r="AU490" s="252" t="s">
        <v>80</v>
      </c>
      <c r="AV490" s="14" t="s">
        <v>80</v>
      </c>
      <c r="AW490" s="14" t="s">
        <v>33</v>
      </c>
      <c r="AX490" s="14" t="s">
        <v>71</v>
      </c>
      <c r="AY490" s="252" t="s">
        <v>140</v>
      </c>
    </row>
    <row r="491" s="14" customFormat="1">
      <c r="A491" s="14"/>
      <c r="B491" s="242"/>
      <c r="C491" s="243"/>
      <c r="D491" s="233" t="s">
        <v>151</v>
      </c>
      <c r="E491" s="244" t="s">
        <v>18</v>
      </c>
      <c r="F491" s="245" t="s">
        <v>447</v>
      </c>
      <c r="G491" s="243"/>
      <c r="H491" s="246">
        <v>6.1799999999999997</v>
      </c>
      <c r="I491" s="247"/>
      <c r="J491" s="243"/>
      <c r="K491" s="243"/>
      <c r="L491" s="248"/>
      <c r="M491" s="249"/>
      <c r="N491" s="250"/>
      <c r="O491" s="250"/>
      <c r="P491" s="250"/>
      <c r="Q491" s="250"/>
      <c r="R491" s="250"/>
      <c r="S491" s="250"/>
      <c r="T491" s="25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2" t="s">
        <v>151</v>
      </c>
      <c r="AU491" s="252" t="s">
        <v>80</v>
      </c>
      <c r="AV491" s="14" t="s">
        <v>80</v>
      </c>
      <c r="AW491" s="14" t="s">
        <v>33</v>
      </c>
      <c r="AX491" s="14" t="s">
        <v>71</v>
      </c>
      <c r="AY491" s="252" t="s">
        <v>140</v>
      </c>
    </row>
    <row r="492" s="14" customFormat="1">
      <c r="A492" s="14"/>
      <c r="B492" s="242"/>
      <c r="C492" s="243"/>
      <c r="D492" s="233" t="s">
        <v>151</v>
      </c>
      <c r="E492" s="244" t="s">
        <v>18</v>
      </c>
      <c r="F492" s="245" t="s">
        <v>448</v>
      </c>
      <c r="G492" s="243"/>
      <c r="H492" s="246">
        <v>9.9000000000000004</v>
      </c>
      <c r="I492" s="247"/>
      <c r="J492" s="243"/>
      <c r="K492" s="243"/>
      <c r="L492" s="248"/>
      <c r="M492" s="249"/>
      <c r="N492" s="250"/>
      <c r="O492" s="250"/>
      <c r="P492" s="250"/>
      <c r="Q492" s="250"/>
      <c r="R492" s="250"/>
      <c r="S492" s="250"/>
      <c r="T492" s="25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2" t="s">
        <v>151</v>
      </c>
      <c r="AU492" s="252" t="s">
        <v>80</v>
      </c>
      <c r="AV492" s="14" t="s">
        <v>80</v>
      </c>
      <c r="AW492" s="14" t="s">
        <v>33</v>
      </c>
      <c r="AX492" s="14" t="s">
        <v>71</v>
      </c>
      <c r="AY492" s="252" t="s">
        <v>140</v>
      </c>
    </row>
    <row r="493" s="14" customFormat="1">
      <c r="A493" s="14"/>
      <c r="B493" s="242"/>
      <c r="C493" s="243"/>
      <c r="D493" s="233" t="s">
        <v>151</v>
      </c>
      <c r="E493" s="244" t="s">
        <v>18</v>
      </c>
      <c r="F493" s="245" t="s">
        <v>449</v>
      </c>
      <c r="G493" s="243"/>
      <c r="H493" s="246">
        <v>9.6899999999999995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2" t="s">
        <v>151</v>
      </c>
      <c r="AU493" s="252" t="s">
        <v>80</v>
      </c>
      <c r="AV493" s="14" t="s">
        <v>80</v>
      </c>
      <c r="AW493" s="14" t="s">
        <v>33</v>
      </c>
      <c r="AX493" s="14" t="s">
        <v>71</v>
      </c>
      <c r="AY493" s="252" t="s">
        <v>140</v>
      </c>
    </row>
    <row r="494" s="13" customFormat="1">
      <c r="A494" s="13"/>
      <c r="B494" s="231"/>
      <c r="C494" s="232"/>
      <c r="D494" s="233" t="s">
        <v>151</v>
      </c>
      <c r="E494" s="234" t="s">
        <v>18</v>
      </c>
      <c r="F494" s="235" t="s">
        <v>450</v>
      </c>
      <c r="G494" s="232"/>
      <c r="H494" s="234" t="s">
        <v>18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1" t="s">
        <v>151</v>
      </c>
      <c r="AU494" s="241" t="s">
        <v>80</v>
      </c>
      <c r="AV494" s="13" t="s">
        <v>78</v>
      </c>
      <c r="AW494" s="13" t="s">
        <v>33</v>
      </c>
      <c r="AX494" s="13" t="s">
        <v>71</v>
      </c>
      <c r="AY494" s="241" t="s">
        <v>140</v>
      </c>
    </row>
    <row r="495" s="14" customFormat="1">
      <c r="A495" s="14"/>
      <c r="B495" s="242"/>
      <c r="C495" s="243"/>
      <c r="D495" s="233" t="s">
        <v>151</v>
      </c>
      <c r="E495" s="244" t="s">
        <v>18</v>
      </c>
      <c r="F495" s="245" t="s">
        <v>451</v>
      </c>
      <c r="G495" s="243"/>
      <c r="H495" s="246">
        <v>7.8499999999999996</v>
      </c>
      <c r="I495" s="247"/>
      <c r="J495" s="243"/>
      <c r="K495" s="243"/>
      <c r="L495" s="248"/>
      <c r="M495" s="249"/>
      <c r="N495" s="250"/>
      <c r="O495" s="250"/>
      <c r="P495" s="250"/>
      <c r="Q495" s="250"/>
      <c r="R495" s="250"/>
      <c r="S495" s="250"/>
      <c r="T495" s="25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2" t="s">
        <v>151</v>
      </c>
      <c r="AU495" s="252" t="s">
        <v>80</v>
      </c>
      <c r="AV495" s="14" t="s">
        <v>80</v>
      </c>
      <c r="AW495" s="14" t="s">
        <v>33</v>
      </c>
      <c r="AX495" s="14" t="s">
        <v>71</v>
      </c>
      <c r="AY495" s="252" t="s">
        <v>140</v>
      </c>
    </row>
    <row r="496" s="14" customFormat="1">
      <c r="A496" s="14"/>
      <c r="B496" s="242"/>
      <c r="C496" s="243"/>
      <c r="D496" s="233" t="s">
        <v>151</v>
      </c>
      <c r="E496" s="244" t="s">
        <v>18</v>
      </c>
      <c r="F496" s="245" t="s">
        <v>452</v>
      </c>
      <c r="G496" s="243"/>
      <c r="H496" s="246">
        <v>5.9699999999999998</v>
      </c>
      <c r="I496" s="247"/>
      <c r="J496" s="243"/>
      <c r="K496" s="243"/>
      <c r="L496" s="248"/>
      <c r="M496" s="249"/>
      <c r="N496" s="250"/>
      <c r="O496" s="250"/>
      <c r="P496" s="250"/>
      <c r="Q496" s="250"/>
      <c r="R496" s="250"/>
      <c r="S496" s="250"/>
      <c r="T496" s="25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2" t="s">
        <v>151</v>
      </c>
      <c r="AU496" s="252" t="s">
        <v>80</v>
      </c>
      <c r="AV496" s="14" t="s">
        <v>80</v>
      </c>
      <c r="AW496" s="14" t="s">
        <v>33</v>
      </c>
      <c r="AX496" s="14" t="s">
        <v>71</v>
      </c>
      <c r="AY496" s="252" t="s">
        <v>140</v>
      </c>
    </row>
    <row r="497" s="14" customFormat="1">
      <c r="A497" s="14"/>
      <c r="B497" s="242"/>
      <c r="C497" s="243"/>
      <c r="D497" s="233" t="s">
        <v>151</v>
      </c>
      <c r="E497" s="244" t="s">
        <v>18</v>
      </c>
      <c r="F497" s="245" t="s">
        <v>453</v>
      </c>
      <c r="G497" s="243"/>
      <c r="H497" s="246">
        <v>3.2400000000000002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2" t="s">
        <v>151</v>
      </c>
      <c r="AU497" s="252" t="s">
        <v>80</v>
      </c>
      <c r="AV497" s="14" t="s">
        <v>80</v>
      </c>
      <c r="AW497" s="14" t="s">
        <v>33</v>
      </c>
      <c r="AX497" s="14" t="s">
        <v>71</v>
      </c>
      <c r="AY497" s="252" t="s">
        <v>140</v>
      </c>
    </row>
    <row r="498" s="14" customFormat="1">
      <c r="A498" s="14"/>
      <c r="B498" s="242"/>
      <c r="C498" s="243"/>
      <c r="D498" s="233" t="s">
        <v>151</v>
      </c>
      <c r="E498" s="244" t="s">
        <v>18</v>
      </c>
      <c r="F498" s="245" t="s">
        <v>454</v>
      </c>
      <c r="G498" s="243"/>
      <c r="H498" s="246">
        <v>2.52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2" t="s">
        <v>151</v>
      </c>
      <c r="AU498" s="252" t="s">
        <v>80</v>
      </c>
      <c r="AV498" s="14" t="s">
        <v>80</v>
      </c>
      <c r="AW498" s="14" t="s">
        <v>33</v>
      </c>
      <c r="AX498" s="14" t="s">
        <v>71</v>
      </c>
      <c r="AY498" s="252" t="s">
        <v>140</v>
      </c>
    </row>
    <row r="499" s="15" customFormat="1">
      <c r="A499" s="15"/>
      <c r="B499" s="253"/>
      <c r="C499" s="254"/>
      <c r="D499" s="233" t="s">
        <v>151</v>
      </c>
      <c r="E499" s="255" t="s">
        <v>18</v>
      </c>
      <c r="F499" s="256" t="s">
        <v>154</v>
      </c>
      <c r="G499" s="254"/>
      <c r="H499" s="257">
        <v>87.989999999999981</v>
      </c>
      <c r="I499" s="258"/>
      <c r="J499" s="254"/>
      <c r="K499" s="254"/>
      <c r="L499" s="259"/>
      <c r="M499" s="260"/>
      <c r="N499" s="261"/>
      <c r="O499" s="261"/>
      <c r="P499" s="261"/>
      <c r="Q499" s="261"/>
      <c r="R499" s="261"/>
      <c r="S499" s="261"/>
      <c r="T499" s="262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3" t="s">
        <v>151</v>
      </c>
      <c r="AU499" s="263" t="s">
        <v>80</v>
      </c>
      <c r="AV499" s="15" t="s">
        <v>147</v>
      </c>
      <c r="AW499" s="15" t="s">
        <v>33</v>
      </c>
      <c r="AX499" s="15" t="s">
        <v>78</v>
      </c>
      <c r="AY499" s="263" t="s">
        <v>140</v>
      </c>
    </row>
    <row r="500" s="2" customFormat="1" ht="16.5" customHeight="1">
      <c r="A500" s="40"/>
      <c r="B500" s="41"/>
      <c r="C500" s="214" t="s">
        <v>455</v>
      </c>
      <c r="D500" s="214" t="s">
        <v>142</v>
      </c>
      <c r="E500" s="215" t="s">
        <v>456</v>
      </c>
      <c r="F500" s="216" t="s">
        <v>457</v>
      </c>
      <c r="G500" s="217" t="s">
        <v>145</v>
      </c>
      <c r="H500" s="218">
        <v>1258.25</v>
      </c>
      <c r="I500" s="219"/>
      <c r="J500" s="218">
        <f>ROUND(I500*H500,2)</f>
        <v>0</v>
      </c>
      <c r="K500" s="216" t="s">
        <v>146</v>
      </c>
      <c r="L500" s="46"/>
      <c r="M500" s="220" t="s">
        <v>18</v>
      </c>
      <c r="N500" s="221" t="s">
        <v>42</v>
      </c>
      <c r="O500" s="86"/>
      <c r="P500" s="222">
        <f>O500*H500</f>
        <v>0</v>
      </c>
      <c r="Q500" s="222">
        <v>0.00025000000000000001</v>
      </c>
      <c r="R500" s="222">
        <f>Q500*H500</f>
        <v>0.31456250000000002</v>
      </c>
      <c r="S500" s="222">
        <v>0</v>
      </c>
      <c r="T500" s="223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24" t="s">
        <v>147</v>
      </c>
      <c r="AT500" s="224" t="s">
        <v>142</v>
      </c>
      <c r="AU500" s="224" t="s">
        <v>80</v>
      </c>
      <c r="AY500" s="19" t="s">
        <v>140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9" t="s">
        <v>78</v>
      </c>
      <c r="BK500" s="225">
        <f>ROUND(I500*H500,2)</f>
        <v>0</v>
      </c>
      <c r="BL500" s="19" t="s">
        <v>147</v>
      </c>
      <c r="BM500" s="224" t="s">
        <v>458</v>
      </c>
    </row>
    <row r="501" s="2" customFormat="1">
      <c r="A501" s="40"/>
      <c r="B501" s="41"/>
      <c r="C501" s="42"/>
      <c r="D501" s="226" t="s">
        <v>149</v>
      </c>
      <c r="E501" s="42"/>
      <c r="F501" s="227" t="s">
        <v>459</v>
      </c>
      <c r="G501" s="42"/>
      <c r="H501" s="42"/>
      <c r="I501" s="228"/>
      <c r="J501" s="42"/>
      <c r="K501" s="42"/>
      <c r="L501" s="46"/>
      <c r="M501" s="229"/>
      <c r="N501" s="230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149</v>
      </c>
      <c r="AU501" s="19" t="s">
        <v>80</v>
      </c>
    </row>
    <row r="502" s="14" customFormat="1">
      <c r="A502" s="14"/>
      <c r="B502" s="242"/>
      <c r="C502" s="243"/>
      <c r="D502" s="233" t="s">
        <v>151</v>
      </c>
      <c r="E502" s="244" t="s">
        <v>18</v>
      </c>
      <c r="F502" s="245" t="s">
        <v>460</v>
      </c>
      <c r="G502" s="243"/>
      <c r="H502" s="246">
        <v>40.719999999999999</v>
      </c>
      <c r="I502" s="247"/>
      <c r="J502" s="243"/>
      <c r="K502" s="243"/>
      <c r="L502" s="248"/>
      <c r="M502" s="249"/>
      <c r="N502" s="250"/>
      <c r="O502" s="250"/>
      <c r="P502" s="250"/>
      <c r="Q502" s="250"/>
      <c r="R502" s="250"/>
      <c r="S502" s="250"/>
      <c r="T502" s="25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2" t="s">
        <v>151</v>
      </c>
      <c r="AU502" s="252" t="s">
        <v>80</v>
      </c>
      <c r="AV502" s="14" t="s">
        <v>80</v>
      </c>
      <c r="AW502" s="14" t="s">
        <v>33</v>
      </c>
      <c r="AX502" s="14" t="s">
        <v>71</v>
      </c>
      <c r="AY502" s="252" t="s">
        <v>140</v>
      </c>
    </row>
    <row r="503" s="14" customFormat="1">
      <c r="A503" s="14"/>
      <c r="B503" s="242"/>
      <c r="C503" s="243"/>
      <c r="D503" s="233" t="s">
        <v>151</v>
      </c>
      <c r="E503" s="244" t="s">
        <v>18</v>
      </c>
      <c r="F503" s="245" t="s">
        <v>461</v>
      </c>
      <c r="G503" s="243"/>
      <c r="H503" s="246">
        <v>978.69000000000005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2" t="s">
        <v>151</v>
      </c>
      <c r="AU503" s="252" t="s">
        <v>80</v>
      </c>
      <c r="AV503" s="14" t="s">
        <v>80</v>
      </c>
      <c r="AW503" s="14" t="s">
        <v>33</v>
      </c>
      <c r="AX503" s="14" t="s">
        <v>71</v>
      </c>
      <c r="AY503" s="252" t="s">
        <v>140</v>
      </c>
    </row>
    <row r="504" s="14" customFormat="1">
      <c r="A504" s="14"/>
      <c r="B504" s="242"/>
      <c r="C504" s="243"/>
      <c r="D504" s="233" t="s">
        <v>151</v>
      </c>
      <c r="E504" s="244" t="s">
        <v>18</v>
      </c>
      <c r="F504" s="245" t="s">
        <v>462</v>
      </c>
      <c r="G504" s="243"/>
      <c r="H504" s="246">
        <v>124.19</v>
      </c>
      <c r="I504" s="247"/>
      <c r="J504" s="243"/>
      <c r="K504" s="243"/>
      <c r="L504" s="248"/>
      <c r="M504" s="249"/>
      <c r="N504" s="250"/>
      <c r="O504" s="250"/>
      <c r="P504" s="250"/>
      <c r="Q504" s="250"/>
      <c r="R504" s="250"/>
      <c r="S504" s="250"/>
      <c r="T504" s="25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2" t="s">
        <v>151</v>
      </c>
      <c r="AU504" s="252" t="s">
        <v>80</v>
      </c>
      <c r="AV504" s="14" t="s">
        <v>80</v>
      </c>
      <c r="AW504" s="14" t="s">
        <v>33</v>
      </c>
      <c r="AX504" s="14" t="s">
        <v>71</v>
      </c>
      <c r="AY504" s="252" t="s">
        <v>140</v>
      </c>
    </row>
    <row r="505" s="14" customFormat="1">
      <c r="A505" s="14"/>
      <c r="B505" s="242"/>
      <c r="C505" s="243"/>
      <c r="D505" s="233" t="s">
        <v>151</v>
      </c>
      <c r="E505" s="244" t="s">
        <v>18</v>
      </c>
      <c r="F505" s="245" t="s">
        <v>463</v>
      </c>
      <c r="G505" s="243"/>
      <c r="H505" s="246">
        <v>8.6400000000000006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2" t="s">
        <v>151</v>
      </c>
      <c r="AU505" s="252" t="s">
        <v>80</v>
      </c>
      <c r="AV505" s="14" t="s">
        <v>80</v>
      </c>
      <c r="AW505" s="14" t="s">
        <v>33</v>
      </c>
      <c r="AX505" s="14" t="s">
        <v>71</v>
      </c>
      <c r="AY505" s="252" t="s">
        <v>140</v>
      </c>
    </row>
    <row r="506" s="14" customFormat="1">
      <c r="A506" s="14"/>
      <c r="B506" s="242"/>
      <c r="C506" s="243"/>
      <c r="D506" s="233" t="s">
        <v>151</v>
      </c>
      <c r="E506" s="244" t="s">
        <v>18</v>
      </c>
      <c r="F506" s="245" t="s">
        <v>464</v>
      </c>
      <c r="G506" s="243"/>
      <c r="H506" s="246">
        <v>106.01000000000001</v>
      </c>
      <c r="I506" s="247"/>
      <c r="J506" s="243"/>
      <c r="K506" s="243"/>
      <c r="L506" s="248"/>
      <c r="M506" s="249"/>
      <c r="N506" s="250"/>
      <c r="O506" s="250"/>
      <c r="P506" s="250"/>
      <c r="Q506" s="250"/>
      <c r="R506" s="250"/>
      <c r="S506" s="250"/>
      <c r="T506" s="25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2" t="s">
        <v>151</v>
      </c>
      <c r="AU506" s="252" t="s">
        <v>80</v>
      </c>
      <c r="AV506" s="14" t="s">
        <v>80</v>
      </c>
      <c r="AW506" s="14" t="s">
        <v>33</v>
      </c>
      <c r="AX506" s="14" t="s">
        <v>71</v>
      </c>
      <c r="AY506" s="252" t="s">
        <v>140</v>
      </c>
    </row>
    <row r="507" s="15" customFormat="1">
      <c r="A507" s="15"/>
      <c r="B507" s="253"/>
      <c r="C507" s="254"/>
      <c r="D507" s="233" t="s">
        <v>151</v>
      </c>
      <c r="E507" s="255" t="s">
        <v>18</v>
      </c>
      <c r="F507" s="256" t="s">
        <v>154</v>
      </c>
      <c r="G507" s="254"/>
      <c r="H507" s="257">
        <v>1258.2500000000002</v>
      </c>
      <c r="I507" s="258"/>
      <c r="J507" s="254"/>
      <c r="K507" s="254"/>
      <c r="L507" s="259"/>
      <c r="M507" s="260"/>
      <c r="N507" s="261"/>
      <c r="O507" s="261"/>
      <c r="P507" s="261"/>
      <c r="Q507" s="261"/>
      <c r="R507" s="261"/>
      <c r="S507" s="261"/>
      <c r="T507" s="262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3" t="s">
        <v>151</v>
      </c>
      <c r="AU507" s="263" t="s">
        <v>80</v>
      </c>
      <c r="AV507" s="15" t="s">
        <v>147</v>
      </c>
      <c r="AW507" s="15" t="s">
        <v>33</v>
      </c>
      <c r="AX507" s="15" t="s">
        <v>78</v>
      </c>
      <c r="AY507" s="263" t="s">
        <v>140</v>
      </c>
    </row>
    <row r="508" s="2" customFormat="1" ht="16.5" customHeight="1">
      <c r="A508" s="40"/>
      <c r="B508" s="41"/>
      <c r="C508" s="214" t="s">
        <v>465</v>
      </c>
      <c r="D508" s="214" t="s">
        <v>142</v>
      </c>
      <c r="E508" s="215" t="s">
        <v>466</v>
      </c>
      <c r="F508" s="216" t="s">
        <v>467</v>
      </c>
      <c r="G508" s="217" t="s">
        <v>145</v>
      </c>
      <c r="H508" s="218">
        <v>67.030000000000001</v>
      </c>
      <c r="I508" s="219"/>
      <c r="J508" s="218">
        <f>ROUND(I508*H508,2)</f>
        <v>0</v>
      </c>
      <c r="K508" s="216" t="s">
        <v>146</v>
      </c>
      <c r="L508" s="46"/>
      <c r="M508" s="220" t="s">
        <v>18</v>
      </c>
      <c r="N508" s="221" t="s">
        <v>42</v>
      </c>
      <c r="O508" s="86"/>
      <c r="P508" s="222">
        <f>O508*H508</f>
        <v>0</v>
      </c>
      <c r="Q508" s="222">
        <v>0.00020000000000000001</v>
      </c>
      <c r="R508" s="222">
        <f>Q508*H508</f>
        <v>0.013406000000000001</v>
      </c>
      <c r="S508" s="222">
        <v>0</v>
      </c>
      <c r="T508" s="223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24" t="s">
        <v>147</v>
      </c>
      <c r="AT508" s="224" t="s">
        <v>142</v>
      </c>
      <c r="AU508" s="224" t="s">
        <v>80</v>
      </c>
      <c r="AY508" s="19" t="s">
        <v>140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9" t="s">
        <v>78</v>
      </c>
      <c r="BK508" s="225">
        <f>ROUND(I508*H508,2)</f>
        <v>0</v>
      </c>
      <c r="BL508" s="19" t="s">
        <v>147</v>
      </c>
      <c r="BM508" s="224" t="s">
        <v>468</v>
      </c>
    </row>
    <row r="509" s="2" customFormat="1">
      <c r="A509" s="40"/>
      <c r="B509" s="41"/>
      <c r="C509" s="42"/>
      <c r="D509" s="226" t="s">
        <v>149</v>
      </c>
      <c r="E509" s="42"/>
      <c r="F509" s="227" t="s">
        <v>469</v>
      </c>
      <c r="G509" s="42"/>
      <c r="H509" s="42"/>
      <c r="I509" s="228"/>
      <c r="J509" s="42"/>
      <c r="K509" s="42"/>
      <c r="L509" s="46"/>
      <c r="M509" s="229"/>
      <c r="N509" s="230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149</v>
      </c>
      <c r="AU509" s="19" t="s">
        <v>80</v>
      </c>
    </row>
    <row r="510" s="13" customFormat="1">
      <c r="A510" s="13"/>
      <c r="B510" s="231"/>
      <c r="C510" s="232"/>
      <c r="D510" s="233" t="s">
        <v>151</v>
      </c>
      <c r="E510" s="234" t="s">
        <v>18</v>
      </c>
      <c r="F510" s="235" t="s">
        <v>435</v>
      </c>
      <c r="G510" s="232"/>
      <c r="H510" s="234" t="s">
        <v>18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1" t="s">
        <v>151</v>
      </c>
      <c r="AU510" s="241" t="s">
        <v>80</v>
      </c>
      <c r="AV510" s="13" t="s">
        <v>78</v>
      </c>
      <c r="AW510" s="13" t="s">
        <v>33</v>
      </c>
      <c r="AX510" s="13" t="s">
        <v>71</v>
      </c>
      <c r="AY510" s="241" t="s">
        <v>140</v>
      </c>
    </row>
    <row r="511" s="13" customFormat="1">
      <c r="A511" s="13"/>
      <c r="B511" s="231"/>
      <c r="C511" s="232"/>
      <c r="D511" s="233" t="s">
        <v>151</v>
      </c>
      <c r="E511" s="234" t="s">
        <v>18</v>
      </c>
      <c r="F511" s="235" t="s">
        <v>436</v>
      </c>
      <c r="G511" s="232"/>
      <c r="H511" s="234" t="s">
        <v>18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1" t="s">
        <v>151</v>
      </c>
      <c r="AU511" s="241" t="s">
        <v>80</v>
      </c>
      <c r="AV511" s="13" t="s">
        <v>78</v>
      </c>
      <c r="AW511" s="13" t="s">
        <v>33</v>
      </c>
      <c r="AX511" s="13" t="s">
        <v>71</v>
      </c>
      <c r="AY511" s="241" t="s">
        <v>140</v>
      </c>
    </row>
    <row r="512" s="14" customFormat="1">
      <c r="A512" s="14"/>
      <c r="B512" s="242"/>
      <c r="C512" s="243"/>
      <c r="D512" s="233" t="s">
        <v>151</v>
      </c>
      <c r="E512" s="244" t="s">
        <v>18</v>
      </c>
      <c r="F512" s="245" t="s">
        <v>470</v>
      </c>
      <c r="G512" s="243"/>
      <c r="H512" s="246">
        <v>3.8700000000000001</v>
      </c>
      <c r="I512" s="247"/>
      <c r="J512" s="243"/>
      <c r="K512" s="243"/>
      <c r="L512" s="248"/>
      <c r="M512" s="249"/>
      <c r="N512" s="250"/>
      <c r="O512" s="250"/>
      <c r="P512" s="250"/>
      <c r="Q512" s="250"/>
      <c r="R512" s="250"/>
      <c r="S512" s="250"/>
      <c r="T512" s="25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2" t="s">
        <v>151</v>
      </c>
      <c r="AU512" s="252" t="s">
        <v>80</v>
      </c>
      <c r="AV512" s="14" t="s">
        <v>80</v>
      </c>
      <c r="AW512" s="14" t="s">
        <v>33</v>
      </c>
      <c r="AX512" s="14" t="s">
        <v>71</v>
      </c>
      <c r="AY512" s="252" t="s">
        <v>140</v>
      </c>
    </row>
    <row r="513" s="14" customFormat="1">
      <c r="A513" s="14"/>
      <c r="B513" s="242"/>
      <c r="C513" s="243"/>
      <c r="D513" s="233" t="s">
        <v>151</v>
      </c>
      <c r="E513" s="244" t="s">
        <v>18</v>
      </c>
      <c r="F513" s="245" t="s">
        <v>471</v>
      </c>
      <c r="G513" s="243"/>
      <c r="H513" s="246">
        <v>7.3099999999999996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151</v>
      </c>
      <c r="AU513" s="252" t="s">
        <v>80</v>
      </c>
      <c r="AV513" s="14" t="s">
        <v>80</v>
      </c>
      <c r="AW513" s="14" t="s">
        <v>33</v>
      </c>
      <c r="AX513" s="14" t="s">
        <v>71</v>
      </c>
      <c r="AY513" s="252" t="s">
        <v>140</v>
      </c>
    </row>
    <row r="514" s="14" customFormat="1">
      <c r="A514" s="14"/>
      <c r="B514" s="242"/>
      <c r="C514" s="243"/>
      <c r="D514" s="233" t="s">
        <v>151</v>
      </c>
      <c r="E514" s="244" t="s">
        <v>18</v>
      </c>
      <c r="F514" s="245" t="s">
        <v>472</v>
      </c>
      <c r="G514" s="243"/>
      <c r="H514" s="246">
        <v>6.2599999999999998</v>
      </c>
      <c r="I514" s="247"/>
      <c r="J514" s="243"/>
      <c r="K514" s="243"/>
      <c r="L514" s="248"/>
      <c r="M514" s="249"/>
      <c r="N514" s="250"/>
      <c r="O514" s="250"/>
      <c r="P514" s="250"/>
      <c r="Q514" s="250"/>
      <c r="R514" s="250"/>
      <c r="S514" s="250"/>
      <c r="T514" s="25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2" t="s">
        <v>151</v>
      </c>
      <c r="AU514" s="252" t="s">
        <v>80</v>
      </c>
      <c r="AV514" s="14" t="s">
        <v>80</v>
      </c>
      <c r="AW514" s="14" t="s">
        <v>33</v>
      </c>
      <c r="AX514" s="14" t="s">
        <v>71</v>
      </c>
      <c r="AY514" s="252" t="s">
        <v>140</v>
      </c>
    </row>
    <row r="515" s="14" customFormat="1">
      <c r="A515" s="14"/>
      <c r="B515" s="242"/>
      <c r="C515" s="243"/>
      <c r="D515" s="233" t="s">
        <v>151</v>
      </c>
      <c r="E515" s="244" t="s">
        <v>18</v>
      </c>
      <c r="F515" s="245" t="s">
        <v>473</v>
      </c>
      <c r="G515" s="243"/>
      <c r="H515" s="246">
        <v>0.78000000000000003</v>
      </c>
      <c r="I515" s="247"/>
      <c r="J515" s="243"/>
      <c r="K515" s="243"/>
      <c r="L515" s="248"/>
      <c r="M515" s="249"/>
      <c r="N515" s="250"/>
      <c r="O515" s="250"/>
      <c r="P515" s="250"/>
      <c r="Q515" s="250"/>
      <c r="R515" s="250"/>
      <c r="S515" s="250"/>
      <c r="T515" s="25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2" t="s">
        <v>151</v>
      </c>
      <c r="AU515" s="252" t="s">
        <v>80</v>
      </c>
      <c r="AV515" s="14" t="s">
        <v>80</v>
      </c>
      <c r="AW515" s="14" t="s">
        <v>33</v>
      </c>
      <c r="AX515" s="14" t="s">
        <v>71</v>
      </c>
      <c r="AY515" s="252" t="s">
        <v>140</v>
      </c>
    </row>
    <row r="516" s="14" customFormat="1">
      <c r="A516" s="14"/>
      <c r="B516" s="242"/>
      <c r="C516" s="243"/>
      <c r="D516" s="233" t="s">
        <v>151</v>
      </c>
      <c r="E516" s="244" t="s">
        <v>18</v>
      </c>
      <c r="F516" s="245" t="s">
        <v>474</v>
      </c>
      <c r="G516" s="243"/>
      <c r="H516" s="246">
        <v>0.81000000000000005</v>
      </c>
      <c r="I516" s="247"/>
      <c r="J516" s="243"/>
      <c r="K516" s="243"/>
      <c r="L516" s="248"/>
      <c r="M516" s="249"/>
      <c r="N516" s="250"/>
      <c r="O516" s="250"/>
      <c r="P516" s="250"/>
      <c r="Q516" s="250"/>
      <c r="R516" s="250"/>
      <c r="S516" s="250"/>
      <c r="T516" s="25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2" t="s">
        <v>151</v>
      </c>
      <c r="AU516" s="252" t="s">
        <v>80</v>
      </c>
      <c r="AV516" s="14" t="s">
        <v>80</v>
      </c>
      <c r="AW516" s="14" t="s">
        <v>33</v>
      </c>
      <c r="AX516" s="14" t="s">
        <v>71</v>
      </c>
      <c r="AY516" s="252" t="s">
        <v>140</v>
      </c>
    </row>
    <row r="517" s="14" customFormat="1">
      <c r="A517" s="14"/>
      <c r="B517" s="242"/>
      <c r="C517" s="243"/>
      <c r="D517" s="233" t="s">
        <v>151</v>
      </c>
      <c r="E517" s="244" t="s">
        <v>18</v>
      </c>
      <c r="F517" s="245" t="s">
        <v>475</v>
      </c>
      <c r="G517" s="243"/>
      <c r="H517" s="246">
        <v>0.53000000000000003</v>
      </c>
      <c r="I517" s="247"/>
      <c r="J517" s="243"/>
      <c r="K517" s="243"/>
      <c r="L517" s="248"/>
      <c r="M517" s="249"/>
      <c r="N517" s="250"/>
      <c r="O517" s="250"/>
      <c r="P517" s="250"/>
      <c r="Q517" s="250"/>
      <c r="R517" s="250"/>
      <c r="S517" s="250"/>
      <c r="T517" s="25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2" t="s">
        <v>151</v>
      </c>
      <c r="AU517" s="252" t="s">
        <v>80</v>
      </c>
      <c r="AV517" s="14" t="s">
        <v>80</v>
      </c>
      <c r="AW517" s="14" t="s">
        <v>33</v>
      </c>
      <c r="AX517" s="14" t="s">
        <v>71</v>
      </c>
      <c r="AY517" s="252" t="s">
        <v>140</v>
      </c>
    </row>
    <row r="518" s="14" customFormat="1">
      <c r="A518" s="14"/>
      <c r="B518" s="242"/>
      <c r="C518" s="243"/>
      <c r="D518" s="233" t="s">
        <v>151</v>
      </c>
      <c r="E518" s="244" t="s">
        <v>18</v>
      </c>
      <c r="F518" s="245" t="s">
        <v>476</v>
      </c>
      <c r="G518" s="243"/>
      <c r="H518" s="246">
        <v>0.32000000000000001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151</v>
      </c>
      <c r="AU518" s="252" t="s">
        <v>80</v>
      </c>
      <c r="AV518" s="14" t="s">
        <v>80</v>
      </c>
      <c r="AW518" s="14" t="s">
        <v>33</v>
      </c>
      <c r="AX518" s="14" t="s">
        <v>71</v>
      </c>
      <c r="AY518" s="252" t="s">
        <v>140</v>
      </c>
    </row>
    <row r="519" s="14" customFormat="1">
      <c r="A519" s="14"/>
      <c r="B519" s="242"/>
      <c r="C519" s="243"/>
      <c r="D519" s="233" t="s">
        <v>151</v>
      </c>
      <c r="E519" s="244" t="s">
        <v>18</v>
      </c>
      <c r="F519" s="245" t="s">
        <v>477</v>
      </c>
      <c r="G519" s="243"/>
      <c r="H519" s="246">
        <v>0.040000000000000001</v>
      </c>
      <c r="I519" s="247"/>
      <c r="J519" s="243"/>
      <c r="K519" s="243"/>
      <c r="L519" s="248"/>
      <c r="M519" s="249"/>
      <c r="N519" s="250"/>
      <c r="O519" s="250"/>
      <c r="P519" s="250"/>
      <c r="Q519" s="250"/>
      <c r="R519" s="250"/>
      <c r="S519" s="250"/>
      <c r="T519" s="25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2" t="s">
        <v>151</v>
      </c>
      <c r="AU519" s="252" t="s">
        <v>80</v>
      </c>
      <c r="AV519" s="14" t="s">
        <v>80</v>
      </c>
      <c r="AW519" s="14" t="s">
        <v>33</v>
      </c>
      <c r="AX519" s="14" t="s">
        <v>71</v>
      </c>
      <c r="AY519" s="252" t="s">
        <v>140</v>
      </c>
    </row>
    <row r="520" s="13" customFormat="1">
      <c r="A520" s="13"/>
      <c r="B520" s="231"/>
      <c r="C520" s="232"/>
      <c r="D520" s="233" t="s">
        <v>151</v>
      </c>
      <c r="E520" s="234" t="s">
        <v>18</v>
      </c>
      <c r="F520" s="235" t="s">
        <v>441</v>
      </c>
      <c r="G520" s="232"/>
      <c r="H520" s="234" t="s">
        <v>18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1" t="s">
        <v>151</v>
      </c>
      <c r="AU520" s="241" t="s">
        <v>80</v>
      </c>
      <c r="AV520" s="13" t="s">
        <v>78</v>
      </c>
      <c r="AW520" s="13" t="s">
        <v>33</v>
      </c>
      <c r="AX520" s="13" t="s">
        <v>71</v>
      </c>
      <c r="AY520" s="241" t="s">
        <v>140</v>
      </c>
    </row>
    <row r="521" s="14" customFormat="1">
      <c r="A521" s="14"/>
      <c r="B521" s="242"/>
      <c r="C521" s="243"/>
      <c r="D521" s="233" t="s">
        <v>151</v>
      </c>
      <c r="E521" s="244" t="s">
        <v>18</v>
      </c>
      <c r="F521" s="245" t="s">
        <v>478</v>
      </c>
      <c r="G521" s="243"/>
      <c r="H521" s="246">
        <v>0.089999999999999997</v>
      </c>
      <c r="I521" s="247"/>
      <c r="J521" s="243"/>
      <c r="K521" s="243"/>
      <c r="L521" s="248"/>
      <c r="M521" s="249"/>
      <c r="N521" s="250"/>
      <c r="O521" s="250"/>
      <c r="P521" s="250"/>
      <c r="Q521" s="250"/>
      <c r="R521" s="250"/>
      <c r="S521" s="250"/>
      <c r="T521" s="25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2" t="s">
        <v>151</v>
      </c>
      <c r="AU521" s="252" t="s">
        <v>80</v>
      </c>
      <c r="AV521" s="14" t="s">
        <v>80</v>
      </c>
      <c r="AW521" s="14" t="s">
        <v>33</v>
      </c>
      <c r="AX521" s="14" t="s">
        <v>71</v>
      </c>
      <c r="AY521" s="252" t="s">
        <v>140</v>
      </c>
    </row>
    <row r="522" s="14" customFormat="1">
      <c r="A522" s="14"/>
      <c r="B522" s="242"/>
      <c r="C522" s="243"/>
      <c r="D522" s="233" t="s">
        <v>151</v>
      </c>
      <c r="E522" s="244" t="s">
        <v>18</v>
      </c>
      <c r="F522" s="245" t="s">
        <v>479</v>
      </c>
      <c r="G522" s="243"/>
      <c r="H522" s="246">
        <v>1.49</v>
      </c>
      <c r="I522" s="247"/>
      <c r="J522" s="243"/>
      <c r="K522" s="243"/>
      <c r="L522" s="248"/>
      <c r="M522" s="249"/>
      <c r="N522" s="250"/>
      <c r="O522" s="250"/>
      <c r="P522" s="250"/>
      <c r="Q522" s="250"/>
      <c r="R522" s="250"/>
      <c r="S522" s="250"/>
      <c r="T522" s="25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2" t="s">
        <v>151</v>
      </c>
      <c r="AU522" s="252" t="s">
        <v>80</v>
      </c>
      <c r="AV522" s="14" t="s">
        <v>80</v>
      </c>
      <c r="AW522" s="14" t="s">
        <v>33</v>
      </c>
      <c r="AX522" s="14" t="s">
        <v>71</v>
      </c>
      <c r="AY522" s="252" t="s">
        <v>140</v>
      </c>
    </row>
    <row r="523" s="14" customFormat="1">
      <c r="A523" s="14"/>
      <c r="B523" s="242"/>
      <c r="C523" s="243"/>
      <c r="D523" s="233" t="s">
        <v>151</v>
      </c>
      <c r="E523" s="244" t="s">
        <v>18</v>
      </c>
      <c r="F523" s="245" t="s">
        <v>479</v>
      </c>
      <c r="G523" s="243"/>
      <c r="H523" s="246">
        <v>1.49</v>
      </c>
      <c r="I523" s="247"/>
      <c r="J523" s="243"/>
      <c r="K523" s="243"/>
      <c r="L523" s="248"/>
      <c r="M523" s="249"/>
      <c r="N523" s="250"/>
      <c r="O523" s="250"/>
      <c r="P523" s="250"/>
      <c r="Q523" s="250"/>
      <c r="R523" s="250"/>
      <c r="S523" s="250"/>
      <c r="T523" s="25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2" t="s">
        <v>151</v>
      </c>
      <c r="AU523" s="252" t="s">
        <v>80</v>
      </c>
      <c r="AV523" s="14" t="s">
        <v>80</v>
      </c>
      <c r="AW523" s="14" t="s">
        <v>33</v>
      </c>
      <c r="AX523" s="14" t="s">
        <v>71</v>
      </c>
      <c r="AY523" s="252" t="s">
        <v>140</v>
      </c>
    </row>
    <row r="524" s="14" customFormat="1">
      <c r="A524" s="14"/>
      <c r="B524" s="242"/>
      <c r="C524" s="243"/>
      <c r="D524" s="233" t="s">
        <v>151</v>
      </c>
      <c r="E524" s="244" t="s">
        <v>18</v>
      </c>
      <c r="F524" s="245" t="s">
        <v>478</v>
      </c>
      <c r="G524" s="243"/>
      <c r="H524" s="246">
        <v>0.089999999999999997</v>
      </c>
      <c r="I524" s="247"/>
      <c r="J524" s="243"/>
      <c r="K524" s="243"/>
      <c r="L524" s="248"/>
      <c r="M524" s="249"/>
      <c r="N524" s="250"/>
      <c r="O524" s="250"/>
      <c r="P524" s="250"/>
      <c r="Q524" s="250"/>
      <c r="R524" s="250"/>
      <c r="S524" s="250"/>
      <c r="T524" s="25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2" t="s">
        <v>151</v>
      </c>
      <c r="AU524" s="252" t="s">
        <v>80</v>
      </c>
      <c r="AV524" s="14" t="s">
        <v>80</v>
      </c>
      <c r="AW524" s="14" t="s">
        <v>33</v>
      </c>
      <c r="AX524" s="14" t="s">
        <v>71</v>
      </c>
      <c r="AY524" s="252" t="s">
        <v>140</v>
      </c>
    </row>
    <row r="525" s="13" customFormat="1">
      <c r="A525" s="13"/>
      <c r="B525" s="231"/>
      <c r="C525" s="232"/>
      <c r="D525" s="233" t="s">
        <v>151</v>
      </c>
      <c r="E525" s="234" t="s">
        <v>18</v>
      </c>
      <c r="F525" s="235" t="s">
        <v>444</v>
      </c>
      <c r="G525" s="232"/>
      <c r="H525" s="234" t="s">
        <v>18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1" t="s">
        <v>151</v>
      </c>
      <c r="AU525" s="241" t="s">
        <v>80</v>
      </c>
      <c r="AV525" s="13" t="s">
        <v>78</v>
      </c>
      <c r="AW525" s="13" t="s">
        <v>33</v>
      </c>
      <c r="AX525" s="13" t="s">
        <v>71</v>
      </c>
      <c r="AY525" s="241" t="s">
        <v>140</v>
      </c>
    </row>
    <row r="526" s="14" customFormat="1">
      <c r="A526" s="14"/>
      <c r="B526" s="242"/>
      <c r="C526" s="243"/>
      <c r="D526" s="233" t="s">
        <v>151</v>
      </c>
      <c r="E526" s="244" t="s">
        <v>18</v>
      </c>
      <c r="F526" s="245" t="s">
        <v>480</v>
      </c>
      <c r="G526" s="243"/>
      <c r="H526" s="246">
        <v>1.1699999999999999</v>
      </c>
      <c r="I526" s="247"/>
      <c r="J526" s="243"/>
      <c r="K526" s="243"/>
      <c r="L526" s="248"/>
      <c r="M526" s="249"/>
      <c r="N526" s="250"/>
      <c r="O526" s="250"/>
      <c r="P526" s="250"/>
      <c r="Q526" s="250"/>
      <c r="R526" s="250"/>
      <c r="S526" s="250"/>
      <c r="T526" s="25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2" t="s">
        <v>151</v>
      </c>
      <c r="AU526" s="252" t="s">
        <v>80</v>
      </c>
      <c r="AV526" s="14" t="s">
        <v>80</v>
      </c>
      <c r="AW526" s="14" t="s">
        <v>33</v>
      </c>
      <c r="AX526" s="14" t="s">
        <v>71</v>
      </c>
      <c r="AY526" s="252" t="s">
        <v>140</v>
      </c>
    </row>
    <row r="527" s="14" customFormat="1">
      <c r="A527" s="14"/>
      <c r="B527" s="242"/>
      <c r="C527" s="243"/>
      <c r="D527" s="233" t="s">
        <v>151</v>
      </c>
      <c r="E527" s="244" t="s">
        <v>18</v>
      </c>
      <c r="F527" s="245" t="s">
        <v>481</v>
      </c>
      <c r="G527" s="243"/>
      <c r="H527" s="246">
        <v>5.04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2" t="s">
        <v>151</v>
      </c>
      <c r="AU527" s="252" t="s">
        <v>80</v>
      </c>
      <c r="AV527" s="14" t="s">
        <v>80</v>
      </c>
      <c r="AW527" s="14" t="s">
        <v>33</v>
      </c>
      <c r="AX527" s="14" t="s">
        <v>71</v>
      </c>
      <c r="AY527" s="252" t="s">
        <v>140</v>
      </c>
    </row>
    <row r="528" s="14" customFormat="1">
      <c r="A528" s="14"/>
      <c r="B528" s="242"/>
      <c r="C528" s="243"/>
      <c r="D528" s="233" t="s">
        <v>151</v>
      </c>
      <c r="E528" s="244" t="s">
        <v>18</v>
      </c>
      <c r="F528" s="245" t="s">
        <v>482</v>
      </c>
      <c r="G528" s="243"/>
      <c r="H528" s="246">
        <v>4.2800000000000002</v>
      </c>
      <c r="I528" s="247"/>
      <c r="J528" s="243"/>
      <c r="K528" s="243"/>
      <c r="L528" s="248"/>
      <c r="M528" s="249"/>
      <c r="N528" s="250"/>
      <c r="O528" s="250"/>
      <c r="P528" s="250"/>
      <c r="Q528" s="250"/>
      <c r="R528" s="250"/>
      <c r="S528" s="250"/>
      <c r="T528" s="25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2" t="s">
        <v>151</v>
      </c>
      <c r="AU528" s="252" t="s">
        <v>80</v>
      </c>
      <c r="AV528" s="14" t="s">
        <v>80</v>
      </c>
      <c r="AW528" s="14" t="s">
        <v>33</v>
      </c>
      <c r="AX528" s="14" t="s">
        <v>71</v>
      </c>
      <c r="AY528" s="252" t="s">
        <v>140</v>
      </c>
    </row>
    <row r="529" s="14" customFormat="1">
      <c r="A529" s="14"/>
      <c r="B529" s="242"/>
      <c r="C529" s="243"/>
      <c r="D529" s="233" t="s">
        <v>151</v>
      </c>
      <c r="E529" s="244" t="s">
        <v>18</v>
      </c>
      <c r="F529" s="245" t="s">
        <v>483</v>
      </c>
      <c r="G529" s="243"/>
      <c r="H529" s="246">
        <v>8.0999999999999996</v>
      </c>
      <c r="I529" s="247"/>
      <c r="J529" s="243"/>
      <c r="K529" s="243"/>
      <c r="L529" s="248"/>
      <c r="M529" s="249"/>
      <c r="N529" s="250"/>
      <c r="O529" s="250"/>
      <c r="P529" s="250"/>
      <c r="Q529" s="250"/>
      <c r="R529" s="250"/>
      <c r="S529" s="250"/>
      <c r="T529" s="25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2" t="s">
        <v>151</v>
      </c>
      <c r="AU529" s="252" t="s">
        <v>80</v>
      </c>
      <c r="AV529" s="14" t="s">
        <v>80</v>
      </c>
      <c r="AW529" s="14" t="s">
        <v>33</v>
      </c>
      <c r="AX529" s="14" t="s">
        <v>71</v>
      </c>
      <c r="AY529" s="252" t="s">
        <v>140</v>
      </c>
    </row>
    <row r="530" s="14" customFormat="1">
      <c r="A530" s="14"/>
      <c r="B530" s="242"/>
      <c r="C530" s="243"/>
      <c r="D530" s="233" t="s">
        <v>151</v>
      </c>
      <c r="E530" s="244" t="s">
        <v>18</v>
      </c>
      <c r="F530" s="245" t="s">
        <v>484</v>
      </c>
      <c r="G530" s="243"/>
      <c r="H530" s="246">
        <v>7.6500000000000004</v>
      </c>
      <c r="I530" s="247"/>
      <c r="J530" s="243"/>
      <c r="K530" s="243"/>
      <c r="L530" s="248"/>
      <c r="M530" s="249"/>
      <c r="N530" s="250"/>
      <c r="O530" s="250"/>
      <c r="P530" s="250"/>
      <c r="Q530" s="250"/>
      <c r="R530" s="250"/>
      <c r="S530" s="250"/>
      <c r="T530" s="25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2" t="s">
        <v>151</v>
      </c>
      <c r="AU530" s="252" t="s">
        <v>80</v>
      </c>
      <c r="AV530" s="14" t="s">
        <v>80</v>
      </c>
      <c r="AW530" s="14" t="s">
        <v>33</v>
      </c>
      <c r="AX530" s="14" t="s">
        <v>71</v>
      </c>
      <c r="AY530" s="252" t="s">
        <v>140</v>
      </c>
    </row>
    <row r="531" s="14" customFormat="1">
      <c r="A531" s="14"/>
      <c r="B531" s="242"/>
      <c r="C531" s="243"/>
      <c r="D531" s="233" t="s">
        <v>151</v>
      </c>
      <c r="E531" s="244" t="s">
        <v>18</v>
      </c>
      <c r="F531" s="245" t="s">
        <v>474</v>
      </c>
      <c r="G531" s="243"/>
      <c r="H531" s="246">
        <v>0.81000000000000005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2" t="s">
        <v>151</v>
      </c>
      <c r="AU531" s="252" t="s">
        <v>80</v>
      </c>
      <c r="AV531" s="14" t="s">
        <v>80</v>
      </c>
      <c r="AW531" s="14" t="s">
        <v>33</v>
      </c>
      <c r="AX531" s="14" t="s">
        <v>71</v>
      </c>
      <c r="AY531" s="252" t="s">
        <v>140</v>
      </c>
    </row>
    <row r="532" s="14" customFormat="1">
      <c r="A532" s="14"/>
      <c r="B532" s="242"/>
      <c r="C532" s="243"/>
      <c r="D532" s="233" t="s">
        <v>151</v>
      </c>
      <c r="E532" s="244" t="s">
        <v>18</v>
      </c>
      <c r="F532" s="245" t="s">
        <v>475</v>
      </c>
      <c r="G532" s="243"/>
      <c r="H532" s="246">
        <v>0.53000000000000003</v>
      </c>
      <c r="I532" s="247"/>
      <c r="J532" s="243"/>
      <c r="K532" s="243"/>
      <c r="L532" s="248"/>
      <c r="M532" s="249"/>
      <c r="N532" s="250"/>
      <c r="O532" s="250"/>
      <c r="P532" s="250"/>
      <c r="Q532" s="250"/>
      <c r="R532" s="250"/>
      <c r="S532" s="250"/>
      <c r="T532" s="25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2" t="s">
        <v>151</v>
      </c>
      <c r="AU532" s="252" t="s">
        <v>80</v>
      </c>
      <c r="AV532" s="14" t="s">
        <v>80</v>
      </c>
      <c r="AW532" s="14" t="s">
        <v>33</v>
      </c>
      <c r="AX532" s="14" t="s">
        <v>71</v>
      </c>
      <c r="AY532" s="252" t="s">
        <v>140</v>
      </c>
    </row>
    <row r="533" s="14" customFormat="1">
      <c r="A533" s="14"/>
      <c r="B533" s="242"/>
      <c r="C533" s="243"/>
      <c r="D533" s="233" t="s">
        <v>151</v>
      </c>
      <c r="E533" s="244" t="s">
        <v>18</v>
      </c>
      <c r="F533" s="245" t="s">
        <v>476</v>
      </c>
      <c r="G533" s="243"/>
      <c r="H533" s="246">
        <v>0.32000000000000001</v>
      </c>
      <c r="I533" s="247"/>
      <c r="J533" s="243"/>
      <c r="K533" s="243"/>
      <c r="L533" s="248"/>
      <c r="M533" s="249"/>
      <c r="N533" s="250"/>
      <c r="O533" s="250"/>
      <c r="P533" s="250"/>
      <c r="Q533" s="250"/>
      <c r="R533" s="250"/>
      <c r="S533" s="250"/>
      <c r="T533" s="25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2" t="s">
        <v>151</v>
      </c>
      <c r="AU533" s="252" t="s">
        <v>80</v>
      </c>
      <c r="AV533" s="14" t="s">
        <v>80</v>
      </c>
      <c r="AW533" s="14" t="s">
        <v>33</v>
      </c>
      <c r="AX533" s="14" t="s">
        <v>71</v>
      </c>
      <c r="AY533" s="252" t="s">
        <v>140</v>
      </c>
    </row>
    <row r="534" s="14" customFormat="1">
      <c r="A534" s="14"/>
      <c r="B534" s="242"/>
      <c r="C534" s="243"/>
      <c r="D534" s="233" t="s">
        <v>151</v>
      </c>
      <c r="E534" s="244" t="s">
        <v>18</v>
      </c>
      <c r="F534" s="245" t="s">
        <v>477</v>
      </c>
      <c r="G534" s="243"/>
      <c r="H534" s="246">
        <v>0.040000000000000001</v>
      </c>
      <c r="I534" s="247"/>
      <c r="J534" s="243"/>
      <c r="K534" s="243"/>
      <c r="L534" s="248"/>
      <c r="M534" s="249"/>
      <c r="N534" s="250"/>
      <c r="O534" s="250"/>
      <c r="P534" s="250"/>
      <c r="Q534" s="250"/>
      <c r="R534" s="250"/>
      <c r="S534" s="250"/>
      <c r="T534" s="25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2" t="s">
        <v>151</v>
      </c>
      <c r="AU534" s="252" t="s">
        <v>80</v>
      </c>
      <c r="AV534" s="14" t="s">
        <v>80</v>
      </c>
      <c r="AW534" s="14" t="s">
        <v>33</v>
      </c>
      <c r="AX534" s="14" t="s">
        <v>71</v>
      </c>
      <c r="AY534" s="252" t="s">
        <v>140</v>
      </c>
    </row>
    <row r="535" s="13" customFormat="1">
      <c r="A535" s="13"/>
      <c r="B535" s="231"/>
      <c r="C535" s="232"/>
      <c r="D535" s="233" t="s">
        <v>151</v>
      </c>
      <c r="E535" s="234" t="s">
        <v>18</v>
      </c>
      <c r="F535" s="235" t="s">
        <v>450</v>
      </c>
      <c r="G535" s="232"/>
      <c r="H535" s="234" t="s">
        <v>18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1" t="s">
        <v>151</v>
      </c>
      <c r="AU535" s="241" t="s">
        <v>80</v>
      </c>
      <c r="AV535" s="13" t="s">
        <v>78</v>
      </c>
      <c r="AW535" s="13" t="s">
        <v>33</v>
      </c>
      <c r="AX535" s="13" t="s">
        <v>71</v>
      </c>
      <c r="AY535" s="241" t="s">
        <v>140</v>
      </c>
    </row>
    <row r="536" s="14" customFormat="1">
      <c r="A536" s="14"/>
      <c r="B536" s="242"/>
      <c r="C536" s="243"/>
      <c r="D536" s="233" t="s">
        <v>151</v>
      </c>
      <c r="E536" s="244" t="s">
        <v>18</v>
      </c>
      <c r="F536" s="245" t="s">
        <v>485</v>
      </c>
      <c r="G536" s="243"/>
      <c r="H536" s="246">
        <v>6.6399999999999997</v>
      </c>
      <c r="I536" s="247"/>
      <c r="J536" s="243"/>
      <c r="K536" s="243"/>
      <c r="L536" s="248"/>
      <c r="M536" s="249"/>
      <c r="N536" s="250"/>
      <c r="O536" s="250"/>
      <c r="P536" s="250"/>
      <c r="Q536" s="250"/>
      <c r="R536" s="250"/>
      <c r="S536" s="250"/>
      <c r="T536" s="25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2" t="s">
        <v>151</v>
      </c>
      <c r="AU536" s="252" t="s">
        <v>80</v>
      </c>
      <c r="AV536" s="14" t="s">
        <v>80</v>
      </c>
      <c r="AW536" s="14" t="s">
        <v>33</v>
      </c>
      <c r="AX536" s="14" t="s">
        <v>71</v>
      </c>
      <c r="AY536" s="252" t="s">
        <v>140</v>
      </c>
    </row>
    <row r="537" s="14" customFormat="1">
      <c r="A537" s="14"/>
      <c r="B537" s="242"/>
      <c r="C537" s="243"/>
      <c r="D537" s="233" t="s">
        <v>151</v>
      </c>
      <c r="E537" s="244" t="s">
        <v>18</v>
      </c>
      <c r="F537" s="245" t="s">
        <v>486</v>
      </c>
      <c r="G537" s="243"/>
      <c r="H537" s="246">
        <v>5.0499999999999998</v>
      </c>
      <c r="I537" s="247"/>
      <c r="J537" s="243"/>
      <c r="K537" s="243"/>
      <c r="L537" s="248"/>
      <c r="M537" s="249"/>
      <c r="N537" s="250"/>
      <c r="O537" s="250"/>
      <c r="P537" s="250"/>
      <c r="Q537" s="250"/>
      <c r="R537" s="250"/>
      <c r="S537" s="250"/>
      <c r="T537" s="25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2" t="s">
        <v>151</v>
      </c>
      <c r="AU537" s="252" t="s">
        <v>80</v>
      </c>
      <c r="AV537" s="14" t="s">
        <v>80</v>
      </c>
      <c r="AW537" s="14" t="s">
        <v>33</v>
      </c>
      <c r="AX537" s="14" t="s">
        <v>71</v>
      </c>
      <c r="AY537" s="252" t="s">
        <v>140</v>
      </c>
    </row>
    <row r="538" s="14" customFormat="1">
      <c r="A538" s="14"/>
      <c r="B538" s="242"/>
      <c r="C538" s="243"/>
      <c r="D538" s="233" t="s">
        <v>151</v>
      </c>
      <c r="E538" s="244" t="s">
        <v>18</v>
      </c>
      <c r="F538" s="245" t="s">
        <v>454</v>
      </c>
      <c r="G538" s="243"/>
      <c r="H538" s="246">
        <v>2.52</v>
      </c>
      <c r="I538" s="247"/>
      <c r="J538" s="243"/>
      <c r="K538" s="243"/>
      <c r="L538" s="248"/>
      <c r="M538" s="249"/>
      <c r="N538" s="250"/>
      <c r="O538" s="250"/>
      <c r="P538" s="250"/>
      <c r="Q538" s="250"/>
      <c r="R538" s="250"/>
      <c r="S538" s="250"/>
      <c r="T538" s="25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2" t="s">
        <v>151</v>
      </c>
      <c r="AU538" s="252" t="s">
        <v>80</v>
      </c>
      <c r="AV538" s="14" t="s">
        <v>80</v>
      </c>
      <c r="AW538" s="14" t="s">
        <v>33</v>
      </c>
      <c r="AX538" s="14" t="s">
        <v>71</v>
      </c>
      <c r="AY538" s="252" t="s">
        <v>140</v>
      </c>
    </row>
    <row r="539" s="14" customFormat="1">
      <c r="A539" s="14"/>
      <c r="B539" s="242"/>
      <c r="C539" s="243"/>
      <c r="D539" s="233" t="s">
        <v>151</v>
      </c>
      <c r="E539" s="244" t="s">
        <v>18</v>
      </c>
      <c r="F539" s="245" t="s">
        <v>487</v>
      </c>
      <c r="G539" s="243"/>
      <c r="H539" s="246">
        <v>1.8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2" t="s">
        <v>151</v>
      </c>
      <c r="AU539" s="252" t="s">
        <v>80</v>
      </c>
      <c r="AV539" s="14" t="s">
        <v>80</v>
      </c>
      <c r="AW539" s="14" t="s">
        <v>33</v>
      </c>
      <c r="AX539" s="14" t="s">
        <v>71</v>
      </c>
      <c r="AY539" s="252" t="s">
        <v>140</v>
      </c>
    </row>
    <row r="540" s="15" customFormat="1">
      <c r="A540" s="15"/>
      <c r="B540" s="253"/>
      <c r="C540" s="254"/>
      <c r="D540" s="233" t="s">
        <v>151</v>
      </c>
      <c r="E540" s="255" t="s">
        <v>18</v>
      </c>
      <c r="F540" s="256" t="s">
        <v>154</v>
      </c>
      <c r="G540" s="254"/>
      <c r="H540" s="257">
        <v>67.029999999999987</v>
      </c>
      <c r="I540" s="258"/>
      <c r="J540" s="254"/>
      <c r="K540" s="254"/>
      <c r="L540" s="259"/>
      <c r="M540" s="260"/>
      <c r="N540" s="261"/>
      <c r="O540" s="261"/>
      <c r="P540" s="261"/>
      <c r="Q540" s="261"/>
      <c r="R540" s="261"/>
      <c r="S540" s="261"/>
      <c r="T540" s="262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3" t="s">
        <v>151</v>
      </c>
      <c r="AU540" s="263" t="s">
        <v>80</v>
      </c>
      <c r="AV540" s="15" t="s">
        <v>147</v>
      </c>
      <c r="AW540" s="15" t="s">
        <v>33</v>
      </c>
      <c r="AX540" s="15" t="s">
        <v>78</v>
      </c>
      <c r="AY540" s="263" t="s">
        <v>140</v>
      </c>
    </row>
    <row r="541" s="2" customFormat="1" ht="37.8" customHeight="1">
      <c r="A541" s="40"/>
      <c r="B541" s="41"/>
      <c r="C541" s="214" t="s">
        <v>488</v>
      </c>
      <c r="D541" s="214" t="s">
        <v>142</v>
      </c>
      <c r="E541" s="215" t="s">
        <v>489</v>
      </c>
      <c r="F541" s="216" t="s">
        <v>490</v>
      </c>
      <c r="G541" s="217" t="s">
        <v>145</v>
      </c>
      <c r="H541" s="218">
        <v>1042.3199999999999</v>
      </c>
      <c r="I541" s="219"/>
      <c r="J541" s="218">
        <f>ROUND(I541*H541,2)</f>
        <v>0</v>
      </c>
      <c r="K541" s="216" t="s">
        <v>146</v>
      </c>
      <c r="L541" s="46"/>
      <c r="M541" s="220" t="s">
        <v>18</v>
      </c>
      <c r="N541" s="221" t="s">
        <v>42</v>
      </c>
      <c r="O541" s="86"/>
      <c r="P541" s="222">
        <f>O541*H541</f>
        <v>0</v>
      </c>
      <c r="Q541" s="222">
        <v>0.0086</v>
      </c>
      <c r="R541" s="222">
        <f>Q541*H541</f>
        <v>8.963951999999999</v>
      </c>
      <c r="S541" s="222">
        <v>0</v>
      </c>
      <c r="T541" s="223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24" t="s">
        <v>147</v>
      </c>
      <c r="AT541" s="224" t="s">
        <v>142</v>
      </c>
      <c r="AU541" s="224" t="s">
        <v>80</v>
      </c>
      <c r="AY541" s="19" t="s">
        <v>140</v>
      </c>
      <c r="BE541" s="225">
        <f>IF(N541="základní",J541,0)</f>
        <v>0</v>
      </c>
      <c r="BF541" s="225">
        <f>IF(N541="snížená",J541,0)</f>
        <v>0</v>
      </c>
      <c r="BG541" s="225">
        <f>IF(N541="zákl. přenesená",J541,0)</f>
        <v>0</v>
      </c>
      <c r="BH541" s="225">
        <f>IF(N541="sníž. přenesená",J541,0)</f>
        <v>0</v>
      </c>
      <c r="BI541" s="225">
        <f>IF(N541="nulová",J541,0)</f>
        <v>0</v>
      </c>
      <c r="BJ541" s="19" t="s">
        <v>78</v>
      </c>
      <c r="BK541" s="225">
        <f>ROUND(I541*H541,2)</f>
        <v>0</v>
      </c>
      <c r="BL541" s="19" t="s">
        <v>147</v>
      </c>
      <c r="BM541" s="224" t="s">
        <v>491</v>
      </c>
    </row>
    <row r="542" s="2" customFormat="1">
      <c r="A542" s="40"/>
      <c r="B542" s="41"/>
      <c r="C542" s="42"/>
      <c r="D542" s="226" t="s">
        <v>149</v>
      </c>
      <c r="E542" s="42"/>
      <c r="F542" s="227" t="s">
        <v>492</v>
      </c>
      <c r="G542" s="42"/>
      <c r="H542" s="42"/>
      <c r="I542" s="228"/>
      <c r="J542" s="42"/>
      <c r="K542" s="42"/>
      <c r="L542" s="46"/>
      <c r="M542" s="229"/>
      <c r="N542" s="230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149</v>
      </c>
      <c r="AU542" s="19" t="s">
        <v>80</v>
      </c>
    </row>
    <row r="543" s="13" customFormat="1">
      <c r="A543" s="13"/>
      <c r="B543" s="231"/>
      <c r="C543" s="232"/>
      <c r="D543" s="233" t="s">
        <v>151</v>
      </c>
      <c r="E543" s="234" t="s">
        <v>18</v>
      </c>
      <c r="F543" s="235" t="s">
        <v>368</v>
      </c>
      <c r="G543" s="232"/>
      <c r="H543" s="234" t="s">
        <v>18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1" t="s">
        <v>151</v>
      </c>
      <c r="AU543" s="241" t="s">
        <v>80</v>
      </c>
      <c r="AV543" s="13" t="s">
        <v>78</v>
      </c>
      <c r="AW543" s="13" t="s">
        <v>33</v>
      </c>
      <c r="AX543" s="13" t="s">
        <v>71</v>
      </c>
      <c r="AY543" s="241" t="s">
        <v>140</v>
      </c>
    </row>
    <row r="544" s="14" customFormat="1">
      <c r="A544" s="14"/>
      <c r="B544" s="242"/>
      <c r="C544" s="243"/>
      <c r="D544" s="233" t="s">
        <v>151</v>
      </c>
      <c r="E544" s="244" t="s">
        <v>18</v>
      </c>
      <c r="F544" s="245" t="s">
        <v>493</v>
      </c>
      <c r="G544" s="243"/>
      <c r="H544" s="246">
        <v>210.81</v>
      </c>
      <c r="I544" s="247"/>
      <c r="J544" s="243"/>
      <c r="K544" s="243"/>
      <c r="L544" s="248"/>
      <c r="M544" s="249"/>
      <c r="N544" s="250"/>
      <c r="O544" s="250"/>
      <c r="P544" s="250"/>
      <c r="Q544" s="250"/>
      <c r="R544" s="250"/>
      <c r="S544" s="250"/>
      <c r="T544" s="25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2" t="s">
        <v>151</v>
      </c>
      <c r="AU544" s="252" t="s">
        <v>80</v>
      </c>
      <c r="AV544" s="14" t="s">
        <v>80</v>
      </c>
      <c r="AW544" s="14" t="s">
        <v>33</v>
      </c>
      <c r="AX544" s="14" t="s">
        <v>71</v>
      </c>
      <c r="AY544" s="252" t="s">
        <v>140</v>
      </c>
    </row>
    <row r="545" s="14" customFormat="1">
      <c r="A545" s="14"/>
      <c r="B545" s="242"/>
      <c r="C545" s="243"/>
      <c r="D545" s="233" t="s">
        <v>151</v>
      </c>
      <c r="E545" s="244" t="s">
        <v>18</v>
      </c>
      <c r="F545" s="245" t="s">
        <v>494</v>
      </c>
      <c r="G545" s="243"/>
      <c r="H545" s="246">
        <v>102.27</v>
      </c>
      <c r="I545" s="247"/>
      <c r="J545" s="243"/>
      <c r="K545" s="243"/>
      <c r="L545" s="248"/>
      <c r="M545" s="249"/>
      <c r="N545" s="250"/>
      <c r="O545" s="250"/>
      <c r="P545" s="250"/>
      <c r="Q545" s="250"/>
      <c r="R545" s="250"/>
      <c r="S545" s="250"/>
      <c r="T545" s="25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2" t="s">
        <v>151</v>
      </c>
      <c r="AU545" s="252" t="s">
        <v>80</v>
      </c>
      <c r="AV545" s="14" t="s">
        <v>80</v>
      </c>
      <c r="AW545" s="14" t="s">
        <v>33</v>
      </c>
      <c r="AX545" s="14" t="s">
        <v>71</v>
      </c>
      <c r="AY545" s="252" t="s">
        <v>140</v>
      </c>
    </row>
    <row r="546" s="14" customFormat="1">
      <c r="A546" s="14"/>
      <c r="B546" s="242"/>
      <c r="C546" s="243"/>
      <c r="D546" s="233" t="s">
        <v>151</v>
      </c>
      <c r="E546" s="244" t="s">
        <v>18</v>
      </c>
      <c r="F546" s="245" t="s">
        <v>495</v>
      </c>
      <c r="G546" s="243"/>
      <c r="H546" s="246">
        <v>124.04000000000001</v>
      </c>
      <c r="I546" s="247"/>
      <c r="J546" s="243"/>
      <c r="K546" s="243"/>
      <c r="L546" s="248"/>
      <c r="M546" s="249"/>
      <c r="N546" s="250"/>
      <c r="O546" s="250"/>
      <c r="P546" s="250"/>
      <c r="Q546" s="250"/>
      <c r="R546" s="250"/>
      <c r="S546" s="250"/>
      <c r="T546" s="25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2" t="s">
        <v>151</v>
      </c>
      <c r="AU546" s="252" t="s">
        <v>80</v>
      </c>
      <c r="AV546" s="14" t="s">
        <v>80</v>
      </c>
      <c r="AW546" s="14" t="s">
        <v>33</v>
      </c>
      <c r="AX546" s="14" t="s">
        <v>71</v>
      </c>
      <c r="AY546" s="252" t="s">
        <v>140</v>
      </c>
    </row>
    <row r="547" s="14" customFormat="1">
      <c r="A547" s="14"/>
      <c r="B547" s="242"/>
      <c r="C547" s="243"/>
      <c r="D547" s="233" t="s">
        <v>151</v>
      </c>
      <c r="E547" s="244" t="s">
        <v>18</v>
      </c>
      <c r="F547" s="245" t="s">
        <v>394</v>
      </c>
      <c r="G547" s="243"/>
      <c r="H547" s="246">
        <v>41.219999999999999</v>
      </c>
      <c r="I547" s="247"/>
      <c r="J547" s="243"/>
      <c r="K547" s="243"/>
      <c r="L547" s="248"/>
      <c r="M547" s="249"/>
      <c r="N547" s="250"/>
      <c r="O547" s="250"/>
      <c r="P547" s="250"/>
      <c r="Q547" s="250"/>
      <c r="R547" s="250"/>
      <c r="S547" s="250"/>
      <c r="T547" s="25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2" t="s">
        <v>151</v>
      </c>
      <c r="AU547" s="252" t="s">
        <v>80</v>
      </c>
      <c r="AV547" s="14" t="s">
        <v>80</v>
      </c>
      <c r="AW547" s="14" t="s">
        <v>33</v>
      </c>
      <c r="AX547" s="14" t="s">
        <v>71</v>
      </c>
      <c r="AY547" s="252" t="s">
        <v>140</v>
      </c>
    </row>
    <row r="548" s="13" customFormat="1">
      <c r="A548" s="13"/>
      <c r="B548" s="231"/>
      <c r="C548" s="232"/>
      <c r="D548" s="233" t="s">
        <v>151</v>
      </c>
      <c r="E548" s="234" t="s">
        <v>18</v>
      </c>
      <c r="F548" s="235" t="s">
        <v>395</v>
      </c>
      <c r="G548" s="232"/>
      <c r="H548" s="234" t="s">
        <v>18</v>
      </c>
      <c r="I548" s="236"/>
      <c r="J548" s="232"/>
      <c r="K548" s="232"/>
      <c r="L548" s="237"/>
      <c r="M548" s="238"/>
      <c r="N548" s="239"/>
      <c r="O548" s="239"/>
      <c r="P548" s="239"/>
      <c r="Q548" s="239"/>
      <c r="R548" s="239"/>
      <c r="S548" s="239"/>
      <c r="T548" s="24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1" t="s">
        <v>151</v>
      </c>
      <c r="AU548" s="241" t="s">
        <v>80</v>
      </c>
      <c r="AV548" s="13" t="s">
        <v>78</v>
      </c>
      <c r="AW548" s="13" t="s">
        <v>33</v>
      </c>
      <c r="AX548" s="13" t="s">
        <v>71</v>
      </c>
      <c r="AY548" s="241" t="s">
        <v>140</v>
      </c>
    </row>
    <row r="549" s="14" customFormat="1">
      <c r="A549" s="14"/>
      <c r="B549" s="242"/>
      <c r="C549" s="243"/>
      <c r="D549" s="233" t="s">
        <v>151</v>
      </c>
      <c r="E549" s="244" t="s">
        <v>18</v>
      </c>
      <c r="F549" s="245" t="s">
        <v>496</v>
      </c>
      <c r="G549" s="243"/>
      <c r="H549" s="246">
        <v>195.62000000000001</v>
      </c>
      <c r="I549" s="247"/>
      <c r="J549" s="243"/>
      <c r="K549" s="243"/>
      <c r="L549" s="248"/>
      <c r="M549" s="249"/>
      <c r="N549" s="250"/>
      <c r="O549" s="250"/>
      <c r="P549" s="250"/>
      <c r="Q549" s="250"/>
      <c r="R549" s="250"/>
      <c r="S549" s="250"/>
      <c r="T549" s="25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2" t="s">
        <v>151</v>
      </c>
      <c r="AU549" s="252" t="s">
        <v>80</v>
      </c>
      <c r="AV549" s="14" t="s">
        <v>80</v>
      </c>
      <c r="AW549" s="14" t="s">
        <v>33</v>
      </c>
      <c r="AX549" s="14" t="s">
        <v>71</v>
      </c>
      <c r="AY549" s="252" t="s">
        <v>140</v>
      </c>
    </row>
    <row r="550" s="14" customFormat="1">
      <c r="A550" s="14"/>
      <c r="B550" s="242"/>
      <c r="C550" s="243"/>
      <c r="D550" s="233" t="s">
        <v>151</v>
      </c>
      <c r="E550" s="244" t="s">
        <v>18</v>
      </c>
      <c r="F550" s="245" t="s">
        <v>397</v>
      </c>
      <c r="G550" s="243"/>
      <c r="H550" s="246">
        <v>0.64000000000000001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151</v>
      </c>
      <c r="AU550" s="252" t="s">
        <v>80</v>
      </c>
      <c r="AV550" s="14" t="s">
        <v>80</v>
      </c>
      <c r="AW550" s="14" t="s">
        <v>33</v>
      </c>
      <c r="AX550" s="14" t="s">
        <v>71</v>
      </c>
      <c r="AY550" s="252" t="s">
        <v>140</v>
      </c>
    </row>
    <row r="551" s="14" customFormat="1">
      <c r="A551" s="14"/>
      <c r="B551" s="242"/>
      <c r="C551" s="243"/>
      <c r="D551" s="233" t="s">
        <v>151</v>
      </c>
      <c r="E551" s="244" t="s">
        <v>18</v>
      </c>
      <c r="F551" s="245" t="s">
        <v>397</v>
      </c>
      <c r="G551" s="243"/>
      <c r="H551" s="246">
        <v>0.64000000000000001</v>
      </c>
      <c r="I551" s="247"/>
      <c r="J551" s="243"/>
      <c r="K551" s="243"/>
      <c r="L551" s="248"/>
      <c r="M551" s="249"/>
      <c r="N551" s="250"/>
      <c r="O551" s="250"/>
      <c r="P551" s="250"/>
      <c r="Q551" s="250"/>
      <c r="R551" s="250"/>
      <c r="S551" s="250"/>
      <c r="T551" s="25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2" t="s">
        <v>151</v>
      </c>
      <c r="AU551" s="252" t="s">
        <v>80</v>
      </c>
      <c r="AV551" s="14" t="s">
        <v>80</v>
      </c>
      <c r="AW551" s="14" t="s">
        <v>33</v>
      </c>
      <c r="AX551" s="14" t="s">
        <v>71</v>
      </c>
      <c r="AY551" s="252" t="s">
        <v>140</v>
      </c>
    </row>
    <row r="552" s="14" customFormat="1">
      <c r="A552" s="14"/>
      <c r="B552" s="242"/>
      <c r="C552" s="243"/>
      <c r="D552" s="233" t="s">
        <v>151</v>
      </c>
      <c r="E552" s="244" t="s">
        <v>18</v>
      </c>
      <c r="F552" s="245" t="s">
        <v>398</v>
      </c>
      <c r="G552" s="243"/>
      <c r="H552" s="246">
        <v>6.8899999999999997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2" t="s">
        <v>151</v>
      </c>
      <c r="AU552" s="252" t="s">
        <v>80</v>
      </c>
      <c r="AV552" s="14" t="s">
        <v>80</v>
      </c>
      <c r="AW552" s="14" t="s">
        <v>33</v>
      </c>
      <c r="AX552" s="14" t="s">
        <v>71</v>
      </c>
      <c r="AY552" s="252" t="s">
        <v>140</v>
      </c>
    </row>
    <row r="553" s="14" customFormat="1">
      <c r="A553" s="14"/>
      <c r="B553" s="242"/>
      <c r="C553" s="243"/>
      <c r="D553" s="233" t="s">
        <v>151</v>
      </c>
      <c r="E553" s="244" t="s">
        <v>18</v>
      </c>
      <c r="F553" s="245" t="s">
        <v>398</v>
      </c>
      <c r="G553" s="243"/>
      <c r="H553" s="246">
        <v>6.8899999999999997</v>
      </c>
      <c r="I553" s="247"/>
      <c r="J553" s="243"/>
      <c r="K553" s="243"/>
      <c r="L553" s="248"/>
      <c r="M553" s="249"/>
      <c r="N553" s="250"/>
      <c r="O553" s="250"/>
      <c r="P553" s="250"/>
      <c r="Q553" s="250"/>
      <c r="R553" s="250"/>
      <c r="S553" s="250"/>
      <c r="T553" s="251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2" t="s">
        <v>151</v>
      </c>
      <c r="AU553" s="252" t="s">
        <v>80</v>
      </c>
      <c r="AV553" s="14" t="s">
        <v>80</v>
      </c>
      <c r="AW553" s="14" t="s">
        <v>33</v>
      </c>
      <c r="AX553" s="14" t="s">
        <v>71</v>
      </c>
      <c r="AY553" s="252" t="s">
        <v>140</v>
      </c>
    </row>
    <row r="554" s="14" customFormat="1">
      <c r="A554" s="14"/>
      <c r="B554" s="242"/>
      <c r="C554" s="243"/>
      <c r="D554" s="233" t="s">
        <v>151</v>
      </c>
      <c r="E554" s="244" t="s">
        <v>18</v>
      </c>
      <c r="F554" s="245" t="s">
        <v>399</v>
      </c>
      <c r="G554" s="243"/>
      <c r="H554" s="246">
        <v>6</v>
      </c>
      <c r="I554" s="247"/>
      <c r="J554" s="243"/>
      <c r="K554" s="243"/>
      <c r="L554" s="248"/>
      <c r="M554" s="249"/>
      <c r="N554" s="250"/>
      <c r="O554" s="250"/>
      <c r="P554" s="250"/>
      <c r="Q554" s="250"/>
      <c r="R554" s="250"/>
      <c r="S554" s="250"/>
      <c r="T554" s="25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2" t="s">
        <v>151</v>
      </c>
      <c r="AU554" s="252" t="s">
        <v>80</v>
      </c>
      <c r="AV554" s="14" t="s">
        <v>80</v>
      </c>
      <c r="AW554" s="14" t="s">
        <v>33</v>
      </c>
      <c r="AX554" s="14" t="s">
        <v>71</v>
      </c>
      <c r="AY554" s="252" t="s">
        <v>140</v>
      </c>
    </row>
    <row r="555" s="14" customFormat="1">
      <c r="A555" s="14"/>
      <c r="B555" s="242"/>
      <c r="C555" s="243"/>
      <c r="D555" s="233" t="s">
        <v>151</v>
      </c>
      <c r="E555" s="244" t="s">
        <v>18</v>
      </c>
      <c r="F555" s="245" t="s">
        <v>400</v>
      </c>
      <c r="G555" s="243"/>
      <c r="H555" s="246">
        <v>7.3099999999999996</v>
      </c>
      <c r="I555" s="247"/>
      <c r="J555" s="243"/>
      <c r="K555" s="243"/>
      <c r="L555" s="248"/>
      <c r="M555" s="249"/>
      <c r="N555" s="250"/>
      <c r="O555" s="250"/>
      <c r="P555" s="250"/>
      <c r="Q555" s="250"/>
      <c r="R555" s="250"/>
      <c r="S555" s="250"/>
      <c r="T555" s="25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2" t="s">
        <v>151</v>
      </c>
      <c r="AU555" s="252" t="s">
        <v>80</v>
      </c>
      <c r="AV555" s="14" t="s">
        <v>80</v>
      </c>
      <c r="AW555" s="14" t="s">
        <v>33</v>
      </c>
      <c r="AX555" s="14" t="s">
        <v>71</v>
      </c>
      <c r="AY555" s="252" t="s">
        <v>140</v>
      </c>
    </row>
    <row r="556" s="14" customFormat="1">
      <c r="A556" s="14"/>
      <c r="B556" s="242"/>
      <c r="C556" s="243"/>
      <c r="D556" s="233" t="s">
        <v>151</v>
      </c>
      <c r="E556" s="244" t="s">
        <v>18</v>
      </c>
      <c r="F556" s="245" t="s">
        <v>400</v>
      </c>
      <c r="G556" s="243"/>
      <c r="H556" s="246">
        <v>7.3099999999999996</v>
      </c>
      <c r="I556" s="247"/>
      <c r="J556" s="243"/>
      <c r="K556" s="243"/>
      <c r="L556" s="248"/>
      <c r="M556" s="249"/>
      <c r="N556" s="250"/>
      <c r="O556" s="250"/>
      <c r="P556" s="250"/>
      <c r="Q556" s="250"/>
      <c r="R556" s="250"/>
      <c r="S556" s="250"/>
      <c r="T556" s="25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2" t="s">
        <v>151</v>
      </c>
      <c r="AU556" s="252" t="s">
        <v>80</v>
      </c>
      <c r="AV556" s="14" t="s">
        <v>80</v>
      </c>
      <c r="AW556" s="14" t="s">
        <v>33</v>
      </c>
      <c r="AX556" s="14" t="s">
        <v>71</v>
      </c>
      <c r="AY556" s="252" t="s">
        <v>140</v>
      </c>
    </row>
    <row r="557" s="14" customFormat="1">
      <c r="A557" s="14"/>
      <c r="B557" s="242"/>
      <c r="C557" s="243"/>
      <c r="D557" s="233" t="s">
        <v>151</v>
      </c>
      <c r="E557" s="244" t="s">
        <v>18</v>
      </c>
      <c r="F557" s="245" t="s">
        <v>401</v>
      </c>
      <c r="G557" s="243"/>
      <c r="H557" s="246">
        <v>3.29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2" t="s">
        <v>151</v>
      </c>
      <c r="AU557" s="252" t="s">
        <v>80</v>
      </c>
      <c r="AV557" s="14" t="s">
        <v>80</v>
      </c>
      <c r="AW557" s="14" t="s">
        <v>33</v>
      </c>
      <c r="AX557" s="14" t="s">
        <v>71</v>
      </c>
      <c r="AY557" s="252" t="s">
        <v>140</v>
      </c>
    </row>
    <row r="558" s="14" customFormat="1">
      <c r="A558" s="14"/>
      <c r="B558" s="242"/>
      <c r="C558" s="243"/>
      <c r="D558" s="233" t="s">
        <v>151</v>
      </c>
      <c r="E558" s="244" t="s">
        <v>18</v>
      </c>
      <c r="F558" s="245" t="s">
        <v>401</v>
      </c>
      <c r="G558" s="243"/>
      <c r="H558" s="246">
        <v>3.29</v>
      </c>
      <c r="I558" s="247"/>
      <c r="J558" s="243"/>
      <c r="K558" s="243"/>
      <c r="L558" s="248"/>
      <c r="M558" s="249"/>
      <c r="N558" s="250"/>
      <c r="O558" s="250"/>
      <c r="P558" s="250"/>
      <c r="Q558" s="250"/>
      <c r="R558" s="250"/>
      <c r="S558" s="250"/>
      <c r="T558" s="25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2" t="s">
        <v>151</v>
      </c>
      <c r="AU558" s="252" t="s">
        <v>80</v>
      </c>
      <c r="AV558" s="14" t="s">
        <v>80</v>
      </c>
      <c r="AW558" s="14" t="s">
        <v>33</v>
      </c>
      <c r="AX558" s="14" t="s">
        <v>71</v>
      </c>
      <c r="AY558" s="252" t="s">
        <v>140</v>
      </c>
    </row>
    <row r="559" s="14" customFormat="1">
      <c r="A559" s="14"/>
      <c r="B559" s="242"/>
      <c r="C559" s="243"/>
      <c r="D559" s="233" t="s">
        <v>151</v>
      </c>
      <c r="E559" s="244" t="s">
        <v>18</v>
      </c>
      <c r="F559" s="245" t="s">
        <v>397</v>
      </c>
      <c r="G559" s="243"/>
      <c r="H559" s="246">
        <v>0.64000000000000001</v>
      </c>
      <c r="I559" s="247"/>
      <c r="J559" s="243"/>
      <c r="K559" s="243"/>
      <c r="L559" s="248"/>
      <c r="M559" s="249"/>
      <c r="N559" s="250"/>
      <c r="O559" s="250"/>
      <c r="P559" s="250"/>
      <c r="Q559" s="250"/>
      <c r="R559" s="250"/>
      <c r="S559" s="250"/>
      <c r="T559" s="25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2" t="s">
        <v>151</v>
      </c>
      <c r="AU559" s="252" t="s">
        <v>80</v>
      </c>
      <c r="AV559" s="14" t="s">
        <v>80</v>
      </c>
      <c r="AW559" s="14" t="s">
        <v>33</v>
      </c>
      <c r="AX559" s="14" t="s">
        <v>71</v>
      </c>
      <c r="AY559" s="252" t="s">
        <v>140</v>
      </c>
    </row>
    <row r="560" s="13" customFormat="1">
      <c r="A560" s="13"/>
      <c r="B560" s="231"/>
      <c r="C560" s="232"/>
      <c r="D560" s="233" t="s">
        <v>151</v>
      </c>
      <c r="E560" s="234" t="s">
        <v>18</v>
      </c>
      <c r="F560" s="235" t="s">
        <v>372</v>
      </c>
      <c r="G560" s="232"/>
      <c r="H560" s="234" t="s">
        <v>18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1" t="s">
        <v>151</v>
      </c>
      <c r="AU560" s="241" t="s">
        <v>80</v>
      </c>
      <c r="AV560" s="13" t="s">
        <v>78</v>
      </c>
      <c r="AW560" s="13" t="s">
        <v>33</v>
      </c>
      <c r="AX560" s="13" t="s">
        <v>71</v>
      </c>
      <c r="AY560" s="241" t="s">
        <v>140</v>
      </c>
    </row>
    <row r="561" s="14" customFormat="1">
      <c r="A561" s="14"/>
      <c r="B561" s="242"/>
      <c r="C561" s="243"/>
      <c r="D561" s="233" t="s">
        <v>151</v>
      </c>
      <c r="E561" s="244" t="s">
        <v>18</v>
      </c>
      <c r="F561" s="245" t="s">
        <v>402</v>
      </c>
      <c r="G561" s="243"/>
      <c r="H561" s="246">
        <v>41.539999999999999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2" t="s">
        <v>151</v>
      </c>
      <c r="AU561" s="252" t="s">
        <v>80</v>
      </c>
      <c r="AV561" s="14" t="s">
        <v>80</v>
      </c>
      <c r="AW561" s="14" t="s">
        <v>33</v>
      </c>
      <c r="AX561" s="14" t="s">
        <v>71</v>
      </c>
      <c r="AY561" s="252" t="s">
        <v>140</v>
      </c>
    </row>
    <row r="562" s="14" customFormat="1">
      <c r="A562" s="14"/>
      <c r="B562" s="242"/>
      <c r="C562" s="243"/>
      <c r="D562" s="233" t="s">
        <v>151</v>
      </c>
      <c r="E562" s="244" t="s">
        <v>18</v>
      </c>
      <c r="F562" s="245" t="s">
        <v>403</v>
      </c>
      <c r="G562" s="243"/>
      <c r="H562" s="246">
        <v>117.36</v>
      </c>
      <c r="I562" s="247"/>
      <c r="J562" s="243"/>
      <c r="K562" s="243"/>
      <c r="L562" s="248"/>
      <c r="M562" s="249"/>
      <c r="N562" s="250"/>
      <c r="O562" s="250"/>
      <c r="P562" s="250"/>
      <c r="Q562" s="250"/>
      <c r="R562" s="250"/>
      <c r="S562" s="250"/>
      <c r="T562" s="25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2" t="s">
        <v>151</v>
      </c>
      <c r="AU562" s="252" t="s">
        <v>80</v>
      </c>
      <c r="AV562" s="14" t="s">
        <v>80</v>
      </c>
      <c r="AW562" s="14" t="s">
        <v>33</v>
      </c>
      <c r="AX562" s="14" t="s">
        <v>71</v>
      </c>
      <c r="AY562" s="252" t="s">
        <v>140</v>
      </c>
    </row>
    <row r="563" s="14" customFormat="1">
      <c r="A563" s="14"/>
      <c r="B563" s="242"/>
      <c r="C563" s="243"/>
      <c r="D563" s="233" t="s">
        <v>151</v>
      </c>
      <c r="E563" s="244" t="s">
        <v>18</v>
      </c>
      <c r="F563" s="245" t="s">
        <v>404</v>
      </c>
      <c r="G563" s="243"/>
      <c r="H563" s="246">
        <v>104.24</v>
      </c>
      <c r="I563" s="247"/>
      <c r="J563" s="243"/>
      <c r="K563" s="243"/>
      <c r="L563" s="248"/>
      <c r="M563" s="249"/>
      <c r="N563" s="250"/>
      <c r="O563" s="250"/>
      <c r="P563" s="250"/>
      <c r="Q563" s="250"/>
      <c r="R563" s="250"/>
      <c r="S563" s="250"/>
      <c r="T563" s="25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2" t="s">
        <v>151</v>
      </c>
      <c r="AU563" s="252" t="s">
        <v>80</v>
      </c>
      <c r="AV563" s="14" t="s">
        <v>80</v>
      </c>
      <c r="AW563" s="14" t="s">
        <v>33</v>
      </c>
      <c r="AX563" s="14" t="s">
        <v>71</v>
      </c>
      <c r="AY563" s="252" t="s">
        <v>140</v>
      </c>
    </row>
    <row r="564" s="14" customFormat="1">
      <c r="A564" s="14"/>
      <c r="B564" s="242"/>
      <c r="C564" s="243"/>
      <c r="D564" s="233" t="s">
        <v>151</v>
      </c>
      <c r="E564" s="244" t="s">
        <v>18</v>
      </c>
      <c r="F564" s="245" t="s">
        <v>405</v>
      </c>
      <c r="G564" s="243"/>
      <c r="H564" s="246">
        <v>97.200000000000003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2" t="s">
        <v>151</v>
      </c>
      <c r="AU564" s="252" t="s">
        <v>80</v>
      </c>
      <c r="AV564" s="14" t="s">
        <v>80</v>
      </c>
      <c r="AW564" s="14" t="s">
        <v>33</v>
      </c>
      <c r="AX564" s="14" t="s">
        <v>71</v>
      </c>
      <c r="AY564" s="252" t="s">
        <v>140</v>
      </c>
    </row>
    <row r="565" s="14" customFormat="1">
      <c r="A565" s="14"/>
      <c r="B565" s="242"/>
      <c r="C565" s="243"/>
      <c r="D565" s="233" t="s">
        <v>151</v>
      </c>
      <c r="E565" s="244" t="s">
        <v>18</v>
      </c>
      <c r="F565" s="245" t="s">
        <v>406</v>
      </c>
      <c r="G565" s="243"/>
      <c r="H565" s="246">
        <v>114</v>
      </c>
      <c r="I565" s="247"/>
      <c r="J565" s="243"/>
      <c r="K565" s="243"/>
      <c r="L565" s="248"/>
      <c r="M565" s="249"/>
      <c r="N565" s="250"/>
      <c r="O565" s="250"/>
      <c r="P565" s="250"/>
      <c r="Q565" s="250"/>
      <c r="R565" s="250"/>
      <c r="S565" s="250"/>
      <c r="T565" s="25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2" t="s">
        <v>151</v>
      </c>
      <c r="AU565" s="252" t="s">
        <v>80</v>
      </c>
      <c r="AV565" s="14" t="s">
        <v>80</v>
      </c>
      <c r="AW565" s="14" t="s">
        <v>33</v>
      </c>
      <c r="AX565" s="14" t="s">
        <v>71</v>
      </c>
      <c r="AY565" s="252" t="s">
        <v>140</v>
      </c>
    </row>
    <row r="566" s="13" customFormat="1">
      <c r="A566" s="13"/>
      <c r="B566" s="231"/>
      <c r="C566" s="232"/>
      <c r="D566" s="233" t="s">
        <v>151</v>
      </c>
      <c r="E566" s="234" t="s">
        <v>18</v>
      </c>
      <c r="F566" s="235" t="s">
        <v>407</v>
      </c>
      <c r="G566" s="232"/>
      <c r="H566" s="234" t="s">
        <v>18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151</v>
      </c>
      <c r="AU566" s="241" t="s">
        <v>80</v>
      </c>
      <c r="AV566" s="13" t="s">
        <v>78</v>
      </c>
      <c r="AW566" s="13" t="s">
        <v>33</v>
      </c>
      <c r="AX566" s="13" t="s">
        <v>71</v>
      </c>
      <c r="AY566" s="241" t="s">
        <v>140</v>
      </c>
    </row>
    <row r="567" s="14" customFormat="1">
      <c r="A567" s="14"/>
      <c r="B567" s="242"/>
      <c r="C567" s="243"/>
      <c r="D567" s="233" t="s">
        <v>151</v>
      </c>
      <c r="E567" s="244" t="s">
        <v>18</v>
      </c>
      <c r="F567" s="245" t="s">
        <v>497</v>
      </c>
      <c r="G567" s="243"/>
      <c r="H567" s="246">
        <v>143.27000000000001</v>
      </c>
      <c r="I567" s="247"/>
      <c r="J567" s="243"/>
      <c r="K567" s="243"/>
      <c r="L567" s="248"/>
      <c r="M567" s="249"/>
      <c r="N567" s="250"/>
      <c r="O567" s="250"/>
      <c r="P567" s="250"/>
      <c r="Q567" s="250"/>
      <c r="R567" s="250"/>
      <c r="S567" s="250"/>
      <c r="T567" s="25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2" t="s">
        <v>151</v>
      </c>
      <c r="AU567" s="252" t="s">
        <v>80</v>
      </c>
      <c r="AV567" s="14" t="s">
        <v>80</v>
      </c>
      <c r="AW567" s="14" t="s">
        <v>33</v>
      </c>
      <c r="AX567" s="14" t="s">
        <v>71</v>
      </c>
      <c r="AY567" s="252" t="s">
        <v>140</v>
      </c>
    </row>
    <row r="568" s="14" customFormat="1">
      <c r="A568" s="14"/>
      <c r="B568" s="242"/>
      <c r="C568" s="243"/>
      <c r="D568" s="233" t="s">
        <v>151</v>
      </c>
      <c r="E568" s="244" t="s">
        <v>18</v>
      </c>
      <c r="F568" s="245" t="s">
        <v>397</v>
      </c>
      <c r="G568" s="243"/>
      <c r="H568" s="246">
        <v>0.64000000000000001</v>
      </c>
      <c r="I568" s="247"/>
      <c r="J568" s="243"/>
      <c r="K568" s="243"/>
      <c r="L568" s="248"/>
      <c r="M568" s="249"/>
      <c r="N568" s="250"/>
      <c r="O568" s="250"/>
      <c r="P568" s="250"/>
      <c r="Q568" s="250"/>
      <c r="R568" s="250"/>
      <c r="S568" s="250"/>
      <c r="T568" s="25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2" t="s">
        <v>151</v>
      </c>
      <c r="AU568" s="252" t="s">
        <v>80</v>
      </c>
      <c r="AV568" s="14" t="s">
        <v>80</v>
      </c>
      <c r="AW568" s="14" t="s">
        <v>33</v>
      </c>
      <c r="AX568" s="14" t="s">
        <v>71</v>
      </c>
      <c r="AY568" s="252" t="s">
        <v>140</v>
      </c>
    </row>
    <row r="569" s="14" customFormat="1">
      <c r="A569" s="14"/>
      <c r="B569" s="242"/>
      <c r="C569" s="243"/>
      <c r="D569" s="233" t="s">
        <v>151</v>
      </c>
      <c r="E569" s="244" t="s">
        <v>18</v>
      </c>
      <c r="F569" s="245" t="s">
        <v>397</v>
      </c>
      <c r="G569" s="243"/>
      <c r="H569" s="246">
        <v>0.64000000000000001</v>
      </c>
      <c r="I569" s="247"/>
      <c r="J569" s="243"/>
      <c r="K569" s="243"/>
      <c r="L569" s="248"/>
      <c r="M569" s="249"/>
      <c r="N569" s="250"/>
      <c r="O569" s="250"/>
      <c r="P569" s="250"/>
      <c r="Q569" s="250"/>
      <c r="R569" s="250"/>
      <c r="S569" s="250"/>
      <c r="T569" s="25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2" t="s">
        <v>151</v>
      </c>
      <c r="AU569" s="252" t="s">
        <v>80</v>
      </c>
      <c r="AV569" s="14" t="s">
        <v>80</v>
      </c>
      <c r="AW569" s="14" t="s">
        <v>33</v>
      </c>
      <c r="AX569" s="14" t="s">
        <v>71</v>
      </c>
      <c r="AY569" s="252" t="s">
        <v>140</v>
      </c>
    </row>
    <row r="570" s="14" customFormat="1">
      <c r="A570" s="14"/>
      <c r="B570" s="242"/>
      <c r="C570" s="243"/>
      <c r="D570" s="233" t="s">
        <v>151</v>
      </c>
      <c r="E570" s="244" t="s">
        <v>18</v>
      </c>
      <c r="F570" s="245" t="s">
        <v>409</v>
      </c>
      <c r="G570" s="243"/>
      <c r="H570" s="246">
        <v>6.3300000000000001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2" t="s">
        <v>151</v>
      </c>
      <c r="AU570" s="252" t="s">
        <v>80</v>
      </c>
      <c r="AV570" s="14" t="s">
        <v>80</v>
      </c>
      <c r="AW570" s="14" t="s">
        <v>33</v>
      </c>
      <c r="AX570" s="14" t="s">
        <v>71</v>
      </c>
      <c r="AY570" s="252" t="s">
        <v>140</v>
      </c>
    </row>
    <row r="571" s="14" customFormat="1">
      <c r="A571" s="14"/>
      <c r="B571" s="242"/>
      <c r="C571" s="243"/>
      <c r="D571" s="233" t="s">
        <v>151</v>
      </c>
      <c r="E571" s="244" t="s">
        <v>18</v>
      </c>
      <c r="F571" s="245" t="s">
        <v>409</v>
      </c>
      <c r="G571" s="243"/>
      <c r="H571" s="246">
        <v>6.3300000000000001</v>
      </c>
      <c r="I571" s="247"/>
      <c r="J571" s="243"/>
      <c r="K571" s="243"/>
      <c r="L571" s="248"/>
      <c r="M571" s="249"/>
      <c r="N571" s="250"/>
      <c r="O571" s="250"/>
      <c r="P571" s="250"/>
      <c r="Q571" s="250"/>
      <c r="R571" s="250"/>
      <c r="S571" s="250"/>
      <c r="T571" s="25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2" t="s">
        <v>151</v>
      </c>
      <c r="AU571" s="252" t="s">
        <v>80</v>
      </c>
      <c r="AV571" s="14" t="s">
        <v>80</v>
      </c>
      <c r="AW571" s="14" t="s">
        <v>33</v>
      </c>
      <c r="AX571" s="14" t="s">
        <v>71</v>
      </c>
      <c r="AY571" s="252" t="s">
        <v>140</v>
      </c>
    </row>
    <row r="572" s="14" customFormat="1">
      <c r="A572" s="14"/>
      <c r="B572" s="242"/>
      <c r="C572" s="243"/>
      <c r="D572" s="233" t="s">
        <v>151</v>
      </c>
      <c r="E572" s="244" t="s">
        <v>18</v>
      </c>
      <c r="F572" s="245" t="s">
        <v>410</v>
      </c>
      <c r="G572" s="243"/>
      <c r="H572" s="246">
        <v>39.420000000000002</v>
      </c>
      <c r="I572" s="247"/>
      <c r="J572" s="243"/>
      <c r="K572" s="243"/>
      <c r="L572" s="248"/>
      <c r="M572" s="249"/>
      <c r="N572" s="250"/>
      <c r="O572" s="250"/>
      <c r="P572" s="250"/>
      <c r="Q572" s="250"/>
      <c r="R572" s="250"/>
      <c r="S572" s="250"/>
      <c r="T572" s="25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2" t="s">
        <v>151</v>
      </c>
      <c r="AU572" s="252" t="s">
        <v>80</v>
      </c>
      <c r="AV572" s="14" t="s">
        <v>80</v>
      </c>
      <c r="AW572" s="14" t="s">
        <v>33</v>
      </c>
      <c r="AX572" s="14" t="s">
        <v>71</v>
      </c>
      <c r="AY572" s="252" t="s">
        <v>140</v>
      </c>
    </row>
    <row r="573" s="14" customFormat="1">
      <c r="A573" s="14"/>
      <c r="B573" s="242"/>
      <c r="C573" s="243"/>
      <c r="D573" s="233" t="s">
        <v>151</v>
      </c>
      <c r="E573" s="244" t="s">
        <v>18</v>
      </c>
      <c r="F573" s="245" t="s">
        <v>397</v>
      </c>
      <c r="G573" s="243"/>
      <c r="H573" s="246">
        <v>0.64000000000000001</v>
      </c>
      <c r="I573" s="247"/>
      <c r="J573" s="243"/>
      <c r="K573" s="243"/>
      <c r="L573" s="248"/>
      <c r="M573" s="249"/>
      <c r="N573" s="250"/>
      <c r="O573" s="250"/>
      <c r="P573" s="250"/>
      <c r="Q573" s="250"/>
      <c r="R573" s="250"/>
      <c r="S573" s="250"/>
      <c r="T573" s="25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2" t="s">
        <v>151</v>
      </c>
      <c r="AU573" s="252" t="s">
        <v>80</v>
      </c>
      <c r="AV573" s="14" t="s">
        <v>80</v>
      </c>
      <c r="AW573" s="14" t="s">
        <v>33</v>
      </c>
      <c r="AX573" s="14" t="s">
        <v>71</v>
      </c>
      <c r="AY573" s="252" t="s">
        <v>140</v>
      </c>
    </row>
    <row r="574" s="14" customFormat="1">
      <c r="A574" s="14"/>
      <c r="B574" s="242"/>
      <c r="C574" s="243"/>
      <c r="D574" s="233" t="s">
        <v>151</v>
      </c>
      <c r="E574" s="244" t="s">
        <v>18</v>
      </c>
      <c r="F574" s="245" t="s">
        <v>411</v>
      </c>
      <c r="G574" s="243"/>
      <c r="H574" s="246">
        <v>1.3500000000000001</v>
      </c>
      <c r="I574" s="247"/>
      <c r="J574" s="243"/>
      <c r="K574" s="243"/>
      <c r="L574" s="248"/>
      <c r="M574" s="249"/>
      <c r="N574" s="250"/>
      <c r="O574" s="250"/>
      <c r="P574" s="250"/>
      <c r="Q574" s="250"/>
      <c r="R574" s="250"/>
      <c r="S574" s="250"/>
      <c r="T574" s="25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2" t="s">
        <v>151</v>
      </c>
      <c r="AU574" s="252" t="s">
        <v>80</v>
      </c>
      <c r="AV574" s="14" t="s">
        <v>80</v>
      </c>
      <c r="AW574" s="14" t="s">
        <v>33</v>
      </c>
      <c r="AX574" s="14" t="s">
        <v>71</v>
      </c>
      <c r="AY574" s="252" t="s">
        <v>140</v>
      </c>
    </row>
    <row r="575" s="14" customFormat="1">
      <c r="A575" s="14"/>
      <c r="B575" s="242"/>
      <c r="C575" s="243"/>
      <c r="D575" s="233" t="s">
        <v>151</v>
      </c>
      <c r="E575" s="244" t="s">
        <v>18</v>
      </c>
      <c r="F575" s="245" t="s">
        <v>412</v>
      </c>
      <c r="G575" s="243"/>
      <c r="H575" s="246">
        <v>3.5299999999999998</v>
      </c>
      <c r="I575" s="247"/>
      <c r="J575" s="243"/>
      <c r="K575" s="243"/>
      <c r="L575" s="248"/>
      <c r="M575" s="249"/>
      <c r="N575" s="250"/>
      <c r="O575" s="250"/>
      <c r="P575" s="250"/>
      <c r="Q575" s="250"/>
      <c r="R575" s="250"/>
      <c r="S575" s="250"/>
      <c r="T575" s="25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2" t="s">
        <v>151</v>
      </c>
      <c r="AU575" s="252" t="s">
        <v>80</v>
      </c>
      <c r="AV575" s="14" t="s">
        <v>80</v>
      </c>
      <c r="AW575" s="14" t="s">
        <v>33</v>
      </c>
      <c r="AX575" s="14" t="s">
        <v>71</v>
      </c>
      <c r="AY575" s="252" t="s">
        <v>140</v>
      </c>
    </row>
    <row r="576" s="14" customFormat="1">
      <c r="A576" s="14"/>
      <c r="B576" s="242"/>
      <c r="C576" s="243"/>
      <c r="D576" s="233" t="s">
        <v>151</v>
      </c>
      <c r="E576" s="244" t="s">
        <v>18</v>
      </c>
      <c r="F576" s="245" t="s">
        <v>413</v>
      </c>
      <c r="G576" s="243"/>
      <c r="H576" s="246">
        <v>38.880000000000003</v>
      </c>
      <c r="I576" s="247"/>
      <c r="J576" s="243"/>
      <c r="K576" s="243"/>
      <c r="L576" s="248"/>
      <c r="M576" s="249"/>
      <c r="N576" s="250"/>
      <c r="O576" s="250"/>
      <c r="P576" s="250"/>
      <c r="Q576" s="250"/>
      <c r="R576" s="250"/>
      <c r="S576" s="250"/>
      <c r="T576" s="25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2" t="s">
        <v>151</v>
      </c>
      <c r="AU576" s="252" t="s">
        <v>80</v>
      </c>
      <c r="AV576" s="14" t="s">
        <v>80</v>
      </c>
      <c r="AW576" s="14" t="s">
        <v>33</v>
      </c>
      <c r="AX576" s="14" t="s">
        <v>71</v>
      </c>
      <c r="AY576" s="252" t="s">
        <v>140</v>
      </c>
    </row>
    <row r="577" s="14" customFormat="1">
      <c r="A577" s="14"/>
      <c r="B577" s="242"/>
      <c r="C577" s="243"/>
      <c r="D577" s="233" t="s">
        <v>151</v>
      </c>
      <c r="E577" s="244" t="s">
        <v>18</v>
      </c>
      <c r="F577" s="245" t="s">
        <v>414</v>
      </c>
      <c r="G577" s="243"/>
      <c r="H577" s="246">
        <v>4.7800000000000002</v>
      </c>
      <c r="I577" s="247"/>
      <c r="J577" s="243"/>
      <c r="K577" s="243"/>
      <c r="L577" s="248"/>
      <c r="M577" s="249"/>
      <c r="N577" s="250"/>
      <c r="O577" s="250"/>
      <c r="P577" s="250"/>
      <c r="Q577" s="250"/>
      <c r="R577" s="250"/>
      <c r="S577" s="250"/>
      <c r="T577" s="25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2" t="s">
        <v>151</v>
      </c>
      <c r="AU577" s="252" t="s">
        <v>80</v>
      </c>
      <c r="AV577" s="14" t="s">
        <v>80</v>
      </c>
      <c r="AW577" s="14" t="s">
        <v>33</v>
      </c>
      <c r="AX577" s="14" t="s">
        <v>71</v>
      </c>
      <c r="AY577" s="252" t="s">
        <v>140</v>
      </c>
    </row>
    <row r="578" s="14" customFormat="1">
      <c r="A578" s="14"/>
      <c r="B578" s="242"/>
      <c r="C578" s="243"/>
      <c r="D578" s="233" t="s">
        <v>151</v>
      </c>
      <c r="E578" s="244" t="s">
        <v>18</v>
      </c>
      <c r="F578" s="245" t="s">
        <v>415</v>
      </c>
      <c r="G578" s="243"/>
      <c r="H578" s="246">
        <v>7.5599999999999996</v>
      </c>
      <c r="I578" s="247"/>
      <c r="J578" s="243"/>
      <c r="K578" s="243"/>
      <c r="L578" s="248"/>
      <c r="M578" s="249"/>
      <c r="N578" s="250"/>
      <c r="O578" s="250"/>
      <c r="P578" s="250"/>
      <c r="Q578" s="250"/>
      <c r="R578" s="250"/>
      <c r="S578" s="250"/>
      <c r="T578" s="25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2" t="s">
        <v>151</v>
      </c>
      <c r="AU578" s="252" t="s">
        <v>80</v>
      </c>
      <c r="AV578" s="14" t="s">
        <v>80</v>
      </c>
      <c r="AW578" s="14" t="s">
        <v>33</v>
      </c>
      <c r="AX578" s="14" t="s">
        <v>71</v>
      </c>
      <c r="AY578" s="252" t="s">
        <v>140</v>
      </c>
    </row>
    <row r="579" s="14" customFormat="1">
      <c r="A579" s="14"/>
      <c r="B579" s="242"/>
      <c r="C579" s="243"/>
      <c r="D579" s="233" t="s">
        <v>151</v>
      </c>
      <c r="E579" s="244" t="s">
        <v>18</v>
      </c>
      <c r="F579" s="245" t="s">
        <v>416</v>
      </c>
      <c r="G579" s="243"/>
      <c r="H579" s="246">
        <v>1.3500000000000001</v>
      </c>
      <c r="I579" s="247"/>
      <c r="J579" s="243"/>
      <c r="K579" s="243"/>
      <c r="L579" s="248"/>
      <c r="M579" s="249"/>
      <c r="N579" s="250"/>
      <c r="O579" s="250"/>
      <c r="P579" s="250"/>
      <c r="Q579" s="250"/>
      <c r="R579" s="250"/>
      <c r="S579" s="250"/>
      <c r="T579" s="25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2" t="s">
        <v>151</v>
      </c>
      <c r="AU579" s="252" t="s">
        <v>80</v>
      </c>
      <c r="AV579" s="14" t="s">
        <v>80</v>
      </c>
      <c r="AW579" s="14" t="s">
        <v>33</v>
      </c>
      <c r="AX579" s="14" t="s">
        <v>71</v>
      </c>
      <c r="AY579" s="252" t="s">
        <v>140</v>
      </c>
    </row>
    <row r="580" s="13" customFormat="1">
      <c r="A580" s="13"/>
      <c r="B580" s="231"/>
      <c r="C580" s="232"/>
      <c r="D580" s="233" t="s">
        <v>151</v>
      </c>
      <c r="E580" s="234" t="s">
        <v>18</v>
      </c>
      <c r="F580" s="235" t="s">
        <v>417</v>
      </c>
      <c r="G580" s="232"/>
      <c r="H580" s="234" t="s">
        <v>18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1" t="s">
        <v>151</v>
      </c>
      <c r="AU580" s="241" t="s">
        <v>80</v>
      </c>
      <c r="AV580" s="13" t="s">
        <v>78</v>
      </c>
      <c r="AW580" s="13" t="s">
        <v>33</v>
      </c>
      <c r="AX580" s="13" t="s">
        <v>71</v>
      </c>
      <c r="AY580" s="241" t="s">
        <v>140</v>
      </c>
    </row>
    <row r="581" s="14" customFormat="1">
      <c r="A581" s="14"/>
      <c r="B581" s="242"/>
      <c r="C581" s="243"/>
      <c r="D581" s="233" t="s">
        <v>151</v>
      </c>
      <c r="E581" s="244" t="s">
        <v>18</v>
      </c>
      <c r="F581" s="245" t="s">
        <v>418</v>
      </c>
      <c r="G581" s="243"/>
      <c r="H581" s="246">
        <v>-299.54000000000002</v>
      </c>
      <c r="I581" s="247"/>
      <c r="J581" s="243"/>
      <c r="K581" s="243"/>
      <c r="L581" s="248"/>
      <c r="M581" s="249"/>
      <c r="N581" s="250"/>
      <c r="O581" s="250"/>
      <c r="P581" s="250"/>
      <c r="Q581" s="250"/>
      <c r="R581" s="250"/>
      <c r="S581" s="250"/>
      <c r="T581" s="25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2" t="s">
        <v>151</v>
      </c>
      <c r="AU581" s="252" t="s">
        <v>80</v>
      </c>
      <c r="AV581" s="14" t="s">
        <v>80</v>
      </c>
      <c r="AW581" s="14" t="s">
        <v>33</v>
      </c>
      <c r="AX581" s="14" t="s">
        <v>71</v>
      </c>
      <c r="AY581" s="252" t="s">
        <v>140</v>
      </c>
    </row>
    <row r="582" s="13" customFormat="1">
      <c r="A582" s="13"/>
      <c r="B582" s="231"/>
      <c r="C582" s="232"/>
      <c r="D582" s="233" t="s">
        <v>151</v>
      </c>
      <c r="E582" s="234" t="s">
        <v>18</v>
      </c>
      <c r="F582" s="235" t="s">
        <v>498</v>
      </c>
      <c r="G582" s="232"/>
      <c r="H582" s="234" t="s">
        <v>18</v>
      </c>
      <c r="I582" s="236"/>
      <c r="J582" s="232"/>
      <c r="K582" s="232"/>
      <c r="L582" s="237"/>
      <c r="M582" s="238"/>
      <c r="N582" s="239"/>
      <c r="O582" s="239"/>
      <c r="P582" s="239"/>
      <c r="Q582" s="239"/>
      <c r="R582" s="239"/>
      <c r="S582" s="239"/>
      <c r="T582" s="24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1" t="s">
        <v>151</v>
      </c>
      <c r="AU582" s="241" t="s">
        <v>80</v>
      </c>
      <c r="AV582" s="13" t="s">
        <v>78</v>
      </c>
      <c r="AW582" s="13" t="s">
        <v>33</v>
      </c>
      <c r="AX582" s="13" t="s">
        <v>71</v>
      </c>
      <c r="AY582" s="241" t="s">
        <v>140</v>
      </c>
    </row>
    <row r="583" s="14" customFormat="1">
      <c r="A583" s="14"/>
      <c r="B583" s="242"/>
      <c r="C583" s="243"/>
      <c r="D583" s="233" t="s">
        <v>151</v>
      </c>
      <c r="E583" s="244" t="s">
        <v>18</v>
      </c>
      <c r="F583" s="245" t="s">
        <v>499</v>
      </c>
      <c r="G583" s="243"/>
      <c r="H583" s="246">
        <v>-104.06</v>
      </c>
      <c r="I583" s="247"/>
      <c r="J583" s="243"/>
      <c r="K583" s="243"/>
      <c r="L583" s="248"/>
      <c r="M583" s="249"/>
      <c r="N583" s="250"/>
      <c r="O583" s="250"/>
      <c r="P583" s="250"/>
      <c r="Q583" s="250"/>
      <c r="R583" s="250"/>
      <c r="S583" s="250"/>
      <c r="T583" s="25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2" t="s">
        <v>151</v>
      </c>
      <c r="AU583" s="252" t="s">
        <v>80</v>
      </c>
      <c r="AV583" s="14" t="s">
        <v>80</v>
      </c>
      <c r="AW583" s="14" t="s">
        <v>33</v>
      </c>
      <c r="AX583" s="14" t="s">
        <v>71</v>
      </c>
      <c r="AY583" s="252" t="s">
        <v>140</v>
      </c>
    </row>
    <row r="584" s="15" customFormat="1">
      <c r="A584" s="15"/>
      <c r="B584" s="253"/>
      <c r="C584" s="254"/>
      <c r="D584" s="233" t="s">
        <v>151</v>
      </c>
      <c r="E584" s="255" t="s">
        <v>18</v>
      </c>
      <c r="F584" s="256" t="s">
        <v>154</v>
      </c>
      <c r="G584" s="254"/>
      <c r="H584" s="257">
        <v>1042.3199999999999</v>
      </c>
      <c r="I584" s="258"/>
      <c r="J584" s="254"/>
      <c r="K584" s="254"/>
      <c r="L584" s="259"/>
      <c r="M584" s="260"/>
      <c r="N584" s="261"/>
      <c r="O584" s="261"/>
      <c r="P584" s="261"/>
      <c r="Q584" s="261"/>
      <c r="R584" s="261"/>
      <c r="S584" s="261"/>
      <c r="T584" s="262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3" t="s">
        <v>151</v>
      </c>
      <c r="AU584" s="263" t="s">
        <v>80</v>
      </c>
      <c r="AV584" s="15" t="s">
        <v>147</v>
      </c>
      <c r="AW584" s="15" t="s">
        <v>33</v>
      </c>
      <c r="AX584" s="15" t="s">
        <v>78</v>
      </c>
      <c r="AY584" s="263" t="s">
        <v>140</v>
      </c>
    </row>
    <row r="585" s="2" customFormat="1" ht="16.5" customHeight="1">
      <c r="A585" s="40"/>
      <c r="B585" s="41"/>
      <c r="C585" s="264" t="s">
        <v>500</v>
      </c>
      <c r="D585" s="264" t="s">
        <v>300</v>
      </c>
      <c r="E585" s="265" t="s">
        <v>501</v>
      </c>
      <c r="F585" s="266" t="s">
        <v>502</v>
      </c>
      <c r="G585" s="267" t="s">
        <v>145</v>
      </c>
      <c r="H585" s="268">
        <v>746.03999999999996</v>
      </c>
      <c r="I585" s="269"/>
      <c r="J585" s="268">
        <f>ROUND(I585*H585,2)</f>
        <v>0</v>
      </c>
      <c r="K585" s="266" t="s">
        <v>146</v>
      </c>
      <c r="L585" s="270"/>
      <c r="M585" s="271" t="s">
        <v>18</v>
      </c>
      <c r="N585" s="272" t="s">
        <v>42</v>
      </c>
      <c r="O585" s="86"/>
      <c r="P585" s="222">
        <f>O585*H585</f>
        <v>0</v>
      </c>
      <c r="Q585" s="222">
        <v>0.0023800000000000002</v>
      </c>
      <c r="R585" s="222">
        <f>Q585*H585</f>
        <v>1.7755752</v>
      </c>
      <c r="S585" s="222">
        <v>0</v>
      </c>
      <c r="T585" s="223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24" t="s">
        <v>217</v>
      </c>
      <c r="AT585" s="224" t="s">
        <v>300</v>
      </c>
      <c r="AU585" s="224" t="s">
        <v>80</v>
      </c>
      <c r="AY585" s="19" t="s">
        <v>140</v>
      </c>
      <c r="BE585" s="225">
        <f>IF(N585="základní",J585,0)</f>
        <v>0</v>
      </c>
      <c r="BF585" s="225">
        <f>IF(N585="snížená",J585,0)</f>
        <v>0</v>
      </c>
      <c r="BG585" s="225">
        <f>IF(N585="zákl. přenesená",J585,0)</f>
        <v>0</v>
      </c>
      <c r="BH585" s="225">
        <f>IF(N585="sníž. přenesená",J585,0)</f>
        <v>0</v>
      </c>
      <c r="BI585" s="225">
        <f>IF(N585="nulová",J585,0)</f>
        <v>0</v>
      </c>
      <c r="BJ585" s="19" t="s">
        <v>78</v>
      </c>
      <c r="BK585" s="225">
        <f>ROUND(I585*H585,2)</f>
        <v>0</v>
      </c>
      <c r="BL585" s="19" t="s">
        <v>147</v>
      </c>
      <c r="BM585" s="224" t="s">
        <v>503</v>
      </c>
    </row>
    <row r="586" s="13" customFormat="1">
      <c r="A586" s="13"/>
      <c r="B586" s="231"/>
      <c r="C586" s="232"/>
      <c r="D586" s="233" t="s">
        <v>151</v>
      </c>
      <c r="E586" s="234" t="s">
        <v>18</v>
      </c>
      <c r="F586" s="235" t="s">
        <v>368</v>
      </c>
      <c r="G586" s="232"/>
      <c r="H586" s="234" t="s">
        <v>18</v>
      </c>
      <c r="I586" s="236"/>
      <c r="J586" s="232"/>
      <c r="K586" s="232"/>
      <c r="L586" s="237"/>
      <c r="M586" s="238"/>
      <c r="N586" s="239"/>
      <c r="O586" s="239"/>
      <c r="P586" s="239"/>
      <c r="Q586" s="239"/>
      <c r="R586" s="239"/>
      <c r="S586" s="239"/>
      <c r="T586" s="24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1" t="s">
        <v>151</v>
      </c>
      <c r="AU586" s="241" t="s">
        <v>80</v>
      </c>
      <c r="AV586" s="13" t="s">
        <v>78</v>
      </c>
      <c r="AW586" s="13" t="s">
        <v>33</v>
      </c>
      <c r="AX586" s="13" t="s">
        <v>71</v>
      </c>
      <c r="AY586" s="241" t="s">
        <v>140</v>
      </c>
    </row>
    <row r="587" s="14" customFormat="1">
      <c r="A587" s="14"/>
      <c r="B587" s="242"/>
      <c r="C587" s="243"/>
      <c r="D587" s="233" t="s">
        <v>151</v>
      </c>
      <c r="E587" s="244" t="s">
        <v>18</v>
      </c>
      <c r="F587" s="245" t="s">
        <v>493</v>
      </c>
      <c r="G587" s="243"/>
      <c r="H587" s="246">
        <v>210.81</v>
      </c>
      <c r="I587" s="247"/>
      <c r="J587" s="243"/>
      <c r="K587" s="243"/>
      <c r="L587" s="248"/>
      <c r="M587" s="249"/>
      <c r="N587" s="250"/>
      <c r="O587" s="250"/>
      <c r="P587" s="250"/>
      <c r="Q587" s="250"/>
      <c r="R587" s="250"/>
      <c r="S587" s="250"/>
      <c r="T587" s="25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2" t="s">
        <v>151</v>
      </c>
      <c r="AU587" s="252" t="s">
        <v>80</v>
      </c>
      <c r="AV587" s="14" t="s">
        <v>80</v>
      </c>
      <c r="AW587" s="14" t="s">
        <v>33</v>
      </c>
      <c r="AX587" s="14" t="s">
        <v>71</v>
      </c>
      <c r="AY587" s="252" t="s">
        <v>140</v>
      </c>
    </row>
    <row r="588" s="14" customFormat="1">
      <c r="A588" s="14"/>
      <c r="B588" s="242"/>
      <c r="C588" s="243"/>
      <c r="D588" s="233" t="s">
        <v>151</v>
      </c>
      <c r="E588" s="244" t="s">
        <v>18</v>
      </c>
      <c r="F588" s="245" t="s">
        <v>494</v>
      </c>
      <c r="G588" s="243"/>
      <c r="H588" s="246">
        <v>102.27</v>
      </c>
      <c r="I588" s="247"/>
      <c r="J588" s="243"/>
      <c r="K588" s="243"/>
      <c r="L588" s="248"/>
      <c r="M588" s="249"/>
      <c r="N588" s="250"/>
      <c r="O588" s="250"/>
      <c r="P588" s="250"/>
      <c r="Q588" s="250"/>
      <c r="R588" s="250"/>
      <c r="S588" s="250"/>
      <c r="T588" s="25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2" t="s">
        <v>151</v>
      </c>
      <c r="AU588" s="252" t="s">
        <v>80</v>
      </c>
      <c r="AV588" s="14" t="s">
        <v>80</v>
      </c>
      <c r="AW588" s="14" t="s">
        <v>33</v>
      </c>
      <c r="AX588" s="14" t="s">
        <v>71</v>
      </c>
      <c r="AY588" s="252" t="s">
        <v>140</v>
      </c>
    </row>
    <row r="589" s="14" customFormat="1">
      <c r="A589" s="14"/>
      <c r="B589" s="242"/>
      <c r="C589" s="243"/>
      <c r="D589" s="233" t="s">
        <v>151</v>
      </c>
      <c r="E589" s="244" t="s">
        <v>18</v>
      </c>
      <c r="F589" s="245" t="s">
        <v>495</v>
      </c>
      <c r="G589" s="243"/>
      <c r="H589" s="246">
        <v>124.04000000000001</v>
      </c>
      <c r="I589" s="247"/>
      <c r="J589" s="243"/>
      <c r="K589" s="243"/>
      <c r="L589" s="248"/>
      <c r="M589" s="249"/>
      <c r="N589" s="250"/>
      <c r="O589" s="250"/>
      <c r="P589" s="250"/>
      <c r="Q589" s="250"/>
      <c r="R589" s="250"/>
      <c r="S589" s="250"/>
      <c r="T589" s="25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2" t="s">
        <v>151</v>
      </c>
      <c r="AU589" s="252" t="s">
        <v>80</v>
      </c>
      <c r="AV589" s="14" t="s">
        <v>80</v>
      </c>
      <c r="AW589" s="14" t="s">
        <v>33</v>
      </c>
      <c r="AX589" s="14" t="s">
        <v>71</v>
      </c>
      <c r="AY589" s="252" t="s">
        <v>140</v>
      </c>
    </row>
    <row r="590" s="14" customFormat="1">
      <c r="A590" s="14"/>
      <c r="B590" s="242"/>
      <c r="C590" s="243"/>
      <c r="D590" s="233" t="s">
        <v>151</v>
      </c>
      <c r="E590" s="244" t="s">
        <v>18</v>
      </c>
      <c r="F590" s="245" t="s">
        <v>394</v>
      </c>
      <c r="G590" s="243"/>
      <c r="H590" s="246">
        <v>41.219999999999999</v>
      </c>
      <c r="I590" s="247"/>
      <c r="J590" s="243"/>
      <c r="K590" s="243"/>
      <c r="L590" s="248"/>
      <c r="M590" s="249"/>
      <c r="N590" s="250"/>
      <c r="O590" s="250"/>
      <c r="P590" s="250"/>
      <c r="Q590" s="250"/>
      <c r="R590" s="250"/>
      <c r="S590" s="250"/>
      <c r="T590" s="25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2" t="s">
        <v>151</v>
      </c>
      <c r="AU590" s="252" t="s">
        <v>80</v>
      </c>
      <c r="AV590" s="14" t="s">
        <v>80</v>
      </c>
      <c r="AW590" s="14" t="s">
        <v>33</v>
      </c>
      <c r="AX590" s="14" t="s">
        <v>71</v>
      </c>
      <c r="AY590" s="252" t="s">
        <v>140</v>
      </c>
    </row>
    <row r="591" s="13" customFormat="1">
      <c r="A591" s="13"/>
      <c r="B591" s="231"/>
      <c r="C591" s="232"/>
      <c r="D591" s="233" t="s">
        <v>151</v>
      </c>
      <c r="E591" s="234" t="s">
        <v>18</v>
      </c>
      <c r="F591" s="235" t="s">
        <v>395</v>
      </c>
      <c r="G591" s="232"/>
      <c r="H591" s="234" t="s">
        <v>18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1" t="s">
        <v>151</v>
      </c>
      <c r="AU591" s="241" t="s">
        <v>80</v>
      </c>
      <c r="AV591" s="13" t="s">
        <v>78</v>
      </c>
      <c r="AW591" s="13" t="s">
        <v>33</v>
      </c>
      <c r="AX591" s="13" t="s">
        <v>71</v>
      </c>
      <c r="AY591" s="241" t="s">
        <v>140</v>
      </c>
    </row>
    <row r="592" s="14" customFormat="1">
      <c r="A592" s="14"/>
      <c r="B592" s="242"/>
      <c r="C592" s="243"/>
      <c r="D592" s="233" t="s">
        <v>151</v>
      </c>
      <c r="E592" s="244" t="s">
        <v>18</v>
      </c>
      <c r="F592" s="245" t="s">
        <v>496</v>
      </c>
      <c r="G592" s="243"/>
      <c r="H592" s="246">
        <v>195.62000000000001</v>
      </c>
      <c r="I592" s="247"/>
      <c r="J592" s="243"/>
      <c r="K592" s="243"/>
      <c r="L592" s="248"/>
      <c r="M592" s="249"/>
      <c r="N592" s="250"/>
      <c r="O592" s="250"/>
      <c r="P592" s="250"/>
      <c r="Q592" s="250"/>
      <c r="R592" s="250"/>
      <c r="S592" s="250"/>
      <c r="T592" s="25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2" t="s">
        <v>151</v>
      </c>
      <c r="AU592" s="252" t="s">
        <v>80</v>
      </c>
      <c r="AV592" s="14" t="s">
        <v>80</v>
      </c>
      <c r="AW592" s="14" t="s">
        <v>33</v>
      </c>
      <c r="AX592" s="14" t="s">
        <v>71</v>
      </c>
      <c r="AY592" s="252" t="s">
        <v>140</v>
      </c>
    </row>
    <row r="593" s="14" customFormat="1">
      <c r="A593" s="14"/>
      <c r="B593" s="242"/>
      <c r="C593" s="243"/>
      <c r="D593" s="233" t="s">
        <v>151</v>
      </c>
      <c r="E593" s="244" t="s">
        <v>18</v>
      </c>
      <c r="F593" s="245" t="s">
        <v>397</v>
      </c>
      <c r="G593" s="243"/>
      <c r="H593" s="246">
        <v>0.64000000000000001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2" t="s">
        <v>151</v>
      </c>
      <c r="AU593" s="252" t="s">
        <v>80</v>
      </c>
      <c r="AV593" s="14" t="s">
        <v>80</v>
      </c>
      <c r="AW593" s="14" t="s">
        <v>33</v>
      </c>
      <c r="AX593" s="14" t="s">
        <v>71</v>
      </c>
      <c r="AY593" s="252" t="s">
        <v>140</v>
      </c>
    </row>
    <row r="594" s="14" customFormat="1">
      <c r="A594" s="14"/>
      <c r="B594" s="242"/>
      <c r="C594" s="243"/>
      <c r="D594" s="233" t="s">
        <v>151</v>
      </c>
      <c r="E594" s="244" t="s">
        <v>18</v>
      </c>
      <c r="F594" s="245" t="s">
        <v>397</v>
      </c>
      <c r="G594" s="243"/>
      <c r="H594" s="246">
        <v>0.64000000000000001</v>
      </c>
      <c r="I594" s="247"/>
      <c r="J594" s="243"/>
      <c r="K594" s="243"/>
      <c r="L594" s="248"/>
      <c r="M594" s="249"/>
      <c r="N594" s="250"/>
      <c r="O594" s="250"/>
      <c r="P594" s="250"/>
      <c r="Q594" s="250"/>
      <c r="R594" s="250"/>
      <c r="S594" s="250"/>
      <c r="T594" s="25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2" t="s">
        <v>151</v>
      </c>
      <c r="AU594" s="252" t="s">
        <v>80</v>
      </c>
      <c r="AV594" s="14" t="s">
        <v>80</v>
      </c>
      <c r="AW594" s="14" t="s">
        <v>33</v>
      </c>
      <c r="AX594" s="14" t="s">
        <v>71</v>
      </c>
      <c r="AY594" s="252" t="s">
        <v>140</v>
      </c>
    </row>
    <row r="595" s="14" customFormat="1">
      <c r="A595" s="14"/>
      <c r="B595" s="242"/>
      <c r="C595" s="243"/>
      <c r="D595" s="233" t="s">
        <v>151</v>
      </c>
      <c r="E595" s="244" t="s">
        <v>18</v>
      </c>
      <c r="F595" s="245" t="s">
        <v>398</v>
      </c>
      <c r="G595" s="243"/>
      <c r="H595" s="246">
        <v>6.8899999999999997</v>
      </c>
      <c r="I595" s="247"/>
      <c r="J595" s="243"/>
      <c r="K595" s="243"/>
      <c r="L595" s="248"/>
      <c r="M595" s="249"/>
      <c r="N595" s="250"/>
      <c r="O595" s="250"/>
      <c r="P595" s="250"/>
      <c r="Q595" s="250"/>
      <c r="R595" s="250"/>
      <c r="S595" s="250"/>
      <c r="T595" s="25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2" t="s">
        <v>151</v>
      </c>
      <c r="AU595" s="252" t="s">
        <v>80</v>
      </c>
      <c r="AV595" s="14" t="s">
        <v>80</v>
      </c>
      <c r="AW595" s="14" t="s">
        <v>33</v>
      </c>
      <c r="AX595" s="14" t="s">
        <v>71</v>
      </c>
      <c r="AY595" s="252" t="s">
        <v>140</v>
      </c>
    </row>
    <row r="596" s="14" customFormat="1">
      <c r="A596" s="14"/>
      <c r="B596" s="242"/>
      <c r="C596" s="243"/>
      <c r="D596" s="233" t="s">
        <v>151</v>
      </c>
      <c r="E596" s="244" t="s">
        <v>18</v>
      </c>
      <c r="F596" s="245" t="s">
        <v>398</v>
      </c>
      <c r="G596" s="243"/>
      <c r="H596" s="246">
        <v>6.8899999999999997</v>
      </c>
      <c r="I596" s="247"/>
      <c r="J596" s="243"/>
      <c r="K596" s="243"/>
      <c r="L596" s="248"/>
      <c r="M596" s="249"/>
      <c r="N596" s="250"/>
      <c r="O596" s="250"/>
      <c r="P596" s="250"/>
      <c r="Q596" s="250"/>
      <c r="R596" s="250"/>
      <c r="S596" s="250"/>
      <c r="T596" s="25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2" t="s">
        <v>151</v>
      </c>
      <c r="AU596" s="252" t="s">
        <v>80</v>
      </c>
      <c r="AV596" s="14" t="s">
        <v>80</v>
      </c>
      <c r="AW596" s="14" t="s">
        <v>33</v>
      </c>
      <c r="AX596" s="14" t="s">
        <v>71</v>
      </c>
      <c r="AY596" s="252" t="s">
        <v>140</v>
      </c>
    </row>
    <row r="597" s="14" customFormat="1">
      <c r="A597" s="14"/>
      <c r="B597" s="242"/>
      <c r="C597" s="243"/>
      <c r="D597" s="233" t="s">
        <v>151</v>
      </c>
      <c r="E597" s="244" t="s">
        <v>18</v>
      </c>
      <c r="F597" s="245" t="s">
        <v>399</v>
      </c>
      <c r="G597" s="243"/>
      <c r="H597" s="246">
        <v>6</v>
      </c>
      <c r="I597" s="247"/>
      <c r="J597" s="243"/>
      <c r="K597" s="243"/>
      <c r="L597" s="248"/>
      <c r="M597" s="249"/>
      <c r="N597" s="250"/>
      <c r="O597" s="250"/>
      <c r="P597" s="250"/>
      <c r="Q597" s="250"/>
      <c r="R597" s="250"/>
      <c r="S597" s="250"/>
      <c r="T597" s="25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2" t="s">
        <v>151</v>
      </c>
      <c r="AU597" s="252" t="s">
        <v>80</v>
      </c>
      <c r="AV597" s="14" t="s">
        <v>80</v>
      </c>
      <c r="AW597" s="14" t="s">
        <v>33</v>
      </c>
      <c r="AX597" s="14" t="s">
        <v>71</v>
      </c>
      <c r="AY597" s="252" t="s">
        <v>140</v>
      </c>
    </row>
    <row r="598" s="14" customFormat="1">
      <c r="A598" s="14"/>
      <c r="B598" s="242"/>
      <c r="C598" s="243"/>
      <c r="D598" s="233" t="s">
        <v>151</v>
      </c>
      <c r="E598" s="244" t="s">
        <v>18</v>
      </c>
      <c r="F598" s="245" t="s">
        <v>400</v>
      </c>
      <c r="G598" s="243"/>
      <c r="H598" s="246">
        <v>7.3099999999999996</v>
      </c>
      <c r="I598" s="247"/>
      <c r="J598" s="243"/>
      <c r="K598" s="243"/>
      <c r="L598" s="248"/>
      <c r="M598" s="249"/>
      <c r="N598" s="250"/>
      <c r="O598" s="250"/>
      <c r="P598" s="250"/>
      <c r="Q598" s="250"/>
      <c r="R598" s="250"/>
      <c r="S598" s="250"/>
      <c r="T598" s="25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2" t="s">
        <v>151</v>
      </c>
      <c r="AU598" s="252" t="s">
        <v>80</v>
      </c>
      <c r="AV598" s="14" t="s">
        <v>80</v>
      </c>
      <c r="AW598" s="14" t="s">
        <v>33</v>
      </c>
      <c r="AX598" s="14" t="s">
        <v>71</v>
      </c>
      <c r="AY598" s="252" t="s">
        <v>140</v>
      </c>
    </row>
    <row r="599" s="14" customFormat="1">
      <c r="A599" s="14"/>
      <c r="B599" s="242"/>
      <c r="C599" s="243"/>
      <c r="D599" s="233" t="s">
        <v>151</v>
      </c>
      <c r="E599" s="244" t="s">
        <v>18</v>
      </c>
      <c r="F599" s="245" t="s">
        <v>400</v>
      </c>
      <c r="G599" s="243"/>
      <c r="H599" s="246">
        <v>7.3099999999999996</v>
      </c>
      <c r="I599" s="247"/>
      <c r="J599" s="243"/>
      <c r="K599" s="243"/>
      <c r="L599" s="248"/>
      <c r="M599" s="249"/>
      <c r="N599" s="250"/>
      <c r="O599" s="250"/>
      <c r="P599" s="250"/>
      <c r="Q599" s="250"/>
      <c r="R599" s="250"/>
      <c r="S599" s="250"/>
      <c r="T599" s="25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2" t="s">
        <v>151</v>
      </c>
      <c r="AU599" s="252" t="s">
        <v>80</v>
      </c>
      <c r="AV599" s="14" t="s">
        <v>80</v>
      </c>
      <c r="AW599" s="14" t="s">
        <v>33</v>
      </c>
      <c r="AX599" s="14" t="s">
        <v>71</v>
      </c>
      <c r="AY599" s="252" t="s">
        <v>140</v>
      </c>
    </row>
    <row r="600" s="14" customFormat="1">
      <c r="A600" s="14"/>
      <c r="B600" s="242"/>
      <c r="C600" s="243"/>
      <c r="D600" s="233" t="s">
        <v>151</v>
      </c>
      <c r="E600" s="244" t="s">
        <v>18</v>
      </c>
      <c r="F600" s="245" t="s">
        <v>401</v>
      </c>
      <c r="G600" s="243"/>
      <c r="H600" s="246">
        <v>3.29</v>
      </c>
      <c r="I600" s="247"/>
      <c r="J600" s="243"/>
      <c r="K600" s="243"/>
      <c r="L600" s="248"/>
      <c r="M600" s="249"/>
      <c r="N600" s="250"/>
      <c r="O600" s="250"/>
      <c r="P600" s="250"/>
      <c r="Q600" s="250"/>
      <c r="R600" s="250"/>
      <c r="S600" s="250"/>
      <c r="T600" s="25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2" t="s">
        <v>151</v>
      </c>
      <c r="AU600" s="252" t="s">
        <v>80</v>
      </c>
      <c r="AV600" s="14" t="s">
        <v>80</v>
      </c>
      <c r="AW600" s="14" t="s">
        <v>33</v>
      </c>
      <c r="AX600" s="14" t="s">
        <v>71</v>
      </c>
      <c r="AY600" s="252" t="s">
        <v>140</v>
      </c>
    </row>
    <row r="601" s="14" customFormat="1">
      <c r="A601" s="14"/>
      <c r="B601" s="242"/>
      <c r="C601" s="243"/>
      <c r="D601" s="233" t="s">
        <v>151</v>
      </c>
      <c r="E601" s="244" t="s">
        <v>18</v>
      </c>
      <c r="F601" s="245" t="s">
        <v>401</v>
      </c>
      <c r="G601" s="243"/>
      <c r="H601" s="246">
        <v>3.29</v>
      </c>
      <c r="I601" s="247"/>
      <c r="J601" s="243"/>
      <c r="K601" s="243"/>
      <c r="L601" s="248"/>
      <c r="M601" s="249"/>
      <c r="N601" s="250"/>
      <c r="O601" s="250"/>
      <c r="P601" s="250"/>
      <c r="Q601" s="250"/>
      <c r="R601" s="250"/>
      <c r="S601" s="250"/>
      <c r="T601" s="25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2" t="s">
        <v>151</v>
      </c>
      <c r="AU601" s="252" t="s">
        <v>80</v>
      </c>
      <c r="AV601" s="14" t="s">
        <v>80</v>
      </c>
      <c r="AW601" s="14" t="s">
        <v>33</v>
      </c>
      <c r="AX601" s="14" t="s">
        <v>71</v>
      </c>
      <c r="AY601" s="252" t="s">
        <v>140</v>
      </c>
    </row>
    <row r="602" s="14" customFormat="1">
      <c r="A602" s="14"/>
      <c r="B602" s="242"/>
      <c r="C602" s="243"/>
      <c r="D602" s="233" t="s">
        <v>151</v>
      </c>
      <c r="E602" s="244" t="s">
        <v>18</v>
      </c>
      <c r="F602" s="245" t="s">
        <v>397</v>
      </c>
      <c r="G602" s="243"/>
      <c r="H602" s="246">
        <v>0.64000000000000001</v>
      </c>
      <c r="I602" s="247"/>
      <c r="J602" s="243"/>
      <c r="K602" s="243"/>
      <c r="L602" s="248"/>
      <c r="M602" s="249"/>
      <c r="N602" s="250"/>
      <c r="O602" s="250"/>
      <c r="P602" s="250"/>
      <c r="Q602" s="250"/>
      <c r="R602" s="250"/>
      <c r="S602" s="250"/>
      <c r="T602" s="25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2" t="s">
        <v>151</v>
      </c>
      <c r="AU602" s="252" t="s">
        <v>80</v>
      </c>
      <c r="AV602" s="14" t="s">
        <v>80</v>
      </c>
      <c r="AW602" s="14" t="s">
        <v>33</v>
      </c>
      <c r="AX602" s="14" t="s">
        <v>71</v>
      </c>
      <c r="AY602" s="252" t="s">
        <v>140</v>
      </c>
    </row>
    <row r="603" s="13" customFormat="1">
      <c r="A603" s="13"/>
      <c r="B603" s="231"/>
      <c r="C603" s="232"/>
      <c r="D603" s="233" t="s">
        <v>151</v>
      </c>
      <c r="E603" s="234" t="s">
        <v>18</v>
      </c>
      <c r="F603" s="235" t="s">
        <v>372</v>
      </c>
      <c r="G603" s="232"/>
      <c r="H603" s="234" t="s">
        <v>18</v>
      </c>
      <c r="I603" s="236"/>
      <c r="J603" s="232"/>
      <c r="K603" s="232"/>
      <c r="L603" s="237"/>
      <c r="M603" s="238"/>
      <c r="N603" s="239"/>
      <c r="O603" s="239"/>
      <c r="P603" s="239"/>
      <c r="Q603" s="239"/>
      <c r="R603" s="239"/>
      <c r="S603" s="239"/>
      <c r="T603" s="24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1" t="s">
        <v>151</v>
      </c>
      <c r="AU603" s="241" t="s">
        <v>80</v>
      </c>
      <c r="AV603" s="13" t="s">
        <v>78</v>
      </c>
      <c r="AW603" s="13" t="s">
        <v>33</v>
      </c>
      <c r="AX603" s="13" t="s">
        <v>71</v>
      </c>
      <c r="AY603" s="241" t="s">
        <v>140</v>
      </c>
    </row>
    <row r="604" s="14" customFormat="1">
      <c r="A604" s="14"/>
      <c r="B604" s="242"/>
      <c r="C604" s="243"/>
      <c r="D604" s="233" t="s">
        <v>151</v>
      </c>
      <c r="E604" s="244" t="s">
        <v>18</v>
      </c>
      <c r="F604" s="245" t="s">
        <v>402</v>
      </c>
      <c r="G604" s="243"/>
      <c r="H604" s="246">
        <v>41.539999999999999</v>
      </c>
      <c r="I604" s="247"/>
      <c r="J604" s="243"/>
      <c r="K604" s="243"/>
      <c r="L604" s="248"/>
      <c r="M604" s="249"/>
      <c r="N604" s="250"/>
      <c r="O604" s="250"/>
      <c r="P604" s="250"/>
      <c r="Q604" s="250"/>
      <c r="R604" s="250"/>
      <c r="S604" s="250"/>
      <c r="T604" s="251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2" t="s">
        <v>151</v>
      </c>
      <c r="AU604" s="252" t="s">
        <v>80</v>
      </c>
      <c r="AV604" s="14" t="s">
        <v>80</v>
      </c>
      <c r="AW604" s="14" t="s">
        <v>33</v>
      </c>
      <c r="AX604" s="14" t="s">
        <v>71</v>
      </c>
      <c r="AY604" s="252" t="s">
        <v>140</v>
      </c>
    </row>
    <row r="605" s="14" customFormat="1">
      <c r="A605" s="14"/>
      <c r="B605" s="242"/>
      <c r="C605" s="243"/>
      <c r="D605" s="233" t="s">
        <v>151</v>
      </c>
      <c r="E605" s="244" t="s">
        <v>18</v>
      </c>
      <c r="F605" s="245" t="s">
        <v>403</v>
      </c>
      <c r="G605" s="243"/>
      <c r="H605" s="246">
        <v>117.36</v>
      </c>
      <c r="I605" s="247"/>
      <c r="J605" s="243"/>
      <c r="K605" s="243"/>
      <c r="L605" s="248"/>
      <c r="M605" s="249"/>
      <c r="N605" s="250"/>
      <c r="O605" s="250"/>
      <c r="P605" s="250"/>
      <c r="Q605" s="250"/>
      <c r="R605" s="250"/>
      <c r="S605" s="250"/>
      <c r="T605" s="25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2" t="s">
        <v>151</v>
      </c>
      <c r="AU605" s="252" t="s">
        <v>80</v>
      </c>
      <c r="AV605" s="14" t="s">
        <v>80</v>
      </c>
      <c r="AW605" s="14" t="s">
        <v>33</v>
      </c>
      <c r="AX605" s="14" t="s">
        <v>71</v>
      </c>
      <c r="AY605" s="252" t="s">
        <v>140</v>
      </c>
    </row>
    <row r="606" s="14" customFormat="1">
      <c r="A606" s="14"/>
      <c r="B606" s="242"/>
      <c r="C606" s="243"/>
      <c r="D606" s="233" t="s">
        <v>151</v>
      </c>
      <c r="E606" s="244" t="s">
        <v>18</v>
      </c>
      <c r="F606" s="245" t="s">
        <v>404</v>
      </c>
      <c r="G606" s="243"/>
      <c r="H606" s="246">
        <v>104.24</v>
      </c>
      <c r="I606" s="247"/>
      <c r="J606" s="243"/>
      <c r="K606" s="243"/>
      <c r="L606" s="248"/>
      <c r="M606" s="249"/>
      <c r="N606" s="250"/>
      <c r="O606" s="250"/>
      <c r="P606" s="250"/>
      <c r="Q606" s="250"/>
      <c r="R606" s="250"/>
      <c r="S606" s="250"/>
      <c r="T606" s="25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2" t="s">
        <v>151</v>
      </c>
      <c r="AU606" s="252" t="s">
        <v>80</v>
      </c>
      <c r="AV606" s="14" t="s">
        <v>80</v>
      </c>
      <c r="AW606" s="14" t="s">
        <v>33</v>
      </c>
      <c r="AX606" s="14" t="s">
        <v>71</v>
      </c>
      <c r="AY606" s="252" t="s">
        <v>140</v>
      </c>
    </row>
    <row r="607" s="14" customFormat="1">
      <c r="A607" s="14"/>
      <c r="B607" s="242"/>
      <c r="C607" s="243"/>
      <c r="D607" s="233" t="s">
        <v>151</v>
      </c>
      <c r="E607" s="244" t="s">
        <v>18</v>
      </c>
      <c r="F607" s="245" t="s">
        <v>405</v>
      </c>
      <c r="G607" s="243"/>
      <c r="H607" s="246">
        <v>97.200000000000003</v>
      </c>
      <c r="I607" s="247"/>
      <c r="J607" s="243"/>
      <c r="K607" s="243"/>
      <c r="L607" s="248"/>
      <c r="M607" s="249"/>
      <c r="N607" s="250"/>
      <c r="O607" s="250"/>
      <c r="P607" s="250"/>
      <c r="Q607" s="250"/>
      <c r="R607" s="250"/>
      <c r="S607" s="250"/>
      <c r="T607" s="251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2" t="s">
        <v>151</v>
      </c>
      <c r="AU607" s="252" t="s">
        <v>80</v>
      </c>
      <c r="AV607" s="14" t="s">
        <v>80</v>
      </c>
      <c r="AW607" s="14" t="s">
        <v>33</v>
      </c>
      <c r="AX607" s="14" t="s">
        <v>71</v>
      </c>
      <c r="AY607" s="252" t="s">
        <v>140</v>
      </c>
    </row>
    <row r="608" s="14" customFormat="1">
      <c r="A608" s="14"/>
      <c r="B608" s="242"/>
      <c r="C608" s="243"/>
      <c r="D608" s="233" t="s">
        <v>151</v>
      </c>
      <c r="E608" s="244" t="s">
        <v>18</v>
      </c>
      <c r="F608" s="245" t="s">
        <v>406</v>
      </c>
      <c r="G608" s="243"/>
      <c r="H608" s="246">
        <v>114</v>
      </c>
      <c r="I608" s="247"/>
      <c r="J608" s="243"/>
      <c r="K608" s="243"/>
      <c r="L608" s="248"/>
      <c r="M608" s="249"/>
      <c r="N608" s="250"/>
      <c r="O608" s="250"/>
      <c r="P608" s="250"/>
      <c r="Q608" s="250"/>
      <c r="R608" s="250"/>
      <c r="S608" s="250"/>
      <c r="T608" s="25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2" t="s">
        <v>151</v>
      </c>
      <c r="AU608" s="252" t="s">
        <v>80</v>
      </c>
      <c r="AV608" s="14" t="s">
        <v>80</v>
      </c>
      <c r="AW608" s="14" t="s">
        <v>33</v>
      </c>
      <c r="AX608" s="14" t="s">
        <v>71</v>
      </c>
      <c r="AY608" s="252" t="s">
        <v>140</v>
      </c>
    </row>
    <row r="609" s="13" customFormat="1">
      <c r="A609" s="13"/>
      <c r="B609" s="231"/>
      <c r="C609" s="232"/>
      <c r="D609" s="233" t="s">
        <v>151</v>
      </c>
      <c r="E609" s="234" t="s">
        <v>18</v>
      </c>
      <c r="F609" s="235" t="s">
        <v>407</v>
      </c>
      <c r="G609" s="232"/>
      <c r="H609" s="234" t="s">
        <v>18</v>
      </c>
      <c r="I609" s="236"/>
      <c r="J609" s="232"/>
      <c r="K609" s="232"/>
      <c r="L609" s="237"/>
      <c r="M609" s="238"/>
      <c r="N609" s="239"/>
      <c r="O609" s="239"/>
      <c r="P609" s="239"/>
      <c r="Q609" s="239"/>
      <c r="R609" s="239"/>
      <c r="S609" s="239"/>
      <c r="T609" s="24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1" t="s">
        <v>151</v>
      </c>
      <c r="AU609" s="241" t="s">
        <v>80</v>
      </c>
      <c r="AV609" s="13" t="s">
        <v>78</v>
      </c>
      <c r="AW609" s="13" t="s">
        <v>33</v>
      </c>
      <c r="AX609" s="13" t="s">
        <v>71</v>
      </c>
      <c r="AY609" s="241" t="s">
        <v>140</v>
      </c>
    </row>
    <row r="610" s="14" customFormat="1">
      <c r="A610" s="14"/>
      <c r="B610" s="242"/>
      <c r="C610" s="243"/>
      <c r="D610" s="233" t="s">
        <v>151</v>
      </c>
      <c r="E610" s="244" t="s">
        <v>18</v>
      </c>
      <c r="F610" s="245" t="s">
        <v>497</v>
      </c>
      <c r="G610" s="243"/>
      <c r="H610" s="246">
        <v>143.27000000000001</v>
      </c>
      <c r="I610" s="247"/>
      <c r="J610" s="243"/>
      <c r="K610" s="243"/>
      <c r="L610" s="248"/>
      <c r="M610" s="249"/>
      <c r="N610" s="250"/>
      <c r="O610" s="250"/>
      <c r="P610" s="250"/>
      <c r="Q610" s="250"/>
      <c r="R610" s="250"/>
      <c r="S610" s="250"/>
      <c r="T610" s="25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2" t="s">
        <v>151</v>
      </c>
      <c r="AU610" s="252" t="s">
        <v>80</v>
      </c>
      <c r="AV610" s="14" t="s">
        <v>80</v>
      </c>
      <c r="AW610" s="14" t="s">
        <v>33</v>
      </c>
      <c r="AX610" s="14" t="s">
        <v>71</v>
      </c>
      <c r="AY610" s="252" t="s">
        <v>140</v>
      </c>
    </row>
    <row r="611" s="14" customFormat="1">
      <c r="A611" s="14"/>
      <c r="B611" s="242"/>
      <c r="C611" s="243"/>
      <c r="D611" s="233" t="s">
        <v>151</v>
      </c>
      <c r="E611" s="244" t="s">
        <v>18</v>
      </c>
      <c r="F611" s="245" t="s">
        <v>397</v>
      </c>
      <c r="G611" s="243"/>
      <c r="H611" s="246">
        <v>0.64000000000000001</v>
      </c>
      <c r="I611" s="247"/>
      <c r="J611" s="243"/>
      <c r="K611" s="243"/>
      <c r="L611" s="248"/>
      <c r="M611" s="249"/>
      <c r="N611" s="250"/>
      <c r="O611" s="250"/>
      <c r="P611" s="250"/>
      <c r="Q611" s="250"/>
      <c r="R611" s="250"/>
      <c r="S611" s="250"/>
      <c r="T611" s="25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2" t="s">
        <v>151</v>
      </c>
      <c r="AU611" s="252" t="s">
        <v>80</v>
      </c>
      <c r="AV611" s="14" t="s">
        <v>80</v>
      </c>
      <c r="AW611" s="14" t="s">
        <v>33</v>
      </c>
      <c r="AX611" s="14" t="s">
        <v>71</v>
      </c>
      <c r="AY611" s="252" t="s">
        <v>140</v>
      </c>
    </row>
    <row r="612" s="14" customFormat="1">
      <c r="A612" s="14"/>
      <c r="B612" s="242"/>
      <c r="C612" s="243"/>
      <c r="D612" s="233" t="s">
        <v>151</v>
      </c>
      <c r="E612" s="244" t="s">
        <v>18</v>
      </c>
      <c r="F612" s="245" t="s">
        <v>397</v>
      </c>
      <c r="G612" s="243"/>
      <c r="H612" s="246">
        <v>0.64000000000000001</v>
      </c>
      <c r="I612" s="247"/>
      <c r="J612" s="243"/>
      <c r="K612" s="243"/>
      <c r="L612" s="248"/>
      <c r="M612" s="249"/>
      <c r="N612" s="250"/>
      <c r="O612" s="250"/>
      <c r="P612" s="250"/>
      <c r="Q612" s="250"/>
      <c r="R612" s="250"/>
      <c r="S612" s="250"/>
      <c r="T612" s="25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2" t="s">
        <v>151</v>
      </c>
      <c r="AU612" s="252" t="s">
        <v>80</v>
      </c>
      <c r="AV612" s="14" t="s">
        <v>80</v>
      </c>
      <c r="AW612" s="14" t="s">
        <v>33</v>
      </c>
      <c r="AX612" s="14" t="s">
        <v>71</v>
      </c>
      <c r="AY612" s="252" t="s">
        <v>140</v>
      </c>
    </row>
    <row r="613" s="14" customFormat="1">
      <c r="A613" s="14"/>
      <c r="B613" s="242"/>
      <c r="C613" s="243"/>
      <c r="D613" s="233" t="s">
        <v>151</v>
      </c>
      <c r="E613" s="244" t="s">
        <v>18</v>
      </c>
      <c r="F613" s="245" t="s">
        <v>409</v>
      </c>
      <c r="G613" s="243"/>
      <c r="H613" s="246">
        <v>6.3300000000000001</v>
      </c>
      <c r="I613" s="247"/>
      <c r="J613" s="243"/>
      <c r="K613" s="243"/>
      <c r="L613" s="248"/>
      <c r="M613" s="249"/>
      <c r="N613" s="250"/>
      <c r="O613" s="250"/>
      <c r="P613" s="250"/>
      <c r="Q613" s="250"/>
      <c r="R613" s="250"/>
      <c r="S613" s="250"/>
      <c r="T613" s="25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2" t="s">
        <v>151</v>
      </c>
      <c r="AU613" s="252" t="s">
        <v>80</v>
      </c>
      <c r="AV613" s="14" t="s">
        <v>80</v>
      </c>
      <c r="AW613" s="14" t="s">
        <v>33</v>
      </c>
      <c r="AX613" s="14" t="s">
        <v>71</v>
      </c>
      <c r="AY613" s="252" t="s">
        <v>140</v>
      </c>
    </row>
    <row r="614" s="14" customFormat="1">
      <c r="A614" s="14"/>
      <c r="B614" s="242"/>
      <c r="C614" s="243"/>
      <c r="D614" s="233" t="s">
        <v>151</v>
      </c>
      <c r="E614" s="244" t="s">
        <v>18</v>
      </c>
      <c r="F614" s="245" t="s">
        <v>409</v>
      </c>
      <c r="G614" s="243"/>
      <c r="H614" s="246">
        <v>6.3300000000000001</v>
      </c>
      <c r="I614" s="247"/>
      <c r="J614" s="243"/>
      <c r="K614" s="243"/>
      <c r="L614" s="248"/>
      <c r="M614" s="249"/>
      <c r="N614" s="250"/>
      <c r="O614" s="250"/>
      <c r="P614" s="250"/>
      <c r="Q614" s="250"/>
      <c r="R614" s="250"/>
      <c r="S614" s="250"/>
      <c r="T614" s="25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2" t="s">
        <v>151</v>
      </c>
      <c r="AU614" s="252" t="s">
        <v>80</v>
      </c>
      <c r="AV614" s="14" t="s">
        <v>80</v>
      </c>
      <c r="AW614" s="14" t="s">
        <v>33</v>
      </c>
      <c r="AX614" s="14" t="s">
        <v>71</v>
      </c>
      <c r="AY614" s="252" t="s">
        <v>140</v>
      </c>
    </row>
    <row r="615" s="14" customFormat="1">
      <c r="A615" s="14"/>
      <c r="B615" s="242"/>
      <c r="C615" s="243"/>
      <c r="D615" s="233" t="s">
        <v>151</v>
      </c>
      <c r="E615" s="244" t="s">
        <v>18</v>
      </c>
      <c r="F615" s="245" t="s">
        <v>410</v>
      </c>
      <c r="G615" s="243"/>
      <c r="H615" s="246">
        <v>39.420000000000002</v>
      </c>
      <c r="I615" s="247"/>
      <c r="J615" s="243"/>
      <c r="K615" s="243"/>
      <c r="L615" s="248"/>
      <c r="M615" s="249"/>
      <c r="N615" s="250"/>
      <c r="O615" s="250"/>
      <c r="P615" s="250"/>
      <c r="Q615" s="250"/>
      <c r="R615" s="250"/>
      <c r="S615" s="250"/>
      <c r="T615" s="25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2" t="s">
        <v>151</v>
      </c>
      <c r="AU615" s="252" t="s">
        <v>80</v>
      </c>
      <c r="AV615" s="14" t="s">
        <v>80</v>
      </c>
      <c r="AW615" s="14" t="s">
        <v>33</v>
      </c>
      <c r="AX615" s="14" t="s">
        <v>71</v>
      </c>
      <c r="AY615" s="252" t="s">
        <v>140</v>
      </c>
    </row>
    <row r="616" s="14" customFormat="1">
      <c r="A616" s="14"/>
      <c r="B616" s="242"/>
      <c r="C616" s="243"/>
      <c r="D616" s="233" t="s">
        <v>151</v>
      </c>
      <c r="E616" s="244" t="s">
        <v>18</v>
      </c>
      <c r="F616" s="245" t="s">
        <v>397</v>
      </c>
      <c r="G616" s="243"/>
      <c r="H616" s="246">
        <v>0.64000000000000001</v>
      </c>
      <c r="I616" s="247"/>
      <c r="J616" s="243"/>
      <c r="K616" s="243"/>
      <c r="L616" s="248"/>
      <c r="M616" s="249"/>
      <c r="N616" s="250"/>
      <c r="O616" s="250"/>
      <c r="P616" s="250"/>
      <c r="Q616" s="250"/>
      <c r="R616" s="250"/>
      <c r="S616" s="250"/>
      <c r="T616" s="25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2" t="s">
        <v>151</v>
      </c>
      <c r="AU616" s="252" t="s">
        <v>80</v>
      </c>
      <c r="AV616" s="14" t="s">
        <v>80</v>
      </c>
      <c r="AW616" s="14" t="s">
        <v>33</v>
      </c>
      <c r="AX616" s="14" t="s">
        <v>71</v>
      </c>
      <c r="AY616" s="252" t="s">
        <v>140</v>
      </c>
    </row>
    <row r="617" s="14" customFormat="1">
      <c r="A617" s="14"/>
      <c r="B617" s="242"/>
      <c r="C617" s="243"/>
      <c r="D617" s="233" t="s">
        <v>151</v>
      </c>
      <c r="E617" s="244" t="s">
        <v>18</v>
      </c>
      <c r="F617" s="245" t="s">
        <v>411</v>
      </c>
      <c r="G617" s="243"/>
      <c r="H617" s="246">
        <v>1.3500000000000001</v>
      </c>
      <c r="I617" s="247"/>
      <c r="J617" s="243"/>
      <c r="K617" s="243"/>
      <c r="L617" s="248"/>
      <c r="M617" s="249"/>
      <c r="N617" s="250"/>
      <c r="O617" s="250"/>
      <c r="P617" s="250"/>
      <c r="Q617" s="250"/>
      <c r="R617" s="250"/>
      <c r="S617" s="250"/>
      <c r="T617" s="251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2" t="s">
        <v>151</v>
      </c>
      <c r="AU617" s="252" t="s">
        <v>80</v>
      </c>
      <c r="AV617" s="14" t="s">
        <v>80</v>
      </c>
      <c r="AW617" s="14" t="s">
        <v>33</v>
      </c>
      <c r="AX617" s="14" t="s">
        <v>71</v>
      </c>
      <c r="AY617" s="252" t="s">
        <v>140</v>
      </c>
    </row>
    <row r="618" s="14" customFormat="1">
      <c r="A618" s="14"/>
      <c r="B618" s="242"/>
      <c r="C618" s="243"/>
      <c r="D618" s="233" t="s">
        <v>151</v>
      </c>
      <c r="E618" s="244" t="s">
        <v>18</v>
      </c>
      <c r="F618" s="245" t="s">
        <v>412</v>
      </c>
      <c r="G618" s="243"/>
      <c r="H618" s="246">
        <v>3.5299999999999998</v>
      </c>
      <c r="I618" s="247"/>
      <c r="J618" s="243"/>
      <c r="K618" s="243"/>
      <c r="L618" s="248"/>
      <c r="M618" s="249"/>
      <c r="N618" s="250"/>
      <c r="O618" s="250"/>
      <c r="P618" s="250"/>
      <c r="Q618" s="250"/>
      <c r="R618" s="250"/>
      <c r="S618" s="250"/>
      <c r="T618" s="251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2" t="s">
        <v>151</v>
      </c>
      <c r="AU618" s="252" t="s">
        <v>80</v>
      </c>
      <c r="AV618" s="14" t="s">
        <v>80</v>
      </c>
      <c r="AW618" s="14" t="s">
        <v>33</v>
      </c>
      <c r="AX618" s="14" t="s">
        <v>71</v>
      </c>
      <c r="AY618" s="252" t="s">
        <v>140</v>
      </c>
    </row>
    <row r="619" s="14" customFormat="1">
      <c r="A619" s="14"/>
      <c r="B619" s="242"/>
      <c r="C619" s="243"/>
      <c r="D619" s="233" t="s">
        <v>151</v>
      </c>
      <c r="E619" s="244" t="s">
        <v>18</v>
      </c>
      <c r="F619" s="245" t="s">
        <v>413</v>
      </c>
      <c r="G619" s="243"/>
      <c r="H619" s="246">
        <v>38.880000000000003</v>
      </c>
      <c r="I619" s="247"/>
      <c r="J619" s="243"/>
      <c r="K619" s="243"/>
      <c r="L619" s="248"/>
      <c r="M619" s="249"/>
      <c r="N619" s="250"/>
      <c r="O619" s="250"/>
      <c r="P619" s="250"/>
      <c r="Q619" s="250"/>
      <c r="R619" s="250"/>
      <c r="S619" s="250"/>
      <c r="T619" s="251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2" t="s">
        <v>151</v>
      </c>
      <c r="AU619" s="252" t="s">
        <v>80</v>
      </c>
      <c r="AV619" s="14" t="s">
        <v>80</v>
      </c>
      <c r="AW619" s="14" t="s">
        <v>33</v>
      </c>
      <c r="AX619" s="14" t="s">
        <v>71</v>
      </c>
      <c r="AY619" s="252" t="s">
        <v>140</v>
      </c>
    </row>
    <row r="620" s="14" customFormat="1">
      <c r="A620" s="14"/>
      <c r="B620" s="242"/>
      <c r="C620" s="243"/>
      <c r="D620" s="233" t="s">
        <v>151</v>
      </c>
      <c r="E620" s="244" t="s">
        <v>18</v>
      </c>
      <c r="F620" s="245" t="s">
        <v>414</v>
      </c>
      <c r="G620" s="243"/>
      <c r="H620" s="246">
        <v>4.7800000000000002</v>
      </c>
      <c r="I620" s="247"/>
      <c r="J620" s="243"/>
      <c r="K620" s="243"/>
      <c r="L620" s="248"/>
      <c r="M620" s="249"/>
      <c r="N620" s="250"/>
      <c r="O620" s="250"/>
      <c r="P620" s="250"/>
      <c r="Q620" s="250"/>
      <c r="R620" s="250"/>
      <c r="S620" s="250"/>
      <c r="T620" s="251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2" t="s">
        <v>151</v>
      </c>
      <c r="AU620" s="252" t="s">
        <v>80</v>
      </c>
      <c r="AV620" s="14" t="s">
        <v>80</v>
      </c>
      <c r="AW620" s="14" t="s">
        <v>33</v>
      </c>
      <c r="AX620" s="14" t="s">
        <v>71</v>
      </c>
      <c r="AY620" s="252" t="s">
        <v>140</v>
      </c>
    </row>
    <row r="621" s="14" customFormat="1">
      <c r="A621" s="14"/>
      <c r="B621" s="242"/>
      <c r="C621" s="243"/>
      <c r="D621" s="233" t="s">
        <v>151</v>
      </c>
      <c r="E621" s="244" t="s">
        <v>18</v>
      </c>
      <c r="F621" s="245" t="s">
        <v>415</v>
      </c>
      <c r="G621" s="243"/>
      <c r="H621" s="246">
        <v>7.5599999999999996</v>
      </c>
      <c r="I621" s="247"/>
      <c r="J621" s="243"/>
      <c r="K621" s="243"/>
      <c r="L621" s="248"/>
      <c r="M621" s="249"/>
      <c r="N621" s="250"/>
      <c r="O621" s="250"/>
      <c r="P621" s="250"/>
      <c r="Q621" s="250"/>
      <c r="R621" s="250"/>
      <c r="S621" s="250"/>
      <c r="T621" s="25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2" t="s">
        <v>151</v>
      </c>
      <c r="AU621" s="252" t="s">
        <v>80</v>
      </c>
      <c r="AV621" s="14" t="s">
        <v>80</v>
      </c>
      <c r="AW621" s="14" t="s">
        <v>33</v>
      </c>
      <c r="AX621" s="14" t="s">
        <v>71</v>
      </c>
      <c r="AY621" s="252" t="s">
        <v>140</v>
      </c>
    </row>
    <row r="622" s="14" customFormat="1">
      <c r="A622" s="14"/>
      <c r="B622" s="242"/>
      <c r="C622" s="243"/>
      <c r="D622" s="233" t="s">
        <v>151</v>
      </c>
      <c r="E622" s="244" t="s">
        <v>18</v>
      </c>
      <c r="F622" s="245" t="s">
        <v>416</v>
      </c>
      <c r="G622" s="243"/>
      <c r="H622" s="246">
        <v>1.3500000000000001</v>
      </c>
      <c r="I622" s="247"/>
      <c r="J622" s="243"/>
      <c r="K622" s="243"/>
      <c r="L622" s="248"/>
      <c r="M622" s="249"/>
      <c r="N622" s="250"/>
      <c r="O622" s="250"/>
      <c r="P622" s="250"/>
      <c r="Q622" s="250"/>
      <c r="R622" s="250"/>
      <c r="S622" s="250"/>
      <c r="T622" s="25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2" t="s">
        <v>151</v>
      </c>
      <c r="AU622" s="252" t="s">
        <v>80</v>
      </c>
      <c r="AV622" s="14" t="s">
        <v>80</v>
      </c>
      <c r="AW622" s="14" t="s">
        <v>33</v>
      </c>
      <c r="AX622" s="14" t="s">
        <v>71</v>
      </c>
      <c r="AY622" s="252" t="s">
        <v>140</v>
      </c>
    </row>
    <row r="623" s="13" customFormat="1">
      <c r="A623" s="13"/>
      <c r="B623" s="231"/>
      <c r="C623" s="232"/>
      <c r="D623" s="233" t="s">
        <v>151</v>
      </c>
      <c r="E623" s="234" t="s">
        <v>18</v>
      </c>
      <c r="F623" s="235" t="s">
        <v>417</v>
      </c>
      <c r="G623" s="232"/>
      <c r="H623" s="234" t="s">
        <v>18</v>
      </c>
      <c r="I623" s="236"/>
      <c r="J623" s="232"/>
      <c r="K623" s="232"/>
      <c r="L623" s="237"/>
      <c r="M623" s="238"/>
      <c r="N623" s="239"/>
      <c r="O623" s="239"/>
      <c r="P623" s="239"/>
      <c r="Q623" s="239"/>
      <c r="R623" s="239"/>
      <c r="S623" s="239"/>
      <c r="T623" s="24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1" t="s">
        <v>151</v>
      </c>
      <c r="AU623" s="241" t="s">
        <v>80</v>
      </c>
      <c r="AV623" s="13" t="s">
        <v>78</v>
      </c>
      <c r="AW623" s="13" t="s">
        <v>33</v>
      </c>
      <c r="AX623" s="13" t="s">
        <v>71</v>
      </c>
      <c r="AY623" s="241" t="s">
        <v>140</v>
      </c>
    </row>
    <row r="624" s="14" customFormat="1">
      <c r="A624" s="14"/>
      <c r="B624" s="242"/>
      <c r="C624" s="243"/>
      <c r="D624" s="233" t="s">
        <v>151</v>
      </c>
      <c r="E624" s="244" t="s">
        <v>18</v>
      </c>
      <c r="F624" s="245" t="s">
        <v>418</v>
      </c>
      <c r="G624" s="243"/>
      <c r="H624" s="246">
        <v>-299.54000000000002</v>
      </c>
      <c r="I624" s="247"/>
      <c r="J624" s="243"/>
      <c r="K624" s="243"/>
      <c r="L624" s="248"/>
      <c r="M624" s="249"/>
      <c r="N624" s="250"/>
      <c r="O624" s="250"/>
      <c r="P624" s="250"/>
      <c r="Q624" s="250"/>
      <c r="R624" s="250"/>
      <c r="S624" s="250"/>
      <c r="T624" s="251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2" t="s">
        <v>151</v>
      </c>
      <c r="AU624" s="252" t="s">
        <v>80</v>
      </c>
      <c r="AV624" s="14" t="s">
        <v>80</v>
      </c>
      <c r="AW624" s="14" t="s">
        <v>33</v>
      </c>
      <c r="AX624" s="14" t="s">
        <v>71</v>
      </c>
      <c r="AY624" s="252" t="s">
        <v>140</v>
      </c>
    </row>
    <row r="625" s="13" customFormat="1">
      <c r="A625" s="13"/>
      <c r="B625" s="231"/>
      <c r="C625" s="232"/>
      <c r="D625" s="233" t="s">
        <v>151</v>
      </c>
      <c r="E625" s="234" t="s">
        <v>18</v>
      </c>
      <c r="F625" s="235" t="s">
        <v>498</v>
      </c>
      <c r="G625" s="232"/>
      <c r="H625" s="234" t="s">
        <v>18</v>
      </c>
      <c r="I625" s="236"/>
      <c r="J625" s="232"/>
      <c r="K625" s="232"/>
      <c r="L625" s="237"/>
      <c r="M625" s="238"/>
      <c r="N625" s="239"/>
      <c r="O625" s="239"/>
      <c r="P625" s="239"/>
      <c r="Q625" s="239"/>
      <c r="R625" s="239"/>
      <c r="S625" s="239"/>
      <c r="T625" s="24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1" t="s">
        <v>151</v>
      </c>
      <c r="AU625" s="241" t="s">
        <v>80</v>
      </c>
      <c r="AV625" s="13" t="s">
        <v>78</v>
      </c>
      <c r="AW625" s="13" t="s">
        <v>33</v>
      </c>
      <c r="AX625" s="13" t="s">
        <v>71</v>
      </c>
      <c r="AY625" s="241" t="s">
        <v>140</v>
      </c>
    </row>
    <row r="626" s="14" customFormat="1">
      <c r="A626" s="14"/>
      <c r="B626" s="242"/>
      <c r="C626" s="243"/>
      <c r="D626" s="233" t="s">
        <v>151</v>
      </c>
      <c r="E626" s="244" t="s">
        <v>18</v>
      </c>
      <c r="F626" s="245" t="s">
        <v>499</v>
      </c>
      <c r="G626" s="243"/>
      <c r="H626" s="246">
        <v>-104.06</v>
      </c>
      <c r="I626" s="247"/>
      <c r="J626" s="243"/>
      <c r="K626" s="243"/>
      <c r="L626" s="248"/>
      <c r="M626" s="249"/>
      <c r="N626" s="250"/>
      <c r="O626" s="250"/>
      <c r="P626" s="250"/>
      <c r="Q626" s="250"/>
      <c r="R626" s="250"/>
      <c r="S626" s="250"/>
      <c r="T626" s="251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2" t="s">
        <v>151</v>
      </c>
      <c r="AU626" s="252" t="s">
        <v>80</v>
      </c>
      <c r="AV626" s="14" t="s">
        <v>80</v>
      </c>
      <c r="AW626" s="14" t="s">
        <v>33</v>
      </c>
      <c r="AX626" s="14" t="s">
        <v>71</v>
      </c>
      <c r="AY626" s="252" t="s">
        <v>140</v>
      </c>
    </row>
    <row r="627" s="13" customFormat="1">
      <c r="A627" s="13"/>
      <c r="B627" s="231"/>
      <c r="C627" s="232"/>
      <c r="D627" s="233" t="s">
        <v>151</v>
      </c>
      <c r="E627" s="234" t="s">
        <v>18</v>
      </c>
      <c r="F627" s="235" t="s">
        <v>504</v>
      </c>
      <c r="G627" s="232"/>
      <c r="H627" s="234" t="s">
        <v>18</v>
      </c>
      <c r="I627" s="236"/>
      <c r="J627" s="232"/>
      <c r="K627" s="232"/>
      <c r="L627" s="237"/>
      <c r="M627" s="238"/>
      <c r="N627" s="239"/>
      <c r="O627" s="239"/>
      <c r="P627" s="239"/>
      <c r="Q627" s="239"/>
      <c r="R627" s="239"/>
      <c r="S627" s="239"/>
      <c r="T627" s="24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1" t="s">
        <v>151</v>
      </c>
      <c r="AU627" s="241" t="s">
        <v>80</v>
      </c>
      <c r="AV627" s="13" t="s">
        <v>78</v>
      </c>
      <c r="AW627" s="13" t="s">
        <v>33</v>
      </c>
      <c r="AX627" s="13" t="s">
        <v>71</v>
      </c>
      <c r="AY627" s="241" t="s">
        <v>140</v>
      </c>
    </row>
    <row r="628" s="14" customFormat="1">
      <c r="A628" s="14"/>
      <c r="B628" s="242"/>
      <c r="C628" s="243"/>
      <c r="D628" s="233" t="s">
        <v>151</v>
      </c>
      <c r="E628" s="244" t="s">
        <v>18</v>
      </c>
      <c r="F628" s="245" t="s">
        <v>505</v>
      </c>
      <c r="G628" s="243"/>
      <c r="H628" s="246">
        <v>-331.81</v>
      </c>
      <c r="I628" s="247"/>
      <c r="J628" s="243"/>
      <c r="K628" s="243"/>
      <c r="L628" s="248"/>
      <c r="M628" s="249"/>
      <c r="N628" s="250"/>
      <c r="O628" s="250"/>
      <c r="P628" s="250"/>
      <c r="Q628" s="250"/>
      <c r="R628" s="250"/>
      <c r="S628" s="250"/>
      <c r="T628" s="25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2" t="s">
        <v>151</v>
      </c>
      <c r="AU628" s="252" t="s">
        <v>80</v>
      </c>
      <c r="AV628" s="14" t="s">
        <v>80</v>
      </c>
      <c r="AW628" s="14" t="s">
        <v>33</v>
      </c>
      <c r="AX628" s="14" t="s">
        <v>71</v>
      </c>
      <c r="AY628" s="252" t="s">
        <v>140</v>
      </c>
    </row>
    <row r="629" s="15" customFormat="1">
      <c r="A629" s="15"/>
      <c r="B629" s="253"/>
      <c r="C629" s="254"/>
      <c r="D629" s="233" t="s">
        <v>151</v>
      </c>
      <c r="E629" s="255" t="s">
        <v>18</v>
      </c>
      <c r="F629" s="256" t="s">
        <v>154</v>
      </c>
      <c r="G629" s="254"/>
      <c r="H629" s="257">
        <v>710.50999999999999</v>
      </c>
      <c r="I629" s="258"/>
      <c r="J629" s="254"/>
      <c r="K629" s="254"/>
      <c r="L629" s="259"/>
      <c r="M629" s="260"/>
      <c r="N629" s="261"/>
      <c r="O629" s="261"/>
      <c r="P629" s="261"/>
      <c r="Q629" s="261"/>
      <c r="R629" s="261"/>
      <c r="S629" s="261"/>
      <c r="T629" s="262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3" t="s">
        <v>151</v>
      </c>
      <c r="AU629" s="263" t="s">
        <v>80</v>
      </c>
      <c r="AV629" s="15" t="s">
        <v>147</v>
      </c>
      <c r="AW629" s="15" t="s">
        <v>33</v>
      </c>
      <c r="AX629" s="15" t="s">
        <v>78</v>
      </c>
      <c r="AY629" s="263" t="s">
        <v>140</v>
      </c>
    </row>
    <row r="630" s="14" customFormat="1">
      <c r="A630" s="14"/>
      <c r="B630" s="242"/>
      <c r="C630" s="243"/>
      <c r="D630" s="233" t="s">
        <v>151</v>
      </c>
      <c r="E630" s="243"/>
      <c r="F630" s="245" t="s">
        <v>506</v>
      </c>
      <c r="G630" s="243"/>
      <c r="H630" s="246">
        <v>746.03999999999996</v>
      </c>
      <c r="I630" s="247"/>
      <c r="J630" s="243"/>
      <c r="K630" s="243"/>
      <c r="L630" s="248"/>
      <c r="M630" s="249"/>
      <c r="N630" s="250"/>
      <c r="O630" s="250"/>
      <c r="P630" s="250"/>
      <c r="Q630" s="250"/>
      <c r="R630" s="250"/>
      <c r="S630" s="250"/>
      <c r="T630" s="25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2" t="s">
        <v>151</v>
      </c>
      <c r="AU630" s="252" t="s">
        <v>80</v>
      </c>
      <c r="AV630" s="14" t="s">
        <v>80</v>
      </c>
      <c r="AW630" s="14" t="s">
        <v>4</v>
      </c>
      <c r="AX630" s="14" t="s">
        <v>78</v>
      </c>
      <c r="AY630" s="252" t="s">
        <v>140</v>
      </c>
    </row>
    <row r="631" s="2" customFormat="1" ht="16.5" customHeight="1">
      <c r="A631" s="40"/>
      <c r="B631" s="41"/>
      <c r="C631" s="264" t="s">
        <v>507</v>
      </c>
      <c r="D631" s="264" t="s">
        <v>300</v>
      </c>
      <c r="E631" s="265" t="s">
        <v>508</v>
      </c>
      <c r="F631" s="266" t="s">
        <v>509</v>
      </c>
      <c r="G631" s="267" t="s">
        <v>145</v>
      </c>
      <c r="H631" s="268">
        <v>348.39999999999998</v>
      </c>
      <c r="I631" s="269"/>
      <c r="J631" s="268">
        <f>ROUND(I631*H631,2)</f>
        <v>0</v>
      </c>
      <c r="K631" s="266" t="s">
        <v>146</v>
      </c>
      <c r="L631" s="270"/>
      <c r="M631" s="271" t="s">
        <v>18</v>
      </c>
      <c r="N631" s="272" t="s">
        <v>42</v>
      </c>
      <c r="O631" s="86"/>
      <c r="P631" s="222">
        <f>O631*H631</f>
        <v>0</v>
      </c>
      <c r="Q631" s="222">
        <v>0.0027200000000000002</v>
      </c>
      <c r="R631" s="222">
        <f>Q631*H631</f>
        <v>0.94764800000000005</v>
      </c>
      <c r="S631" s="222">
        <v>0</v>
      </c>
      <c r="T631" s="223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4" t="s">
        <v>217</v>
      </c>
      <c r="AT631" s="224" t="s">
        <v>300</v>
      </c>
      <c r="AU631" s="224" t="s">
        <v>80</v>
      </c>
      <c r="AY631" s="19" t="s">
        <v>140</v>
      </c>
      <c r="BE631" s="225">
        <f>IF(N631="základní",J631,0)</f>
        <v>0</v>
      </c>
      <c r="BF631" s="225">
        <f>IF(N631="snížená",J631,0)</f>
        <v>0</v>
      </c>
      <c r="BG631" s="225">
        <f>IF(N631="zákl. přenesená",J631,0)</f>
        <v>0</v>
      </c>
      <c r="BH631" s="225">
        <f>IF(N631="sníž. přenesená",J631,0)</f>
        <v>0</v>
      </c>
      <c r="BI631" s="225">
        <f>IF(N631="nulová",J631,0)</f>
        <v>0</v>
      </c>
      <c r="BJ631" s="19" t="s">
        <v>78</v>
      </c>
      <c r="BK631" s="225">
        <f>ROUND(I631*H631,2)</f>
        <v>0</v>
      </c>
      <c r="BL631" s="19" t="s">
        <v>147</v>
      </c>
      <c r="BM631" s="224" t="s">
        <v>510</v>
      </c>
    </row>
    <row r="632" s="13" customFormat="1">
      <c r="A632" s="13"/>
      <c r="B632" s="231"/>
      <c r="C632" s="232"/>
      <c r="D632" s="233" t="s">
        <v>151</v>
      </c>
      <c r="E632" s="234" t="s">
        <v>18</v>
      </c>
      <c r="F632" s="235" t="s">
        <v>436</v>
      </c>
      <c r="G632" s="232"/>
      <c r="H632" s="234" t="s">
        <v>18</v>
      </c>
      <c r="I632" s="236"/>
      <c r="J632" s="232"/>
      <c r="K632" s="232"/>
      <c r="L632" s="237"/>
      <c r="M632" s="238"/>
      <c r="N632" s="239"/>
      <c r="O632" s="239"/>
      <c r="P632" s="239"/>
      <c r="Q632" s="239"/>
      <c r="R632" s="239"/>
      <c r="S632" s="239"/>
      <c r="T632" s="24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1" t="s">
        <v>151</v>
      </c>
      <c r="AU632" s="241" t="s">
        <v>80</v>
      </c>
      <c r="AV632" s="13" t="s">
        <v>78</v>
      </c>
      <c r="AW632" s="13" t="s">
        <v>33</v>
      </c>
      <c r="AX632" s="13" t="s">
        <v>71</v>
      </c>
      <c r="AY632" s="241" t="s">
        <v>140</v>
      </c>
    </row>
    <row r="633" s="14" customFormat="1">
      <c r="A633" s="14"/>
      <c r="B633" s="242"/>
      <c r="C633" s="243"/>
      <c r="D633" s="233" t="s">
        <v>151</v>
      </c>
      <c r="E633" s="244" t="s">
        <v>18</v>
      </c>
      <c r="F633" s="245" t="s">
        <v>511</v>
      </c>
      <c r="G633" s="243"/>
      <c r="H633" s="246">
        <v>5.54</v>
      </c>
      <c r="I633" s="247"/>
      <c r="J633" s="243"/>
      <c r="K633" s="243"/>
      <c r="L633" s="248"/>
      <c r="M633" s="249"/>
      <c r="N633" s="250"/>
      <c r="O633" s="250"/>
      <c r="P633" s="250"/>
      <c r="Q633" s="250"/>
      <c r="R633" s="250"/>
      <c r="S633" s="250"/>
      <c r="T633" s="25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2" t="s">
        <v>151</v>
      </c>
      <c r="AU633" s="252" t="s">
        <v>80</v>
      </c>
      <c r="AV633" s="14" t="s">
        <v>80</v>
      </c>
      <c r="AW633" s="14" t="s">
        <v>33</v>
      </c>
      <c r="AX633" s="14" t="s">
        <v>71</v>
      </c>
      <c r="AY633" s="252" t="s">
        <v>140</v>
      </c>
    </row>
    <row r="634" s="14" customFormat="1">
      <c r="A634" s="14"/>
      <c r="B634" s="242"/>
      <c r="C634" s="243"/>
      <c r="D634" s="233" t="s">
        <v>151</v>
      </c>
      <c r="E634" s="244" t="s">
        <v>18</v>
      </c>
      <c r="F634" s="245" t="s">
        <v>511</v>
      </c>
      <c r="G634" s="243"/>
      <c r="H634" s="246">
        <v>5.54</v>
      </c>
      <c r="I634" s="247"/>
      <c r="J634" s="243"/>
      <c r="K634" s="243"/>
      <c r="L634" s="248"/>
      <c r="M634" s="249"/>
      <c r="N634" s="250"/>
      <c r="O634" s="250"/>
      <c r="P634" s="250"/>
      <c r="Q634" s="250"/>
      <c r="R634" s="250"/>
      <c r="S634" s="250"/>
      <c r="T634" s="251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2" t="s">
        <v>151</v>
      </c>
      <c r="AU634" s="252" t="s">
        <v>80</v>
      </c>
      <c r="AV634" s="14" t="s">
        <v>80</v>
      </c>
      <c r="AW634" s="14" t="s">
        <v>33</v>
      </c>
      <c r="AX634" s="14" t="s">
        <v>71</v>
      </c>
      <c r="AY634" s="252" t="s">
        <v>140</v>
      </c>
    </row>
    <row r="635" s="14" customFormat="1">
      <c r="A635" s="14"/>
      <c r="B635" s="242"/>
      <c r="C635" s="243"/>
      <c r="D635" s="233" t="s">
        <v>151</v>
      </c>
      <c r="E635" s="244" t="s">
        <v>18</v>
      </c>
      <c r="F635" s="245" t="s">
        <v>512</v>
      </c>
      <c r="G635" s="243"/>
      <c r="H635" s="246">
        <v>6.2400000000000002</v>
      </c>
      <c r="I635" s="247"/>
      <c r="J635" s="243"/>
      <c r="K635" s="243"/>
      <c r="L635" s="248"/>
      <c r="M635" s="249"/>
      <c r="N635" s="250"/>
      <c r="O635" s="250"/>
      <c r="P635" s="250"/>
      <c r="Q635" s="250"/>
      <c r="R635" s="250"/>
      <c r="S635" s="250"/>
      <c r="T635" s="25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2" t="s">
        <v>151</v>
      </c>
      <c r="AU635" s="252" t="s">
        <v>80</v>
      </c>
      <c r="AV635" s="14" t="s">
        <v>80</v>
      </c>
      <c r="AW635" s="14" t="s">
        <v>33</v>
      </c>
      <c r="AX635" s="14" t="s">
        <v>71</v>
      </c>
      <c r="AY635" s="252" t="s">
        <v>140</v>
      </c>
    </row>
    <row r="636" s="14" customFormat="1">
      <c r="A636" s="14"/>
      <c r="B636" s="242"/>
      <c r="C636" s="243"/>
      <c r="D636" s="233" t="s">
        <v>151</v>
      </c>
      <c r="E636" s="244" t="s">
        <v>18</v>
      </c>
      <c r="F636" s="245" t="s">
        <v>513</v>
      </c>
      <c r="G636" s="243"/>
      <c r="H636" s="246">
        <v>10.34</v>
      </c>
      <c r="I636" s="247"/>
      <c r="J636" s="243"/>
      <c r="K636" s="243"/>
      <c r="L636" s="248"/>
      <c r="M636" s="249"/>
      <c r="N636" s="250"/>
      <c r="O636" s="250"/>
      <c r="P636" s="250"/>
      <c r="Q636" s="250"/>
      <c r="R636" s="250"/>
      <c r="S636" s="250"/>
      <c r="T636" s="25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2" t="s">
        <v>151</v>
      </c>
      <c r="AU636" s="252" t="s">
        <v>80</v>
      </c>
      <c r="AV636" s="14" t="s">
        <v>80</v>
      </c>
      <c r="AW636" s="14" t="s">
        <v>33</v>
      </c>
      <c r="AX636" s="14" t="s">
        <v>71</v>
      </c>
      <c r="AY636" s="252" t="s">
        <v>140</v>
      </c>
    </row>
    <row r="637" s="14" customFormat="1">
      <c r="A637" s="14"/>
      <c r="B637" s="242"/>
      <c r="C637" s="243"/>
      <c r="D637" s="233" t="s">
        <v>151</v>
      </c>
      <c r="E637" s="244" t="s">
        <v>18</v>
      </c>
      <c r="F637" s="245" t="s">
        <v>514</v>
      </c>
      <c r="G637" s="243"/>
      <c r="H637" s="246">
        <v>7.8799999999999999</v>
      </c>
      <c r="I637" s="247"/>
      <c r="J637" s="243"/>
      <c r="K637" s="243"/>
      <c r="L637" s="248"/>
      <c r="M637" s="249"/>
      <c r="N637" s="250"/>
      <c r="O637" s="250"/>
      <c r="P637" s="250"/>
      <c r="Q637" s="250"/>
      <c r="R637" s="250"/>
      <c r="S637" s="250"/>
      <c r="T637" s="25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2" t="s">
        <v>151</v>
      </c>
      <c r="AU637" s="252" t="s">
        <v>80</v>
      </c>
      <c r="AV637" s="14" t="s">
        <v>80</v>
      </c>
      <c r="AW637" s="14" t="s">
        <v>33</v>
      </c>
      <c r="AX637" s="14" t="s">
        <v>71</v>
      </c>
      <c r="AY637" s="252" t="s">
        <v>140</v>
      </c>
    </row>
    <row r="638" s="14" customFormat="1">
      <c r="A638" s="14"/>
      <c r="B638" s="242"/>
      <c r="C638" s="243"/>
      <c r="D638" s="233" t="s">
        <v>151</v>
      </c>
      <c r="E638" s="244" t="s">
        <v>18</v>
      </c>
      <c r="F638" s="245" t="s">
        <v>515</v>
      </c>
      <c r="G638" s="243"/>
      <c r="H638" s="246">
        <v>4.4400000000000004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2" t="s">
        <v>151</v>
      </c>
      <c r="AU638" s="252" t="s">
        <v>80</v>
      </c>
      <c r="AV638" s="14" t="s">
        <v>80</v>
      </c>
      <c r="AW638" s="14" t="s">
        <v>33</v>
      </c>
      <c r="AX638" s="14" t="s">
        <v>71</v>
      </c>
      <c r="AY638" s="252" t="s">
        <v>140</v>
      </c>
    </row>
    <row r="639" s="14" customFormat="1">
      <c r="A639" s="14"/>
      <c r="B639" s="242"/>
      <c r="C639" s="243"/>
      <c r="D639" s="233" t="s">
        <v>151</v>
      </c>
      <c r="E639" s="244" t="s">
        <v>18</v>
      </c>
      <c r="F639" s="245" t="s">
        <v>516</v>
      </c>
      <c r="G639" s="243"/>
      <c r="H639" s="246">
        <v>6.7800000000000002</v>
      </c>
      <c r="I639" s="247"/>
      <c r="J639" s="243"/>
      <c r="K639" s="243"/>
      <c r="L639" s="248"/>
      <c r="M639" s="249"/>
      <c r="N639" s="250"/>
      <c r="O639" s="250"/>
      <c r="P639" s="250"/>
      <c r="Q639" s="250"/>
      <c r="R639" s="250"/>
      <c r="S639" s="250"/>
      <c r="T639" s="25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2" t="s">
        <v>151</v>
      </c>
      <c r="AU639" s="252" t="s">
        <v>80</v>
      </c>
      <c r="AV639" s="14" t="s">
        <v>80</v>
      </c>
      <c r="AW639" s="14" t="s">
        <v>33</v>
      </c>
      <c r="AX639" s="14" t="s">
        <v>71</v>
      </c>
      <c r="AY639" s="252" t="s">
        <v>140</v>
      </c>
    </row>
    <row r="640" s="14" customFormat="1">
      <c r="A640" s="14"/>
      <c r="B640" s="242"/>
      <c r="C640" s="243"/>
      <c r="D640" s="233" t="s">
        <v>151</v>
      </c>
      <c r="E640" s="244" t="s">
        <v>18</v>
      </c>
      <c r="F640" s="245" t="s">
        <v>516</v>
      </c>
      <c r="G640" s="243"/>
      <c r="H640" s="246">
        <v>6.7800000000000002</v>
      </c>
      <c r="I640" s="247"/>
      <c r="J640" s="243"/>
      <c r="K640" s="243"/>
      <c r="L640" s="248"/>
      <c r="M640" s="249"/>
      <c r="N640" s="250"/>
      <c r="O640" s="250"/>
      <c r="P640" s="250"/>
      <c r="Q640" s="250"/>
      <c r="R640" s="250"/>
      <c r="S640" s="250"/>
      <c r="T640" s="251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2" t="s">
        <v>151</v>
      </c>
      <c r="AU640" s="252" t="s">
        <v>80</v>
      </c>
      <c r="AV640" s="14" t="s">
        <v>80</v>
      </c>
      <c r="AW640" s="14" t="s">
        <v>33</v>
      </c>
      <c r="AX640" s="14" t="s">
        <v>71</v>
      </c>
      <c r="AY640" s="252" t="s">
        <v>140</v>
      </c>
    </row>
    <row r="641" s="14" customFormat="1">
      <c r="A641" s="14"/>
      <c r="B641" s="242"/>
      <c r="C641" s="243"/>
      <c r="D641" s="233" t="s">
        <v>151</v>
      </c>
      <c r="E641" s="244" t="s">
        <v>18</v>
      </c>
      <c r="F641" s="245" t="s">
        <v>517</v>
      </c>
      <c r="G641" s="243"/>
      <c r="H641" s="246">
        <v>4.9900000000000002</v>
      </c>
      <c r="I641" s="247"/>
      <c r="J641" s="243"/>
      <c r="K641" s="243"/>
      <c r="L641" s="248"/>
      <c r="M641" s="249"/>
      <c r="N641" s="250"/>
      <c r="O641" s="250"/>
      <c r="P641" s="250"/>
      <c r="Q641" s="250"/>
      <c r="R641" s="250"/>
      <c r="S641" s="250"/>
      <c r="T641" s="25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2" t="s">
        <v>151</v>
      </c>
      <c r="AU641" s="252" t="s">
        <v>80</v>
      </c>
      <c r="AV641" s="14" t="s">
        <v>80</v>
      </c>
      <c r="AW641" s="14" t="s">
        <v>33</v>
      </c>
      <c r="AX641" s="14" t="s">
        <v>71</v>
      </c>
      <c r="AY641" s="252" t="s">
        <v>140</v>
      </c>
    </row>
    <row r="642" s="14" customFormat="1">
      <c r="A642" s="14"/>
      <c r="B642" s="242"/>
      <c r="C642" s="243"/>
      <c r="D642" s="233" t="s">
        <v>151</v>
      </c>
      <c r="E642" s="244" t="s">
        <v>18</v>
      </c>
      <c r="F642" s="245" t="s">
        <v>517</v>
      </c>
      <c r="G642" s="243"/>
      <c r="H642" s="246">
        <v>4.9900000000000002</v>
      </c>
      <c r="I642" s="247"/>
      <c r="J642" s="243"/>
      <c r="K642" s="243"/>
      <c r="L642" s="248"/>
      <c r="M642" s="249"/>
      <c r="N642" s="250"/>
      <c r="O642" s="250"/>
      <c r="P642" s="250"/>
      <c r="Q642" s="250"/>
      <c r="R642" s="250"/>
      <c r="S642" s="250"/>
      <c r="T642" s="251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2" t="s">
        <v>151</v>
      </c>
      <c r="AU642" s="252" t="s">
        <v>80</v>
      </c>
      <c r="AV642" s="14" t="s">
        <v>80</v>
      </c>
      <c r="AW642" s="14" t="s">
        <v>33</v>
      </c>
      <c r="AX642" s="14" t="s">
        <v>71</v>
      </c>
      <c r="AY642" s="252" t="s">
        <v>140</v>
      </c>
    </row>
    <row r="643" s="14" customFormat="1">
      <c r="A643" s="14"/>
      <c r="B643" s="242"/>
      <c r="C643" s="243"/>
      <c r="D643" s="233" t="s">
        <v>151</v>
      </c>
      <c r="E643" s="244" t="s">
        <v>18</v>
      </c>
      <c r="F643" s="245" t="s">
        <v>518</v>
      </c>
      <c r="G643" s="243"/>
      <c r="H643" s="246">
        <v>2.8100000000000001</v>
      </c>
      <c r="I643" s="247"/>
      <c r="J643" s="243"/>
      <c r="K643" s="243"/>
      <c r="L643" s="248"/>
      <c r="M643" s="249"/>
      <c r="N643" s="250"/>
      <c r="O643" s="250"/>
      <c r="P643" s="250"/>
      <c r="Q643" s="250"/>
      <c r="R643" s="250"/>
      <c r="S643" s="250"/>
      <c r="T643" s="25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2" t="s">
        <v>151</v>
      </c>
      <c r="AU643" s="252" t="s">
        <v>80</v>
      </c>
      <c r="AV643" s="14" t="s">
        <v>80</v>
      </c>
      <c r="AW643" s="14" t="s">
        <v>33</v>
      </c>
      <c r="AX643" s="14" t="s">
        <v>71</v>
      </c>
      <c r="AY643" s="252" t="s">
        <v>140</v>
      </c>
    </row>
    <row r="644" s="14" customFormat="1">
      <c r="A644" s="14"/>
      <c r="B644" s="242"/>
      <c r="C644" s="243"/>
      <c r="D644" s="233" t="s">
        <v>151</v>
      </c>
      <c r="E644" s="244" t="s">
        <v>18</v>
      </c>
      <c r="F644" s="245" t="s">
        <v>518</v>
      </c>
      <c r="G644" s="243"/>
      <c r="H644" s="246">
        <v>2.8100000000000001</v>
      </c>
      <c r="I644" s="247"/>
      <c r="J644" s="243"/>
      <c r="K644" s="243"/>
      <c r="L644" s="248"/>
      <c r="M644" s="249"/>
      <c r="N644" s="250"/>
      <c r="O644" s="250"/>
      <c r="P644" s="250"/>
      <c r="Q644" s="250"/>
      <c r="R644" s="250"/>
      <c r="S644" s="250"/>
      <c r="T644" s="25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2" t="s">
        <v>151</v>
      </c>
      <c r="AU644" s="252" t="s">
        <v>80</v>
      </c>
      <c r="AV644" s="14" t="s">
        <v>80</v>
      </c>
      <c r="AW644" s="14" t="s">
        <v>33</v>
      </c>
      <c r="AX644" s="14" t="s">
        <v>71</v>
      </c>
      <c r="AY644" s="252" t="s">
        <v>140</v>
      </c>
    </row>
    <row r="645" s="14" customFormat="1">
      <c r="A645" s="14"/>
      <c r="B645" s="242"/>
      <c r="C645" s="243"/>
      <c r="D645" s="233" t="s">
        <v>151</v>
      </c>
      <c r="E645" s="244" t="s">
        <v>18</v>
      </c>
      <c r="F645" s="245" t="s">
        <v>519</v>
      </c>
      <c r="G645" s="243"/>
      <c r="H645" s="246">
        <v>1.6799999999999999</v>
      </c>
      <c r="I645" s="247"/>
      <c r="J645" s="243"/>
      <c r="K645" s="243"/>
      <c r="L645" s="248"/>
      <c r="M645" s="249"/>
      <c r="N645" s="250"/>
      <c r="O645" s="250"/>
      <c r="P645" s="250"/>
      <c r="Q645" s="250"/>
      <c r="R645" s="250"/>
      <c r="S645" s="250"/>
      <c r="T645" s="25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2" t="s">
        <v>151</v>
      </c>
      <c r="AU645" s="252" t="s">
        <v>80</v>
      </c>
      <c r="AV645" s="14" t="s">
        <v>80</v>
      </c>
      <c r="AW645" s="14" t="s">
        <v>33</v>
      </c>
      <c r="AX645" s="14" t="s">
        <v>71</v>
      </c>
      <c r="AY645" s="252" t="s">
        <v>140</v>
      </c>
    </row>
    <row r="646" s="13" customFormat="1">
      <c r="A646" s="13"/>
      <c r="B646" s="231"/>
      <c r="C646" s="232"/>
      <c r="D646" s="233" t="s">
        <v>151</v>
      </c>
      <c r="E646" s="234" t="s">
        <v>18</v>
      </c>
      <c r="F646" s="235" t="s">
        <v>441</v>
      </c>
      <c r="G646" s="232"/>
      <c r="H646" s="234" t="s">
        <v>18</v>
      </c>
      <c r="I646" s="236"/>
      <c r="J646" s="232"/>
      <c r="K646" s="232"/>
      <c r="L646" s="237"/>
      <c r="M646" s="238"/>
      <c r="N646" s="239"/>
      <c r="O646" s="239"/>
      <c r="P646" s="239"/>
      <c r="Q646" s="239"/>
      <c r="R646" s="239"/>
      <c r="S646" s="239"/>
      <c r="T646" s="24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1" t="s">
        <v>151</v>
      </c>
      <c r="AU646" s="241" t="s">
        <v>80</v>
      </c>
      <c r="AV646" s="13" t="s">
        <v>78</v>
      </c>
      <c r="AW646" s="13" t="s">
        <v>33</v>
      </c>
      <c r="AX646" s="13" t="s">
        <v>71</v>
      </c>
      <c r="AY646" s="241" t="s">
        <v>140</v>
      </c>
    </row>
    <row r="647" s="14" customFormat="1">
      <c r="A647" s="14"/>
      <c r="B647" s="242"/>
      <c r="C647" s="243"/>
      <c r="D647" s="233" t="s">
        <v>151</v>
      </c>
      <c r="E647" s="244" t="s">
        <v>18</v>
      </c>
      <c r="F647" s="245" t="s">
        <v>520</v>
      </c>
      <c r="G647" s="243"/>
      <c r="H647" s="246">
        <v>5.21</v>
      </c>
      <c r="I647" s="247"/>
      <c r="J647" s="243"/>
      <c r="K647" s="243"/>
      <c r="L647" s="248"/>
      <c r="M647" s="249"/>
      <c r="N647" s="250"/>
      <c r="O647" s="250"/>
      <c r="P647" s="250"/>
      <c r="Q647" s="250"/>
      <c r="R647" s="250"/>
      <c r="S647" s="250"/>
      <c r="T647" s="25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2" t="s">
        <v>151</v>
      </c>
      <c r="AU647" s="252" t="s">
        <v>80</v>
      </c>
      <c r="AV647" s="14" t="s">
        <v>80</v>
      </c>
      <c r="AW647" s="14" t="s">
        <v>33</v>
      </c>
      <c r="AX647" s="14" t="s">
        <v>71</v>
      </c>
      <c r="AY647" s="252" t="s">
        <v>140</v>
      </c>
    </row>
    <row r="648" s="14" customFormat="1">
      <c r="A648" s="14"/>
      <c r="B648" s="242"/>
      <c r="C648" s="243"/>
      <c r="D648" s="233" t="s">
        <v>151</v>
      </c>
      <c r="E648" s="244" t="s">
        <v>18</v>
      </c>
      <c r="F648" s="245" t="s">
        <v>521</v>
      </c>
      <c r="G648" s="243"/>
      <c r="H648" s="246">
        <v>12.94</v>
      </c>
      <c r="I648" s="247"/>
      <c r="J648" s="243"/>
      <c r="K648" s="243"/>
      <c r="L648" s="248"/>
      <c r="M648" s="249"/>
      <c r="N648" s="250"/>
      <c r="O648" s="250"/>
      <c r="P648" s="250"/>
      <c r="Q648" s="250"/>
      <c r="R648" s="250"/>
      <c r="S648" s="250"/>
      <c r="T648" s="251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2" t="s">
        <v>151</v>
      </c>
      <c r="AU648" s="252" t="s">
        <v>80</v>
      </c>
      <c r="AV648" s="14" t="s">
        <v>80</v>
      </c>
      <c r="AW648" s="14" t="s">
        <v>33</v>
      </c>
      <c r="AX648" s="14" t="s">
        <v>71</v>
      </c>
      <c r="AY648" s="252" t="s">
        <v>140</v>
      </c>
    </row>
    <row r="649" s="14" customFormat="1">
      <c r="A649" s="14"/>
      <c r="B649" s="242"/>
      <c r="C649" s="243"/>
      <c r="D649" s="233" t="s">
        <v>151</v>
      </c>
      <c r="E649" s="244" t="s">
        <v>18</v>
      </c>
      <c r="F649" s="245" t="s">
        <v>522</v>
      </c>
      <c r="G649" s="243"/>
      <c r="H649" s="246">
        <v>2.6299999999999999</v>
      </c>
      <c r="I649" s="247"/>
      <c r="J649" s="243"/>
      <c r="K649" s="243"/>
      <c r="L649" s="248"/>
      <c r="M649" s="249"/>
      <c r="N649" s="250"/>
      <c r="O649" s="250"/>
      <c r="P649" s="250"/>
      <c r="Q649" s="250"/>
      <c r="R649" s="250"/>
      <c r="S649" s="250"/>
      <c r="T649" s="25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2" t="s">
        <v>151</v>
      </c>
      <c r="AU649" s="252" t="s">
        <v>80</v>
      </c>
      <c r="AV649" s="14" t="s">
        <v>80</v>
      </c>
      <c r="AW649" s="14" t="s">
        <v>33</v>
      </c>
      <c r="AX649" s="14" t="s">
        <v>71</v>
      </c>
      <c r="AY649" s="252" t="s">
        <v>140</v>
      </c>
    </row>
    <row r="650" s="14" customFormat="1">
      <c r="A650" s="14"/>
      <c r="B650" s="242"/>
      <c r="C650" s="243"/>
      <c r="D650" s="233" t="s">
        <v>151</v>
      </c>
      <c r="E650" s="244" t="s">
        <v>18</v>
      </c>
      <c r="F650" s="245" t="s">
        <v>522</v>
      </c>
      <c r="G650" s="243"/>
      <c r="H650" s="246">
        <v>2.6299999999999999</v>
      </c>
      <c r="I650" s="247"/>
      <c r="J650" s="243"/>
      <c r="K650" s="243"/>
      <c r="L650" s="248"/>
      <c r="M650" s="249"/>
      <c r="N650" s="250"/>
      <c r="O650" s="250"/>
      <c r="P650" s="250"/>
      <c r="Q650" s="250"/>
      <c r="R650" s="250"/>
      <c r="S650" s="250"/>
      <c r="T650" s="25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2" t="s">
        <v>151</v>
      </c>
      <c r="AU650" s="252" t="s">
        <v>80</v>
      </c>
      <c r="AV650" s="14" t="s">
        <v>80</v>
      </c>
      <c r="AW650" s="14" t="s">
        <v>33</v>
      </c>
      <c r="AX650" s="14" t="s">
        <v>71</v>
      </c>
      <c r="AY650" s="252" t="s">
        <v>140</v>
      </c>
    </row>
    <row r="651" s="14" customFormat="1">
      <c r="A651" s="14"/>
      <c r="B651" s="242"/>
      <c r="C651" s="243"/>
      <c r="D651" s="233" t="s">
        <v>151</v>
      </c>
      <c r="E651" s="244" t="s">
        <v>18</v>
      </c>
      <c r="F651" s="245" t="s">
        <v>523</v>
      </c>
      <c r="G651" s="243"/>
      <c r="H651" s="246">
        <v>4.2000000000000002</v>
      </c>
      <c r="I651" s="247"/>
      <c r="J651" s="243"/>
      <c r="K651" s="243"/>
      <c r="L651" s="248"/>
      <c r="M651" s="249"/>
      <c r="N651" s="250"/>
      <c r="O651" s="250"/>
      <c r="P651" s="250"/>
      <c r="Q651" s="250"/>
      <c r="R651" s="250"/>
      <c r="S651" s="250"/>
      <c r="T651" s="251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2" t="s">
        <v>151</v>
      </c>
      <c r="AU651" s="252" t="s">
        <v>80</v>
      </c>
      <c r="AV651" s="14" t="s">
        <v>80</v>
      </c>
      <c r="AW651" s="14" t="s">
        <v>33</v>
      </c>
      <c r="AX651" s="14" t="s">
        <v>71</v>
      </c>
      <c r="AY651" s="252" t="s">
        <v>140</v>
      </c>
    </row>
    <row r="652" s="14" customFormat="1">
      <c r="A652" s="14"/>
      <c r="B652" s="242"/>
      <c r="C652" s="243"/>
      <c r="D652" s="233" t="s">
        <v>151</v>
      </c>
      <c r="E652" s="244" t="s">
        <v>18</v>
      </c>
      <c r="F652" s="245" t="s">
        <v>524</v>
      </c>
      <c r="G652" s="243"/>
      <c r="H652" s="246">
        <v>59.060000000000002</v>
      </c>
      <c r="I652" s="247"/>
      <c r="J652" s="243"/>
      <c r="K652" s="243"/>
      <c r="L652" s="248"/>
      <c r="M652" s="249"/>
      <c r="N652" s="250"/>
      <c r="O652" s="250"/>
      <c r="P652" s="250"/>
      <c r="Q652" s="250"/>
      <c r="R652" s="250"/>
      <c r="S652" s="250"/>
      <c r="T652" s="25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2" t="s">
        <v>151</v>
      </c>
      <c r="AU652" s="252" t="s">
        <v>80</v>
      </c>
      <c r="AV652" s="14" t="s">
        <v>80</v>
      </c>
      <c r="AW652" s="14" t="s">
        <v>33</v>
      </c>
      <c r="AX652" s="14" t="s">
        <v>71</v>
      </c>
      <c r="AY652" s="252" t="s">
        <v>140</v>
      </c>
    </row>
    <row r="653" s="14" customFormat="1">
      <c r="A653" s="14"/>
      <c r="B653" s="242"/>
      <c r="C653" s="243"/>
      <c r="D653" s="233" t="s">
        <v>151</v>
      </c>
      <c r="E653" s="244" t="s">
        <v>18</v>
      </c>
      <c r="F653" s="245" t="s">
        <v>525</v>
      </c>
      <c r="G653" s="243"/>
      <c r="H653" s="246">
        <v>9.8100000000000005</v>
      </c>
      <c r="I653" s="247"/>
      <c r="J653" s="243"/>
      <c r="K653" s="243"/>
      <c r="L653" s="248"/>
      <c r="M653" s="249"/>
      <c r="N653" s="250"/>
      <c r="O653" s="250"/>
      <c r="P653" s="250"/>
      <c r="Q653" s="250"/>
      <c r="R653" s="250"/>
      <c r="S653" s="250"/>
      <c r="T653" s="25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2" t="s">
        <v>151</v>
      </c>
      <c r="AU653" s="252" t="s">
        <v>80</v>
      </c>
      <c r="AV653" s="14" t="s">
        <v>80</v>
      </c>
      <c r="AW653" s="14" t="s">
        <v>33</v>
      </c>
      <c r="AX653" s="14" t="s">
        <v>71</v>
      </c>
      <c r="AY653" s="252" t="s">
        <v>140</v>
      </c>
    </row>
    <row r="654" s="14" customFormat="1">
      <c r="A654" s="14"/>
      <c r="B654" s="242"/>
      <c r="C654" s="243"/>
      <c r="D654" s="233" t="s">
        <v>151</v>
      </c>
      <c r="E654" s="244" t="s">
        <v>18</v>
      </c>
      <c r="F654" s="245" t="s">
        <v>525</v>
      </c>
      <c r="G654" s="243"/>
      <c r="H654" s="246">
        <v>9.8100000000000005</v>
      </c>
      <c r="I654" s="247"/>
      <c r="J654" s="243"/>
      <c r="K654" s="243"/>
      <c r="L654" s="248"/>
      <c r="M654" s="249"/>
      <c r="N654" s="250"/>
      <c r="O654" s="250"/>
      <c r="P654" s="250"/>
      <c r="Q654" s="250"/>
      <c r="R654" s="250"/>
      <c r="S654" s="250"/>
      <c r="T654" s="251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2" t="s">
        <v>151</v>
      </c>
      <c r="AU654" s="252" t="s">
        <v>80</v>
      </c>
      <c r="AV654" s="14" t="s">
        <v>80</v>
      </c>
      <c r="AW654" s="14" t="s">
        <v>33</v>
      </c>
      <c r="AX654" s="14" t="s">
        <v>71</v>
      </c>
      <c r="AY654" s="252" t="s">
        <v>140</v>
      </c>
    </row>
    <row r="655" s="13" customFormat="1">
      <c r="A655" s="13"/>
      <c r="B655" s="231"/>
      <c r="C655" s="232"/>
      <c r="D655" s="233" t="s">
        <v>151</v>
      </c>
      <c r="E655" s="234" t="s">
        <v>18</v>
      </c>
      <c r="F655" s="235" t="s">
        <v>444</v>
      </c>
      <c r="G655" s="232"/>
      <c r="H655" s="234" t="s">
        <v>18</v>
      </c>
      <c r="I655" s="236"/>
      <c r="J655" s="232"/>
      <c r="K655" s="232"/>
      <c r="L655" s="237"/>
      <c r="M655" s="238"/>
      <c r="N655" s="239"/>
      <c r="O655" s="239"/>
      <c r="P655" s="239"/>
      <c r="Q655" s="239"/>
      <c r="R655" s="239"/>
      <c r="S655" s="239"/>
      <c r="T655" s="24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1" t="s">
        <v>151</v>
      </c>
      <c r="AU655" s="241" t="s">
        <v>80</v>
      </c>
      <c r="AV655" s="13" t="s">
        <v>78</v>
      </c>
      <c r="AW655" s="13" t="s">
        <v>33</v>
      </c>
      <c r="AX655" s="13" t="s">
        <v>71</v>
      </c>
      <c r="AY655" s="241" t="s">
        <v>140</v>
      </c>
    </row>
    <row r="656" s="14" customFormat="1">
      <c r="A656" s="14"/>
      <c r="B656" s="242"/>
      <c r="C656" s="243"/>
      <c r="D656" s="233" t="s">
        <v>151</v>
      </c>
      <c r="E656" s="244" t="s">
        <v>18</v>
      </c>
      <c r="F656" s="245" t="s">
        <v>526</v>
      </c>
      <c r="G656" s="243"/>
      <c r="H656" s="246">
        <v>7.2199999999999998</v>
      </c>
      <c r="I656" s="247"/>
      <c r="J656" s="243"/>
      <c r="K656" s="243"/>
      <c r="L656" s="248"/>
      <c r="M656" s="249"/>
      <c r="N656" s="250"/>
      <c r="O656" s="250"/>
      <c r="P656" s="250"/>
      <c r="Q656" s="250"/>
      <c r="R656" s="250"/>
      <c r="S656" s="250"/>
      <c r="T656" s="251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2" t="s">
        <v>151</v>
      </c>
      <c r="AU656" s="252" t="s">
        <v>80</v>
      </c>
      <c r="AV656" s="14" t="s">
        <v>80</v>
      </c>
      <c r="AW656" s="14" t="s">
        <v>33</v>
      </c>
      <c r="AX656" s="14" t="s">
        <v>71</v>
      </c>
      <c r="AY656" s="252" t="s">
        <v>140</v>
      </c>
    </row>
    <row r="657" s="14" customFormat="1">
      <c r="A657" s="14"/>
      <c r="B657" s="242"/>
      <c r="C657" s="243"/>
      <c r="D657" s="233" t="s">
        <v>151</v>
      </c>
      <c r="E657" s="244" t="s">
        <v>18</v>
      </c>
      <c r="F657" s="245" t="s">
        <v>526</v>
      </c>
      <c r="G657" s="243"/>
      <c r="H657" s="246">
        <v>7.2199999999999998</v>
      </c>
      <c r="I657" s="247"/>
      <c r="J657" s="243"/>
      <c r="K657" s="243"/>
      <c r="L657" s="248"/>
      <c r="M657" s="249"/>
      <c r="N657" s="250"/>
      <c r="O657" s="250"/>
      <c r="P657" s="250"/>
      <c r="Q657" s="250"/>
      <c r="R657" s="250"/>
      <c r="S657" s="250"/>
      <c r="T657" s="25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2" t="s">
        <v>151</v>
      </c>
      <c r="AU657" s="252" t="s">
        <v>80</v>
      </c>
      <c r="AV657" s="14" t="s">
        <v>80</v>
      </c>
      <c r="AW657" s="14" t="s">
        <v>33</v>
      </c>
      <c r="AX657" s="14" t="s">
        <v>71</v>
      </c>
      <c r="AY657" s="252" t="s">
        <v>140</v>
      </c>
    </row>
    <row r="658" s="14" customFormat="1">
      <c r="A658" s="14"/>
      <c r="B658" s="242"/>
      <c r="C658" s="243"/>
      <c r="D658" s="233" t="s">
        <v>151</v>
      </c>
      <c r="E658" s="244" t="s">
        <v>18</v>
      </c>
      <c r="F658" s="245" t="s">
        <v>527</v>
      </c>
      <c r="G658" s="243"/>
      <c r="H658" s="246">
        <v>5</v>
      </c>
      <c r="I658" s="247"/>
      <c r="J658" s="243"/>
      <c r="K658" s="243"/>
      <c r="L658" s="248"/>
      <c r="M658" s="249"/>
      <c r="N658" s="250"/>
      <c r="O658" s="250"/>
      <c r="P658" s="250"/>
      <c r="Q658" s="250"/>
      <c r="R658" s="250"/>
      <c r="S658" s="250"/>
      <c r="T658" s="25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2" t="s">
        <v>151</v>
      </c>
      <c r="AU658" s="252" t="s">
        <v>80</v>
      </c>
      <c r="AV658" s="14" t="s">
        <v>80</v>
      </c>
      <c r="AW658" s="14" t="s">
        <v>33</v>
      </c>
      <c r="AX658" s="14" t="s">
        <v>71</v>
      </c>
      <c r="AY658" s="252" t="s">
        <v>140</v>
      </c>
    </row>
    <row r="659" s="14" customFormat="1">
      <c r="A659" s="14"/>
      <c r="B659" s="242"/>
      <c r="C659" s="243"/>
      <c r="D659" s="233" t="s">
        <v>151</v>
      </c>
      <c r="E659" s="244" t="s">
        <v>18</v>
      </c>
      <c r="F659" s="245" t="s">
        <v>527</v>
      </c>
      <c r="G659" s="243"/>
      <c r="H659" s="246">
        <v>5</v>
      </c>
      <c r="I659" s="247"/>
      <c r="J659" s="243"/>
      <c r="K659" s="243"/>
      <c r="L659" s="248"/>
      <c r="M659" s="249"/>
      <c r="N659" s="250"/>
      <c r="O659" s="250"/>
      <c r="P659" s="250"/>
      <c r="Q659" s="250"/>
      <c r="R659" s="250"/>
      <c r="S659" s="250"/>
      <c r="T659" s="251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2" t="s">
        <v>151</v>
      </c>
      <c r="AU659" s="252" t="s">
        <v>80</v>
      </c>
      <c r="AV659" s="14" t="s">
        <v>80</v>
      </c>
      <c r="AW659" s="14" t="s">
        <v>33</v>
      </c>
      <c r="AX659" s="14" t="s">
        <v>71</v>
      </c>
      <c r="AY659" s="252" t="s">
        <v>140</v>
      </c>
    </row>
    <row r="660" s="13" customFormat="1">
      <c r="A660" s="13"/>
      <c r="B660" s="231"/>
      <c r="C660" s="232"/>
      <c r="D660" s="233" t="s">
        <v>151</v>
      </c>
      <c r="E660" s="234" t="s">
        <v>18</v>
      </c>
      <c r="F660" s="235" t="s">
        <v>450</v>
      </c>
      <c r="G660" s="232"/>
      <c r="H660" s="234" t="s">
        <v>18</v>
      </c>
      <c r="I660" s="236"/>
      <c r="J660" s="232"/>
      <c r="K660" s="232"/>
      <c r="L660" s="237"/>
      <c r="M660" s="238"/>
      <c r="N660" s="239"/>
      <c r="O660" s="239"/>
      <c r="P660" s="239"/>
      <c r="Q660" s="239"/>
      <c r="R660" s="239"/>
      <c r="S660" s="239"/>
      <c r="T660" s="24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1" t="s">
        <v>151</v>
      </c>
      <c r="AU660" s="241" t="s">
        <v>80</v>
      </c>
      <c r="AV660" s="13" t="s">
        <v>78</v>
      </c>
      <c r="AW660" s="13" t="s">
        <v>33</v>
      </c>
      <c r="AX660" s="13" t="s">
        <v>71</v>
      </c>
      <c r="AY660" s="241" t="s">
        <v>140</v>
      </c>
    </row>
    <row r="661" s="14" customFormat="1">
      <c r="A661" s="14"/>
      <c r="B661" s="242"/>
      <c r="C661" s="243"/>
      <c r="D661" s="233" t="s">
        <v>151</v>
      </c>
      <c r="E661" s="244" t="s">
        <v>18</v>
      </c>
      <c r="F661" s="245" t="s">
        <v>528</v>
      </c>
      <c r="G661" s="243"/>
      <c r="H661" s="246">
        <v>7.6399999999999997</v>
      </c>
      <c r="I661" s="247"/>
      <c r="J661" s="243"/>
      <c r="K661" s="243"/>
      <c r="L661" s="248"/>
      <c r="M661" s="249"/>
      <c r="N661" s="250"/>
      <c r="O661" s="250"/>
      <c r="P661" s="250"/>
      <c r="Q661" s="250"/>
      <c r="R661" s="250"/>
      <c r="S661" s="250"/>
      <c r="T661" s="251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2" t="s">
        <v>151</v>
      </c>
      <c r="AU661" s="252" t="s">
        <v>80</v>
      </c>
      <c r="AV661" s="14" t="s">
        <v>80</v>
      </c>
      <c r="AW661" s="14" t="s">
        <v>33</v>
      </c>
      <c r="AX661" s="14" t="s">
        <v>71</v>
      </c>
      <c r="AY661" s="252" t="s">
        <v>140</v>
      </c>
    </row>
    <row r="662" s="14" customFormat="1">
      <c r="A662" s="14"/>
      <c r="B662" s="242"/>
      <c r="C662" s="243"/>
      <c r="D662" s="233" t="s">
        <v>151</v>
      </c>
      <c r="E662" s="244" t="s">
        <v>18</v>
      </c>
      <c r="F662" s="245" t="s">
        <v>529</v>
      </c>
      <c r="G662" s="243"/>
      <c r="H662" s="246">
        <v>7.6299999999999999</v>
      </c>
      <c r="I662" s="247"/>
      <c r="J662" s="243"/>
      <c r="K662" s="243"/>
      <c r="L662" s="248"/>
      <c r="M662" s="249"/>
      <c r="N662" s="250"/>
      <c r="O662" s="250"/>
      <c r="P662" s="250"/>
      <c r="Q662" s="250"/>
      <c r="R662" s="250"/>
      <c r="S662" s="250"/>
      <c r="T662" s="25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2" t="s">
        <v>151</v>
      </c>
      <c r="AU662" s="252" t="s">
        <v>80</v>
      </c>
      <c r="AV662" s="14" t="s">
        <v>80</v>
      </c>
      <c r="AW662" s="14" t="s">
        <v>33</v>
      </c>
      <c r="AX662" s="14" t="s">
        <v>71</v>
      </c>
      <c r="AY662" s="252" t="s">
        <v>140</v>
      </c>
    </row>
    <row r="663" s="14" customFormat="1">
      <c r="A663" s="14"/>
      <c r="B663" s="242"/>
      <c r="C663" s="243"/>
      <c r="D663" s="233" t="s">
        <v>151</v>
      </c>
      <c r="E663" s="244" t="s">
        <v>18</v>
      </c>
      <c r="F663" s="245" t="s">
        <v>528</v>
      </c>
      <c r="G663" s="243"/>
      <c r="H663" s="246">
        <v>7.6399999999999997</v>
      </c>
      <c r="I663" s="247"/>
      <c r="J663" s="243"/>
      <c r="K663" s="243"/>
      <c r="L663" s="248"/>
      <c r="M663" s="249"/>
      <c r="N663" s="250"/>
      <c r="O663" s="250"/>
      <c r="P663" s="250"/>
      <c r="Q663" s="250"/>
      <c r="R663" s="250"/>
      <c r="S663" s="250"/>
      <c r="T663" s="25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2" t="s">
        <v>151</v>
      </c>
      <c r="AU663" s="252" t="s">
        <v>80</v>
      </c>
      <c r="AV663" s="14" t="s">
        <v>80</v>
      </c>
      <c r="AW663" s="14" t="s">
        <v>33</v>
      </c>
      <c r="AX663" s="14" t="s">
        <v>71</v>
      </c>
      <c r="AY663" s="252" t="s">
        <v>140</v>
      </c>
    </row>
    <row r="664" s="14" customFormat="1">
      <c r="A664" s="14"/>
      <c r="B664" s="242"/>
      <c r="C664" s="243"/>
      <c r="D664" s="233" t="s">
        <v>151</v>
      </c>
      <c r="E664" s="244" t="s">
        <v>18</v>
      </c>
      <c r="F664" s="245" t="s">
        <v>530</v>
      </c>
      <c r="G664" s="243"/>
      <c r="H664" s="246">
        <v>15.08</v>
      </c>
      <c r="I664" s="247"/>
      <c r="J664" s="243"/>
      <c r="K664" s="243"/>
      <c r="L664" s="248"/>
      <c r="M664" s="249"/>
      <c r="N664" s="250"/>
      <c r="O664" s="250"/>
      <c r="P664" s="250"/>
      <c r="Q664" s="250"/>
      <c r="R664" s="250"/>
      <c r="S664" s="250"/>
      <c r="T664" s="25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2" t="s">
        <v>151</v>
      </c>
      <c r="AU664" s="252" t="s">
        <v>80</v>
      </c>
      <c r="AV664" s="14" t="s">
        <v>80</v>
      </c>
      <c r="AW664" s="14" t="s">
        <v>33</v>
      </c>
      <c r="AX664" s="14" t="s">
        <v>71</v>
      </c>
      <c r="AY664" s="252" t="s">
        <v>140</v>
      </c>
    </row>
    <row r="665" s="14" customFormat="1">
      <c r="A665" s="14"/>
      <c r="B665" s="242"/>
      <c r="C665" s="243"/>
      <c r="D665" s="233" t="s">
        <v>151</v>
      </c>
      <c r="E665" s="244" t="s">
        <v>18</v>
      </c>
      <c r="F665" s="245" t="s">
        <v>531</v>
      </c>
      <c r="G665" s="243"/>
      <c r="H665" s="246">
        <v>39.060000000000002</v>
      </c>
      <c r="I665" s="247"/>
      <c r="J665" s="243"/>
      <c r="K665" s="243"/>
      <c r="L665" s="248"/>
      <c r="M665" s="249"/>
      <c r="N665" s="250"/>
      <c r="O665" s="250"/>
      <c r="P665" s="250"/>
      <c r="Q665" s="250"/>
      <c r="R665" s="250"/>
      <c r="S665" s="250"/>
      <c r="T665" s="251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2" t="s">
        <v>151</v>
      </c>
      <c r="AU665" s="252" t="s">
        <v>80</v>
      </c>
      <c r="AV665" s="14" t="s">
        <v>80</v>
      </c>
      <c r="AW665" s="14" t="s">
        <v>33</v>
      </c>
      <c r="AX665" s="14" t="s">
        <v>71</v>
      </c>
      <c r="AY665" s="252" t="s">
        <v>140</v>
      </c>
    </row>
    <row r="666" s="14" customFormat="1">
      <c r="A666" s="14"/>
      <c r="B666" s="242"/>
      <c r="C666" s="243"/>
      <c r="D666" s="233" t="s">
        <v>151</v>
      </c>
      <c r="E666" s="244" t="s">
        <v>18</v>
      </c>
      <c r="F666" s="245" t="s">
        <v>532</v>
      </c>
      <c r="G666" s="243"/>
      <c r="H666" s="246">
        <v>2.5600000000000001</v>
      </c>
      <c r="I666" s="247"/>
      <c r="J666" s="243"/>
      <c r="K666" s="243"/>
      <c r="L666" s="248"/>
      <c r="M666" s="249"/>
      <c r="N666" s="250"/>
      <c r="O666" s="250"/>
      <c r="P666" s="250"/>
      <c r="Q666" s="250"/>
      <c r="R666" s="250"/>
      <c r="S666" s="250"/>
      <c r="T666" s="25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2" t="s">
        <v>151</v>
      </c>
      <c r="AU666" s="252" t="s">
        <v>80</v>
      </c>
      <c r="AV666" s="14" t="s">
        <v>80</v>
      </c>
      <c r="AW666" s="14" t="s">
        <v>33</v>
      </c>
      <c r="AX666" s="14" t="s">
        <v>71</v>
      </c>
      <c r="AY666" s="252" t="s">
        <v>140</v>
      </c>
    </row>
    <row r="667" s="14" customFormat="1">
      <c r="A667" s="14"/>
      <c r="B667" s="242"/>
      <c r="C667" s="243"/>
      <c r="D667" s="233" t="s">
        <v>151</v>
      </c>
      <c r="E667" s="244" t="s">
        <v>18</v>
      </c>
      <c r="F667" s="245" t="s">
        <v>532</v>
      </c>
      <c r="G667" s="243"/>
      <c r="H667" s="246">
        <v>2.5600000000000001</v>
      </c>
      <c r="I667" s="247"/>
      <c r="J667" s="243"/>
      <c r="K667" s="243"/>
      <c r="L667" s="248"/>
      <c r="M667" s="249"/>
      <c r="N667" s="250"/>
      <c r="O667" s="250"/>
      <c r="P667" s="250"/>
      <c r="Q667" s="250"/>
      <c r="R667" s="250"/>
      <c r="S667" s="250"/>
      <c r="T667" s="25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2" t="s">
        <v>151</v>
      </c>
      <c r="AU667" s="252" t="s">
        <v>80</v>
      </c>
      <c r="AV667" s="14" t="s">
        <v>80</v>
      </c>
      <c r="AW667" s="14" t="s">
        <v>33</v>
      </c>
      <c r="AX667" s="14" t="s">
        <v>71</v>
      </c>
      <c r="AY667" s="252" t="s">
        <v>140</v>
      </c>
    </row>
    <row r="668" s="14" customFormat="1">
      <c r="A668" s="14"/>
      <c r="B668" s="242"/>
      <c r="C668" s="243"/>
      <c r="D668" s="233" t="s">
        <v>151</v>
      </c>
      <c r="E668" s="244" t="s">
        <v>18</v>
      </c>
      <c r="F668" s="245" t="s">
        <v>533</v>
      </c>
      <c r="G668" s="243"/>
      <c r="H668" s="246">
        <v>6.8600000000000003</v>
      </c>
      <c r="I668" s="247"/>
      <c r="J668" s="243"/>
      <c r="K668" s="243"/>
      <c r="L668" s="248"/>
      <c r="M668" s="249"/>
      <c r="N668" s="250"/>
      <c r="O668" s="250"/>
      <c r="P668" s="250"/>
      <c r="Q668" s="250"/>
      <c r="R668" s="250"/>
      <c r="S668" s="250"/>
      <c r="T668" s="25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2" t="s">
        <v>151</v>
      </c>
      <c r="AU668" s="252" t="s">
        <v>80</v>
      </c>
      <c r="AV668" s="14" t="s">
        <v>80</v>
      </c>
      <c r="AW668" s="14" t="s">
        <v>33</v>
      </c>
      <c r="AX668" s="14" t="s">
        <v>71</v>
      </c>
      <c r="AY668" s="252" t="s">
        <v>140</v>
      </c>
    </row>
    <row r="669" s="14" customFormat="1">
      <c r="A669" s="14"/>
      <c r="B669" s="242"/>
      <c r="C669" s="243"/>
      <c r="D669" s="233" t="s">
        <v>151</v>
      </c>
      <c r="E669" s="244" t="s">
        <v>18</v>
      </c>
      <c r="F669" s="245" t="s">
        <v>533</v>
      </c>
      <c r="G669" s="243"/>
      <c r="H669" s="246">
        <v>6.8600000000000003</v>
      </c>
      <c r="I669" s="247"/>
      <c r="J669" s="243"/>
      <c r="K669" s="243"/>
      <c r="L669" s="248"/>
      <c r="M669" s="249"/>
      <c r="N669" s="250"/>
      <c r="O669" s="250"/>
      <c r="P669" s="250"/>
      <c r="Q669" s="250"/>
      <c r="R669" s="250"/>
      <c r="S669" s="250"/>
      <c r="T669" s="25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2" t="s">
        <v>151</v>
      </c>
      <c r="AU669" s="252" t="s">
        <v>80</v>
      </c>
      <c r="AV669" s="14" t="s">
        <v>80</v>
      </c>
      <c r="AW669" s="14" t="s">
        <v>33</v>
      </c>
      <c r="AX669" s="14" t="s">
        <v>71</v>
      </c>
      <c r="AY669" s="252" t="s">
        <v>140</v>
      </c>
    </row>
    <row r="670" s="14" customFormat="1">
      <c r="A670" s="14"/>
      <c r="B670" s="242"/>
      <c r="C670" s="243"/>
      <c r="D670" s="233" t="s">
        <v>151</v>
      </c>
      <c r="E670" s="244" t="s">
        <v>18</v>
      </c>
      <c r="F670" s="245" t="s">
        <v>534</v>
      </c>
      <c r="G670" s="243"/>
      <c r="H670" s="246">
        <v>1.4299999999999999</v>
      </c>
      <c r="I670" s="247"/>
      <c r="J670" s="243"/>
      <c r="K670" s="243"/>
      <c r="L670" s="248"/>
      <c r="M670" s="249"/>
      <c r="N670" s="250"/>
      <c r="O670" s="250"/>
      <c r="P670" s="250"/>
      <c r="Q670" s="250"/>
      <c r="R670" s="250"/>
      <c r="S670" s="250"/>
      <c r="T670" s="25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2" t="s">
        <v>151</v>
      </c>
      <c r="AU670" s="252" t="s">
        <v>80</v>
      </c>
      <c r="AV670" s="14" t="s">
        <v>80</v>
      </c>
      <c r="AW670" s="14" t="s">
        <v>33</v>
      </c>
      <c r="AX670" s="14" t="s">
        <v>71</v>
      </c>
      <c r="AY670" s="252" t="s">
        <v>140</v>
      </c>
    </row>
    <row r="671" s="14" customFormat="1">
      <c r="A671" s="14"/>
      <c r="B671" s="242"/>
      <c r="C671" s="243"/>
      <c r="D671" s="233" t="s">
        <v>151</v>
      </c>
      <c r="E671" s="244" t="s">
        <v>18</v>
      </c>
      <c r="F671" s="245" t="s">
        <v>535</v>
      </c>
      <c r="G671" s="243"/>
      <c r="H671" s="246">
        <v>5.8799999999999999</v>
      </c>
      <c r="I671" s="247"/>
      <c r="J671" s="243"/>
      <c r="K671" s="243"/>
      <c r="L671" s="248"/>
      <c r="M671" s="249"/>
      <c r="N671" s="250"/>
      <c r="O671" s="250"/>
      <c r="P671" s="250"/>
      <c r="Q671" s="250"/>
      <c r="R671" s="250"/>
      <c r="S671" s="250"/>
      <c r="T671" s="25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2" t="s">
        <v>151</v>
      </c>
      <c r="AU671" s="252" t="s">
        <v>80</v>
      </c>
      <c r="AV671" s="14" t="s">
        <v>80</v>
      </c>
      <c r="AW671" s="14" t="s">
        <v>33</v>
      </c>
      <c r="AX671" s="14" t="s">
        <v>71</v>
      </c>
      <c r="AY671" s="252" t="s">
        <v>140</v>
      </c>
    </row>
    <row r="672" s="14" customFormat="1">
      <c r="A672" s="14"/>
      <c r="B672" s="242"/>
      <c r="C672" s="243"/>
      <c r="D672" s="233" t="s">
        <v>151</v>
      </c>
      <c r="E672" s="244" t="s">
        <v>18</v>
      </c>
      <c r="F672" s="245" t="s">
        <v>536</v>
      </c>
      <c r="G672" s="243"/>
      <c r="H672" s="246">
        <v>11.880000000000001</v>
      </c>
      <c r="I672" s="247"/>
      <c r="J672" s="243"/>
      <c r="K672" s="243"/>
      <c r="L672" s="248"/>
      <c r="M672" s="249"/>
      <c r="N672" s="250"/>
      <c r="O672" s="250"/>
      <c r="P672" s="250"/>
      <c r="Q672" s="250"/>
      <c r="R672" s="250"/>
      <c r="S672" s="250"/>
      <c r="T672" s="25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2" t="s">
        <v>151</v>
      </c>
      <c r="AU672" s="252" t="s">
        <v>80</v>
      </c>
      <c r="AV672" s="14" t="s">
        <v>80</v>
      </c>
      <c r="AW672" s="14" t="s">
        <v>33</v>
      </c>
      <c r="AX672" s="14" t="s">
        <v>71</v>
      </c>
      <c r="AY672" s="252" t="s">
        <v>140</v>
      </c>
    </row>
    <row r="673" s="14" customFormat="1">
      <c r="A673" s="14"/>
      <c r="B673" s="242"/>
      <c r="C673" s="243"/>
      <c r="D673" s="233" t="s">
        <v>151</v>
      </c>
      <c r="E673" s="244" t="s">
        <v>18</v>
      </c>
      <c r="F673" s="245" t="s">
        <v>537</v>
      </c>
      <c r="G673" s="243"/>
      <c r="H673" s="246">
        <v>5.9400000000000004</v>
      </c>
      <c r="I673" s="247"/>
      <c r="J673" s="243"/>
      <c r="K673" s="243"/>
      <c r="L673" s="248"/>
      <c r="M673" s="249"/>
      <c r="N673" s="250"/>
      <c r="O673" s="250"/>
      <c r="P673" s="250"/>
      <c r="Q673" s="250"/>
      <c r="R673" s="250"/>
      <c r="S673" s="250"/>
      <c r="T673" s="25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2" t="s">
        <v>151</v>
      </c>
      <c r="AU673" s="252" t="s">
        <v>80</v>
      </c>
      <c r="AV673" s="14" t="s">
        <v>80</v>
      </c>
      <c r="AW673" s="14" t="s">
        <v>33</v>
      </c>
      <c r="AX673" s="14" t="s">
        <v>71</v>
      </c>
      <c r="AY673" s="252" t="s">
        <v>140</v>
      </c>
    </row>
    <row r="674" s="14" customFormat="1">
      <c r="A674" s="14"/>
      <c r="B674" s="242"/>
      <c r="C674" s="243"/>
      <c r="D674" s="233" t="s">
        <v>151</v>
      </c>
      <c r="E674" s="244" t="s">
        <v>18</v>
      </c>
      <c r="F674" s="245" t="s">
        <v>538</v>
      </c>
      <c r="G674" s="243"/>
      <c r="H674" s="246">
        <v>8.0999999999999996</v>
      </c>
      <c r="I674" s="247"/>
      <c r="J674" s="243"/>
      <c r="K674" s="243"/>
      <c r="L674" s="248"/>
      <c r="M674" s="249"/>
      <c r="N674" s="250"/>
      <c r="O674" s="250"/>
      <c r="P674" s="250"/>
      <c r="Q674" s="250"/>
      <c r="R674" s="250"/>
      <c r="S674" s="250"/>
      <c r="T674" s="25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2" t="s">
        <v>151</v>
      </c>
      <c r="AU674" s="252" t="s">
        <v>80</v>
      </c>
      <c r="AV674" s="14" t="s">
        <v>80</v>
      </c>
      <c r="AW674" s="14" t="s">
        <v>33</v>
      </c>
      <c r="AX674" s="14" t="s">
        <v>71</v>
      </c>
      <c r="AY674" s="252" t="s">
        <v>140</v>
      </c>
    </row>
    <row r="675" s="14" customFormat="1">
      <c r="A675" s="14"/>
      <c r="B675" s="242"/>
      <c r="C675" s="243"/>
      <c r="D675" s="233" t="s">
        <v>151</v>
      </c>
      <c r="E675" s="244" t="s">
        <v>18</v>
      </c>
      <c r="F675" s="245" t="s">
        <v>539</v>
      </c>
      <c r="G675" s="243"/>
      <c r="H675" s="246">
        <v>1.1399999999999999</v>
      </c>
      <c r="I675" s="247"/>
      <c r="J675" s="243"/>
      <c r="K675" s="243"/>
      <c r="L675" s="248"/>
      <c r="M675" s="249"/>
      <c r="N675" s="250"/>
      <c r="O675" s="250"/>
      <c r="P675" s="250"/>
      <c r="Q675" s="250"/>
      <c r="R675" s="250"/>
      <c r="S675" s="250"/>
      <c r="T675" s="25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2" t="s">
        <v>151</v>
      </c>
      <c r="AU675" s="252" t="s">
        <v>80</v>
      </c>
      <c r="AV675" s="14" t="s">
        <v>80</v>
      </c>
      <c r="AW675" s="14" t="s">
        <v>33</v>
      </c>
      <c r="AX675" s="14" t="s">
        <v>71</v>
      </c>
      <c r="AY675" s="252" t="s">
        <v>140</v>
      </c>
    </row>
    <row r="676" s="15" customFormat="1">
      <c r="A676" s="15"/>
      <c r="B676" s="253"/>
      <c r="C676" s="254"/>
      <c r="D676" s="233" t="s">
        <v>151</v>
      </c>
      <c r="E676" s="255" t="s">
        <v>18</v>
      </c>
      <c r="F676" s="256" t="s">
        <v>154</v>
      </c>
      <c r="G676" s="254"/>
      <c r="H676" s="257">
        <v>331.81000000000006</v>
      </c>
      <c r="I676" s="258"/>
      <c r="J676" s="254"/>
      <c r="K676" s="254"/>
      <c r="L676" s="259"/>
      <c r="M676" s="260"/>
      <c r="N676" s="261"/>
      <c r="O676" s="261"/>
      <c r="P676" s="261"/>
      <c r="Q676" s="261"/>
      <c r="R676" s="261"/>
      <c r="S676" s="261"/>
      <c r="T676" s="262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63" t="s">
        <v>151</v>
      </c>
      <c r="AU676" s="263" t="s">
        <v>80</v>
      </c>
      <c r="AV676" s="15" t="s">
        <v>147</v>
      </c>
      <c r="AW676" s="15" t="s">
        <v>33</v>
      </c>
      <c r="AX676" s="15" t="s">
        <v>78</v>
      </c>
      <c r="AY676" s="263" t="s">
        <v>140</v>
      </c>
    </row>
    <row r="677" s="14" customFormat="1">
      <c r="A677" s="14"/>
      <c r="B677" s="242"/>
      <c r="C677" s="243"/>
      <c r="D677" s="233" t="s">
        <v>151</v>
      </c>
      <c r="E677" s="243"/>
      <c r="F677" s="245" t="s">
        <v>540</v>
      </c>
      <c r="G677" s="243"/>
      <c r="H677" s="246">
        <v>348.39999999999998</v>
      </c>
      <c r="I677" s="247"/>
      <c r="J677" s="243"/>
      <c r="K677" s="243"/>
      <c r="L677" s="248"/>
      <c r="M677" s="249"/>
      <c r="N677" s="250"/>
      <c r="O677" s="250"/>
      <c r="P677" s="250"/>
      <c r="Q677" s="250"/>
      <c r="R677" s="250"/>
      <c r="S677" s="250"/>
      <c r="T677" s="25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2" t="s">
        <v>151</v>
      </c>
      <c r="AU677" s="252" t="s">
        <v>80</v>
      </c>
      <c r="AV677" s="14" t="s">
        <v>80</v>
      </c>
      <c r="AW677" s="14" t="s">
        <v>4</v>
      </c>
      <c r="AX677" s="14" t="s">
        <v>78</v>
      </c>
      <c r="AY677" s="252" t="s">
        <v>140</v>
      </c>
    </row>
    <row r="678" s="2" customFormat="1" ht="24.15" customHeight="1">
      <c r="A678" s="40"/>
      <c r="B678" s="41"/>
      <c r="C678" s="214" t="s">
        <v>541</v>
      </c>
      <c r="D678" s="214" t="s">
        <v>142</v>
      </c>
      <c r="E678" s="215" t="s">
        <v>542</v>
      </c>
      <c r="F678" s="216" t="s">
        <v>543</v>
      </c>
      <c r="G678" s="217" t="s">
        <v>345</v>
      </c>
      <c r="H678" s="218">
        <v>773.35000000000002</v>
      </c>
      <c r="I678" s="219"/>
      <c r="J678" s="218">
        <f>ROUND(I678*H678,2)</f>
        <v>0</v>
      </c>
      <c r="K678" s="216" t="s">
        <v>146</v>
      </c>
      <c r="L678" s="46"/>
      <c r="M678" s="220" t="s">
        <v>18</v>
      </c>
      <c r="N678" s="221" t="s">
        <v>42</v>
      </c>
      <c r="O678" s="86"/>
      <c r="P678" s="222">
        <f>O678*H678</f>
        <v>0</v>
      </c>
      <c r="Q678" s="222">
        <v>0.0017600000000000001</v>
      </c>
      <c r="R678" s="222">
        <f>Q678*H678</f>
        <v>1.3610960000000001</v>
      </c>
      <c r="S678" s="222">
        <v>0</v>
      </c>
      <c r="T678" s="223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24" t="s">
        <v>147</v>
      </c>
      <c r="AT678" s="224" t="s">
        <v>142</v>
      </c>
      <c r="AU678" s="224" t="s">
        <v>80</v>
      </c>
      <c r="AY678" s="19" t="s">
        <v>140</v>
      </c>
      <c r="BE678" s="225">
        <f>IF(N678="základní",J678,0)</f>
        <v>0</v>
      </c>
      <c r="BF678" s="225">
        <f>IF(N678="snížená",J678,0)</f>
        <v>0</v>
      </c>
      <c r="BG678" s="225">
        <f>IF(N678="zákl. přenesená",J678,0)</f>
        <v>0</v>
      </c>
      <c r="BH678" s="225">
        <f>IF(N678="sníž. přenesená",J678,0)</f>
        <v>0</v>
      </c>
      <c r="BI678" s="225">
        <f>IF(N678="nulová",J678,0)</f>
        <v>0</v>
      </c>
      <c r="BJ678" s="19" t="s">
        <v>78</v>
      </c>
      <c r="BK678" s="225">
        <f>ROUND(I678*H678,2)</f>
        <v>0</v>
      </c>
      <c r="BL678" s="19" t="s">
        <v>147</v>
      </c>
      <c r="BM678" s="224" t="s">
        <v>544</v>
      </c>
    </row>
    <row r="679" s="2" customFormat="1">
      <c r="A679" s="40"/>
      <c r="B679" s="41"/>
      <c r="C679" s="42"/>
      <c r="D679" s="226" t="s">
        <v>149</v>
      </c>
      <c r="E679" s="42"/>
      <c r="F679" s="227" t="s">
        <v>545</v>
      </c>
      <c r="G679" s="42"/>
      <c r="H679" s="42"/>
      <c r="I679" s="228"/>
      <c r="J679" s="42"/>
      <c r="K679" s="42"/>
      <c r="L679" s="46"/>
      <c r="M679" s="229"/>
      <c r="N679" s="230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149</v>
      </c>
      <c r="AU679" s="19" t="s">
        <v>80</v>
      </c>
    </row>
    <row r="680" s="14" customFormat="1">
      <c r="A680" s="14"/>
      <c r="B680" s="242"/>
      <c r="C680" s="243"/>
      <c r="D680" s="233" t="s">
        <v>151</v>
      </c>
      <c r="E680" s="244" t="s">
        <v>18</v>
      </c>
      <c r="F680" s="245" t="s">
        <v>546</v>
      </c>
      <c r="G680" s="243"/>
      <c r="H680" s="246">
        <v>369.60000000000002</v>
      </c>
      <c r="I680" s="247"/>
      <c r="J680" s="243"/>
      <c r="K680" s="243"/>
      <c r="L680" s="248"/>
      <c r="M680" s="249"/>
      <c r="N680" s="250"/>
      <c r="O680" s="250"/>
      <c r="P680" s="250"/>
      <c r="Q680" s="250"/>
      <c r="R680" s="250"/>
      <c r="S680" s="250"/>
      <c r="T680" s="25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2" t="s">
        <v>151</v>
      </c>
      <c r="AU680" s="252" t="s">
        <v>80</v>
      </c>
      <c r="AV680" s="14" t="s">
        <v>80</v>
      </c>
      <c r="AW680" s="14" t="s">
        <v>33</v>
      </c>
      <c r="AX680" s="14" t="s">
        <v>71</v>
      </c>
      <c r="AY680" s="252" t="s">
        <v>140</v>
      </c>
    </row>
    <row r="681" s="14" customFormat="1">
      <c r="A681" s="14"/>
      <c r="B681" s="242"/>
      <c r="C681" s="243"/>
      <c r="D681" s="233" t="s">
        <v>151</v>
      </c>
      <c r="E681" s="244" t="s">
        <v>18</v>
      </c>
      <c r="F681" s="245" t="s">
        <v>547</v>
      </c>
      <c r="G681" s="243"/>
      <c r="H681" s="246">
        <v>72.599999999999994</v>
      </c>
      <c r="I681" s="247"/>
      <c r="J681" s="243"/>
      <c r="K681" s="243"/>
      <c r="L681" s="248"/>
      <c r="M681" s="249"/>
      <c r="N681" s="250"/>
      <c r="O681" s="250"/>
      <c r="P681" s="250"/>
      <c r="Q681" s="250"/>
      <c r="R681" s="250"/>
      <c r="S681" s="250"/>
      <c r="T681" s="25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2" t="s">
        <v>151</v>
      </c>
      <c r="AU681" s="252" t="s">
        <v>80</v>
      </c>
      <c r="AV681" s="14" t="s">
        <v>80</v>
      </c>
      <c r="AW681" s="14" t="s">
        <v>33</v>
      </c>
      <c r="AX681" s="14" t="s">
        <v>71</v>
      </c>
      <c r="AY681" s="252" t="s">
        <v>140</v>
      </c>
    </row>
    <row r="682" s="14" customFormat="1">
      <c r="A682" s="14"/>
      <c r="B682" s="242"/>
      <c r="C682" s="243"/>
      <c r="D682" s="233" t="s">
        <v>151</v>
      </c>
      <c r="E682" s="244" t="s">
        <v>18</v>
      </c>
      <c r="F682" s="245" t="s">
        <v>548</v>
      </c>
      <c r="G682" s="243"/>
      <c r="H682" s="246">
        <v>7.5999999999999996</v>
      </c>
      <c r="I682" s="247"/>
      <c r="J682" s="243"/>
      <c r="K682" s="243"/>
      <c r="L682" s="248"/>
      <c r="M682" s="249"/>
      <c r="N682" s="250"/>
      <c r="O682" s="250"/>
      <c r="P682" s="250"/>
      <c r="Q682" s="250"/>
      <c r="R682" s="250"/>
      <c r="S682" s="250"/>
      <c r="T682" s="25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2" t="s">
        <v>151</v>
      </c>
      <c r="AU682" s="252" t="s">
        <v>80</v>
      </c>
      <c r="AV682" s="14" t="s">
        <v>80</v>
      </c>
      <c r="AW682" s="14" t="s">
        <v>33</v>
      </c>
      <c r="AX682" s="14" t="s">
        <v>71</v>
      </c>
      <c r="AY682" s="252" t="s">
        <v>140</v>
      </c>
    </row>
    <row r="683" s="14" customFormat="1">
      <c r="A683" s="14"/>
      <c r="B683" s="242"/>
      <c r="C683" s="243"/>
      <c r="D683" s="233" t="s">
        <v>151</v>
      </c>
      <c r="E683" s="244" t="s">
        <v>18</v>
      </c>
      <c r="F683" s="245" t="s">
        <v>549</v>
      </c>
      <c r="G683" s="243"/>
      <c r="H683" s="246">
        <v>36</v>
      </c>
      <c r="I683" s="247"/>
      <c r="J683" s="243"/>
      <c r="K683" s="243"/>
      <c r="L683" s="248"/>
      <c r="M683" s="249"/>
      <c r="N683" s="250"/>
      <c r="O683" s="250"/>
      <c r="P683" s="250"/>
      <c r="Q683" s="250"/>
      <c r="R683" s="250"/>
      <c r="S683" s="250"/>
      <c r="T683" s="25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2" t="s">
        <v>151</v>
      </c>
      <c r="AU683" s="252" t="s">
        <v>80</v>
      </c>
      <c r="AV683" s="14" t="s">
        <v>80</v>
      </c>
      <c r="AW683" s="14" t="s">
        <v>33</v>
      </c>
      <c r="AX683" s="14" t="s">
        <v>71</v>
      </c>
      <c r="AY683" s="252" t="s">
        <v>140</v>
      </c>
    </row>
    <row r="684" s="14" customFormat="1">
      <c r="A684" s="14"/>
      <c r="B684" s="242"/>
      <c r="C684" s="243"/>
      <c r="D684" s="233" t="s">
        <v>151</v>
      </c>
      <c r="E684" s="244" t="s">
        <v>18</v>
      </c>
      <c r="F684" s="245" t="s">
        <v>550</v>
      </c>
      <c r="G684" s="243"/>
      <c r="H684" s="246">
        <v>16.399999999999999</v>
      </c>
      <c r="I684" s="247"/>
      <c r="J684" s="243"/>
      <c r="K684" s="243"/>
      <c r="L684" s="248"/>
      <c r="M684" s="249"/>
      <c r="N684" s="250"/>
      <c r="O684" s="250"/>
      <c r="P684" s="250"/>
      <c r="Q684" s="250"/>
      <c r="R684" s="250"/>
      <c r="S684" s="250"/>
      <c r="T684" s="25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2" t="s">
        <v>151</v>
      </c>
      <c r="AU684" s="252" t="s">
        <v>80</v>
      </c>
      <c r="AV684" s="14" t="s">
        <v>80</v>
      </c>
      <c r="AW684" s="14" t="s">
        <v>33</v>
      </c>
      <c r="AX684" s="14" t="s">
        <v>71</v>
      </c>
      <c r="AY684" s="252" t="s">
        <v>140</v>
      </c>
    </row>
    <row r="685" s="14" customFormat="1">
      <c r="A685" s="14"/>
      <c r="B685" s="242"/>
      <c r="C685" s="243"/>
      <c r="D685" s="233" t="s">
        <v>151</v>
      </c>
      <c r="E685" s="244" t="s">
        <v>18</v>
      </c>
      <c r="F685" s="245" t="s">
        <v>551</v>
      </c>
      <c r="G685" s="243"/>
      <c r="H685" s="246">
        <v>162</v>
      </c>
      <c r="I685" s="247"/>
      <c r="J685" s="243"/>
      <c r="K685" s="243"/>
      <c r="L685" s="248"/>
      <c r="M685" s="249"/>
      <c r="N685" s="250"/>
      <c r="O685" s="250"/>
      <c r="P685" s="250"/>
      <c r="Q685" s="250"/>
      <c r="R685" s="250"/>
      <c r="S685" s="250"/>
      <c r="T685" s="25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2" t="s">
        <v>151</v>
      </c>
      <c r="AU685" s="252" t="s">
        <v>80</v>
      </c>
      <c r="AV685" s="14" t="s">
        <v>80</v>
      </c>
      <c r="AW685" s="14" t="s">
        <v>33</v>
      </c>
      <c r="AX685" s="14" t="s">
        <v>71</v>
      </c>
      <c r="AY685" s="252" t="s">
        <v>140</v>
      </c>
    </row>
    <row r="686" s="14" customFormat="1">
      <c r="A686" s="14"/>
      <c r="B686" s="242"/>
      <c r="C686" s="243"/>
      <c r="D686" s="233" t="s">
        <v>151</v>
      </c>
      <c r="E686" s="244" t="s">
        <v>18</v>
      </c>
      <c r="F686" s="245" t="s">
        <v>552</v>
      </c>
      <c r="G686" s="243"/>
      <c r="H686" s="246">
        <v>16.199999999999999</v>
      </c>
      <c r="I686" s="247"/>
      <c r="J686" s="243"/>
      <c r="K686" s="243"/>
      <c r="L686" s="248"/>
      <c r="M686" s="249"/>
      <c r="N686" s="250"/>
      <c r="O686" s="250"/>
      <c r="P686" s="250"/>
      <c r="Q686" s="250"/>
      <c r="R686" s="250"/>
      <c r="S686" s="250"/>
      <c r="T686" s="25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2" t="s">
        <v>151</v>
      </c>
      <c r="AU686" s="252" t="s">
        <v>80</v>
      </c>
      <c r="AV686" s="14" t="s">
        <v>80</v>
      </c>
      <c r="AW686" s="14" t="s">
        <v>33</v>
      </c>
      <c r="AX686" s="14" t="s">
        <v>71</v>
      </c>
      <c r="AY686" s="252" t="s">
        <v>140</v>
      </c>
    </row>
    <row r="687" s="14" customFormat="1">
      <c r="A687" s="14"/>
      <c r="B687" s="242"/>
      <c r="C687" s="243"/>
      <c r="D687" s="233" t="s">
        <v>151</v>
      </c>
      <c r="E687" s="244" t="s">
        <v>18</v>
      </c>
      <c r="F687" s="245" t="s">
        <v>553</v>
      </c>
      <c r="G687" s="243"/>
      <c r="H687" s="246">
        <v>8.4000000000000004</v>
      </c>
      <c r="I687" s="247"/>
      <c r="J687" s="243"/>
      <c r="K687" s="243"/>
      <c r="L687" s="248"/>
      <c r="M687" s="249"/>
      <c r="N687" s="250"/>
      <c r="O687" s="250"/>
      <c r="P687" s="250"/>
      <c r="Q687" s="250"/>
      <c r="R687" s="250"/>
      <c r="S687" s="250"/>
      <c r="T687" s="25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2" t="s">
        <v>151</v>
      </c>
      <c r="AU687" s="252" t="s">
        <v>80</v>
      </c>
      <c r="AV687" s="14" t="s">
        <v>80</v>
      </c>
      <c r="AW687" s="14" t="s">
        <v>33</v>
      </c>
      <c r="AX687" s="14" t="s">
        <v>71</v>
      </c>
      <c r="AY687" s="252" t="s">
        <v>140</v>
      </c>
    </row>
    <row r="688" s="14" customFormat="1">
      <c r="A688" s="14"/>
      <c r="B688" s="242"/>
      <c r="C688" s="243"/>
      <c r="D688" s="233" t="s">
        <v>151</v>
      </c>
      <c r="E688" s="244" t="s">
        <v>18</v>
      </c>
      <c r="F688" s="245" t="s">
        <v>554</v>
      </c>
      <c r="G688" s="243"/>
      <c r="H688" s="246">
        <v>21</v>
      </c>
      <c r="I688" s="247"/>
      <c r="J688" s="243"/>
      <c r="K688" s="243"/>
      <c r="L688" s="248"/>
      <c r="M688" s="249"/>
      <c r="N688" s="250"/>
      <c r="O688" s="250"/>
      <c r="P688" s="250"/>
      <c r="Q688" s="250"/>
      <c r="R688" s="250"/>
      <c r="S688" s="250"/>
      <c r="T688" s="25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2" t="s">
        <v>151</v>
      </c>
      <c r="AU688" s="252" t="s">
        <v>80</v>
      </c>
      <c r="AV688" s="14" t="s">
        <v>80</v>
      </c>
      <c r="AW688" s="14" t="s">
        <v>33</v>
      </c>
      <c r="AX688" s="14" t="s">
        <v>71</v>
      </c>
      <c r="AY688" s="252" t="s">
        <v>140</v>
      </c>
    </row>
    <row r="689" s="14" customFormat="1">
      <c r="A689" s="14"/>
      <c r="B689" s="242"/>
      <c r="C689" s="243"/>
      <c r="D689" s="233" t="s">
        <v>151</v>
      </c>
      <c r="E689" s="244" t="s">
        <v>18</v>
      </c>
      <c r="F689" s="245" t="s">
        <v>555</v>
      </c>
      <c r="G689" s="243"/>
      <c r="H689" s="246">
        <v>14.4</v>
      </c>
      <c r="I689" s="247"/>
      <c r="J689" s="243"/>
      <c r="K689" s="243"/>
      <c r="L689" s="248"/>
      <c r="M689" s="249"/>
      <c r="N689" s="250"/>
      <c r="O689" s="250"/>
      <c r="P689" s="250"/>
      <c r="Q689" s="250"/>
      <c r="R689" s="250"/>
      <c r="S689" s="250"/>
      <c r="T689" s="25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2" t="s">
        <v>151</v>
      </c>
      <c r="AU689" s="252" t="s">
        <v>80</v>
      </c>
      <c r="AV689" s="14" t="s">
        <v>80</v>
      </c>
      <c r="AW689" s="14" t="s">
        <v>33</v>
      </c>
      <c r="AX689" s="14" t="s">
        <v>71</v>
      </c>
      <c r="AY689" s="252" t="s">
        <v>140</v>
      </c>
    </row>
    <row r="690" s="14" customFormat="1">
      <c r="A690" s="14"/>
      <c r="B690" s="242"/>
      <c r="C690" s="243"/>
      <c r="D690" s="233" t="s">
        <v>151</v>
      </c>
      <c r="E690" s="244" t="s">
        <v>18</v>
      </c>
      <c r="F690" s="245" t="s">
        <v>556</v>
      </c>
      <c r="G690" s="243"/>
      <c r="H690" s="246">
        <v>7</v>
      </c>
      <c r="I690" s="247"/>
      <c r="J690" s="243"/>
      <c r="K690" s="243"/>
      <c r="L690" s="248"/>
      <c r="M690" s="249"/>
      <c r="N690" s="250"/>
      <c r="O690" s="250"/>
      <c r="P690" s="250"/>
      <c r="Q690" s="250"/>
      <c r="R690" s="250"/>
      <c r="S690" s="250"/>
      <c r="T690" s="25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2" t="s">
        <v>151</v>
      </c>
      <c r="AU690" s="252" t="s">
        <v>80</v>
      </c>
      <c r="AV690" s="14" t="s">
        <v>80</v>
      </c>
      <c r="AW690" s="14" t="s">
        <v>33</v>
      </c>
      <c r="AX690" s="14" t="s">
        <v>71</v>
      </c>
      <c r="AY690" s="252" t="s">
        <v>140</v>
      </c>
    </row>
    <row r="691" s="14" customFormat="1">
      <c r="A691" s="14"/>
      <c r="B691" s="242"/>
      <c r="C691" s="243"/>
      <c r="D691" s="233" t="s">
        <v>151</v>
      </c>
      <c r="E691" s="244" t="s">
        <v>18</v>
      </c>
      <c r="F691" s="245" t="s">
        <v>557</v>
      </c>
      <c r="G691" s="243"/>
      <c r="H691" s="246">
        <v>18</v>
      </c>
      <c r="I691" s="247"/>
      <c r="J691" s="243"/>
      <c r="K691" s="243"/>
      <c r="L691" s="248"/>
      <c r="M691" s="249"/>
      <c r="N691" s="250"/>
      <c r="O691" s="250"/>
      <c r="P691" s="250"/>
      <c r="Q691" s="250"/>
      <c r="R691" s="250"/>
      <c r="S691" s="250"/>
      <c r="T691" s="25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2" t="s">
        <v>151</v>
      </c>
      <c r="AU691" s="252" t="s">
        <v>80</v>
      </c>
      <c r="AV691" s="14" t="s">
        <v>80</v>
      </c>
      <c r="AW691" s="14" t="s">
        <v>33</v>
      </c>
      <c r="AX691" s="14" t="s">
        <v>71</v>
      </c>
      <c r="AY691" s="252" t="s">
        <v>140</v>
      </c>
    </row>
    <row r="692" s="14" customFormat="1">
      <c r="A692" s="14"/>
      <c r="B692" s="242"/>
      <c r="C692" s="243"/>
      <c r="D692" s="233" t="s">
        <v>151</v>
      </c>
      <c r="E692" s="244" t="s">
        <v>18</v>
      </c>
      <c r="F692" s="245" t="s">
        <v>558</v>
      </c>
      <c r="G692" s="243"/>
      <c r="H692" s="246">
        <v>7.7999999999999998</v>
      </c>
      <c r="I692" s="247"/>
      <c r="J692" s="243"/>
      <c r="K692" s="243"/>
      <c r="L692" s="248"/>
      <c r="M692" s="249"/>
      <c r="N692" s="250"/>
      <c r="O692" s="250"/>
      <c r="P692" s="250"/>
      <c r="Q692" s="250"/>
      <c r="R692" s="250"/>
      <c r="S692" s="250"/>
      <c r="T692" s="25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2" t="s">
        <v>151</v>
      </c>
      <c r="AU692" s="252" t="s">
        <v>80</v>
      </c>
      <c r="AV692" s="14" t="s">
        <v>80</v>
      </c>
      <c r="AW692" s="14" t="s">
        <v>33</v>
      </c>
      <c r="AX692" s="14" t="s">
        <v>71</v>
      </c>
      <c r="AY692" s="252" t="s">
        <v>140</v>
      </c>
    </row>
    <row r="693" s="14" customFormat="1">
      <c r="A693" s="14"/>
      <c r="B693" s="242"/>
      <c r="C693" s="243"/>
      <c r="D693" s="233" t="s">
        <v>151</v>
      </c>
      <c r="E693" s="244" t="s">
        <v>18</v>
      </c>
      <c r="F693" s="245" t="s">
        <v>361</v>
      </c>
      <c r="G693" s="243"/>
      <c r="H693" s="246">
        <v>7.7000000000000002</v>
      </c>
      <c r="I693" s="247"/>
      <c r="J693" s="243"/>
      <c r="K693" s="243"/>
      <c r="L693" s="248"/>
      <c r="M693" s="249"/>
      <c r="N693" s="250"/>
      <c r="O693" s="250"/>
      <c r="P693" s="250"/>
      <c r="Q693" s="250"/>
      <c r="R693" s="250"/>
      <c r="S693" s="250"/>
      <c r="T693" s="251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2" t="s">
        <v>151</v>
      </c>
      <c r="AU693" s="252" t="s">
        <v>80</v>
      </c>
      <c r="AV693" s="14" t="s">
        <v>80</v>
      </c>
      <c r="AW693" s="14" t="s">
        <v>33</v>
      </c>
      <c r="AX693" s="14" t="s">
        <v>71</v>
      </c>
      <c r="AY693" s="252" t="s">
        <v>140</v>
      </c>
    </row>
    <row r="694" s="14" customFormat="1">
      <c r="A694" s="14"/>
      <c r="B694" s="242"/>
      <c r="C694" s="243"/>
      <c r="D694" s="233" t="s">
        <v>151</v>
      </c>
      <c r="E694" s="244" t="s">
        <v>18</v>
      </c>
      <c r="F694" s="245" t="s">
        <v>362</v>
      </c>
      <c r="G694" s="243"/>
      <c r="H694" s="246">
        <v>8.6500000000000004</v>
      </c>
      <c r="I694" s="247"/>
      <c r="J694" s="243"/>
      <c r="K694" s="243"/>
      <c r="L694" s="248"/>
      <c r="M694" s="249"/>
      <c r="N694" s="250"/>
      <c r="O694" s="250"/>
      <c r="P694" s="250"/>
      <c r="Q694" s="250"/>
      <c r="R694" s="250"/>
      <c r="S694" s="250"/>
      <c r="T694" s="251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2" t="s">
        <v>151</v>
      </c>
      <c r="AU694" s="252" t="s">
        <v>80</v>
      </c>
      <c r="AV694" s="14" t="s">
        <v>80</v>
      </c>
      <c r="AW694" s="14" t="s">
        <v>33</v>
      </c>
      <c r="AX694" s="14" t="s">
        <v>71</v>
      </c>
      <c r="AY694" s="252" t="s">
        <v>140</v>
      </c>
    </row>
    <row r="695" s="15" customFormat="1">
      <c r="A695" s="15"/>
      <c r="B695" s="253"/>
      <c r="C695" s="254"/>
      <c r="D695" s="233" t="s">
        <v>151</v>
      </c>
      <c r="E695" s="255" t="s">
        <v>18</v>
      </c>
      <c r="F695" s="256" t="s">
        <v>154</v>
      </c>
      <c r="G695" s="254"/>
      <c r="H695" s="257">
        <v>773.35000000000002</v>
      </c>
      <c r="I695" s="258"/>
      <c r="J695" s="254"/>
      <c r="K695" s="254"/>
      <c r="L695" s="259"/>
      <c r="M695" s="260"/>
      <c r="N695" s="261"/>
      <c r="O695" s="261"/>
      <c r="P695" s="261"/>
      <c r="Q695" s="261"/>
      <c r="R695" s="261"/>
      <c r="S695" s="261"/>
      <c r="T695" s="262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3" t="s">
        <v>151</v>
      </c>
      <c r="AU695" s="263" t="s">
        <v>80</v>
      </c>
      <c r="AV695" s="15" t="s">
        <v>147</v>
      </c>
      <c r="AW695" s="15" t="s">
        <v>33</v>
      </c>
      <c r="AX695" s="15" t="s">
        <v>78</v>
      </c>
      <c r="AY695" s="263" t="s">
        <v>140</v>
      </c>
    </row>
    <row r="696" s="2" customFormat="1" ht="16.5" customHeight="1">
      <c r="A696" s="40"/>
      <c r="B696" s="41"/>
      <c r="C696" s="264" t="s">
        <v>559</v>
      </c>
      <c r="D696" s="264" t="s">
        <v>300</v>
      </c>
      <c r="E696" s="265" t="s">
        <v>560</v>
      </c>
      <c r="F696" s="266" t="s">
        <v>426</v>
      </c>
      <c r="G696" s="267" t="s">
        <v>145</v>
      </c>
      <c r="H696" s="268">
        <v>170.13999999999999</v>
      </c>
      <c r="I696" s="269"/>
      <c r="J696" s="268">
        <f>ROUND(I696*H696,2)</f>
        <v>0</v>
      </c>
      <c r="K696" s="266" t="s">
        <v>561</v>
      </c>
      <c r="L696" s="270"/>
      <c r="M696" s="271" t="s">
        <v>18</v>
      </c>
      <c r="N696" s="272" t="s">
        <v>42</v>
      </c>
      <c r="O696" s="86"/>
      <c r="P696" s="222">
        <f>O696*H696</f>
        <v>0</v>
      </c>
      <c r="Q696" s="222">
        <v>0.00051000000000000004</v>
      </c>
      <c r="R696" s="222">
        <f>Q696*H696</f>
        <v>0.086771399999999999</v>
      </c>
      <c r="S696" s="222">
        <v>0</v>
      </c>
      <c r="T696" s="223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24" t="s">
        <v>217</v>
      </c>
      <c r="AT696" s="224" t="s">
        <v>300</v>
      </c>
      <c r="AU696" s="224" t="s">
        <v>80</v>
      </c>
      <c r="AY696" s="19" t="s">
        <v>140</v>
      </c>
      <c r="BE696" s="225">
        <f>IF(N696="základní",J696,0)</f>
        <v>0</v>
      </c>
      <c r="BF696" s="225">
        <f>IF(N696="snížená",J696,0)</f>
        <v>0</v>
      </c>
      <c r="BG696" s="225">
        <f>IF(N696="zákl. přenesená",J696,0)</f>
        <v>0</v>
      </c>
      <c r="BH696" s="225">
        <f>IF(N696="sníž. přenesená",J696,0)</f>
        <v>0</v>
      </c>
      <c r="BI696" s="225">
        <f>IF(N696="nulová",J696,0)</f>
        <v>0</v>
      </c>
      <c r="BJ696" s="19" t="s">
        <v>78</v>
      </c>
      <c r="BK696" s="225">
        <f>ROUND(I696*H696,2)</f>
        <v>0</v>
      </c>
      <c r="BL696" s="19" t="s">
        <v>147</v>
      </c>
      <c r="BM696" s="224" t="s">
        <v>562</v>
      </c>
    </row>
    <row r="697" s="14" customFormat="1">
      <c r="A697" s="14"/>
      <c r="B697" s="242"/>
      <c r="C697" s="243"/>
      <c r="D697" s="233" t="s">
        <v>151</v>
      </c>
      <c r="E697" s="244" t="s">
        <v>18</v>
      </c>
      <c r="F697" s="245" t="s">
        <v>563</v>
      </c>
      <c r="G697" s="243"/>
      <c r="H697" s="246">
        <v>73.920000000000002</v>
      </c>
      <c r="I697" s="247"/>
      <c r="J697" s="243"/>
      <c r="K697" s="243"/>
      <c r="L697" s="248"/>
      <c r="M697" s="249"/>
      <c r="N697" s="250"/>
      <c r="O697" s="250"/>
      <c r="P697" s="250"/>
      <c r="Q697" s="250"/>
      <c r="R697" s="250"/>
      <c r="S697" s="250"/>
      <c r="T697" s="25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2" t="s">
        <v>151</v>
      </c>
      <c r="AU697" s="252" t="s">
        <v>80</v>
      </c>
      <c r="AV697" s="14" t="s">
        <v>80</v>
      </c>
      <c r="AW697" s="14" t="s">
        <v>33</v>
      </c>
      <c r="AX697" s="14" t="s">
        <v>71</v>
      </c>
      <c r="AY697" s="252" t="s">
        <v>140</v>
      </c>
    </row>
    <row r="698" s="14" customFormat="1">
      <c r="A698" s="14"/>
      <c r="B698" s="242"/>
      <c r="C698" s="243"/>
      <c r="D698" s="233" t="s">
        <v>151</v>
      </c>
      <c r="E698" s="244" t="s">
        <v>18</v>
      </c>
      <c r="F698" s="245" t="s">
        <v>564</v>
      </c>
      <c r="G698" s="243"/>
      <c r="H698" s="246">
        <v>14.52</v>
      </c>
      <c r="I698" s="247"/>
      <c r="J698" s="243"/>
      <c r="K698" s="243"/>
      <c r="L698" s="248"/>
      <c r="M698" s="249"/>
      <c r="N698" s="250"/>
      <c r="O698" s="250"/>
      <c r="P698" s="250"/>
      <c r="Q698" s="250"/>
      <c r="R698" s="250"/>
      <c r="S698" s="250"/>
      <c r="T698" s="25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2" t="s">
        <v>151</v>
      </c>
      <c r="AU698" s="252" t="s">
        <v>80</v>
      </c>
      <c r="AV698" s="14" t="s">
        <v>80</v>
      </c>
      <c r="AW698" s="14" t="s">
        <v>33</v>
      </c>
      <c r="AX698" s="14" t="s">
        <v>71</v>
      </c>
      <c r="AY698" s="252" t="s">
        <v>140</v>
      </c>
    </row>
    <row r="699" s="14" customFormat="1">
      <c r="A699" s="14"/>
      <c r="B699" s="242"/>
      <c r="C699" s="243"/>
      <c r="D699" s="233" t="s">
        <v>151</v>
      </c>
      <c r="E699" s="244" t="s">
        <v>18</v>
      </c>
      <c r="F699" s="245" t="s">
        <v>565</v>
      </c>
      <c r="G699" s="243"/>
      <c r="H699" s="246">
        <v>1.52</v>
      </c>
      <c r="I699" s="247"/>
      <c r="J699" s="243"/>
      <c r="K699" s="243"/>
      <c r="L699" s="248"/>
      <c r="M699" s="249"/>
      <c r="N699" s="250"/>
      <c r="O699" s="250"/>
      <c r="P699" s="250"/>
      <c r="Q699" s="250"/>
      <c r="R699" s="250"/>
      <c r="S699" s="250"/>
      <c r="T699" s="25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2" t="s">
        <v>151</v>
      </c>
      <c r="AU699" s="252" t="s">
        <v>80</v>
      </c>
      <c r="AV699" s="14" t="s">
        <v>80</v>
      </c>
      <c r="AW699" s="14" t="s">
        <v>33</v>
      </c>
      <c r="AX699" s="14" t="s">
        <v>71</v>
      </c>
      <c r="AY699" s="252" t="s">
        <v>140</v>
      </c>
    </row>
    <row r="700" s="14" customFormat="1">
      <c r="A700" s="14"/>
      <c r="B700" s="242"/>
      <c r="C700" s="243"/>
      <c r="D700" s="233" t="s">
        <v>151</v>
      </c>
      <c r="E700" s="244" t="s">
        <v>18</v>
      </c>
      <c r="F700" s="245" t="s">
        <v>566</v>
      </c>
      <c r="G700" s="243"/>
      <c r="H700" s="246">
        <v>7.2000000000000002</v>
      </c>
      <c r="I700" s="247"/>
      <c r="J700" s="243"/>
      <c r="K700" s="243"/>
      <c r="L700" s="248"/>
      <c r="M700" s="249"/>
      <c r="N700" s="250"/>
      <c r="O700" s="250"/>
      <c r="P700" s="250"/>
      <c r="Q700" s="250"/>
      <c r="R700" s="250"/>
      <c r="S700" s="250"/>
      <c r="T700" s="25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2" t="s">
        <v>151</v>
      </c>
      <c r="AU700" s="252" t="s">
        <v>80</v>
      </c>
      <c r="AV700" s="14" t="s">
        <v>80</v>
      </c>
      <c r="AW700" s="14" t="s">
        <v>33</v>
      </c>
      <c r="AX700" s="14" t="s">
        <v>71</v>
      </c>
      <c r="AY700" s="252" t="s">
        <v>140</v>
      </c>
    </row>
    <row r="701" s="14" customFormat="1">
      <c r="A701" s="14"/>
      <c r="B701" s="242"/>
      <c r="C701" s="243"/>
      <c r="D701" s="233" t="s">
        <v>151</v>
      </c>
      <c r="E701" s="244" t="s">
        <v>18</v>
      </c>
      <c r="F701" s="245" t="s">
        <v>567</v>
      </c>
      <c r="G701" s="243"/>
      <c r="H701" s="246">
        <v>3.2799999999999998</v>
      </c>
      <c r="I701" s="247"/>
      <c r="J701" s="243"/>
      <c r="K701" s="243"/>
      <c r="L701" s="248"/>
      <c r="M701" s="249"/>
      <c r="N701" s="250"/>
      <c r="O701" s="250"/>
      <c r="P701" s="250"/>
      <c r="Q701" s="250"/>
      <c r="R701" s="250"/>
      <c r="S701" s="250"/>
      <c r="T701" s="25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2" t="s">
        <v>151</v>
      </c>
      <c r="AU701" s="252" t="s">
        <v>80</v>
      </c>
      <c r="AV701" s="14" t="s">
        <v>80</v>
      </c>
      <c r="AW701" s="14" t="s">
        <v>33</v>
      </c>
      <c r="AX701" s="14" t="s">
        <v>71</v>
      </c>
      <c r="AY701" s="252" t="s">
        <v>140</v>
      </c>
    </row>
    <row r="702" s="14" customFormat="1">
      <c r="A702" s="14"/>
      <c r="B702" s="242"/>
      <c r="C702" s="243"/>
      <c r="D702" s="233" t="s">
        <v>151</v>
      </c>
      <c r="E702" s="244" t="s">
        <v>18</v>
      </c>
      <c r="F702" s="245" t="s">
        <v>568</v>
      </c>
      <c r="G702" s="243"/>
      <c r="H702" s="246">
        <v>32.399999999999999</v>
      </c>
      <c r="I702" s="247"/>
      <c r="J702" s="243"/>
      <c r="K702" s="243"/>
      <c r="L702" s="248"/>
      <c r="M702" s="249"/>
      <c r="N702" s="250"/>
      <c r="O702" s="250"/>
      <c r="P702" s="250"/>
      <c r="Q702" s="250"/>
      <c r="R702" s="250"/>
      <c r="S702" s="250"/>
      <c r="T702" s="25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2" t="s">
        <v>151</v>
      </c>
      <c r="AU702" s="252" t="s">
        <v>80</v>
      </c>
      <c r="AV702" s="14" t="s">
        <v>80</v>
      </c>
      <c r="AW702" s="14" t="s">
        <v>33</v>
      </c>
      <c r="AX702" s="14" t="s">
        <v>71</v>
      </c>
      <c r="AY702" s="252" t="s">
        <v>140</v>
      </c>
    </row>
    <row r="703" s="14" customFormat="1">
      <c r="A703" s="14"/>
      <c r="B703" s="242"/>
      <c r="C703" s="243"/>
      <c r="D703" s="233" t="s">
        <v>151</v>
      </c>
      <c r="E703" s="244" t="s">
        <v>18</v>
      </c>
      <c r="F703" s="245" t="s">
        <v>569</v>
      </c>
      <c r="G703" s="243"/>
      <c r="H703" s="246">
        <v>3.2400000000000002</v>
      </c>
      <c r="I703" s="247"/>
      <c r="J703" s="243"/>
      <c r="K703" s="243"/>
      <c r="L703" s="248"/>
      <c r="M703" s="249"/>
      <c r="N703" s="250"/>
      <c r="O703" s="250"/>
      <c r="P703" s="250"/>
      <c r="Q703" s="250"/>
      <c r="R703" s="250"/>
      <c r="S703" s="250"/>
      <c r="T703" s="251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2" t="s">
        <v>151</v>
      </c>
      <c r="AU703" s="252" t="s">
        <v>80</v>
      </c>
      <c r="AV703" s="14" t="s">
        <v>80</v>
      </c>
      <c r="AW703" s="14" t="s">
        <v>33</v>
      </c>
      <c r="AX703" s="14" t="s">
        <v>71</v>
      </c>
      <c r="AY703" s="252" t="s">
        <v>140</v>
      </c>
    </row>
    <row r="704" s="14" customFormat="1">
      <c r="A704" s="14"/>
      <c r="B704" s="242"/>
      <c r="C704" s="243"/>
      <c r="D704" s="233" t="s">
        <v>151</v>
      </c>
      <c r="E704" s="244" t="s">
        <v>18</v>
      </c>
      <c r="F704" s="245" t="s">
        <v>570</v>
      </c>
      <c r="G704" s="243"/>
      <c r="H704" s="246">
        <v>1.6799999999999999</v>
      </c>
      <c r="I704" s="247"/>
      <c r="J704" s="243"/>
      <c r="K704" s="243"/>
      <c r="L704" s="248"/>
      <c r="M704" s="249"/>
      <c r="N704" s="250"/>
      <c r="O704" s="250"/>
      <c r="P704" s="250"/>
      <c r="Q704" s="250"/>
      <c r="R704" s="250"/>
      <c r="S704" s="250"/>
      <c r="T704" s="251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2" t="s">
        <v>151</v>
      </c>
      <c r="AU704" s="252" t="s">
        <v>80</v>
      </c>
      <c r="AV704" s="14" t="s">
        <v>80</v>
      </c>
      <c r="AW704" s="14" t="s">
        <v>33</v>
      </c>
      <c r="AX704" s="14" t="s">
        <v>71</v>
      </c>
      <c r="AY704" s="252" t="s">
        <v>140</v>
      </c>
    </row>
    <row r="705" s="14" customFormat="1">
      <c r="A705" s="14"/>
      <c r="B705" s="242"/>
      <c r="C705" s="243"/>
      <c r="D705" s="233" t="s">
        <v>151</v>
      </c>
      <c r="E705" s="244" t="s">
        <v>18</v>
      </c>
      <c r="F705" s="245" t="s">
        <v>571</v>
      </c>
      <c r="G705" s="243"/>
      <c r="H705" s="246">
        <v>4.2000000000000002</v>
      </c>
      <c r="I705" s="247"/>
      <c r="J705" s="243"/>
      <c r="K705" s="243"/>
      <c r="L705" s="248"/>
      <c r="M705" s="249"/>
      <c r="N705" s="250"/>
      <c r="O705" s="250"/>
      <c r="P705" s="250"/>
      <c r="Q705" s="250"/>
      <c r="R705" s="250"/>
      <c r="S705" s="250"/>
      <c r="T705" s="251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2" t="s">
        <v>151</v>
      </c>
      <c r="AU705" s="252" t="s">
        <v>80</v>
      </c>
      <c r="AV705" s="14" t="s">
        <v>80</v>
      </c>
      <c r="AW705" s="14" t="s">
        <v>33</v>
      </c>
      <c r="AX705" s="14" t="s">
        <v>71</v>
      </c>
      <c r="AY705" s="252" t="s">
        <v>140</v>
      </c>
    </row>
    <row r="706" s="14" customFormat="1">
      <c r="A706" s="14"/>
      <c r="B706" s="242"/>
      <c r="C706" s="243"/>
      <c r="D706" s="233" t="s">
        <v>151</v>
      </c>
      <c r="E706" s="244" t="s">
        <v>18</v>
      </c>
      <c r="F706" s="245" t="s">
        <v>572</v>
      </c>
      <c r="G706" s="243"/>
      <c r="H706" s="246">
        <v>2.8799999999999999</v>
      </c>
      <c r="I706" s="247"/>
      <c r="J706" s="243"/>
      <c r="K706" s="243"/>
      <c r="L706" s="248"/>
      <c r="M706" s="249"/>
      <c r="N706" s="250"/>
      <c r="O706" s="250"/>
      <c r="P706" s="250"/>
      <c r="Q706" s="250"/>
      <c r="R706" s="250"/>
      <c r="S706" s="250"/>
      <c r="T706" s="25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2" t="s">
        <v>151</v>
      </c>
      <c r="AU706" s="252" t="s">
        <v>80</v>
      </c>
      <c r="AV706" s="14" t="s">
        <v>80</v>
      </c>
      <c r="AW706" s="14" t="s">
        <v>33</v>
      </c>
      <c r="AX706" s="14" t="s">
        <v>71</v>
      </c>
      <c r="AY706" s="252" t="s">
        <v>140</v>
      </c>
    </row>
    <row r="707" s="14" customFormat="1">
      <c r="A707" s="14"/>
      <c r="B707" s="242"/>
      <c r="C707" s="243"/>
      <c r="D707" s="233" t="s">
        <v>151</v>
      </c>
      <c r="E707" s="244" t="s">
        <v>18</v>
      </c>
      <c r="F707" s="245" t="s">
        <v>573</v>
      </c>
      <c r="G707" s="243"/>
      <c r="H707" s="246">
        <v>1.3999999999999999</v>
      </c>
      <c r="I707" s="247"/>
      <c r="J707" s="243"/>
      <c r="K707" s="243"/>
      <c r="L707" s="248"/>
      <c r="M707" s="249"/>
      <c r="N707" s="250"/>
      <c r="O707" s="250"/>
      <c r="P707" s="250"/>
      <c r="Q707" s="250"/>
      <c r="R707" s="250"/>
      <c r="S707" s="250"/>
      <c r="T707" s="25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2" t="s">
        <v>151</v>
      </c>
      <c r="AU707" s="252" t="s">
        <v>80</v>
      </c>
      <c r="AV707" s="14" t="s">
        <v>80</v>
      </c>
      <c r="AW707" s="14" t="s">
        <v>33</v>
      </c>
      <c r="AX707" s="14" t="s">
        <v>71</v>
      </c>
      <c r="AY707" s="252" t="s">
        <v>140</v>
      </c>
    </row>
    <row r="708" s="14" customFormat="1">
      <c r="A708" s="14"/>
      <c r="B708" s="242"/>
      <c r="C708" s="243"/>
      <c r="D708" s="233" t="s">
        <v>151</v>
      </c>
      <c r="E708" s="244" t="s">
        <v>18</v>
      </c>
      <c r="F708" s="245" t="s">
        <v>574</v>
      </c>
      <c r="G708" s="243"/>
      <c r="H708" s="246">
        <v>3.6000000000000001</v>
      </c>
      <c r="I708" s="247"/>
      <c r="J708" s="243"/>
      <c r="K708" s="243"/>
      <c r="L708" s="248"/>
      <c r="M708" s="249"/>
      <c r="N708" s="250"/>
      <c r="O708" s="250"/>
      <c r="P708" s="250"/>
      <c r="Q708" s="250"/>
      <c r="R708" s="250"/>
      <c r="S708" s="250"/>
      <c r="T708" s="251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2" t="s">
        <v>151</v>
      </c>
      <c r="AU708" s="252" t="s">
        <v>80</v>
      </c>
      <c r="AV708" s="14" t="s">
        <v>80</v>
      </c>
      <c r="AW708" s="14" t="s">
        <v>33</v>
      </c>
      <c r="AX708" s="14" t="s">
        <v>71</v>
      </c>
      <c r="AY708" s="252" t="s">
        <v>140</v>
      </c>
    </row>
    <row r="709" s="14" customFormat="1">
      <c r="A709" s="14"/>
      <c r="B709" s="242"/>
      <c r="C709" s="243"/>
      <c r="D709" s="233" t="s">
        <v>151</v>
      </c>
      <c r="E709" s="244" t="s">
        <v>18</v>
      </c>
      <c r="F709" s="245" t="s">
        <v>575</v>
      </c>
      <c r="G709" s="243"/>
      <c r="H709" s="246">
        <v>1.5600000000000001</v>
      </c>
      <c r="I709" s="247"/>
      <c r="J709" s="243"/>
      <c r="K709" s="243"/>
      <c r="L709" s="248"/>
      <c r="M709" s="249"/>
      <c r="N709" s="250"/>
      <c r="O709" s="250"/>
      <c r="P709" s="250"/>
      <c r="Q709" s="250"/>
      <c r="R709" s="250"/>
      <c r="S709" s="250"/>
      <c r="T709" s="251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2" t="s">
        <v>151</v>
      </c>
      <c r="AU709" s="252" t="s">
        <v>80</v>
      </c>
      <c r="AV709" s="14" t="s">
        <v>80</v>
      </c>
      <c r="AW709" s="14" t="s">
        <v>33</v>
      </c>
      <c r="AX709" s="14" t="s">
        <v>71</v>
      </c>
      <c r="AY709" s="252" t="s">
        <v>140</v>
      </c>
    </row>
    <row r="710" s="14" customFormat="1">
      <c r="A710" s="14"/>
      <c r="B710" s="242"/>
      <c r="C710" s="243"/>
      <c r="D710" s="233" t="s">
        <v>151</v>
      </c>
      <c r="E710" s="244" t="s">
        <v>18</v>
      </c>
      <c r="F710" s="245" t="s">
        <v>576</v>
      </c>
      <c r="G710" s="243"/>
      <c r="H710" s="246">
        <v>1.54</v>
      </c>
      <c r="I710" s="247"/>
      <c r="J710" s="243"/>
      <c r="K710" s="243"/>
      <c r="L710" s="248"/>
      <c r="M710" s="249"/>
      <c r="N710" s="250"/>
      <c r="O710" s="250"/>
      <c r="P710" s="250"/>
      <c r="Q710" s="250"/>
      <c r="R710" s="250"/>
      <c r="S710" s="250"/>
      <c r="T710" s="251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2" t="s">
        <v>151</v>
      </c>
      <c r="AU710" s="252" t="s">
        <v>80</v>
      </c>
      <c r="AV710" s="14" t="s">
        <v>80</v>
      </c>
      <c r="AW710" s="14" t="s">
        <v>33</v>
      </c>
      <c r="AX710" s="14" t="s">
        <v>71</v>
      </c>
      <c r="AY710" s="252" t="s">
        <v>140</v>
      </c>
    </row>
    <row r="711" s="14" customFormat="1">
      <c r="A711" s="14"/>
      <c r="B711" s="242"/>
      <c r="C711" s="243"/>
      <c r="D711" s="233" t="s">
        <v>151</v>
      </c>
      <c r="E711" s="244" t="s">
        <v>18</v>
      </c>
      <c r="F711" s="245" t="s">
        <v>577</v>
      </c>
      <c r="G711" s="243"/>
      <c r="H711" s="246">
        <v>1.73</v>
      </c>
      <c r="I711" s="247"/>
      <c r="J711" s="243"/>
      <c r="K711" s="243"/>
      <c r="L711" s="248"/>
      <c r="M711" s="249"/>
      <c r="N711" s="250"/>
      <c r="O711" s="250"/>
      <c r="P711" s="250"/>
      <c r="Q711" s="250"/>
      <c r="R711" s="250"/>
      <c r="S711" s="250"/>
      <c r="T711" s="25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2" t="s">
        <v>151</v>
      </c>
      <c r="AU711" s="252" t="s">
        <v>80</v>
      </c>
      <c r="AV711" s="14" t="s">
        <v>80</v>
      </c>
      <c r="AW711" s="14" t="s">
        <v>33</v>
      </c>
      <c r="AX711" s="14" t="s">
        <v>71</v>
      </c>
      <c r="AY711" s="252" t="s">
        <v>140</v>
      </c>
    </row>
    <row r="712" s="15" customFormat="1">
      <c r="A712" s="15"/>
      <c r="B712" s="253"/>
      <c r="C712" s="254"/>
      <c r="D712" s="233" t="s">
        <v>151</v>
      </c>
      <c r="E712" s="255" t="s">
        <v>18</v>
      </c>
      <c r="F712" s="256" t="s">
        <v>154</v>
      </c>
      <c r="G712" s="254"/>
      <c r="H712" s="257">
        <v>154.66999999999999</v>
      </c>
      <c r="I712" s="258"/>
      <c r="J712" s="254"/>
      <c r="K712" s="254"/>
      <c r="L712" s="259"/>
      <c r="M712" s="260"/>
      <c r="N712" s="261"/>
      <c r="O712" s="261"/>
      <c r="P712" s="261"/>
      <c r="Q712" s="261"/>
      <c r="R712" s="261"/>
      <c r="S712" s="261"/>
      <c r="T712" s="262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3" t="s">
        <v>151</v>
      </c>
      <c r="AU712" s="263" t="s">
        <v>80</v>
      </c>
      <c r="AV712" s="15" t="s">
        <v>147</v>
      </c>
      <c r="AW712" s="15" t="s">
        <v>33</v>
      </c>
      <c r="AX712" s="15" t="s">
        <v>78</v>
      </c>
      <c r="AY712" s="263" t="s">
        <v>140</v>
      </c>
    </row>
    <row r="713" s="14" customFormat="1">
      <c r="A713" s="14"/>
      <c r="B713" s="242"/>
      <c r="C713" s="243"/>
      <c r="D713" s="233" t="s">
        <v>151</v>
      </c>
      <c r="E713" s="243"/>
      <c r="F713" s="245" t="s">
        <v>578</v>
      </c>
      <c r="G713" s="243"/>
      <c r="H713" s="246">
        <v>170.13999999999999</v>
      </c>
      <c r="I713" s="247"/>
      <c r="J713" s="243"/>
      <c r="K713" s="243"/>
      <c r="L713" s="248"/>
      <c r="M713" s="249"/>
      <c r="N713" s="250"/>
      <c r="O713" s="250"/>
      <c r="P713" s="250"/>
      <c r="Q713" s="250"/>
      <c r="R713" s="250"/>
      <c r="S713" s="250"/>
      <c r="T713" s="25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2" t="s">
        <v>151</v>
      </c>
      <c r="AU713" s="252" t="s">
        <v>80</v>
      </c>
      <c r="AV713" s="14" t="s">
        <v>80</v>
      </c>
      <c r="AW713" s="14" t="s">
        <v>4</v>
      </c>
      <c r="AX713" s="14" t="s">
        <v>78</v>
      </c>
      <c r="AY713" s="252" t="s">
        <v>140</v>
      </c>
    </row>
    <row r="714" s="2" customFormat="1" ht="37.8" customHeight="1">
      <c r="A714" s="40"/>
      <c r="B714" s="41"/>
      <c r="C714" s="214" t="s">
        <v>579</v>
      </c>
      <c r="D714" s="214" t="s">
        <v>142</v>
      </c>
      <c r="E714" s="215" t="s">
        <v>580</v>
      </c>
      <c r="F714" s="216" t="s">
        <v>581</v>
      </c>
      <c r="G714" s="217" t="s">
        <v>145</v>
      </c>
      <c r="H714" s="218">
        <v>8.6400000000000006</v>
      </c>
      <c r="I714" s="219"/>
      <c r="J714" s="218">
        <f>ROUND(I714*H714,2)</f>
        <v>0</v>
      </c>
      <c r="K714" s="216" t="s">
        <v>146</v>
      </c>
      <c r="L714" s="46"/>
      <c r="M714" s="220" t="s">
        <v>18</v>
      </c>
      <c r="N714" s="221" t="s">
        <v>42</v>
      </c>
      <c r="O714" s="86"/>
      <c r="P714" s="222">
        <f>O714*H714</f>
        <v>0</v>
      </c>
      <c r="Q714" s="222">
        <v>0.01243</v>
      </c>
      <c r="R714" s="222">
        <f>Q714*H714</f>
        <v>0.10739520000000001</v>
      </c>
      <c r="S714" s="222">
        <v>0</v>
      </c>
      <c r="T714" s="223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24" t="s">
        <v>147</v>
      </c>
      <c r="AT714" s="224" t="s">
        <v>142</v>
      </c>
      <c r="AU714" s="224" t="s">
        <v>80</v>
      </c>
      <c r="AY714" s="19" t="s">
        <v>140</v>
      </c>
      <c r="BE714" s="225">
        <f>IF(N714="základní",J714,0)</f>
        <v>0</v>
      </c>
      <c r="BF714" s="225">
        <f>IF(N714="snížená",J714,0)</f>
        <v>0</v>
      </c>
      <c r="BG714" s="225">
        <f>IF(N714="zákl. přenesená",J714,0)</f>
        <v>0</v>
      </c>
      <c r="BH714" s="225">
        <f>IF(N714="sníž. přenesená",J714,0)</f>
        <v>0</v>
      </c>
      <c r="BI714" s="225">
        <f>IF(N714="nulová",J714,0)</f>
        <v>0</v>
      </c>
      <c r="BJ714" s="19" t="s">
        <v>78</v>
      </c>
      <c r="BK714" s="225">
        <f>ROUND(I714*H714,2)</f>
        <v>0</v>
      </c>
      <c r="BL714" s="19" t="s">
        <v>147</v>
      </c>
      <c r="BM714" s="224" t="s">
        <v>582</v>
      </c>
    </row>
    <row r="715" s="2" customFormat="1">
      <c r="A715" s="40"/>
      <c r="B715" s="41"/>
      <c r="C715" s="42"/>
      <c r="D715" s="226" t="s">
        <v>149</v>
      </c>
      <c r="E715" s="42"/>
      <c r="F715" s="227" t="s">
        <v>583</v>
      </c>
      <c r="G715" s="42"/>
      <c r="H715" s="42"/>
      <c r="I715" s="228"/>
      <c r="J715" s="42"/>
      <c r="K715" s="42"/>
      <c r="L715" s="46"/>
      <c r="M715" s="229"/>
      <c r="N715" s="230"/>
      <c r="O715" s="86"/>
      <c r="P715" s="86"/>
      <c r="Q715" s="86"/>
      <c r="R715" s="86"/>
      <c r="S715" s="86"/>
      <c r="T715" s="87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T715" s="19" t="s">
        <v>149</v>
      </c>
      <c r="AU715" s="19" t="s">
        <v>80</v>
      </c>
    </row>
    <row r="716" s="13" customFormat="1">
      <c r="A716" s="13"/>
      <c r="B716" s="231"/>
      <c r="C716" s="232"/>
      <c r="D716" s="233" t="s">
        <v>151</v>
      </c>
      <c r="E716" s="234" t="s">
        <v>18</v>
      </c>
      <c r="F716" s="235" t="s">
        <v>584</v>
      </c>
      <c r="G716" s="232"/>
      <c r="H716" s="234" t="s">
        <v>18</v>
      </c>
      <c r="I716" s="236"/>
      <c r="J716" s="232"/>
      <c r="K716" s="232"/>
      <c r="L716" s="237"/>
      <c r="M716" s="238"/>
      <c r="N716" s="239"/>
      <c r="O716" s="239"/>
      <c r="P716" s="239"/>
      <c r="Q716" s="239"/>
      <c r="R716" s="239"/>
      <c r="S716" s="239"/>
      <c r="T716" s="24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1" t="s">
        <v>151</v>
      </c>
      <c r="AU716" s="241" t="s">
        <v>80</v>
      </c>
      <c r="AV716" s="13" t="s">
        <v>78</v>
      </c>
      <c r="AW716" s="13" t="s">
        <v>33</v>
      </c>
      <c r="AX716" s="13" t="s">
        <v>71</v>
      </c>
      <c r="AY716" s="241" t="s">
        <v>140</v>
      </c>
    </row>
    <row r="717" s="14" customFormat="1">
      <c r="A717" s="14"/>
      <c r="B717" s="242"/>
      <c r="C717" s="243"/>
      <c r="D717" s="233" t="s">
        <v>151</v>
      </c>
      <c r="E717" s="244" t="s">
        <v>18</v>
      </c>
      <c r="F717" s="245" t="s">
        <v>585</v>
      </c>
      <c r="G717" s="243"/>
      <c r="H717" s="246">
        <v>0.63</v>
      </c>
      <c r="I717" s="247"/>
      <c r="J717" s="243"/>
      <c r="K717" s="243"/>
      <c r="L717" s="248"/>
      <c r="M717" s="249"/>
      <c r="N717" s="250"/>
      <c r="O717" s="250"/>
      <c r="P717" s="250"/>
      <c r="Q717" s="250"/>
      <c r="R717" s="250"/>
      <c r="S717" s="250"/>
      <c r="T717" s="25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2" t="s">
        <v>151</v>
      </c>
      <c r="AU717" s="252" t="s">
        <v>80</v>
      </c>
      <c r="AV717" s="14" t="s">
        <v>80</v>
      </c>
      <c r="AW717" s="14" t="s">
        <v>33</v>
      </c>
      <c r="AX717" s="14" t="s">
        <v>71</v>
      </c>
      <c r="AY717" s="252" t="s">
        <v>140</v>
      </c>
    </row>
    <row r="718" s="14" customFormat="1">
      <c r="A718" s="14"/>
      <c r="B718" s="242"/>
      <c r="C718" s="243"/>
      <c r="D718" s="233" t="s">
        <v>151</v>
      </c>
      <c r="E718" s="244" t="s">
        <v>18</v>
      </c>
      <c r="F718" s="245" t="s">
        <v>586</v>
      </c>
      <c r="G718" s="243"/>
      <c r="H718" s="246">
        <v>0.45000000000000001</v>
      </c>
      <c r="I718" s="247"/>
      <c r="J718" s="243"/>
      <c r="K718" s="243"/>
      <c r="L718" s="248"/>
      <c r="M718" s="249"/>
      <c r="N718" s="250"/>
      <c r="O718" s="250"/>
      <c r="P718" s="250"/>
      <c r="Q718" s="250"/>
      <c r="R718" s="250"/>
      <c r="S718" s="250"/>
      <c r="T718" s="25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2" t="s">
        <v>151</v>
      </c>
      <c r="AU718" s="252" t="s">
        <v>80</v>
      </c>
      <c r="AV718" s="14" t="s">
        <v>80</v>
      </c>
      <c r="AW718" s="14" t="s">
        <v>33</v>
      </c>
      <c r="AX718" s="14" t="s">
        <v>71</v>
      </c>
      <c r="AY718" s="252" t="s">
        <v>140</v>
      </c>
    </row>
    <row r="719" s="14" customFormat="1">
      <c r="A719" s="14"/>
      <c r="B719" s="242"/>
      <c r="C719" s="243"/>
      <c r="D719" s="233" t="s">
        <v>151</v>
      </c>
      <c r="E719" s="244" t="s">
        <v>18</v>
      </c>
      <c r="F719" s="245" t="s">
        <v>474</v>
      </c>
      <c r="G719" s="243"/>
      <c r="H719" s="246">
        <v>0.81000000000000005</v>
      </c>
      <c r="I719" s="247"/>
      <c r="J719" s="243"/>
      <c r="K719" s="243"/>
      <c r="L719" s="248"/>
      <c r="M719" s="249"/>
      <c r="N719" s="250"/>
      <c r="O719" s="250"/>
      <c r="P719" s="250"/>
      <c r="Q719" s="250"/>
      <c r="R719" s="250"/>
      <c r="S719" s="250"/>
      <c r="T719" s="25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2" t="s">
        <v>151</v>
      </c>
      <c r="AU719" s="252" t="s">
        <v>80</v>
      </c>
      <c r="AV719" s="14" t="s">
        <v>80</v>
      </c>
      <c r="AW719" s="14" t="s">
        <v>33</v>
      </c>
      <c r="AX719" s="14" t="s">
        <v>71</v>
      </c>
      <c r="AY719" s="252" t="s">
        <v>140</v>
      </c>
    </row>
    <row r="720" s="14" customFormat="1">
      <c r="A720" s="14"/>
      <c r="B720" s="242"/>
      <c r="C720" s="243"/>
      <c r="D720" s="233" t="s">
        <v>151</v>
      </c>
      <c r="E720" s="244" t="s">
        <v>18</v>
      </c>
      <c r="F720" s="245" t="s">
        <v>587</v>
      </c>
      <c r="G720" s="243"/>
      <c r="H720" s="246">
        <v>0.54000000000000004</v>
      </c>
      <c r="I720" s="247"/>
      <c r="J720" s="243"/>
      <c r="K720" s="243"/>
      <c r="L720" s="248"/>
      <c r="M720" s="249"/>
      <c r="N720" s="250"/>
      <c r="O720" s="250"/>
      <c r="P720" s="250"/>
      <c r="Q720" s="250"/>
      <c r="R720" s="250"/>
      <c r="S720" s="250"/>
      <c r="T720" s="25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2" t="s">
        <v>151</v>
      </c>
      <c r="AU720" s="252" t="s">
        <v>80</v>
      </c>
      <c r="AV720" s="14" t="s">
        <v>80</v>
      </c>
      <c r="AW720" s="14" t="s">
        <v>33</v>
      </c>
      <c r="AX720" s="14" t="s">
        <v>71</v>
      </c>
      <c r="AY720" s="252" t="s">
        <v>140</v>
      </c>
    </row>
    <row r="721" s="14" customFormat="1">
      <c r="A721" s="14"/>
      <c r="B721" s="242"/>
      <c r="C721" s="243"/>
      <c r="D721" s="233" t="s">
        <v>151</v>
      </c>
      <c r="E721" s="244" t="s">
        <v>18</v>
      </c>
      <c r="F721" s="245" t="s">
        <v>474</v>
      </c>
      <c r="G721" s="243"/>
      <c r="H721" s="246">
        <v>0.81000000000000005</v>
      </c>
      <c r="I721" s="247"/>
      <c r="J721" s="243"/>
      <c r="K721" s="243"/>
      <c r="L721" s="248"/>
      <c r="M721" s="249"/>
      <c r="N721" s="250"/>
      <c r="O721" s="250"/>
      <c r="P721" s="250"/>
      <c r="Q721" s="250"/>
      <c r="R721" s="250"/>
      <c r="S721" s="250"/>
      <c r="T721" s="25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2" t="s">
        <v>151</v>
      </c>
      <c r="AU721" s="252" t="s">
        <v>80</v>
      </c>
      <c r="AV721" s="14" t="s">
        <v>80</v>
      </c>
      <c r="AW721" s="14" t="s">
        <v>33</v>
      </c>
      <c r="AX721" s="14" t="s">
        <v>71</v>
      </c>
      <c r="AY721" s="252" t="s">
        <v>140</v>
      </c>
    </row>
    <row r="722" s="14" customFormat="1">
      <c r="A722" s="14"/>
      <c r="B722" s="242"/>
      <c r="C722" s="243"/>
      <c r="D722" s="233" t="s">
        <v>151</v>
      </c>
      <c r="E722" s="244" t="s">
        <v>18</v>
      </c>
      <c r="F722" s="245" t="s">
        <v>474</v>
      </c>
      <c r="G722" s="243"/>
      <c r="H722" s="246">
        <v>0.81000000000000005</v>
      </c>
      <c r="I722" s="247"/>
      <c r="J722" s="243"/>
      <c r="K722" s="243"/>
      <c r="L722" s="248"/>
      <c r="M722" s="249"/>
      <c r="N722" s="250"/>
      <c r="O722" s="250"/>
      <c r="P722" s="250"/>
      <c r="Q722" s="250"/>
      <c r="R722" s="250"/>
      <c r="S722" s="250"/>
      <c r="T722" s="25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2" t="s">
        <v>151</v>
      </c>
      <c r="AU722" s="252" t="s">
        <v>80</v>
      </c>
      <c r="AV722" s="14" t="s">
        <v>80</v>
      </c>
      <c r="AW722" s="14" t="s">
        <v>33</v>
      </c>
      <c r="AX722" s="14" t="s">
        <v>71</v>
      </c>
      <c r="AY722" s="252" t="s">
        <v>140</v>
      </c>
    </row>
    <row r="723" s="13" customFormat="1">
      <c r="A723" s="13"/>
      <c r="B723" s="231"/>
      <c r="C723" s="232"/>
      <c r="D723" s="233" t="s">
        <v>151</v>
      </c>
      <c r="E723" s="234" t="s">
        <v>18</v>
      </c>
      <c r="F723" s="235" t="s">
        <v>588</v>
      </c>
      <c r="G723" s="232"/>
      <c r="H723" s="234" t="s">
        <v>18</v>
      </c>
      <c r="I723" s="236"/>
      <c r="J723" s="232"/>
      <c r="K723" s="232"/>
      <c r="L723" s="237"/>
      <c r="M723" s="238"/>
      <c r="N723" s="239"/>
      <c r="O723" s="239"/>
      <c r="P723" s="239"/>
      <c r="Q723" s="239"/>
      <c r="R723" s="239"/>
      <c r="S723" s="239"/>
      <c r="T723" s="240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1" t="s">
        <v>151</v>
      </c>
      <c r="AU723" s="241" t="s">
        <v>80</v>
      </c>
      <c r="AV723" s="13" t="s">
        <v>78</v>
      </c>
      <c r="AW723" s="13" t="s">
        <v>33</v>
      </c>
      <c r="AX723" s="13" t="s">
        <v>71</v>
      </c>
      <c r="AY723" s="241" t="s">
        <v>140</v>
      </c>
    </row>
    <row r="724" s="14" customFormat="1">
      <c r="A724" s="14"/>
      <c r="B724" s="242"/>
      <c r="C724" s="243"/>
      <c r="D724" s="233" t="s">
        <v>151</v>
      </c>
      <c r="E724" s="244" t="s">
        <v>18</v>
      </c>
      <c r="F724" s="245" t="s">
        <v>585</v>
      </c>
      <c r="G724" s="243"/>
      <c r="H724" s="246">
        <v>0.63</v>
      </c>
      <c r="I724" s="247"/>
      <c r="J724" s="243"/>
      <c r="K724" s="243"/>
      <c r="L724" s="248"/>
      <c r="M724" s="249"/>
      <c r="N724" s="250"/>
      <c r="O724" s="250"/>
      <c r="P724" s="250"/>
      <c r="Q724" s="250"/>
      <c r="R724" s="250"/>
      <c r="S724" s="250"/>
      <c r="T724" s="25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2" t="s">
        <v>151</v>
      </c>
      <c r="AU724" s="252" t="s">
        <v>80</v>
      </c>
      <c r="AV724" s="14" t="s">
        <v>80</v>
      </c>
      <c r="AW724" s="14" t="s">
        <v>33</v>
      </c>
      <c r="AX724" s="14" t="s">
        <v>71</v>
      </c>
      <c r="AY724" s="252" t="s">
        <v>140</v>
      </c>
    </row>
    <row r="725" s="14" customFormat="1">
      <c r="A725" s="14"/>
      <c r="B725" s="242"/>
      <c r="C725" s="243"/>
      <c r="D725" s="233" t="s">
        <v>151</v>
      </c>
      <c r="E725" s="244" t="s">
        <v>18</v>
      </c>
      <c r="F725" s="245" t="s">
        <v>585</v>
      </c>
      <c r="G725" s="243"/>
      <c r="H725" s="246">
        <v>0.63</v>
      </c>
      <c r="I725" s="247"/>
      <c r="J725" s="243"/>
      <c r="K725" s="243"/>
      <c r="L725" s="248"/>
      <c r="M725" s="249"/>
      <c r="N725" s="250"/>
      <c r="O725" s="250"/>
      <c r="P725" s="250"/>
      <c r="Q725" s="250"/>
      <c r="R725" s="250"/>
      <c r="S725" s="250"/>
      <c r="T725" s="25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2" t="s">
        <v>151</v>
      </c>
      <c r="AU725" s="252" t="s">
        <v>80</v>
      </c>
      <c r="AV725" s="14" t="s">
        <v>80</v>
      </c>
      <c r="AW725" s="14" t="s">
        <v>33</v>
      </c>
      <c r="AX725" s="14" t="s">
        <v>71</v>
      </c>
      <c r="AY725" s="252" t="s">
        <v>140</v>
      </c>
    </row>
    <row r="726" s="13" customFormat="1">
      <c r="A726" s="13"/>
      <c r="B726" s="231"/>
      <c r="C726" s="232"/>
      <c r="D726" s="233" t="s">
        <v>151</v>
      </c>
      <c r="E726" s="234" t="s">
        <v>18</v>
      </c>
      <c r="F726" s="235" t="s">
        <v>589</v>
      </c>
      <c r="G726" s="232"/>
      <c r="H726" s="234" t="s">
        <v>18</v>
      </c>
      <c r="I726" s="236"/>
      <c r="J726" s="232"/>
      <c r="K726" s="232"/>
      <c r="L726" s="237"/>
      <c r="M726" s="238"/>
      <c r="N726" s="239"/>
      <c r="O726" s="239"/>
      <c r="P726" s="239"/>
      <c r="Q726" s="239"/>
      <c r="R726" s="239"/>
      <c r="S726" s="239"/>
      <c r="T726" s="24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1" t="s">
        <v>151</v>
      </c>
      <c r="AU726" s="241" t="s">
        <v>80</v>
      </c>
      <c r="AV726" s="13" t="s">
        <v>78</v>
      </c>
      <c r="AW726" s="13" t="s">
        <v>33</v>
      </c>
      <c r="AX726" s="13" t="s">
        <v>71</v>
      </c>
      <c r="AY726" s="241" t="s">
        <v>140</v>
      </c>
    </row>
    <row r="727" s="14" customFormat="1">
      <c r="A727" s="14"/>
      <c r="B727" s="242"/>
      <c r="C727" s="243"/>
      <c r="D727" s="233" t="s">
        <v>151</v>
      </c>
      <c r="E727" s="244" t="s">
        <v>18</v>
      </c>
      <c r="F727" s="245" t="s">
        <v>587</v>
      </c>
      <c r="G727" s="243"/>
      <c r="H727" s="246">
        <v>0.54000000000000004</v>
      </c>
      <c r="I727" s="247"/>
      <c r="J727" s="243"/>
      <c r="K727" s="243"/>
      <c r="L727" s="248"/>
      <c r="M727" s="249"/>
      <c r="N727" s="250"/>
      <c r="O727" s="250"/>
      <c r="P727" s="250"/>
      <c r="Q727" s="250"/>
      <c r="R727" s="250"/>
      <c r="S727" s="250"/>
      <c r="T727" s="25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2" t="s">
        <v>151</v>
      </c>
      <c r="AU727" s="252" t="s">
        <v>80</v>
      </c>
      <c r="AV727" s="14" t="s">
        <v>80</v>
      </c>
      <c r="AW727" s="14" t="s">
        <v>33</v>
      </c>
      <c r="AX727" s="14" t="s">
        <v>71</v>
      </c>
      <c r="AY727" s="252" t="s">
        <v>140</v>
      </c>
    </row>
    <row r="728" s="14" customFormat="1">
      <c r="A728" s="14"/>
      <c r="B728" s="242"/>
      <c r="C728" s="243"/>
      <c r="D728" s="233" t="s">
        <v>151</v>
      </c>
      <c r="E728" s="244" t="s">
        <v>18</v>
      </c>
      <c r="F728" s="245" t="s">
        <v>587</v>
      </c>
      <c r="G728" s="243"/>
      <c r="H728" s="246">
        <v>0.54000000000000004</v>
      </c>
      <c r="I728" s="247"/>
      <c r="J728" s="243"/>
      <c r="K728" s="243"/>
      <c r="L728" s="248"/>
      <c r="M728" s="249"/>
      <c r="N728" s="250"/>
      <c r="O728" s="250"/>
      <c r="P728" s="250"/>
      <c r="Q728" s="250"/>
      <c r="R728" s="250"/>
      <c r="S728" s="250"/>
      <c r="T728" s="251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2" t="s">
        <v>151</v>
      </c>
      <c r="AU728" s="252" t="s">
        <v>80</v>
      </c>
      <c r="AV728" s="14" t="s">
        <v>80</v>
      </c>
      <c r="AW728" s="14" t="s">
        <v>33</v>
      </c>
      <c r="AX728" s="14" t="s">
        <v>71</v>
      </c>
      <c r="AY728" s="252" t="s">
        <v>140</v>
      </c>
    </row>
    <row r="729" s="13" customFormat="1">
      <c r="A729" s="13"/>
      <c r="B729" s="231"/>
      <c r="C729" s="232"/>
      <c r="D729" s="233" t="s">
        <v>151</v>
      </c>
      <c r="E729" s="234" t="s">
        <v>18</v>
      </c>
      <c r="F729" s="235" t="s">
        <v>590</v>
      </c>
      <c r="G729" s="232"/>
      <c r="H729" s="234" t="s">
        <v>18</v>
      </c>
      <c r="I729" s="236"/>
      <c r="J729" s="232"/>
      <c r="K729" s="232"/>
      <c r="L729" s="237"/>
      <c r="M729" s="238"/>
      <c r="N729" s="239"/>
      <c r="O729" s="239"/>
      <c r="P729" s="239"/>
      <c r="Q729" s="239"/>
      <c r="R729" s="239"/>
      <c r="S729" s="239"/>
      <c r="T729" s="240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1" t="s">
        <v>151</v>
      </c>
      <c r="AU729" s="241" t="s">
        <v>80</v>
      </c>
      <c r="AV729" s="13" t="s">
        <v>78</v>
      </c>
      <c r="AW729" s="13" t="s">
        <v>33</v>
      </c>
      <c r="AX729" s="13" t="s">
        <v>71</v>
      </c>
      <c r="AY729" s="241" t="s">
        <v>140</v>
      </c>
    </row>
    <row r="730" s="14" customFormat="1">
      <c r="A730" s="14"/>
      <c r="B730" s="242"/>
      <c r="C730" s="243"/>
      <c r="D730" s="233" t="s">
        <v>151</v>
      </c>
      <c r="E730" s="244" t="s">
        <v>18</v>
      </c>
      <c r="F730" s="245" t="s">
        <v>474</v>
      </c>
      <c r="G730" s="243"/>
      <c r="H730" s="246">
        <v>0.81000000000000005</v>
      </c>
      <c r="I730" s="247"/>
      <c r="J730" s="243"/>
      <c r="K730" s="243"/>
      <c r="L730" s="248"/>
      <c r="M730" s="249"/>
      <c r="N730" s="250"/>
      <c r="O730" s="250"/>
      <c r="P730" s="250"/>
      <c r="Q730" s="250"/>
      <c r="R730" s="250"/>
      <c r="S730" s="250"/>
      <c r="T730" s="25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2" t="s">
        <v>151</v>
      </c>
      <c r="AU730" s="252" t="s">
        <v>80</v>
      </c>
      <c r="AV730" s="14" t="s">
        <v>80</v>
      </c>
      <c r="AW730" s="14" t="s">
        <v>33</v>
      </c>
      <c r="AX730" s="14" t="s">
        <v>71</v>
      </c>
      <c r="AY730" s="252" t="s">
        <v>140</v>
      </c>
    </row>
    <row r="731" s="14" customFormat="1">
      <c r="A731" s="14"/>
      <c r="B731" s="242"/>
      <c r="C731" s="243"/>
      <c r="D731" s="233" t="s">
        <v>151</v>
      </c>
      <c r="E731" s="244" t="s">
        <v>18</v>
      </c>
      <c r="F731" s="245" t="s">
        <v>474</v>
      </c>
      <c r="G731" s="243"/>
      <c r="H731" s="246">
        <v>0.81000000000000005</v>
      </c>
      <c r="I731" s="247"/>
      <c r="J731" s="243"/>
      <c r="K731" s="243"/>
      <c r="L731" s="248"/>
      <c r="M731" s="249"/>
      <c r="N731" s="250"/>
      <c r="O731" s="250"/>
      <c r="P731" s="250"/>
      <c r="Q731" s="250"/>
      <c r="R731" s="250"/>
      <c r="S731" s="250"/>
      <c r="T731" s="25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2" t="s">
        <v>151</v>
      </c>
      <c r="AU731" s="252" t="s">
        <v>80</v>
      </c>
      <c r="AV731" s="14" t="s">
        <v>80</v>
      </c>
      <c r="AW731" s="14" t="s">
        <v>33</v>
      </c>
      <c r="AX731" s="14" t="s">
        <v>71</v>
      </c>
      <c r="AY731" s="252" t="s">
        <v>140</v>
      </c>
    </row>
    <row r="732" s="14" customFormat="1">
      <c r="A732" s="14"/>
      <c r="B732" s="242"/>
      <c r="C732" s="243"/>
      <c r="D732" s="233" t="s">
        <v>151</v>
      </c>
      <c r="E732" s="244" t="s">
        <v>18</v>
      </c>
      <c r="F732" s="245" t="s">
        <v>585</v>
      </c>
      <c r="G732" s="243"/>
      <c r="H732" s="246">
        <v>0.63</v>
      </c>
      <c r="I732" s="247"/>
      <c r="J732" s="243"/>
      <c r="K732" s="243"/>
      <c r="L732" s="248"/>
      <c r="M732" s="249"/>
      <c r="N732" s="250"/>
      <c r="O732" s="250"/>
      <c r="P732" s="250"/>
      <c r="Q732" s="250"/>
      <c r="R732" s="250"/>
      <c r="S732" s="250"/>
      <c r="T732" s="25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2" t="s">
        <v>151</v>
      </c>
      <c r="AU732" s="252" t="s">
        <v>80</v>
      </c>
      <c r="AV732" s="14" t="s">
        <v>80</v>
      </c>
      <c r="AW732" s="14" t="s">
        <v>33</v>
      </c>
      <c r="AX732" s="14" t="s">
        <v>71</v>
      </c>
      <c r="AY732" s="252" t="s">
        <v>140</v>
      </c>
    </row>
    <row r="733" s="15" customFormat="1">
      <c r="A733" s="15"/>
      <c r="B733" s="253"/>
      <c r="C733" s="254"/>
      <c r="D733" s="233" t="s">
        <v>151</v>
      </c>
      <c r="E733" s="255" t="s">
        <v>18</v>
      </c>
      <c r="F733" s="256" t="s">
        <v>154</v>
      </c>
      <c r="G733" s="254"/>
      <c r="H733" s="257">
        <v>8.6400000000000023</v>
      </c>
      <c r="I733" s="258"/>
      <c r="J733" s="254"/>
      <c r="K733" s="254"/>
      <c r="L733" s="259"/>
      <c r="M733" s="260"/>
      <c r="N733" s="261"/>
      <c r="O733" s="261"/>
      <c r="P733" s="261"/>
      <c r="Q733" s="261"/>
      <c r="R733" s="261"/>
      <c r="S733" s="261"/>
      <c r="T733" s="262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3" t="s">
        <v>151</v>
      </c>
      <c r="AU733" s="263" t="s">
        <v>80</v>
      </c>
      <c r="AV733" s="15" t="s">
        <v>147</v>
      </c>
      <c r="AW733" s="15" t="s">
        <v>33</v>
      </c>
      <c r="AX733" s="15" t="s">
        <v>78</v>
      </c>
      <c r="AY733" s="263" t="s">
        <v>140</v>
      </c>
    </row>
    <row r="734" s="2" customFormat="1" ht="16.5" customHeight="1">
      <c r="A734" s="40"/>
      <c r="B734" s="41"/>
      <c r="C734" s="264" t="s">
        <v>591</v>
      </c>
      <c r="D734" s="264" t="s">
        <v>300</v>
      </c>
      <c r="E734" s="265" t="s">
        <v>592</v>
      </c>
      <c r="F734" s="266" t="s">
        <v>593</v>
      </c>
      <c r="G734" s="267" t="s">
        <v>145</v>
      </c>
      <c r="H734" s="268">
        <v>9.0700000000000003</v>
      </c>
      <c r="I734" s="269"/>
      <c r="J734" s="268">
        <f>ROUND(I734*H734,2)</f>
        <v>0</v>
      </c>
      <c r="K734" s="266" t="s">
        <v>146</v>
      </c>
      <c r="L734" s="270"/>
      <c r="M734" s="271" t="s">
        <v>18</v>
      </c>
      <c r="N734" s="272" t="s">
        <v>42</v>
      </c>
      <c r="O734" s="86"/>
      <c r="P734" s="222">
        <f>O734*H734</f>
        <v>0</v>
      </c>
      <c r="Q734" s="222">
        <v>0.002</v>
      </c>
      <c r="R734" s="222">
        <f>Q734*H734</f>
        <v>0.01814</v>
      </c>
      <c r="S734" s="222">
        <v>0</v>
      </c>
      <c r="T734" s="223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24" t="s">
        <v>217</v>
      </c>
      <c r="AT734" s="224" t="s">
        <v>300</v>
      </c>
      <c r="AU734" s="224" t="s">
        <v>80</v>
      </c>
      <c r="AY734" s="19" t="s">
        <v>140</v>
      </c>
      <c r="BE734" s="225">
        <f>IF(N734="základní",J734,0)</f>
        <v>0</v>
      </c>
      <c r="BF734" s="225">
        <f>IF(N734="snížená",J734,0)</f>
        <v>0</v>
      </c>
      <c r="BG734" s="225">
        <f>IF(N734="zákl. přenesená",J734,0)</f>
        <v>0</v>
      </c>
      <c r="BH734" s="225">
        <f>IF(N734="sníž. přenesená",J734,0)</f>
        <v>0</v>
      </c>
      <c r="BI734" s="225">
        <f>IF(N734="nulová",J734,0)</f>
        <v>0</v>
      </c>
      <c r="BJ734" s="19" t="s">
        <v>78</v>
      </c>
      <c r="BK734" s="225">
        <f>ROUND(I734*H734,2)</f>
        <v>0</v>
      </c>
      <c r="BL734" s="19" t="s">
        <v>147</v>
      </c>
      <c r="BM734" s="224" t="s">
        <v>594</v>
      </c>
    </row>
    <row r="735" s="13" customFormat="1">
      <c r="A735" s="13"/>
      <c r="B735" s="231"/>
      <c r="C735" s="232"/>
      <c r="D735" s="233" t="s">
        <v>151</v>
      </c>
      <c r="E735" s="234" t="s">
        <v>18</v>
      </c>
      <c r="F735" s="235" t="s">
        <v>584</v>
      </c>
      <c r="G735" s="232"/>
      <c r="H735" s="234" t="s">
        <v>18</v>
      </c>
      <c r="I735" s="236"/>
      <c r="J735" s="232"/>
      <c r="K735" s="232"/>
      <c r="L735" s="237"/>
      <c r="M735" s="238"/>
      <c r="N735" s="239"/>
      <c r="O735" s="239"/>
      <c r="P735" s="239"/>
      <c r="Q735" s="239"/>
      <c r="R735" s="239"/>
      <c r="S735" s="239"/>
      <c r="T735" s="24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1" t="s">
        <v>151</v>
      </c>
      <c r="AU735" s="241" t="s">
        <v>80</v>
      </c>
      <c r="AV735" s="13" t="s">
        <v>78</v>
      </c>
      <c r="AW735" s="13" t="s">
        <v>33</v>
      </c>
      <c r="AX735" s="13" t="s">
        <v>71</v>
      </c>
      <c r="AY735" s="241" t="s">
        <v>140</v>
      </c>
    </row>
    <row r="736" s="14" customFormat="1">
      <c r="A736" s="14"/>
      <c r="B736" s="242"/>
      <c r="C736" s="243"/>
      <c r="D736" s="233" t="s">
        <v>151</v>
      </c>
      <c r="E736" s="244" t="s">
        <v>18</v>
      </c>
      <c r="F736" s="245" t="s">
        <v>585</v>
      </c>
      <c r="G736" s="243"/>
      <c r="H736" s="246">
        <v>0.63</v>
      </c>
      <c r="I736" s="247"/>
      <c r="J736" s="243"/>
      <c r="K736" s="243"/>
      <c r="L736" s="248"/>
      <c r="M736" s="249"/>
      <c r="N736" s="250"/>
      <c r="O736" s="250"/>
      <c r="P736" s="250"/>
      <c r="Q736" s="250"/>
      <c r="R736" s="250"/>
      <c r="S736" s="250"/>
      <c r="T736" s="25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2" t="s">
        <v>151</v>
      </c>
      <c r="AU736" s="252" t="s">
        <v>80</v>
      </c>
      <c r="AV736" s="14" t="s">
        <v>80</v>
      </c>
      <c r="AW736" s="14" t="s">
        <v>33</v>
      </c>
      <c r="AX736" s="14" t="s">
        <v>71</v>
      </c>
      <c r="AY736" s="252" t="s">
        <v>140</v>
      </c>
    </row>
    <row r="737" s="14" customFormat="1">
      <c r="A737" s="14"/>
      <c r="B737" s="242"/>
      <c r="C737" s="243"/>
      <c r="D737" s="233" t="s">
        <v>151</v>
      </c>
      <c r="E737" s="244" t="s">
        <v>18</v>
      </c>
      <c r="F737" s="245" t="s">
        <v>586</v>
      </c>
      <c r="G737" s="243"/>
      <c r="H737" s="246">
        <v>0.45000000000000001</v>
      </c>
      <c r="I737" s="247"/>
      <c r="J737" s="243"/>
      <c r="K737" s="243"/>
      <c r="L737" s="248"/>
      <c r="M737" s="249"/>
      <c r="N737" s="250"/>
      <c r="O737" s="250"/>
      <c r="P737" s="250"/>
      <c r="Q737" s="250"/>
      <c r="R737" s="250"/>
      <c r="S737" s="250"/>
      <c r="T737" s="25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2" t="s">
        <v>151</v>
      </c>
      <c r="AU737" s="252" t="s">
        <v>80</v>
      </c>
      <c r="AV737" s="14" t="s">
        <v>80</v>
      </c>
      <c r="AW737" s="14" t="s">
        <v>33</v>
      </c>
      <c r="AX737" s="14" t="s">
        <v>71</v>
      </c>
      <c r="AY737" s="252" t="s">
        <v>140</v>
      </c>
    </row>
    <row r="738" s="14" customFormat="1">
      <c r="A738" s="14"/>
      <c r="B738" s="242"/>
      <c r="C738" s="243"/>
      <c r="D738" s="233" t="s">
        <v>151</v>
      </c>
      <c r="E738" s="244" t="s">
        <v>18</v>
      </c>
      <c r="F738" s="245" t="s">
        <v>474</v>
      </c>
      <c r="G738" s="243"/>
      <c r="H738" s="246">
        <v>0.81000000000000005</v>
      </c>
      <c r="I738" s="247"/>
      <c r="J738" s="243"/>
      <c r="K738" s="243"/>
      <c r="L738" s="248"/>
      <c r="M738" s="249"/>
      <c r="N738" s="250"/>
      <c r="O738" s="250"/>
      <c r="P738" s="250"/>
      <c r="Q738" s="250"/>
      <c r="R738" s="250"/>
      <c r="S738" s="250"/>
      <c r="T738" s="25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2" t="s">
        <v>151</v>
      </c>
      <c r="AU738" s="252" t="s">
        <v>80</v>
      </c>
      <c r="AV738" s="14" t="s">
        <v>80</v>
      </c>
      <c r="AW738" s="14" t="s">
        <v>33</v>
      </c>
      <c r="AX738" s="14" t="s">
        <v>71</v>
      </c>
      <c r="AY738" s="252" t="s">
        <v>140</v>
      </c>
    </row>
    <row r="739" s="14" customFormat="1">
      <c r="A739" s="14"/>
      <c r="B739" s="242"/>
      <c r="C739" s="243"/>
      <c r="D739" s="233" t="s">
        <v>151</v>
      </c>
      <c r="E739" s="244" t="s">
        <v>18</v>
      </c>
      <c r="F739" s="245" t="s">
        <v>587</v>
      </c>
      <c r="G739" s="243"/>
      <c r="H739" s="246">
        <v>0.54000000000000004</v>
      </c>
      <c r="I739" s="247"/>
      <c r="J739" s="243"/>
      <c r="K739" s="243"/>
      <c r="L739" s="248"/>
      <c r="M739" s="249"/>
      <c r="N739" s="250"/>
      <c r="O739" s="250"/>
      <c r="P739" s="250"/>
      <c r="Q739" s="250"/>
      <c r="R739" s="250"/>
      <c r="S739" s="250"/>
      <c r="T739" s="25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2" t="s">
        <v>151</v>
      </c>
      <c r="AU739" s="252" t="s">
        <v>80</v>
      </c>
      <c r="AV739" s="14" t="s">
        <v>80</v>
      </c>
      <c r="AW739" s="14" t="s">
        <v>33</v>
      </c>
      <c r="AX739" s="14" t="s">
        <v>71</v>
      </c>
      <c r="AY739" s="252" t="s">
        <v>140</v>
      </c>
    </row>
    <row r="740" s="14" customFormat="1">
      <c r="A740" s="14"/>
      <c r="B740" s="242"/>
      <c r="C740" s="243"/>
      <c r="D740" s="233" t="s">
        <v>151</v>
      </c>
      <c r="E740" s="244" t="s">
        <v>18</v>
      </c>
      <c r="F740" s="245" t="s">
        <v>474</v>
      </c>
      <c r="G740" s="243"/>
      <c r="H740" s="246">
        <v>0.81000000000000005</v>
      </c>
      <c r="I740" s="247"/>
      <c r="J740" s="243"/>
      <c r="K740" s="243"/>
      <c r="L740" s="248"/>
      <c r="M740" s="249"/>
      <c r="N740" s="250"/>
      <c r="O740" s="250"/>
      <c r="P740" s="250"/>
      <c r="Q740" s="250"/>
      <c r="R740" s="250"/>
      <c r="S740" s="250"/>
      <c r="T740" s="251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2" t="s">
        <v>151</v>
      </c>
      <c r="AU740" s="252" t="s">
        <v>80</v>
      </c>
      <c r="AV740" s="14" t="s">
        <v>80</v>
      </c>
      <c r="AW740" s="14" t="s">
        <v>33</v>
      </c>
      <c r="AX740" s="14" t="s">
        <v>71</v>
      </c>
      <c r="AY740" s="252" t="s">
        <v>140</v>
      </c>
    </row>
    <row r="741" s="14" customFormat="1">
      <c r="A741" s="14"/>
      <c r="B741" s="242"/>
      <c r="C741" s="243"/>
      <c r="D741" s="233" t="s">
        <v>151</v>
      </c>
      <c r="E741" s="244" t="s">
        <v>18</v>
      </c>
      <c r="F741" s="245" t="s">
        <v>474</v>
      </c>
      <c r="G741" s="243"/>
      <c r="H741" s="246">
        <v>0.81000000000000005</v>
      </c>
      <c r="I741" s="247"/>
      <c r="J741" s="243"/>
      <c r="K741" s="243"/>
      <c r="L741" s="248"/>
      <c r="M741" s="249"/>
      <c r="N741" s="250"/>
      <c r="O741" s="250"/>
      <c r="P741" s="250"/>
      <c r="Q741" s="250"/>
      <c r="R741" s="250"/>
      <c r="S741" s="250"/>
      <c r="T741" s="251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2" t="s">
        <v>151</v>
      </c>
      <c r="AU741" s="252" t="s">
        <v>80</v>
      </c>
      <c r="AV741" s="14" t="s">
        <v>80</v>
      </c>
      <c r="AW741" s="14" t="s">
        <v>33</v>
      </c>
      <c r="AX741" s="14" t="s">
        <v>71</v>
      </c>
      <c r="AY741" s="252" t="s">
        <v>140</v>
      </c>
    </row>
    <row r="742" s="13" customFormat="1">
      <c r="A742" s="13"/>
      <c r="B742" s="231"/>
      <c r="C742" s="232"/>
      <c r="D742" s="233" t="s">
        <v>151</v>
      </c>
      <c r="E742" s="234" t="s">
        <v>18</v>
      </c>
      <c r="F742" s="235" t="s">
        <v>588</v>
      </c>
      <c r="G742" s="232"/>
      <c r="H742" s="234" t="s">
        <v>18</v>
      </c>
      <c r="I742" s="236"/>
      <c r="J742" s="232"/>
      <c r="K742" s="232"/>
      <c r="L742" s="237"/>
      <c r="M742" s="238"/>
      <c r="N742" s="239"/>
      <c r="O742" s="239"/>
      <c r="P742" s="239"/>
      <c r="Q742" s="239"/>
      <c r="R742" s="239"/>
      <c r="S742" s="239"/>
      <c r="T742" s="240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1" t="s">
        <v>151</v>
      </c>
      <c r="AU742" s="241" t="s">
        <v>80</v>
      </c>
      <c r="AV742" s="13" t="s">
        <v>78</v>
      </c>
      <c r="AW742" s="13" t="s">
        <v>33</v>
      </c>
      <c r="AX742" s="13" t="s">
        <v>71</v>
      </c>
      <c r="AY742" s="241" t="s">
        <v>140</v>
      </c>
    </row>
    <row r="743" s="14" customFormat="1">
      <c r="A743" s="14"/>
      <c r="B743" s="242"/>
      <c r="C743" s="243"/>
      <c r="D743" s="233" t="s">
        <v>151</v>
      </c>
      <c r="E743" s="244" t="s">
        <v>18</v>
      </c>
      <c r="F743" s="245" t="s">
        <v>585</v>
      </c>
      <c r="G743" s="243"/>
      <c r="H743" s="246">
        <v>0.63</v>
      </c>
      <c r="I743" s="247"/>
      <c r="J743" s="243"/>
      <c r="K743" s="243"/>
      <c r="L743" s="248"/>
      <c r="M743" s="249"/>
      <c r="N743" s="250"/>
      <c r="O743" s="250"/>
      <c r="P743" s="250"/>
      <c r="Q743" s="250"/>
      <c r="R743" s="250"/>
      <c r="S743" s="250"/>
      <c r="T743" s="25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2" t="s">
        <v>151</v>
      </c>
      <c r="AU743" s="252" t="s">
        <v>80</v>
      </c>
      <c r="AV743" s="14" t="s">
        <v>80</v>
      </c>
      <c r="AW743" s="14" t="s">
        <v>33</v>
      </c>
      <c r="AX743" s="14" t="s">
        <v>71</v>
      </c>
      <c r="AY743" s="252" t="s">
        <v>140</v>
      </c>
    </row>
    <row r="744" s="14" customFormat="1">
      <c r="A744" s="14"/>
      <c r="B744" s="242"/>
      <c r="C744" s="243"/>
      <c r="D744" s="233" t="s">
        <v>151</v>
      </c>
      <c r="E744" s="244" t="s">
        <v>18</v>
      </c>
      <c r="F744" s="245" t="s">
        <v>585</v>
      </c>
      <c r="G744" s="243"/>
      <c r="H744" s="246">
        <v>0.63</v>
      </c>
      <c r="I744" s="247"/>
      <c r="J744" s="243"/>
      <c r="K744" s="243"/>
      <c r="L744" s="248"/>
      <c r="M744" s="249"/>
      <c r="N744" s="250"/>
      <c r="O744" s="250"/>
      <c r="P744" s="250"/>
      <c r="Q744" s="250"/>
      <c r="R744" s="250"/>
      <c r="S744" s="250"/>
      <c r="T744" s="25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2" t="s">
        <v>151</v>
      </c>
      <c r="AU744" s="252" t="s">
        <v>80</v>
      </c>
      <c r="AV744" s="14" t="s">
        <v>80</v>
      </c>
      <c r="AW744" s="14" t="s">
        <v>33</v>
      </c>
      <c r="AX744" s="14" t="s">
        <v>71</v>
      </c>
      <c r="AY744" s="252" t="s">
        <v>140</v>
      </c>
    </row>
    <row r="745" s="13" customFormat="1">
      <c r="A745" s="13"/>
      <c r="B745" s="231"/>
      <c r="C745" s="232"/>
      <c r="D745" s="233" t="s">
        <v>151</v>
      </c>
      <c r="E745" s="234" t="s">
        <v>18</v>
      </c>
      <c r="F745" s="235" t="s">
        <v>589</v>
      </c>
      <c r="G745" s="232"/>
      <c r="H745" s="234" t="s">
        <v>18</v>
      </c>
      <c r="I745" s="236"/>
      <c r="J745" s="232"/>
      <c r="K745" s="232"/>
      <c r="L745" s="237"/>
      <c r="M745" s="238"/>
      <c r="N745" s="239"/>
      <c r="O745" s="239"/>
      <c r="P745" s="239"/>
      <c r="Q745" s="239"/>
      <c r="R745" s="239"/>
      <c r="S745" s="239"/>
      <c r="T745" s="240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1" t="s">
        <v>151</v>
      </c>
      <c r="AU745" s="241" t="s">
        <v>80</v>
      </c>
      <c r="AV745" s="13" t="s">
        <v>78</v>
      </c>
      <c r="AW745" s="13" t="s">
        <v>33</v>
      </c>
      <c r="AX745" s="13" t="s">
        <v>71</v>
      </c>
      <c r="AY745" s="241" t="s">
        <v>140</v>
      </c>
    </row>
    <row r="746" s="14" customFormat="1">
      <c r="A746" s="14"/>
      <c r="B746" s="242"/>
      <c r="C746" s="243"/>
      <c r="D746" s="233" t="s">
        <v>151</v>
      </c>
      <c r="E746" s="244" t="s">
        <v>18</v>
      </c>
      <c r="F746" s="245" t="s">
        <v>587</v>
      </c>
      <c r="G746" s="243"/>
      <c r="H746" s="246">
        <v>0.54000000000000004</v>
      </c>
      <c r="I746" s="247"/>
      <c r="J746" s="243"/>
      <c r="K746" s="243"/>
      <c r="L746" s="248"/>
      <c r="M746" s="249"/>
      <c r="N746" s="250"/>
      <c r="O746" s="250"/>
      <c r="P746" s="250"/>
      <c r="Q746" s="250"/>
      <c r="R746" s="250"/>
      <c r="S746" s="250"/>
      <c r="T746" s="25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2" t="s">
        <v>151</v>
      </c>
      <c r="AU746" s="252" t="s">
        <v>80</v>
      </c>
      <c r="AV746" s="14" t="s">
        <v>80</v>
      </c>
      <c r="AW746" s="14" t="s">
        <v>33</v>
      </c>
      <c r="AX746" s="14" t="s">
        <v>71</v>
      </c>
      <c r="AY746" s="252" t="s">
        <v>140</v>
      </c>
    </row>
    <row r="747" s="14" customFormat="1">
      <c r="A747" s="14"/>
      <c r="B747" s="242"/>
      <c r="C747" s="243"/>
      <c r="D747" s="233" t="s">
        <v>151</v>
      </c>
      <c r="E747" s="244" t="s">
        <v>18</v>
      </c>
      <c r="F747" s="245" t="s">
        <v>587</v>
      </c>
      <c r="G747" s="243"/>
      <c r="H747" s="246">
        <v>0.54000000000000004</v>
      </c>
      <c r="I747" s="247"/>
      <c r="J747" s="243"/>
      <c r="K747" s="243"/>
      <c r="L747" s="248"/>
      <c r="M747" s="249"/>
      <c r="N747" s="250"/>
      <c r="O747" s="250"/>
      <c r="P747" s="250"/>
      <c r="Q747" s="250"/>
      <c r="R747" s="250"/>
      <c r="S747" s="250"/>
      <c r="T747" s="25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2" t="s">
        <v>151</v>
      </c>
      <c r="AU747" s="252" t="s">
        <v>80</v>
      </c>
      <c r="AV747" s="14" t="s">
        <v>80</v>
      </c>
      <c r="AW747" s="14" t="s">
        <v>33</v>
      </c>
      <c r="AX747" s="14" t="s">
        <v>71</v>
      </c>
      <c r="AY747" s="252" t="s">
        <v>140</v>
      </c>
    </row>
    <row r="748" s="13" customFormat="1">
      <c r="A748" s="13"/>
      <c r="B748" s="231"/>
      <c r="C748" s="232"/>
      <c r="D748" s="233" t="s">
        <v>151</v>
      </c>
      <c r="E748" s="234" t="s">
        <v>18</v>
      </c>
      <c r="F748" s="235" t="s">
        <v>590</v>
      </c>
      <c r="G748" s="232"/>
      <c r="H748" s="234" t="s">
        <v>18</v>
      </c>
      <c r="I748" s="236"/>
      <c r="J748" s="232"/>
      <c r="K748" s="232"/>
      <c r="L748" s="237"/>
      <c r="M748" s="238"/>
      <c r="N748" s="239"/>
      <c r="O748" s="239"/>
      <c r="P748" s="239"/>
      <c r="Q748" s="239"/>
      <c r="R748" s="239"/>
      <c r="S748" s="239"/>
      <c r="T748" s="24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1" t="s">
        <v>151</v>
      </c>
      <c r="AU748" s="241" t="s">
        <v>80</v>
      </c>
      <c r="AV748" s="13" t="s">
        <v>78</v>
      </c>
      <c r="AW748" s="13" t="s">
        <v>33</v>
      </c>
      <c r="AX748" s="13" t="s">
        <v>71</v>
      </c>
      <c r="AY748" s="241" t="s">
        <v>140</v>
      </c>
    </row>
    <row r="749" s="14" customFormat="1">
      <c r="A749" s="14"/>
      <c r="B749" s="242"/>
      <c r="C749" s="243"/>
      <c r="D749" s="233" t="s">
        <v>151</v>
      </c>
      <c r="E749" s="244" t="s">
        <v>18</v>
      </c>
      <c r="F749" s="245" t="s">
        <v>474</v>
      </c>
      <c r="G749" s="243"/>
      <c r="H749" s="246">
        <v>0.81000000000000005</v>
      </c>
      <c r="I749" s="247"/>
      <c r="J749" s="243"/>
      <c r="K749" s="243"/>
      <c r="L749" s="248"/>
      <c r="M749" s="249"/>
      <c r="N749" s="250"/>
      <c r="O749" s="250"/>
      <c r="P749" s="250"/>
      <c r="Q749" s="250"/>
      <c r="R749" s="250"/>
      <c r="S749" s="250"/>
      <c r="T749" s="25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2" t="s">
        <v>151</v>
      </c>
      <c r="AU749" s="252" t="s">
        <v>80</v>
      </c>
      <c r="AV749" s="14" t="s">
        <v>80</v>
      </c>
      <c r="AW749" s="14" t="s">
        <v>33</v>
      </c>
      <c r="AX749" s="14" t="s">
        <v>71</v>
      </c>
      <c r="AY749" s="252" t="s">
        <v>140</v>
      </c>
    </row>
    <row r="750" s="14" customFormat="1">
      <c r="A750" s="14"/>
      <c r="B750" s="242"/>
      <c r="C750" s="243"/>
      <c r="D750" s="233" t="s">
        <v>151</v>
      </c>
      <c r="E750" s="244" t="s">
        <v>18</v>
      </c>
      <c r="F750" s="245" t="s">
        <v>474</v>
      </c>
      <c r="G750" s="243"/>
      <c r="H750" s="246">
        <v>0.81000000000000005</v>
      </c>
      <c r="I750" s="247"/>
      <c r="J750" s="243"/>
      <c r="K750" s="243"/>
      <c r="L750" s="248"/>
      <c r="M750" s="249"/>
      <c r="N750" s="250"/>
      <c r="O750" s="250"/>
      <c r="P750" s="250"/>
      <c r="Q750" s="250"/>
      <c r="R750" s="250"/>
      <c r="S750" s="250"/>
      <c r="T750" s="25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2" t="s">
        <v>151</v>
      </c>
      <c r="AU750" s="252" t="s">
        <v>80</v>
      </c>
      <c r="AV750" s="14" t="s">
        <v>80</v>
      </c>
      <c r="AW750" s="14" t="s">
        <v>33</v>
      </c>
      <c r="AX750" s="14" t="s">
        <v>71</v>
      </c>
      <c r="AY750" s="252" t="s">
        <v>140</v>
      </c>
    </row>
    <row r="751" s="14" customFormat="1">
      <c r="A751" s="14"/>
      <c r="B751" s="242"/>
      <c r="C751" s="243"/>
      <c r="D751" s="233" t="s">
        <v>151</v>
      </c>
      <c r="E751" s="244" t="s">
        <v>18</v>
      </c>
      <c r="F751" s="245" t="s">
        <v>585</v>
      </c>
      <c r="G751" s="243"/>
      <c r="H751" s="246">
        <v>0.63</v>
      </c>
      <c r="I751" s="247"/>
      <c r="J751" s="243"/>
      <c r="K751" s="243"/>
      <c r="L751" s="248"/>
      <c r="M751" s="249"/>
      <c r="N751" s="250"/>
      <c r="O751" s="250"/>
      <c r="P751" s="250"/>
      <c r="Q751" s="250"/>
      <c r="R751" s="250"/>
      <c r="S751" s="250"/>
      <c r="T751" s="251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2" t="s">
        <v>151</v>
      </c>
      <c r="AU751" s="252" t="s">
        <v>80</v>
      </c>
      <c r="AV751" s="14" t="s">
        <v>80</v>
      </c>
      <c r="AW751" s="14" t="s">
        <v>33</v>
      </c>
      <c r="AX751" s="14" t="s">
        <v>71</v>
      </c>
      <c r="AY751" s="252" t="s">
        <v>140</v>
      </c>
    </row>
    <row r="752" s="15" customFormat="1">
      <c r="A752" s="15"/>
      <c r="B752" s="253"/>
      <c r="C752" s="254"/>
      <c r="D752" s="233" t="s">
        <v>151</v>
      </c>
      <c r="E752" s="255" t="s">
        <v>18</v>
      </c>
      <c r="F752" s="256" t="s">
        <v>154</v>
      </c>
      <c r="G752" s="254"/>
      <c r="H752" s="257">
        <v>8.6400000000000023</v>
      </c>
      <c r="I752" s="258"/>
      <c r="J752" s="254"/>
      <c r="K752" s="254"/>
      <c r="L752" s="259"/>
      <c r="M752" s="260"/>
      <c r="N752" s="261"/>
      <c r="O752" s="261"/>
      <c r="P752" s="261"/>
      <c r="Q752" s="261"/>
      <c r="R752" s="261"/>
      <c r="S752" s="261"/>
      <c r="T752" s="262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3" t="s">
        <v>151</v>
      </c>
      <c r="AU752" s="263" t="s">
        <v>80</v>
      </c>
      <c r="AV752" s="15" t="s">
        <v>147</v>
      </c>
      <c r="AW752" s="15" t="s">
        <v>33</v>
      </c>
      <c r="AX752" s="15" t="s">
        <v>78</v>
      </c>
      <c r="AY752" s="263" t="s">
        <v>140</v>
      </c>
    </row>
    <row r="753" s="14" customFormat="1">
      <c r="A753" s="14"/>
      <c r="B753" s="242"/>
      <c r="C753" s="243"/>
      <c r="D753" s="233" t="s">
        <v>151</v>
      </c>
      <c r="E753" s="243"/>
      <c r="F753" s="245" t="s">
        <v>595</v>
      </c>
      <c r="G753" s="243"/>
      <c r="H753" s="246">
        <v>9.0700000000000003</v>
      </c>
      <c r="I753" s="247"/>
      <c r="J753" s="243"/>
      <c r="K753" s="243"/>
      <c r="L753" s="248"/>
      <c r="M753" s="249"/>
      <c r="N753" s="250"/>
      <c r="O753" s="250"/>
      <c r="P753" s="250"/>
      <c r="Q753" s="250"/>
      <c r="R753" s="250"/>
      <c r="S753" s="250"/>
      <c r="T753" s="251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2" t="s">
        <v>151</v>
      </c>
      <c r="AU753" s="252" t="s">
        <v>80</v>
      </c>
      <c r="AV753" s="14" t="s">
        <v>80</v>
      </c>
      <c r="AW753" s="14" t="s">
        <v>4</v>
      </c>
      <c r="AX753" s="14" t="s">
        <v>78</v>
      </c>
      <c r="AY753" s="252" t="s">
        <v>140</v>
      </c>
    </row>
    <row r="754" s="2" customFormat="1" ht="37.8" customHeight="1">
      <c r="A754" s="40"/>
      <c r="B754" s="41"/>
      <c r="C754" s="214" t="s">
        <v>596</v>
      </c>
      <c r="D754" s="214" t="s">
        <v>142</v>
      </c>
      <c r="E754" s="215" t="s">
        <v>597</v>
      </c>
      <c r="F754" s="216" t="s">
        <v>598</v>
      </c>
      <c r="G754" s="217" t="s">
        <v>145</v>
      </c>
      <c r="H754" s="218">
        <v>106.01000000000001</v>
      </c>
      <c r="I754" s="219"/>
      <c r="J754" s="218">
        <f>ROUND(I754*H754,2)</f>
        <v>0</v>
      </c>
      <c r="K754" s="216" t="s">
        <v>146</v>
      </c>
      <c r="L754" s="46"/>
      <c r="M754" s="220" t="s">
        <v>18</v>
      </c>
      <c r="N754" s="221" t="s">
        <v>42</v>
      </c>
      <c r="O754" s="86"/>
      <c r="P754" s="222">
        <f>O754*H754</f>
        <v>0</v>
      </c>
      <c r="Q754" s="222">
        <v>0.01268</v>
      </c>
      <c r="R754" s="222">
        <f>Q754*H754</f>
        <v>1.3442068</v>
      </c>
      <c r="S754" s="222">
        <v>0</v>
      </c>
      <c r="T754" s="223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24" t="s">
        <v>147</v>
      </c>
      <c r="AT754" s="224" t="s">
        <v>142</v>
      </c>
      <c r="AU754" s="224" t="s">
        <v>80</v>
      </c>
      <c r="AY754" s="19" t="s">
        <v>140</v>
      </c>
      <c r="BE754" s="225">
        <f>IF(N754="základní",J754,0)</f>
        <v>0</v>
      </c>
      <c r="BF754" s="225">
        <f>IF(N754="snížená",J754,0)</f>
        <v>0</v>
      </c>
      <c r="BG754" s="225">
        <f>IF(N754="zákl. přenesená",J754,0)</f>
        <v>0</v>
      </c>
      <c r="BH754" s="225">
        <f>IF(N754="sníž. přenesená",J754,0)</f>
        <v>0</v>
      </c>
      <c r="BI754" s="225">
        <f>IF(N754="nulová",J754,0)</f>
        <v>0</v>
      </c>
      <c r="BJ754" s="19" t="s">
        <v>78</v>
      </c>
      <c r="BK754" s="225">
        <f>ROUND(I754*H754,2)</f>
        <v>0</v>
      </c>
      <c r="BL754" s="19" t="s">
        <v>147</v>
      </c>
      <c r="BM754" s="224" t="s">
        <v>599</v>
      </c>
    </row>
    <row r="755" s="2" customFormat="1">
      <c r="A755" s="40"/>
      <c r="B755" s="41"/>
      <c r="C755" s="42"/>
      <c r="D755" s="226" t="s">
        <v>149</v>
      </c>
      <c r="E755" s="42"/>
      <c r="F755" s="227" t="s">
        <v>600</v>
      </c>
      <c r="G755" s="42"/>
      <c r="H755" s="42"/>
      <c r="I755" s="228"/>
      <c r="J755" s="42"/>
      <c r="K755" s="42"/>
      <c r="L755" s="46"/>
      <c r="M755" s="229"/>
      <c r="N755" s="230"/>
      <c r="O755" s="86"/>
      <c r="P755" s="86"/>
      <c r="Q755" s="86"/>
      <c r="R755" s="86"/>
      <c r="S755" s="86"/>
      <c r="T755" s="87"/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T755" s="19" t="s">
        <v>149</v>
      </c>
      <c r="AU755" s="19" t="s">
        <v>80</v>
      </c>
    </row>
    <row r="756" s="13" customFormat="1">
      <c r="A756" s="13"/>
      <c r="B756" s="231"/>
      <c r="C756" s="232"/>
      <c r="D756" s="233" t="s">
        <v>151</v>
      </c>
      <c r="E756" s="234" t="s">
        <v>18</v>
      </c>
      <c r="F756" s="235" t="s">
        <v>436</v>
      </c>
      <c r="G756" s="232"/>
      <c r="H756" s="234" t="s">
        <v>18</v>
      </c>
      <c r="I756" s="236"/>
      <c r="J756" s="232"/>
      <c r="K756" s="232"/>
      <c r="L756" s="237"/>
      <c r="M756" s="238"/>
      <c r="N756" s="239"/>
      <c r="O756" s="239"/>
      <c r="P756" s="239"/>
      <c r="Q756" s="239"/>
      <c r="R756" s="239"/>
      <c r="S756" s="239"/>
      <c r="T756" s="240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1" t="s">
        <v>151</v>
      </c>
      <c r="AU756" s="241" t="s">
        <v>80</v>
      </c>
      <c r="AV756" s="13" t="s">
        <v>78</v>
      </c>
      <c r="AW756" s="13" t="s">
        <v>33</v>
      </c>
      <c r="AX756" s="13" t="s">
        <v>71</v>
      </c>
      <c r="AY756" s="241" t="s">
        <v>140</v>
      </c>
    </row>
    <row r="757" s="14" customFormat="1">
      <c r="A757" s="14"/>
      <c r="B757" s="242"/>
      <c r="C757" s="243"/>
      <c r="D757" s="233" t="s">
        <v>151</v>
      </c>
      <c r="E757" s="244" t="s">
        <v>18</v>
      </c>
      <c r="F757" s="245" t="s">
        <v>601</v>
      </c>
      <c r="G757" s="243"/>
      <c r="H757" s="246">
        <v>17.41</v>
      </c>
      <c r="I757" s="247"/>
      <c r="J757" s="243"/>
      <c r="K757" s="243"/>
      <c r="L757" s="248"/>
      <c r="M757" s="249"/>
      <c r="N757" s="250"/>
      <c r="O757" s="250"/>
      <c r="P757" s="250"/>
      <c r="Q757" s="250"/>
      <c r="R757" s="250"/>
      <c r="S757" s="250"/>
      <c r="T757" s="25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2" t="s">
        <v>151</v>
      </c>
      <c r="AU757" s="252" t="s">
        <v>80</v>
      </c>
      <c r="AV757" s="14" t="s">
        <v>80</v>
      </c>
      <c r="AW757" s="14" t="s">
        <v>33</v>
      </c>
      <c r="AX757" s="14" t="s">
        <v>71</v>
      </c>
      <c r="AY757" s="252" t="s">
        <v>140</v>
      </c>
    </row>
    <row r="758" s="14" customFormat="1">
      <c r="A758" s="14"/>
      <c r="B758" s="242"/>
      <c r="C758" s="243"/>
      <c r="D758" s="233" t="s">
        <v>151</v>
      </c>
      <c r="E758" s="244" t="s">
        <v>18</v>
      </c>
      <c r="F758" s="245" t="s">
        <v>602</v>
      </c>
      <c r="G758" s="243"/>
      <c r="H758" s="246">
        <v>8.7699999999999996</v>
      </c>
      <c r="I758" s="247"/>
      <c r="J758" s="243"/>
      <c r="K758" s="243"/>
      <c r="L758" s="248"/>
      <c r="M758" s="249"/>
      <c r="N758" s="250"/>
      <c r="O758" s="250"/>
      <c r="P758" s="250"/>
      <c r="Q758" s="250"/>
      <c r="R758" s="250"/>
      <c r="S758" s="250"/>
      <c r="T758" s="25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2" t="s">
        <v>151</v>
      </c>
      <c r="AU758" s="252" t="s">
        <v>80</v>
      </c>
      <c r="AV758" s="14" t="s">
        <v>80</v>
      </c>
      <c r="AW758" s="14" t="s">
        <v>33</v>
      </c>
      <c r="AX758" s="14" t="s">
        <v>71</v>
      </c>
      <c r="AY758" s="252" t="s">
        <v>140</v>
      </c>
    </row>
    <row r="759" s="14" customFormat="1">
      <c r="A759" s="14"/>
      <c r="B759" s="242"/>
      <c r="C759" s="243"/>
      <c r="D759" s="233" t="s">
        <v>151</v>
      </c>
      <c r="E759" s="244" t="s">
        <v>18</v>
      </c>
      <c r="F759" s="245" t="s">
        <v>603</v>
      </c>
      <c r="G759" s="243"/>
      <c r="H759" s="246">
        <v>-2.1600000000000001</v>
      </c>
      <c r="I759" s="247"/>
      <c r="J759" s="243"/>
      <c r="K759" s="243"/>
      <c r="L759" s="248"/>
      <c r="M759" s="249"/>
      <c r="N759" s="250"/>
      <c r="O759" s="250"/>
      <c r="P759" s="250"/>
      <c r="Q759" s="250"/>
      <c r="R759" s="250"/>
      <c r="S759" s="250"/>
      <c r="T759" s="251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2" t="s">
        <v>151</v>
      </c>
      <c r="AU759" s="252" t="s">
        <v>80</v>
      </c>
      <c r="AV759" s="14" t="s">
        <v>80</v>
      </c>
      <c r="AW759" s="14" t="s">
        <v>33</v>
      </c>
      <c r="AX759" s="14" t="s">
        <v>71</v>
      </c>
      <c r="AY759" s="252" t="s">
        <v>140</v>
      </c>
    </row>
    <row r="760" s="14" customFormat="1">
      <c r="A760" s="14"/>
      <c r="B760" s="242"/>
      <c r="C760" s="243"/>
      <c r="D760" s="233" t="s">
        <v>151</v>
      </c>
      <c r="E760" s="244" t="s">
        <v>18</v>
      </c>
      <c r="F760" s="245" t="s">
        <v>604</v>
      </c>
      <c r="G760" s="243"/>
      <c r="H760" s="246">
        <v>10.24</v>
      </c>
      <c r="I760" s="247"/>
      <c r="J760" s="243"/>
      <c r="K760" s="243"/>
      <c r="L760" s="248"/>
      <c r="M760" s="249"/>
      <c r="N760" s="250"/>
      <c r="O760" s="250"/>
      <c r="P760" s="250"/>
      <c r="Q760" s="250"/>
      <c r="R760" s="250"/>
      <c r="S760" s="250"/>
      <c r="T760" s="251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2" t="s">
        <v>151</v>
      </c>
      <c r="AU760" s="252" t="s">
        <v>80</v>
      </c>
      <c r="AV760" s="14" t="s">
        <v>80</v>
      </c>
      <c r="AW760" s="14" t="s">
        <v>33</v>
      </c>
      <c r="AX760" s="14" t="s">
        <v>71</v>
      </c>
      <c r="AY760" s="252" t="s">
        <v>140</v>
      </c>
    </row>
    <row r="761" s="14" customFormat="1">
      <c r="A761" s="14"/>
      <c r="B761" s="242"/>
      <c r="C761" s="243"/>
      <c r="D761" s="233" t="s">
        <v>151</v>
      </c>
      <c r="E761" s="244" t="s">
        <v>18</v>
      </c>
      <c r="F761" s="245" t="s">
        <v>605</v>
      </c>
      <c r="G761" s="243"/>
      <c r="H761" s="246">
        <v>-1.44</v>
      </c>
      <c r="I761" s="247"/>
      <c r="J761" s="243"/>
      <c r="K761" s="243"/>
      <c r="L761" s="248"/>
      <c r="M761" s="249"/>
      <c r="N761" s="250"/>
      <c r="O761" s="250"/>
      <c r="P761" s="250"/>
      <c r="Q761" s="250"/>
      <c r="R761" s="250"/>
      <c r="S761" s="250"/>
      <c r="T761" s="251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2" t="s">
        <v>151</v>
      </c>
      <c r="AU761" s="252" t="s">
        <v>80</v>
      </c>
      <c r="AV761" s="14" t="s">
        <v>80</v>
      </c>
      <c r="AW761" s="14" t="s">
        <v>33</v>
      </c>
      <c r="AX761" s="14" t="s">
        <v>71</v>
      </c>
      <c r="AY761" s="252" t="s">
        <v>140</v>
      </c>
    </row>
    <row r="762" s="14" customFormat="1">
      <c r="A762" s="14"/>
      <c r="B762" s="242"/>
      <c r="C762" s="243"/>
      <c r="D762" s="233" t="s">
        <v>151</v>
      </c>
      <c r="E762" s="244" t="s">
        <v>18</v>
      </c>
      <c r="F762" s="245" t="s">
        <v>606</v>
      </c>
      <c r="G762" s="243"/>
      <c r="H762" s="246">
        <v>3.5099999999999998</v>
      </c>
      <c r="I762" s="247"/>
      <c r="J762" s="243"/>
      <c r="K762" s="243"/>
      <c r="L762" s="248"/>
      <c r="M762" s="249"/>
      <c r="N762" s="250"/>
      <c r="O762" s="250"/>
      <c r="P762" s="250"/>
      <c r="Q762" s="250"/>
      <c r="R762" s="250"/>
      <c r="S762" s="250"/>
      <c r="T762" s="251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2" t="s">
        <v>151</v>
      </c>
      <c r="AU762" s="252" t="s">
        <v>80</v>
      </c>
      <c r="AV762" s="14" t="s">
        <v>80</v>
      </c>
      <c r="AW762" s="14" t="s">
        <v>33</v>
      </c>
      <c r="AX762" s="14" t="s">
        <v>71</v>
      </c>
      <c r="AY762" s="252" t="s">
        <v>140</v>
      </c>
    </row>
    <row r="763" s="13" customFormat="1">
      <c r="A763" s="13"/>
      <c r="B763" s="231"/>
      <c r="C763" s="232"/>
      <c r="D763" s="233" t="s">
        <v>151</v>
      </c>
      <c r="E763" s="234" t="s">
        <v>18</v>
      </c>
      <c r="F763" s="235" t="s">
        <v>441</v>
      </c>
      <c r="G763" s="232"/>
      <c r="H763" s="234" t="s">
        <v>18</v>
      </c>
      <c r="I763" s="236"/>
      <c r="J763" s="232"/>
      <c r="K763" s="232"/>
      <c r="L763" s="237"/>
      <c r="M763" s="238"/>
      <c r="N763" s="239"/>
      <c r="O763" s="239"/>
      <c r="P763" s="239"/>
      <c r="Q763" s="239"/>
      <c r="R763" s="239"/>
      <c r="S763" s="239"/>
      <c r="T763" s="240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1" t="s">
        <v>151</v>
      </c>
      <c r="AU763" s="241" t="s">
        <v>80</v>
      </c>
      <c r="AV763" s="13" t="s">
        <v>78</v>
      </c>
      <c r="AW763" s="13" t="s">
        <v>33</v>
      </c>
      <c r="AX763" s="13" t="s">
        <v>71</v>
      </c>
      <c r="AY763" s="241" t="s">
        <v>140</v>
      </c>
    </row>
    <row r="764" s="14" customFormat="1">
      <c r="A764" s="14"/>
      <c r="B764" s="242"/>
      <c r="C764" s="243"/>
      <c r="D764" s="233" t="s">
        <v>151</v>
      </c>
      <c r="E764" s="244" t="s">
        <v>18</v>
      </c>
      <c r="F764" s="245" t="s">
        <v>607</v>
      </c>
      <c r="G764" s="243"/>
      <c r="H764" s="246">
        <v>6.5700000000000003</v>
      </c>
      <c r="I764" s="247"/>
      <c r="J764" s="243"/>
      <c r="K764" s="243"/>
      <c r="L764" s="248"/>
      <c r="M764" s="249"/>
      <c r="N764" s="250"/>
      <c r="O764" s="250"/>
      <c r="P764" s="250"/>
      <c r="Q764" s="250"/>
      <c r="R764" s="250"/>
      <c r="S764" s="250"/>
      <c r="T764" s="25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2" t="s">
        <v>151</v>
      </c>
      <c r="AU764" s="252" t="s">
        <v>80</v>
      </c>
      <c r="AV764" s="14" t="s">
        <v>80</v>
      </c>
      <c r="AW764" s="14" t="s">
        <v>33</v>
      </c>
      <c r="AX764" s="14" t="s">
        <v>71</v>
      </c>
      <c r="AY764" s="252" t="s">
        <v>140</v>
      </c>
    </row>
    <row r="765" s="14" customFormat="1">
      <c r="A765" s="14"/>
      <c r="B765" s="242"/>
      <c r="C765" s="243"/>
      <c r="D765" s="233" t="s">
        <v>151</v>
      </c>
      <c r="E765" s="244" t="s">
        <v>18</v>
      </c>
      <c r="F765" s="245" t="s">
        <v>608</v>
      </c>
      <c r="G765" s="243"/>
      <c r="H765" s="246">
        <v>0.40999999999999998</v>
      </c>
      <c r="I765" s="247"/>
      <c r="J765" s="243"/>
      <c r="K765" s="243"/>
      <c r="L765" s="248"/>
      <c r="M765" s="249"/>
      <c r="N765" s="250"/>
      <c r="O765" s="250"/>
      <c r="P765" s="250"/>
      <c r="Q765" s="250"/>
      <c r="R765" s="250"/>
      <c r="S765" s="250"/>
      <c r="T765" s="251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2" t="s">
        <v>151</v>
      </c>
      <c r="AU765" s="252" t="s">
        <v>80</v>
      </c>
      <c r="AV765" s="14" t="s">
        <v>80</v>
      </c>
      <c r="AW765" s="14" t="s">
        <v>33</v>
      </c>
      <c r="AX765" s="14" t="s">
        <v>71</v>
      </c>
      <c r="AY765" s="252" t="s">
        <v>140</v>
      </c>
    </row>
    <row r="766" s="14" customFormat="1">
      <c r="A766" s="14"/>
      <c r="B766" s="242"/>
      <c r="C766" s="243"/>
      <c r="D766" s="233" t="s">
        <v>151</v>
      </c>
      <c r="E766" s="244" t="s">
        <v>18</v>
      </c>
      <c r="F766" s="245" t="s">
        <v>607</v>
      </c>
      <c r="G766" s="243"/>
      <c r="H766" s="246">
        <v>6.5700000000000003</v>
      </c>
      <c r="I766" s="247"/>
      <c r="J766" s="243"/>
      <c r="K766" s="243"/>
      <c r="L766" s="248"/>
      <c r="M766" s="249"/>
      <c r="N766" s="250"/>
      <c r="O766" s="250"/>
      <c r="P766" s="250"/>
      <c r="Q766" s="250"/>
      <c r="R766" s="250"/>
      <c r="S766" s="250"/>
      <c r="T766" s="251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2" t="s">
        <v>151</v>
      </c>
      <c r="AU766" s="252" t="s">
        <v>80</v>
      </c>
      <c r="AV766" s="14" t="s">
        <v>80</v>
      </c>
      <c r="AW766" s="14" t="s">
        <v>33</v>
      </c>
      <c r="AX766" s="14" t="s">
        <v>71</v>
      </c>
      <c r="AY766" s="252" t="s">
        <v>140</v>
      </c>
    </row>
    <row r="767" s="14" customFormat="1">
      <c r="A767" s="14"/>
      <c r="B767" s="242"/>
      <c r="C767" s="243"/>
      <c r="D767" s="233" t="s">
        <v>151</v>
      </c>
      <c r="E767" s="244" t="s">
        <v>18</v>
      </c>
      <c r="F767" s="245" t="s">
        <v>608</v>
      </c>
      <c r="G767" s="243"/>
      <c r="H767" s="246">
        <v>0.40999999999999998</v>
      </c>
      <c r="I767" s="247"/>
      <c r="J767" s="243"/>
      <c r="K767" s="243"/>
      <c r="L767" s="248"/>
      <c r="M767" s="249"/>
      <c r="N767" s="250"/>
      <c r="O767" s="250"/>
      <c r="P767" s="250"/>
      <c r="Q767" s="250"/>
      <c r="R767" s="250"/>
      <c r="S767" s="250"/>
      <c r="T767" s="25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2" t="s">
        <v>151</v>
      </c>
      <c r="AU767" s="252" t="s">
        <v>80</v>
      </c>
      <c r="AV767" s="14" t="s">
        <v>80</v>
      </c>
      <c r="AW767" s="14" t="s">
        <v>33</v>
      </c>
      <c r="AX767" s="14" t="s">
        <v>71</v>
      </c>
      <c r="AY767" s="252" t="s">
        <v>140</v>
      </c>
    </row>
    <row r="768" s="13" customFormat="1">
      <c r="A768" s="13"/>
      <c r="B768" s="231"/>
      <c r="C768" s="232"/>
      <c r="D768" s="233" t="s">
        <v>151</v>
      </c>
      <c r="E768" s="234" t="s">
        <v>18</v>
      </c>
      <c r="F768" s="235" t="s">
        <v>372</v>
      </c>
      <c r="G768" s="232"/>
      <c r="H768" s="234" t="s">
        <v>18</v>
      </c>
      <c r="I768" s="236"/>
      <c r="J768" s="232"/>
      <c r="K768" s="232"/>
      <c r="L768" s="237"/>
      <c r="M768" s="238"/>
      <c r="N768" s="239"/>
      <c r="O768" s="239"/>
      <c r="P768" s="239"/>
      <c r="Q768" s="239"/>
      <c r="R768" s="239"/>
      <c r="S768" s="239"/>
      <c r="T768" s="24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1" t="s">
        <v>151</v>
      </c>
      <c r="AU768" s="241" t="s">
        <v>80</v>
      </c>
      <c r="AV768" s="13" t="s">
        <v>78</v>
      </c>
      <c r="AW768" s="13" t="s">
        <v>33</v>
      </c>
      <c r="AX768" s="13" t="s">
        <v>71</v>
      </c>
      <c r="AY768" s="241" t="s">
        <v>140</v>
      </c>
    </row>
    <row r="769" s="14" customFormat="1">
      <c r="A769" s="14"/>
      <c r="B769" s="242"/>
      <c r="C769" s="243"/>
      <c r="D769" s="233" t="s">
        <v>151</v>
      </c>
      <c r="E769" s="244" t="s">
        <v>18</v>
      </c>
      <c r="F769" s="245" t="s">
        <v>606</v>
      </c>
      <c r="G769" s="243"/>
      <c r="H769" s="246">
        <v>3.5099999999999998</v>
      </c>
      <c r="I769" s="247"/>
      <c r="J769" s="243"/>
      <c r="K769" s="243"/>
      <c r="L769" s="248"/>
      <c r="M769" s="249"/>
      <c r="N769" s="250"/>
      <c r="O769" s="250"/>
      <c r="P769" s="250"/>
      <c r="Q769" s="250"/>
      <c r="R769" s="250"/>
      <c r="S769" s="250"/>
      <c r="T769" s="251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2" t="s">
        <v>151</v>
      </c>
      <c r="AU769" s="252" t="s">
        <v>80</v>
      </c>
      <c r="AV769" s="14" t="s">
        <v>80</v>
      </c>
      <c r="AW769" s="14" t="s">
        <v>33</v>
      </c>
      <c r="AX769" s="14" t="s">
        <v>71</v>
      </c>
      <c r="AY769" s="252" t="s">
        <v>140</v>
      </c>
    </row>
    <row r="770" s="14" customFormat="1">
      <c r="A770" s="14"/>
      <c r="B770" s="242"/>
      <c r="C770" s="243"/>
      <c r="D770" s="233" t="s">
        <v>151</v>
      </c>
      <c r="E770" s="244" t="s">
        <v>18</v>
      </c>
      <c r="F770" s="245" t="s">
        <v>609</v>
      </c>
      <c r="G770" s="243"/>
      <c r="H770" s="246">
        <v>36.159999999999997</v>
      </c>
      <c r="I770" s="247"/>
      <c r="J770" s="243"/>
      <c r="K770" s="243"/>
      <c r="L770" s="248"/>
      <c r="M770" s="249"/>
      <c r="N770" s="250"/>
      <c r="O770" s="250"/>
      <c r="P770" s="250"/>
      <c r="Q770" s="250"/>
      <c r="R770" s="250"/>
      <c r="S770" s="250"/>
      <c r="T770" s="251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2" t="s">
        <v>151</v>
      </c>
      <c r="AU770" s="252" t="s">
        <v>80</v>
      </c>
      <c r="AV770" s="14" t="s">
        <v>80</v>
      </c>
      <c r="AW770" s="14" t="s">
        <v>33</v>
      </c>
      <c r="AX770" s="14" t="s">
        <v>71</v>
      </c>
      <c r="AY770" s="252" t="s">
        <v>140</v>
      </c>
    </row>
    <row r="771" s="13" customFormat="1">
      <c r="A771" s="13"/>
      <c r="B771" s="231"/>
      <c r="C771" s="232"/>
      <c r="D771" s="233" t="s">
        <v>151</v>
      </c>
      <c r="E771" s="234" t="s">
        <v>18</v>
      </c>
      <c r="F771" s="235" t="s">
        <v>407</v>
      </c>
      <c r="G771" s="232"/>
      <c r="H771" s="234" t="s">
        <v>18</v>
      </c>
      <c r="I771" s="236"/>
      <c r="J771" s="232"/>
      <c r="K771" s="232"/>
      <c r="L771" s="237"/>
      <c r="M771" s="238"/>
      <c r="N771" s="239"/>
      <c r="O771" s="239"/>
      <c r="P771" s="239"/>
      <c r="Q771" s="239"/>
      <c r="R771" s="239"/>
      <c r="S771" s="239"/>
      <c r="T771" s="240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1" t="s">
        <v>151</v>
      </c>
      <c r="AU771" s="241" t="s">
        <v>80</v>
      </c>
      <c r="AV771" s="13" t="s">
        <v>78</v>
      </c>
      <c r="AW771" s="13" t="s">
        <v>33</v>
      </c>
      <c r="AX771" s="13" t="s">
        <v>71</v>
      </c>
      <c r="AY771" s="241" t="s">
        <v>140</v>
      </c>
    </row>
    <row r="772" s="14" customFormat="1">
      <c r="A772" s="14"/>
      <c r="B772" s="242"/>
      <c r="C772" s="243"/>
      <c r="D772" s="233" t="s">
        <v>151</v>
      </c>
      <c r="E772" s="244" t="s">
        <v>18</v>
      </c>
      <c r="F772" s="245" t="s">
        <v>610</v>
      </c>
      <c r="G772" s="243"/>
      <c r="H772" s="246">
        <v>5.4400000000000004</v>
      </c>
      <c r="I772" s="247"/>
      <c r="J772" s="243"/>
      <c r="K772" s="243"/>
      <c r="L772" s="248"/>
      <c r="M772" s="249"/>
      <c r="N772" s="250"/>
      <c r="O772" s="250"/>
      <c r="P772" s="250"/>
      <c r="Q772" s="250"/>
      <c r="R772" s="250"/>
      <c r="S772" s="250"/>
      <c r="T772" s="251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2" t="s">
        <v>151</v>
      </c>
      <c r="AU772" s="252" t="s">
        <v>80</v>
      </c>
      <c r="AV772" s="14" t="s">
        <v>80</v>
      </c>
      <c r="AW772" s="14" t="s">
        <v>33</v>
      </c>
      <c r="AX772" s="14" t="s">
        <v>71</v>
      </c>
      <c r="AY772" s="252" t="s">
        <v>140</v>
      </c>
    </row>
    <row r="773" s="14" customFormat="1">
      <c r="A773" s="14"/>
      <c r="B773" s="242"/>
      <c r="C773" s="243"/>
      <c r="D773" s="233" t="s">
        <v>151</v>
      </c>
      <c r="E773" s="244" t="s">
        <v>18</v>
      </c>
      <c r="F773" s="245" t="s">
        <v>611</v>
      </c>
      <c r="G773" s="243"/>
      <c r="H773" s="246">
        <v>4.1299999999999999</v>
      </c>
      <c r="I773" s="247"/>
      <c r="J773" s="243"/>
      <c r="K773" s="243"/>
      <c r="L773" s="248"/>
      <c r="M773" s="249"/>
      <c r="N773" s="250"/>
      <c r="O773" s="250"/>
      <c r="P773" s="250"/>
      <c r="Q773" s="250"/>
      <c r="R773" s="250"/>
      <c r="S773" s="250"/>
      <c r="T773" s="251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2" t="s">
        <v>151</v>
      </c>
      <c r="AU773" s="252" t="s">
        <v>80</v>
      </c>
      <c r="AV773" s="14" t="s">
        <v>80</v>
      </c>
      <c r="AW773" s="14" t="s">
        <v>33</v>
      </c>
      <c r="AX773" s="14" t="s">
        <v>71</v>
      </c>
      <c r="AY773" s="252" t="s">
        <v>140</v>
      </c>
    </row>
    <row r="774" s="14" customFormat="1">
      <c r="A774" s="14"/>
      <c r="B774" s="242"/>
      <c r="C774" s="243"/>
      <c r="D774" s="233" t="s">
        <v>151</v>
      </c>
      <c r="E774" s="244" t="s">
        <v>18</v>
      </c>
      <c r="F774" s="245" t="s">
        <v>453</v>
      </c>
      <c r="G774" s="243"/>
      <c r="H774" s="246">
        <v>3.2400000000000002</v>
      </c>
      <c r="I774" s="247"/>
      <c r="J774" s="243"/>
      <c r="K774" s="243"/>
      <c r="L774" s="248"/>
      <c r="M774" s="249"/>
      <c r="N774" s="250"/>
      <c r="O774" s="250"/>
      <c r="P774" s="250"/>
      <c r="Q774" s="250"/>
      <c r="R774" s="250"/>
      <c r="S774" s="250"/>
      <c r="T774" s="251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2" t="s">
        <v>151</v>
      </c>
      <c r="AU774" s="252" t="s">
        <v>80</v>
      </c>
      <c r="AV774" s="14" t="s">
        <v>80</v>
      </c>
      <c r="AW774" s="14" t="s">
        <v>33</v>
      </c>
      <c r="AX774" s="14" t="s">
        <v>71</v>
      </c>
      <c r="AY774" s="252" t="s">
        <v>140</v>
      </c>
    </row>
    <row r="775" s="14" customFormat="1">
      <c r="A775" s="14"/>
      <c r="B775" s="242"/>
      <c r="C775" s="243"/>
      <c r="D775" s="233" t="s">
        <v>151</v>
      </c>
      <c r="E775" s="244" t="s">
        <v>18</v>
      </c>
      <c r="F775" s="245" t="s">
        <v>453</v>
      </c>
      <c r="G775" s="243"/>
      <c r="H775" s="246">
        <v>3.2400000000000002</v>
      </c>
      <c r="I775" s="247"/>
      <c r="J775" s="243"/>
      <c r="K775" s="243"/>
      <c r="L775" s="248"/>
      <c r="M775" s="249"/>
      <c r="N775" s="250"/>
      <c r="O775" s="250"/>
      <c r="P775" s="250"/>
      <c r="Q775" s="250"/>
      <c r="R775" s="250"/>
      <c r="S775" s="250"/>
      <c r="T775" s="251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2" t="s">
        <v>151</v>
      </c>
      <c r="AU775" s="252" t="s">
        <v>80</v>
      </c>
      <c r="AV775" s="14" t="s">
        <v>80</v>
      </c>
      <c r="AW775" s="14" t="s">
        <v>33</v>
      </c>
      <c r="AX775" s="14" t="s">
        <v>71</v>
      </c>
      <c r="AY775" s="252" t="s">
        <v>140</v>
      </c>
    </row>
    <row r="776" s="15" customFormat="1">
      <c r="A776" s="15"/>
      <c r="B776" s="253"/>
      <c r="C776" s="254"/>
      <c r="D776" s="233" t="s">
        <v>151</v>
      </c>
      <c r="E776" s="255" t="s">
        <v>18</v>
      </c>
      <c r="F776" s="256" t="s">
        <v>154</v>
      </c>
      <c r="G776" s="254"/>
      <c r="H776" s="257">
        <v>106.00999999999996</v>
      </c>
      <c r="I776" s="258"/>
      <c r="J776" s="254"/>
      <c r="K776" s="254"/>
      <c r="L776" s="259"/>
      <c r="M776" s="260"/>
      <c r="N776" s="261"/>
      <c r="O776" s="261"/>
      <c r="P776" s="261"/>
      <c r="Q776" s="261"/>
      <c r="R776" s="261"/>
      <c r="S776" s="261"/>
      <c r="T776" s="262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63" t="s">
        <v>151</v>
      </c>
      <c r="AU776" s="263" t="s">
        <v>80</v>
      </c>
      <c r="AV776" s="15" t="s">
        <v>147</v>
      </c>
      <c r="AW776" s="15" t="s">
        <v>33</v>
      </c>
      <c r="AX776" s="15" t="s">
        <v>78</v>
      </c>
      <c r="AY776" s="263" t="s">
        <v>140</v>
      </c>
    </row>
    <row r="777" s="2" customFormat="1" ht="16.5" customHeight="1">
      <c r="A777" s="40"/>
      <c r="B777" s="41"/>
      <c r="C777" s="264" t="s">
        <v>612</v>
      </c>
      <c r="D777" s="264" t="s">
        <v>300</v>
      </c>
      <c r="E777" s="265" t="s">
        <v>613</v>
      </c>
      <c r="F777" s="266" t="s">
        <v>614</v>
      </c>
      <c r="G777" s="267" t="s">
        <v>145</v>
      </c>
      <c r="H777" s="268">
        <v>109.26000000000001</v>
      </c>
      <c r="I777" s="269"/>
      <c r="J777" s="268">
        <f>ROUND(I777*H777,2)</f>
        <v>0</v>
      </c>
      <c r="K777" s="266" t="s">
        <v>146</v>
      </c>
      <c r="L777" s="270"/>
      <c r="M777" s="271" t="s">
        <v>18</v>
      </c>
      <c r="N777" s="272" t="s">
        <v>42</v>
      </c>
      <c r="O777" s="86"/>
      <c r="P777" s="222">
        <f>O777*H777</f>
        <v>0</v>
      </c>
      <c r="Q777" s="222">
        <v>0.014</v>
      </c>
      <c r="R777" s="222">
        <f>Q777*H777</f>
        <v>1.5296400000000001</v>
      </c>
      <c r="S777" s="222">
        <v>0</v>
      </c>
      <c r="T777" s="223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24" t="s">
        <v>217</v>
      </c>
      <c r="AT777" s="224" t="s">
        <v>300</v>
      </c>
      <c r="AU777" s="224" t="s">
        <v>80</v>
      </c>
      <c r="AY777" s="19" t="s">
        <v>140</v>
      </c>
      <c r="BE777" s="225">
        <f>IF(N777="základní",J777,0)</f>
        <v>0</v>
      </c>
      <c r="BF777" s="225">
        <f>IF(N777="snížená",J777,0)</f>
        <v>0</v>
      </c>
      <c r="BG777" s="225">
        <f>IF(N777="zákl. přenesená",J777,0)</f>
        <v>0</v>
      </c>
      <c r="BH777" s="225">
        <f>IF(N777="sníž. přenesená",J777,0)</f>
        <v>0</v>
      </c>
      <c r="BI777" s="225">
        <f>IF(N777="nulová",J777,0)</f>
        <v>0</v>
      </c>
      <c r="BJ777" s="19" t="s">
        <v>78</v>
      </c>
      <c r="BK777" s="225">
        <f>ROUND(I777*H777,2)</f>
        <v>0</v>
      </c>
      <c r="BL777" s="19" t="s">
        <v>147</v>
      </c>
      <c r="BM777" s="224" t="s">
        <v>615</v>
      </c>
    </row>
    <row r="778" s="13" customFormat="1">
      <c r="A778" s="13"/>
      <c r="B778" s="231"/>
      <c r="C778" s="232"/>
      <c r="D778" s="233" t="s">
        <v>151</v>
      </c>
      <c r="E778" s="234" t="s">
        <v>18</v>
      </c>
      <c r="F778" s="235" t="s">
        <v>436</v>
      </c>
      <c r="G778" s="232"/>
      <c r="H778" s="234" t="s">
        <v>18</v>
      </c>
      <c r="I778" s="236"/>
      <c r="J778" s="232"/>
      <c r="K778" s="232"/>
      <c r="L778" s="237"/>
      <c r="M778" s="238"/>
      <c r="N778" s="239"/>
      <c r="O778" s="239"/>
      <c r="P778" s="239"/>
      <c r="Q778" s="239"/>
      <c r="R778" s="239"/>
      <c r="S778" s="239"/>
      <c r="T778" s="24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1" t="s">
        <v>151</v>
      </c>
      <c r="AU778" s="241" t="s">
        <v>80</v>
      </c>
      <c r="AV778" s="13" t="s">
        <v>78</v>
      </c>
      <c r="AW778" s="13" t="s">
        <v>33</v>
      </c>
      <c r="AX778" s="13" t="s">
        <v>71</v>
      </c>
      <c r="AY778" s="241" t="s">
        <v>140</v>
      </c>
    </row>
    <row r="779" s="14" customFormat="1">
      <c r="A779" s="14"/>
      <c r="B779" s="242"/>
      <c r="C779" s="243"/>
      <c r="D779" s="233" t="s">
        <v>151</v>
      </c>
      <c r="E779" s="244" t="s">
        <v>18</v>
      </c>
      <c r="F779" s="245" t="s">
        <v>601</v>
      </c>
      <c r="G779" s="243"/>
      <c r="H779" s="246">
        <v>17.41</v>
      </c>
      <c r="I779" s="247"/>
      <c r="J779" s="243"/>
      <c r="K779" s="243"/>
      <c r="L779" s="248"/>
      <c r="M779" s="249"/>
      <c r="N779" s="250"/>
      <c r="O779" s="250"/>
      <c r="P779" s="250"/>
      <c r="Q779" s="250"/>
      <c r="R779" s="250"/>
      <c r="S779" s="250"/>
      <c r="T779" s="251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2" t="s">
        <v>151</v>
      </c>
      <c r="AU779" s="252" t="s">
        <v>80</v>
      </c>
      <c r="AV779" s="14" t="s">
        <v>80</v>
      </c>
      <c r="AW779" s="14" t="s">
        <v>33</v>
      </c>
      <c r="AX779" s="14" t="s">
        <v>71</v>
      </c>
      <c r="AY779" s="252" t="s">
        <v>140</v>
      </c>
    </row>
    <row r="780" s="14" customFormat="1">
      <c r="A780" s="14"/>
      <c r="B780" s="242"/>
      <c r="C780" s="243"/>
      <c r="D780" s="233" t="s">
        <v>151</v>
      </c>
      <c r="E780" s="244" t="s">
        <v>18</v>
      </c>
      <c r="F780" s="245" t="s">
        <v>602</v>
      </c>
      <c r="G780" s="243"/>
      <c r="H780" s="246">
        <v>8.7699999999999996</v>
      </c>
      <c r="I780" s="247"/>
      <c r="J780" s="243"/>
      <c r="K780" s="243"/>
      <c r="L780" s="248"/>
      <c r="M780" s="249"/>
      <c r="N780" s="250"/>
      <c r="O780" s="250"/>
      <c r="P780" s="250"/>
      <c r="Q780" s="250"/>
      <c r="R780" s="250"/>
      <c r="S780" s="250"/>
      <c r="T780" s="251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2" t="s">
        <v>151</v>
      </c>
      <c r="AU780" s="252" t="s">
        <v>80</v>
      </c>
      <c r="AV780" s="14" t="s">
        <v>80</v>
      </c>
      <c r="AW780" s="14" t="s">
        <v>33</v>
      </c>
      <c r="AX780" s="14" t="s">
        <v>71</v>
      </c>
      <c r="AY780" s="252" t="s">
        <v>140</v>
      </c>
    </row>
    <row r="781" s="14" customFormat="1">
      <c r="A781" s="14"/>
      <c r="B781" s="242"/>
      <c r="C781" s="243"/>
      <c r="D781" s="233" t="s">
        <v>151</v>
      </c>
      <c r="E781" s="244" t="s">
        <v>18</v>
      </c>
      <c r="F781" s="245" t="s">
        <v>603</v>
      </c>
      <c r="G781" s="243"/>
      <c r="H781" s="246">
        <v>-2.1600000000000001</v>
      </c>
      <c r="I781" s="247"/>
      <c r="J781" s="243"/>
      <c r="K781" s="243"/>
      <c r="L781" s="248"/>
      <c r="M781" s="249"/>
      <c r="N781" s="250"/>
      <c r="O781" s="250"/>
      <c r="P781" s="250"/>
      <c r="Q781" s="250"/>
      <c r="R781" s="250"/>
      <c r="S781" s="250"/>
      <c r="T781" s="251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2" t="s">
        <v>151</v>
      </c>
      <c r="AU781" s="252" t="s">
        <v>80</v>
      </c>
      <c r="AV781" s="14" t="s">
        <v>80</v>
      </c>
      <c r="AW781" s="14" t="s">
        <v>33</v>
      </c>
      <c r="AX781" s="14" t="s">
        <v>71</v>
      </c>
      <c r="AY781" s="252" t="s">
        <v>140</v>
      </c>
    </row>
    <row r="782" s="14" customFormat="1">
      <c r="A782" s="14"/>
      <c r="B782" s="242"/>
      <c r="C782" s="243"/>
      <c r="D782" s="233" t="s">
        <v>151</v>
      </c>
      <c r="E782" s="244" t="s">
        <v>18</v>
      </c>
      <c r="F782" s="245" t="s">
        <v>604</v>
      </c>
      <c r="G782" s="243"/>
      <c r="H782" s="246">
        <v>10.24</v>
      </c>
      <c r="I782" s="247"/>
      <c r="J782" s="243"/>
      <c r="K782" s="243"/>
      <c r="L782" s="248"/>
      <c r="M782" s="249"/>
      <c r="N782" s="250"/>
      <c r="O782" s="250"/>
      <c r="P782" s="250"/>
      <c r="Q782" s="250"/>
      <c r="R782" s="250"/>
      <c r="S782" s="250"/>
      <c r="T782" s="251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2" t="s">
        <v>151</v>
      </c>
      <c r="AU782" s="252" t="s">
        <v>80</v>
      </c>
      <c r="AV782" s="14" t="s">
        <v>80</v>
      </c>
      <c r="AW782" s="14" t="s">
        <v>33</v>
      </c>
      <c r="AX782" s="14" t="s">
        <v>71</v>
      </c>
      <c r="AY782" s="252" t="s">
        <v>140</v>
      </c>
    </row>
    <row r="783" s="14" customFormat="1">
      <c r="A783" s="14"/>
      <c r="B783" s="242"/>
      <c r="C783" s="243"/>
      <c r="D783" s="233" t="s">
        <v>151</v>
      </c>
      <c r="E783" s="244" t="s">
        <v>18</v>
      </c>
      <c r="F783" s="245" t="s">
        <v>605</v>
      </c>
      <c r="G783" s="243"/>
      <c r="H783" s="246">
        <v>-1.44</v>
      </c>
      <c r="I783" s="247"/>
      <c r="J783" s="243"/>
      <c r="K783" s="243"/>
      <c r="L783" s="248"/>
      <c r="M783" s="249"/>
      <c r="N783" s="250"/>
      <c r="O783" s="250"/>
      <c r="P783" s="250"/>
      <c r="Q783" s="250"/>
      <c r="R783" s="250"/>
      <c r="S783" s="250"/>
      <c r="T783" s="251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2" t="s">
        <v>151</v>
      </c>
      <c r="AU783" s="252" t="s">
        <v>80</v>
      </c>
      <c r="AV783" s="14" t="s">
        <v>80</v>
      </c>
      <c r="AW783" s="14" t="s">
        <v>33</v>
      </c>
      <c r="AX783" s="14" t="s">
        <v>71</v>
      </c>
      <c r="AY783" s="252" t="s">
        <v>140</v>
      </c>
    </row>
    <row r="784" s="14" customFormat="1">
      <c r="A784" s="14"/>
      <c r="B784" s="242"/>
      <c r="C784" s="243"/>
      <c r="D784" s="233" t="s">
        <v>151</v>
      </c>
      <c r="E784" s="244" t="s">
        <v>18</v>
      </c>
      <c r="F784" s="245" t="s">
        <v>440</v>
      </c>
      <c r="G784" s="243"/>
      <c r="H784" s="246">
        <v>1.5600000000000001</v>
      </c>
      <c r="I784" s="247"/>
      <c r="J784" s="243"/>
      <c r="K784" s="243"/>
      <c r="L784" s="248"/>
      <c r="M784" s="249"/>
      <c r="N784" s="250"/>
      <c r="O784" s="250"/>
      <c r="P784" s="250"/>
      <c r="Q784" s="250"/>
      <c r="R784" s="250"/>
      <c r="S784" s="250"/>
      <c r="T784" s="251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2" t="s">
        <v>151</v>
      </c>
      <c r="AU784" s="252" t="s">
        <v>80</v>
      </c>
      <c r="AV784" s="14" t="s">
        <v>80</v>
      </c>
      <c r="AW784" s="14" t="s">
        <v>33</v>
      </c>
      <c r="AX784" s="14" t="s">
        <v>71</v>
      </c>
      <c r="AY784" s="252" t="s">
        <v>140</v>
      </c>
    </row>
    <row r="785" s="13" customFormat="1">
      <c r="A785" s="13"/>
      <c r="B785" s="231"/>
      <c r="C785" s="232"/>
      <c r="D785" s="233" t="s">
        <v>151</v>
      </c>
      <c r="E785" s="234" t="s">
        <v>18</v>
      </c>
      <c r="F785" s="235" t="s">
        <v>441</v>
      </c>
      <c r="G785" s="232"/>
      <c r="H785" s="234" t="s">
        <v>18</v>
      </c>
      <c r="I785" s="236"/>
      <c r="J785" s="232"/>
      <c r="K785" s="232"/>
      <c r="L785" s="237"/>
      <c r="M785" s="238"/>
      <c r="N785" s="239"/>
      <c r="O785" s="239"/>
      <c r="P785" s="239"/>
      <c r="Q785" s="239"/>
      <c r="R785" s="239"/>
      <c r="S785" s="239"/>
      <c r="T785" s="240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1" t="s">
        <v>151</v>
      </c>
      <c r="AU785" s="241" t="s">
        <v>80</v>
      </c>
      <c r="AV785" s="13" t="s">
        <v>78</v>
      </c>
      <c r="AW785" s="13" t="s">
        <v>33</v>
      </c>
      <c r="AX785" s="13" t="s">
        <v>71</v>
      </c>
      <c r="AY785" s="241" t="s">
        <v>140</v>
      </c>
    </row>
    <row r="786" s="14" customFormat="1">
      <c r="A786" s="14"/>
      <c r="B786" s="242"/>
      <c r="C786" s="243"/>
      <c r="D786" s="233" t="s">
        <v>151</v>
      </c>
      <c r="E786" s="244" t="s">
        <v>18</v>
      </c>
      <c r="F786" s="245" t="s">
        <v>607</v>
      </c>
      <c r="G786" s="243"/>
      <c r="H786" s="246">
        <v>6.5700000000000003</v>
      </c>
      <c r="I786" s="247"/>
      <c r="J786" s="243"/>
      <c r="K786" s="243"/>
      <c r="L786" s="248"/>
      <c r="M786" s="249"/>
      <c r="N786" s="250"/>
      <c r="O786" s="250"/>
      <c r="P786" s="250"/>
      <c r="Q786" s="250"/>
      <c r="R786" s="250"/>
      <c r="S786" s="250"/>
      <c r="T786" s="251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2" t="s">
        <v>151</v>
      </c>
      <c r="AU786" s="252" t="s">
        <v>80</v>
      </c>
      <c r="AV786" s="14" t="s">
        <v>80</v>
      </c>
      <c r="AW786" s="14" t="s">
        <v>33</v>
      </c>
      <c r="AX786" s="14" t="s">
        <v>71</v>
      </c>
      <c r="AY786" s="252" t="s">
        <v>140</v>
      </c>
    </row>
    <row r="787" s="14" customFormat="1">
      <c r="A787" s="14"/>
      <c r="B787" s="242"/>
      <c r="C787" s="243"/>
      <c r="D787" s="233" t="s">
        <v>151</v>
      </c>
      <c r="E787" s="244" t="s">
        <v>18</v>
      </c>
      <c r="F787" s="245" t="s">
        <v>608</v>
      </c>
      <c r="G787" s="243"/>
      <c r="H787" s="246">
        <v>0.40999999999999998</v>
      </c>
      <c r="I787" s="247"/>
      <c r="J787" s="243"/>
      <c r="K787" s="243"/>
      <c r="L787" s="248"/>
      <c r="M787" s="249"/>
      <c r="N787" s="250"/>
      <c r="O787" s="250"/>
      <c r="P787" s="250"/>
      <c r="Q787" s="250"/>
      <c r="R787" s="250"/>
      <c r="S787" s="250"/>
      <c r="T787" s="251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2" t="s">
        <v>151</v>
      </c>
      <c r="AU787" s="252" t="s">
        <v>80</v>
      </c>
      <c r="AV787" s="14" t="s">
        <v>80</v>
      </c>
      <c r="AW787" s="14" t="s">
        <v>33</v>
      </c>
      <c r="AX787" s="14" t="s">
        <v>71</v>
      </c>
      <c r="AY787" s="252" t="s">
        <v>140</v>
      </c>
    </row>
    <row r="788" s="14" customFormat="1">
      <c r="A788" s="14"/>
      <c r="B788" s="242"/>
      <c r="C788" s="243"/>
      <c r="D788" s="233" t="s">
        <v>151</v>
      </c>
      <c r="E788" s="244" t="s">
        <v>18</v>
      </c>
      <c r="F788" s="245" t="s">
        <v>607</v>
      </c>
      <c r="G788" s="243"/>
      <c r="H788" s="246">
        <v>6.5700000000000003</v>
      </c>
      <c r="I788" s="247"/>
      <c r="J788" s="243"/>
      <c r="K788" s="243"/>
      <c r="L788" s="248"/>
      <c r="M788" s="249"/>
      <c r="N788" s="250"/>
      <c r="O788" s="250"/>
      <c r="P788" s="250"/>
      <c r="Q788" s="250"/>
      <c r="R788" s="250"/>
      <c r="S788" s="250"/>
      <c r="T788" s="251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2" t="s">
        <v>151</v>
      </c>
      <c r="AU788" s="252" t="s">
        <v>80</v>
      </c>
      <c r="AV788" s="14" t="s">
        <v>80</v>
      </c>
      <c r="AW788" s="14" t="s">
        <v>33</v>
      </c>
      <c r="AX788" s="14" t="s">
        <v>71</v>
      </c>
      <c r="AY788" s="252" t="s">
        <v>140</v>
      </c>
    </row>
    <row r="789" s="14" customFormat="1">
      <c r="A789" s="14"/>
      <c r="B789" s="242"/>
      <c r="C789" s="243"/>
      <c r="D789" s="233" t="s">
        <v>151</v>
      </c>
      <c r="E789" s="244" t="s">
        <v>18</v>
      </c>
      <c r="F789" s="245" t="s">
        <v>608</v>
      </c>
      <c r="G789" s="243"/>
      <c r="H789" s="246">
        <v>0.40999999999999998</v>
      </c>
      <c r="I789" s="247"/>
      <c r="J789" s="243"/>
      <c r="K789" s="243"/>
      <c r="L789" s="248"/>
      <c r="M789" s="249"/>
      <c r="N789" s="250"/>
      <c r="O789" s="250"/>
      <c r="P789" s="250"/>
      <c r="Q789" s="250"/>
      <c r="R789" s="250"/>
      <c r="S789" s="250"/>
      <c r="T789" s="251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2" t="s">
        <v>151</v>
      </c>
      <c r="AU789" s="252" t="s">
        <v>80</v>
      </c>
      <c r="AV789" s="14" t="s">
        <v>80</v>
      </c>
      <c r="AW789" s="14" t="s">
        <v>33</v>
      </c>
      <c r="AX789" s="14" t="s">
        <v>71</v>
      </c>
      <c r="AY789" s="252" t="s">
        <v>140</v>
      </c>
    </row>
    <row r="790" s="13" customFormat="1">
      <c r="A790" s="13"/>
      <c r="B790" s="231"/>
      <c r="C790" s="232"/>
      <c r="D790" s="233" t="s">
        <v>151</v>
      </c>
      <c r="E790" s="234" t="s">
        <v>18</v>
      </c>
      <c r="F790" s="235" t="s">
        <v>372</v>
      </c>
      <c r="G790" s="232"/>
      <c r="H790" s="234" t="s">
        <v>18</v>
      </c>
      <c r="I790" s="236"/>
      <c r="J790" s="232"/>
      <c r="K790" s="232"/>
      <c r="L790" s="237"/>
      <c r="M790" s="238"/>
      <c r="N790" s="239"/>
      <c r="O790" s="239"/>
      <c r="P790" s="239"/>
      <c r="Q790" s="239"/>
      <c r="R790" s="239"/>
      <c r="S790" s="239"/>
      <c r="T790" s="24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1" t="s">
        <v>151</v>
      </c>
      <c r="AU790" s="241" t="s">
        <v>80</v>
      </c>
      <c r="AV790" s="13" t="s">
        <v>78</v>
      </c>
      <c r="AW790" s="13" t="s">
        <v>33</v>
      </c>
      <c r="AX790" s="13" t="s">
        <v>71</v>
      </c>
      <c r="AY790" s="241" t="s">
        <v>140</v>
      </c>
    </row>
    <row r="791" s="14" customFormat="1">
      <c r="A791" s="14"/>
      <c r="B791" s="242"/>
      <c r="C791" s="243"/>
      <c r="D791" s="233" t="s">
        <v>151</v>
      </c>
      <c r="E791" s="244" t="s">
        <v>18</v>
      </c>
      <c r="F791" s="245" t="s">
        <v>606</v>
      </c>
      <c r="G791" s="243"/>
      <c r="H791" s="246">
        <v>3.5099999999999998</v>
      </c>
      <c r="I791" s="247"/>
      <c r="J791" s="243"/>
      <c r="K791" s="243"/>
      <c r="L791" s="248"/>
      <c r="M791" s="249"/>
      <c r="N791" s="250"/>
      <c r="O791" s="250"/>
      <c r="P791" s="250"/>
      <c r="Q791" s="250"/>
      <c r="R791" s="250"/>
      <c r="S791" s="250"/>
      <c r="T791" s="251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2" t="s">
        <v>151</v>
      </c>
      <c r="AU791" s="252" t="s">
        <v>80</v>
      </c>
      <c r="AV791" s="14" t="s">
        <v>80</v>
      </c>
      <c r="AW791" s="14" t="s">
        <v>33</v>
      </c>
      <c r="AX791" s="14" t="s">
        <v>71</v>
      </c>
      <c r="AY791" s="252" t="s">
        <v>140</v>
      </c>
    </row>
    <row r="792" s="14" customFormat="1">
      <c r="A792" s="14"/>
      <c r="B792" s="242"/>
      <c r="C792" s="243"/>
      <c r="D792" s="233" t="s">
        <v>151</v>
      </c>
      <c r="E792" s="244" t="s">
        <v>18</v>
      </c>
      <c r="F792" s="245" t="s">
        <v>609</v>
      </c>
      <c r="G792" s="243"/>
      <c r="H792" s="246">
        <v>36.159999999999997</v>
      </c>
      <c r="I792" s="247"/>
      <c r="J792" s="243"/>
      <c r="K792" s="243"/>
      <c r="L792" s="248"/>
      <c r="M792" s="249"/>
      <c r="N792" s="250"/>
      <c r="O792" s="250"/>
      <c r="P792" s="250"/>
      <c r="Q792" s="250"/>
      <c r="R792" s="250"/>
      <c r="S792" s="250"/>
      <c r="T792" s="251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2" t="s">
        <v>151</v>
      </c>
      <c r="AU792" s="252" t="s">
        <v>80</v>
      </c>
      <c r="AV792" s="14" t="s">
        <v>80</v>
      </c>
      <c r="AW792" s="14" t="s">
        <v>33</v>
      </c>
      <c r="AX792" s="14" t="s">
        <v>71</v>
      </c>
      <c r="AY792" s="252" t="s">
        <v>140</v>
      </c>
    </row>
    <row r="793" s="13" customFormat="1">
      <c r="A793" s="13"/>
      <c r="B793" s="231"/>
      <c r="C793" s="232"/>
      <c r="D793" s="233" t="s">
        <v>151</v>
      </c>
      <c r="E793" s="234" t="s">
        <v>18</v>
      </c>
      <c r="F793" s="235" t="s">
        <v>407</v>
      </c>
      <c r="G793" s="232"/>
      <c r="H793" s="234" t="s">
        <v>18</v>
      </c>
      <c r="I793" s="236"/>
      <c r="J793" s="232"/>
      <c r="K793" s="232"/>
      <c r="L793" s="237"/>
      <c r="M793" s="238"/>
      <c r="N793" s="239"/>
      <c r="O793" s="239"/>
      <c r="P793" s="239"/>
      <c r="Q793" s="239"/>
      <c r="R793" s="239"/>
      <c r="S793" s="239"/>
      <c r="T793" s="240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1" t="s">
        <v>151</v>
      </c>
      <c r="AU793" s="241" t="s">
        <v>80</v>
      </c>
      <c r="AV793" s="13" t="s">
        <v>78</v>
      </c>
      <c r="AW793" s="13" t="s">
        <v>33</v>
      </c>
      <c r="AX793" s="13" t="s">
        <v>71</v>
      </c>
      <c r="AY793" s="241" t="s">
        <v>140</v>
      </c>
    </row>
    <row r="794" s="14" customFormat="1">
      <c r="A794" s="14"/>
      <c r="B794" s="242"/>
      <c r="C794" s="243"/>
      <c r="D794" s="233" t="s">
        <v>151</v>
      </c>
      <c r="E794" s="244" t="s">
        <v>18</v>
      </c>
      <c r="F794" s="245" t="s">
        <v>610</v>
      </c>
      <c r="G794" s="243"/>
      <c r="H794" s="246">
        <v>5.4400000000000004</v>
      </c>
      <c r="I794" s="247"/>
      <c r="J794" s="243"/>
      <c r="K794" s="243"/>
      <c r="L794" s="248"/>
      <c r="M794" s="249"/>
      <c r="N794" s="250"/>
      <c r="O794" s="250"/>
      <c r="P794" s="250"/>
      <c r="Q794" s="250"/>
      <c r="R794" s="250"/>
      <c r="S794" s="250"/>
      <c r="T794" s="251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2" t="s">
        <v>151</v>
      </c>
      <c r="AU794" s="252" t="s">
        <v>80</v>
      </c>
      <c r="AV794" s="14" t="s">
        <v>80</v>
      </c>
      <c r="AW794" s="14" t="s">
        <v>33</v>
      </c>
      <c r="AX794" s="14" t="s">
        <v>71</v>
      </c>
      <c r="AY794" s="252" t="s">
        <v>140</v>
      </c>
    </row>
    <row r="795" s="14" customFormat="1">
      <c r="A795" s="14"/>
      <c r="B795" s="242"/>
      <c r="C795" s="243"/>
      <c r="D795" s="233" t="s">
        <v>151</v>
      </c>
      <c r="E795" s="244" t="s">
        <v>18</v>
      </c>
      <c r="F795" s="245" t="s">
        <v>611</v>
      </c>
      <c r="G795" s="243"/>
      <c r="H795" s="246">
        <v>4.1299999999999999</v>
      </c>
      <c r="I795" s="247"/>
      <c r="J795" s="243"/>
      <c r="K795" s="243"/>
      <c r="L795" s="248"/>
      <c r="M795" s="249"/>
      <c r="N795" s="250"/>
      <c r="O795" s="250"/>
      <c r="P795" s="250"/>
      <c r="Q795" s="250"/>
      <c r="R795" s="250"/>
      <c r="S795" s="250"/>
      <c r="T795" s="251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2" t="s">
        <v>151</v>
      </c>
      <c r="AU795" s="252" t="s">
        <v>80</v>
      </c>
      <c r="AV795" s="14" t="s">
        <v>80</v>
      </c>
      <c r="AW795" s="14" t="s">
        <v>33</v>
      </c>
      <c r="AX795" s="14" t="s">
        <v>71</v>
      </c>
      <c r="AY795" s="252" t="s">
        <v>140</v>
      </c>
    </row>
    <row r="796" s="14" customFormat="1">
      <c r="A796" s="14"/>
      <c r="B796" s="242"/>
      <c r="C796" s="243"/>
      <c r="D796" s="233" t="s">
        <v>151</v>
      </c>
      <c r="E796" s="244" t="s">
        <v>18</v>
      </c>
      <c r="F796" s="245" t="s">
        <v>453</v>
      </c>
      <c r="G796" s="243"/>
      <c r="H796" s="246">
        <v>3.2400000000000002</v>
      </c>
      <c r="I796" s="247"/>
      <c r="J796" s="243"/>
      <c r="K796" s="243"/>
      <c r="L796" s="248"/>
      <c r="M796" s="249"/>
      <c r="N796" s="250"/>
      <c r="O796" s="250"/>
      <c r="P796" s="250"/>
      <c r="Q796" s="250"/>
      <c r="R796" s="250"/>
      <c r="S796" s="250"/>
      <c r="T796" s="251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2" t="s">
        <v>151</v>
      </c>
      <c r="AU796" s="252" t="s">
        <v>80</v>
      </c>
      <c r="AV796" s="14" t="s">
        <v>80</v>
      </c>
      <c r="AW796" s="14" t="s">
        <v>33</v>
      </c>
      <c r="AX796" s="14" t="s">
        <v>71</v>
      </c>
      <c r="AY796" s="252" t="s">
        <v>140</v>
      </c>
    </row>
    <row r="797" s="14" customFormat="1">
      <c r="A797" s="14"/>
      <c r="B797" s="242"/>
      <c r="C797" s="243"/>
      <c r="D797" s="233" t="s">
        <v>151</v>
      </c>
      <c r="E797" s="244" t="s">
        <v>18</v>
      </c>
      <c r="F797" s="245" t="s">
        <v>453</v>
      </c>
      <c r="G797" s="243"/>
      <c r="H797" s="246">
        <v>3.2400000000000002</v>
      </c>
      <c r="I797" s="247"/>
      <c r="J797" s="243"/>
      <c r="K797" s="243"/>
      <c r="L797" s="248"/>
      <c r="M797" s="249"/>
      <c r="N797" s="250"/>
      <c r="O797" s="250"/>
      <c r="P797" s="250"/>
      <c r="Q797" s="250"/>
      <c r="R797" s="250"/>
      <c r="S797" s="250"/>
      <c r="T797" s="25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2" t="s">
        <v>151</v>
      </c>
      <c r="AU797" s="252" t="s">
        <v>80</v>
      </c>
      <c r="AV797" s="14" t="s">
        <v>80</v>
      </c>
      <c r="AW797" s="14" t="s">
        <v>33</v>
      </c>
      <c r="AX797" s="14" t="s">
        <v>71</v>
      </c>
      <c r="AY797" s="252" t="s">
        <v>140</v>
      </c>
    </row>
    <row r="798" s="15" customFormat="1">
      <c r="A798" s="15"/>
      <c r="B798" s="253"/>
      <c r="C798" s="254"/>
      <c r="D798" s="233" t="s">
        <v>151</v>
      </c>
      <c r="E798" s="255" t="s">
        <v>18</v>
      </c>
      <c r="F798" s="256" t="s">
        <v>154</v>
      </c>
      <c r="G798" s="254"/>
      <c r="H798" s="257">
        <v>104.05999999999997</v>
      </c>
      <c r="I798" s="258"/>
      <c r="J798" s="254"/>
      <c r="K798" s="254"/>
      <c r="L798" s="259"/>
      <c r="M798" s="260"/>
      <c r="N798" s="261"/>
      <c r="O798" s="261"/>
      <c r="P798" s="261"/>
      <c r="Q798" s="261"/>
      <c r="R798" s="261"/>
      <c r="S798" s="261"/>
      <c r="T798" s="262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3" t="s">
        <v>151</v>
      </c>
      <c r="AU798" s="263" t="s">
        <v>80</v>
      </c>
      <c r="AV798" s="15" t="s">
        <v>147</v>
      </c>
      <c r="AW798" s="15" t="s">
        <v>33</v>
      </c>
      <c r="AX798" s="15" t="s">
        <v>78</v>
      </c>
      <c r="AY798" s="263" t="s">
        <v>140</v>
      </c>
    </row>
    <row r="799" s="14" customFormat="1">
      <c r="A799" s="14"/>
      <c r="B799" s="242"/>
      <c r="C799" s="243"/>
      <c r="D799" s="233" t="s">
        <v>151</v>
      </c>
      <c r="E799" s="243"/>
      <c r="F799" s="245" t="s">
        <v>616</v>
      </c>
      <c r="G799" s="243"/>
      <c r="H799" s="246">
        <v>109.26000000000001</v>
      </c>
      <c r="I799" s="247"/>
      <c r="J799" s="243"/>
      <c r="K799" s="243"/>
      <c r="L799" s="248"/>
      <c r="M799" s="249"/>
      <c r="N799" s="250"/>
      <c r="O799" s="250"/>
      <c r="P799" s="250"/>
      <c r="Q799" s="250"/>
      <c r="R799" s="250"/>
      <c r="S799" s="250"/>
      <c r="T799" s="251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2" t="s">
        <v>151</v>
      </c>
      <c r="AU799" s="252" t="s">
        <v>80</v>
      </c>
      <c r="AV799" s="14" t="s">
        <v>80</v>
      </c>
      <c r="AW799" s="14" t="s">
        <v>4</v>
      </c>
      <c r="AX799" s="14" t="s">
        <v>78</v>
      </c>
      <c r="AY799" s="252" t="s">
        <v>140</v>
      </c>
    </row>
    <row r="800" s="2" customFormat="1" ht="16.5" customHeight="1">
      <c r="A800" s="40"/>
      <c r="B800" s="41"/>
      <c r="C800" s="214" t="s">
        <v>617</v>
      </c>
      <c r="D800" s="214" t="s">
        <v>142</v>
      </c>
      <c r="E800" s="215" t="s">
        <v>618</v>
      </c>
      <c r="F800" s="216" t="s">
        <v>619</v>
      </c>
      <c r="G800" s="217" t="s">
        <v>345</v>
      </c>
      <c r="H800" s="218">
        <v>123.95999999999999</v>
      </c>
      <c r="I800" s="219"/>
      <c r="J800" s="218">
        <f>ROUND(I800*H800,2)</f>
        <v>0</v>
      </c>
      <c r="K800" s="216" t="s">
        <v>146</v>
      </c>
      <c r="L800" s="46"/>
      <c r="M800" s="220" t="s">
        <v>18</v>
      </c>
      <c r="N800" s="221" t="s">
        <v>42</v>
      </c>
      <c r="O800" s="86"/>
      <c r="P800" s="222">
        <f>O800*H800</f>
        <v>0</v>
      </c>
      <c r="Q800" s="222">
        <v>3.0000000000000001E-05</v>
      </c>
      <c r="R800" s="222">
        <f>Q800*H800</f>
        <v>0.0037188</v>
      </c>
      <c r="S800" s="222">
        <v>0</v>
      </c>
      <c r="T800" s="223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24" t="s">
        <v>147</v>
      </c>
      <c r="AT800" s="224" t="s">
        <v>142</v>
      </c>
      <c r="AU800" s="224" t="s">
        <v>80</v>
      </c>
      <c r="AY800" s="19" t="s">
        <v>140</v>
      </c>
      <c r="BE800" s="225">
        <f>IF(N800="základní",J800,0)</f>
        <v>0</v>
      </c>
      <c r="BF800" s="225">
        <f>IF(N800="snížená",J800,0)</f>
        <v>0</v>
      </c>
      <c r="BG800" s="225">
        <f>IF(N800="zákl. přenesená",J800,0)</f>
        <v>0</v>
      </c>
      <c r="BH800" s="225">
        <f>IF(N800="sníž. přenesená",J800,0)</f>
        <v>0</v>
      </c>
      <c r="BI800" s="225">
        <f>IF(N800="nulová",J800,0)</f>
        <v>0</v>
      </c>
      <c r="BJ800" s="19" t="s">
        <v>78</v>
      </c>
      <c r="BK800" s="225">
        <f>ROUND(I800*H800,2)</f>
        <v>0</v>
      </c>
      <c r="BL800" s="19" t="s">
        <v>147</v>
      </c>
      <c r="BM800" s="224" t="s">
        <v>620</v>
      </c>
    </row>
    <row r="801" s="2" customFormat="1">
      <c r="A801" s="40"/>
      <c r="B801" s="41"/>
      <c r="C801" s="42"/>
      <c r="D801" s="226" t="s">
        <v>149</v>
      </c>
      <c r="E801" s="42"/>
      <c r="F801" s="227" t="s">
        <v>621</v>
      </c>
      <c r="G801" s="42"/>
      <c r="H801" s="42"/>
      <c r="I801" s="228"/>
      <c r="J801" s="42"/>
      <c r="K801" s="42"/>
      <c r="L801" s="46"/>
      <c r="M801" s="229"/>
      <c r="N801" s="230"/>
      <c r="O801" s="86"/>
      <c r="P801" s="86"/>
      <c r="Q801" s="86"/>
      <c r="R801" s="86"/>
      <c r="S801" s="86"/>
      <c r="T801" s="87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T801" s="19" t="s">
        <v>149</v>
      </c>
      <c r="AU801" s="19" t="s">
        <v>80</v>
      </c>
    </row>
    <row r="802" s="14" customFormat="1">
      <c r="A802" s="14"/>
      <c r="B802" s="242"/>
      <c r="C802" s="243"/>
      <c r="D802" s="233" t="s">
        <v>151</v>
      </c>
      <c r="E802" s="244" t="s">
        <v>18</v>
      </c>
      <c r="F802" s="245" t="s">
        <v>622</v>
      </c>
      <c r="G802" s="243"/>
      <c r="H802" s="246">
        <v>112.36</v>
      </c>
      <c r="I802" s="247"/>
      <c r="J802" s="243"/>
      <c r="K802" s="243"/>
      <c r="L802" s="248"/>
      <c r="M802" s="249"/>
      <c r="N802" s="250"/>
      <c r="O802" s="250"/>
      <c r="P802" s="250"/>
      <c r="Q802" s="250"/>
      <c r="R802" s="250"/>
      <c r="S802" s="250"/>
      <c r="T802" s="251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2" t="s">
        <v>151</v>
      </c>
      <c r="AU802" s="252" t="s">
        <v>80</v>
      </c>
      <c r="AV802" s="14" t="s">
        <v>80</v>
      </c>
      <c r="AW802" s="14" t="s">
        <v>33</v>
      </c>
      <c r="AX802" s="14" t="s">
        <v>71</v>
      </c>
      <c r="AY802" s="252" t="s">
        <v>140</v>
      </c>
    </row>
    <row r="803" s="14" customFormat="1">
      <c r="A803" s="14"/>
      <c r="B803" s="242"/>
      <c r="C803" s="243"/>
      <c r="D803" s="233" t="s">
        <v>151</v>
      </c>
      <c r="E803" s="244" t="s">
        <v>18</v>
      </c>
      <c r="F803" s="245" t="s">
        <v>623</v>
      </c>
      <c r="G803" s="243"/>
      <c r="H803" s="246">
        <v>11.6</v>
      </c>
      <c r="I803" s="247"/>
      <c r="J803" s="243"/>
      <c r="K803" s="243"/>
      <c r="L803" s="248"/>
      <c r="M803" s="249"/>
      <c r="N803" s="250"/>
      <c r="O803" s="250"/>
      <c r="P803" s="250"/>
      <c r="Q803" s="250"/>
      <c r="R803" s="250"/>
      <c r="S803" s="250"/>
      <c r="T803" s="251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2" t="s">
        <v>151</v>
      </c>
      <c r="AU803" s="252" t="s">
        <v>80</v>
      </c>
      <c r="AV803" s="14" t="s">
        <v>80</v>
      </c>
      <c r="AW803" s="14" t="s">
        <v>33</v>
      </c>
      <c r="AX803" s="14" t="s">
        <v>71</v>
      </c>
      <c r="AY803" s="252" t="s">
        <v>140</v>
      </c>
    </row>
    <row r="804" s="15" customFormat="1">
      <c r="A804" s="15"/>
      <c r="B804" s="253"/>
      <c r="C804" s="254"/>
      <c r="D804" s="233" t="s">
        <v>151</v>
      </c>
      <c r="E804" s="255" t="s">
        <v>18</v>
      </c>
      <c r="F804" s="256" t="s">
        <v>154</v>
      </c>
      <c r="G804" s="254"/>
      <c r="H804" s="257">
        <v>123.95999999999999</v>
      </c>
      <c r="I804" s="258"/>
      <c r="J804" s="254"/>
      <c r="K804" s="254"/>
      <c r="L804" s="259"/>
      <c r="M804" s="260"/>
      <c r="N804" s="261"/>
      <c r="O804" s="261"/>
      <c r="P804" s="261"/>
      <c r="Q804" s="261"/>
      <c r="R804" s="261"/>
      <c r="S804" s="261"/>
      <c r="T804" s="262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63" t="s">
        <v>151</v>
      </c>
      <c r="AU804" s="263" t="s">
        <v>80</v>
      </c>
      <c r="AV804" s="15" t="s">
        <v>147</v>
      </c>
      <c r="AW804" s="15" t="s">
        <v>33</v>
      </c>
      <c r="AX804" s="15" t="s">
        <v>78</v>
      </c>
      <c r="AY804" s="263" t="s">
        <v>140</v>
      </c>
    </row>
    <row r="805" s="2" customFormat="1" ht="16.5" customHeight="1">
      <c r="A805" s="40"/>
      <c r="B805" s="41"/>
      <c r="C805" s="264" t="s">
        <v>624</v>
      </c>
      <c r="D805" s="264" t="s">
        <v>300</v>
      </c>
      <c r="E805" s="265" t="s">
        <v>625</v>
      </c>
      <c r="F805" s="266" t="s">
        <v>626</v>
      </c>
      <c r="G805" s="267" t="s">
        <v>345</v>
      </c>
      <c r="H805" s="268">
        <v>117.98</v>
      </c>
      <c r="I805" s="269"/>
      <c r="J805" s="268">
        <f>ROUND(I805*H805,2)</f>
        <v>0</v>
      </c>
      <c r="K805" s="266" t="s">
        <v>146</v>
      </c>
      <c r="L805" s="270"/>
      <c r="M805" s="271" t="s">
        <v>18</v>
      </c>
      <c r="N805" s="272" t="s">
        <v>42</v>
      </c>
      <c r="O805" s="86"/>
      <c r="P805" s="222">
        <f>O805*H805</f>
        <v>0</v>
      </c>
      <c r="Q805" s="222">
        <v>0.00051999999999999995</v>
      </c>
      <c r="R805" s="222">
        <f>Q805*H805</f>
        <v>0.061349599999999997</v>
      </c>
      <c r="S805" s="222">
        <v>0</v>
      </c>
      <c r="T805" s="223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24" t="s">
        <v>217</v>
      </c>
      <c r="AT805" s="224" t="s">
        <v>300</v>
      </c>
      <c r="AU805" s="224" t="s">
        <v>80</v>
      </c>
      <c r="AY805" s="19" t="s">
        <v>140</v>
      </c>
      <c r="BE805" s="225">
        <f>IF(N805="základní",J805,0)</f>
        <v>0</v>
      </c>
      <c r="BF805" s="225">
        <f>IF(N805="snížená",J805,0)</f>
        <v>0</v>
      </c>
      <c r="BG805" s="225">
        <f>IF(N805="zákl. přenesená",J805,0)</f>
        <v>0</v>
      </c>
      <c r="BH805" s="225">
        <f>IF(N805="sníž. přenesená",J805,0)</f>
        <v>0</v>
      </c>
      <c r="BI805" s="225">
        <f>IF(N805="nulová",J805,0)</f>
        <v>0</v>
      </c>
      <c r="BJ805" s="19" t="s">
        <v>78</v>
      </c>
      <c r="BK805" s="225">
        <f>ROUND(I805*H805,2)</f>
        <v>0</v>
      </c>
      <c r="BL805" s="19" t="s">
        <v>147</v>
      </c>
      <c r="BM805" s="224" t="s">
        <v>627</v>
      </c>
    </row>
    <row r="806" s="13" customFormat="1">
      <c r="A806" s="13"/>
      <c r="B806" s="231"/>
      <c r="C806" s="232"/>
      <c r="D806" s="233" t="s">
        <v>151</v>
      </c>
      <c r="E806" s="234" t="s">
        <v>18</v>
      </c>
      <c r="F806" s="235" t="s">
        <v>628</v>
      </c>
      <c r="G806" s="232"/>
      <c r="H806" s="234" t="s">
        <v>18</v>
      </c>
      <c r="I806" s="236"/>
      <c r="J806" s="232"/>
      <c r="K806" s="232"/>
      <c r="L806" s="237"/>
      <c r="M806" s="238"/>
      <c r="N806" s="239"/>
      <c r="O806" s="239"/>
      <c r="P806" s="239"/>
      <c r="Q806" s="239"/>
      <c r="R806" s="239"/>
      <c r="S806" s="239"/>
      <c r="T806" s="240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1" t="s">
        <v>151</v>
      </c>
      <c r="AU806" s="241" t="s">
        <v>80</v>
      </c>
      <c r="AV806" s="13" t="s">
        <v>78</v>
      </c>
      <c r="AW806" s="13" t="s">
        <v>33</v>
      </c>
      <c r="AX806" s="13" t="s">
        <v>71</v>
      </c>
      <c r="AY806" s="241" t="s">
        <v>140</v>
      </c>
    </row>
    <row r="807" s="14" customFormat="1">
      <c r="A807" s="14"/>
      <c r="B807" s="242"/>
      <c r="C807" s="243"/>
      <c r="D807" s="233" t="s">
        <v>151</v>
      </c>
      <c r="E807" s="244" t="s">
        <v>18</v>
      </c>
      <c r="F807" s="245" t="s">
        <v>629</v>
      </c>
      <c r="G807" s="243"/>
      <c r="H807" s="246">
        <v>39.299999999999997</v>
      </c>
      <c r="I807" s="247"/>
      <c r="J807" s="243"/>
      <c r="K807" s="243"/>
      <c r="L807" s="248"/>
      <c r="M807" s="249"/>
      <c r="N807" s="250"/>
      <c r="O807" s="250"/>
      <c r="P807" s="250"/>
      <c r="Q807" s="250"/>
      <c r="R807" s="250"/>
      <c r="S807" s="250"/>
      <c r="T807" s="251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2" t="s">
        <v>151</v>
      </c>
      <c r="AU807" s="252" t="s">
        <v>80</v>
      </c>
      <c r="AV807" s="14" t="s">
        <v>80</v>
      </c>
      <c r="AW807" s="14" t="s">
        <v>33</v>
      </c>
      <c r="AX807" s="14" t="s">
        <v>71</v>
      </c>
      <c r="AY807" s="252" t="s">
        <v>140</v>
      </c>
    </row>
    <row r="808" s="13" customFormat="1">
      <c r="A808" s="13"/>
      <c r="B808" s="231"/>
      <c r="C808" s="232"/>
      <c r="D808" s="233" t="s">
        <v>151</v>
      </c>
      <c r="E808" s="234" t="s">
        <v>18</v>
      </c>
      <c r="F808" s="235" t="s">
        <v>630</v>
      </c>
      <c r="G808" s="232"/>
      <c r="H808" s="234" t="s">
        <v>18</v>
      </c>
      <c r="I808" s="236"/>
      <c r="J808" s="232"/>
      <c r="K808" s="232"/>
      <c r="L808" s="237"/>
      <c r="M808" s="238"/>
      <c r="N808" s="239"/>
      <c r="O808" s="239"/>
      <c r="P808" s="239"/>
      <c r="Q808" s="239"/>
      <c r="R808" s="239"/>
      <c r="S808" s="239"/>
      <c r="T808" s="240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1" t="s">
        <v>151</v>
      </c>
      <c r="AU808" s="241" t="s">
        <v>80</v>
      </c>
      <c r="AV808" s="13" t="s">
        <v>78</v>
      </c>
      <c r="AW808" s="13" t="s">
        <v>33</v>
      </c>
      <c r="AX808" s="13" t="s">
        <v>71</v>
      </c>
      <c r="AY808" s="241" t="s">
        <v>140</v>
      </c>
    </row>
    <row r="809" s="14" customFormat="1">
      <c r="A809" s="14"/>
      <c r="B809" s="242"/>
      <c r="C809" s="243"/>
      <c r="D809" s="233" t="s">
        <v>151</v>
      </c>
      <c r="E809" s="244" t="s">
        <v>18</v>
      </c>
      <c r="F809" s="245" t="s">
        <v>631</v>
      </c>
      <c r="G809" s="243"/>
      <c r="H809" s="246">
        <v>14.779999999999999</v>
      </c>
      <c r="I809" s="247"/>
      <c r="J809" s="243"/>
      <c r="K809" s="243"/>
      <c r="L809" s="248"/>
      <c r="M809" s="249"/>
      <c r="N809" s="250"/>
      <c r="O809" s="250"/>
      <c r="P809" s="250"/>
      <c r="Q809" s="250"/>
      <c r="R809" s="250"/>
      <c r="S809" s="250"/>
      <c r="T809" s="251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2" t="s">
        <v>151</v>
      </c>
      <c r="AU809" s="252" t="s">
        <v>80</v>
      </c>
      <c r="AV809" s="14" t="s">
        <v>80</v>
      </c>
      <c r="AW809" s="14" t="s">
        <v>33</v>
      </c>
      <c r="AX809" s="14" t="s">
        <v>71</v>
      </c>
      <c r="AY809" s="252" t="s">
        <v>140</v>
      </c>
    </row>
    <row r="810" s="13" customFormat="1">
      <c r="A810" s="13"/>
      <c r="B810" s="231"/>
      <c r="C810" s="232"/>
      <c r="D810" s="233" t="s">
        <v>151</v>
      </c>
      <c r="E810" s="234" t="s">
        <v>18</v>
      </c>
      <c r="F810" s="235" t="s">
        <v>372</v>
      </c>
      <c r="G810" s="232"/>
      <c r="H810" s="234" t="s">
        <v>18</v>
      </c>
      <c r="I810" s="236"/>
      <c r="J810" s="232"/>
      <c r="K810" s="232"/>
      <c r="L810" s="237"/>
      <c r="M810" s="238"/>
      <c r="N810" s="239"/>
      <c r="O810" s="239"/>
      <c r="P810" s="239"/>
      <c r="Q810" s="239"/>
      <c r="R810" s="239"/>
      <c r="S810" s="239"/>
      <c r="T810" s="240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1" t="s">
        <v>151</v>
      </c>
      <c r="AU810" s="241" t="s">
        <v>80</v>
      </c>
      <c r="AV810" s="13" t="s">
        <v>78</v>
      </c>
      <c r="AW810" s="13" t="s">
        <v>33</v>
      </c>
      <c r="AX810" s="13" t="s">
        <v>71</v>
      </c>
      <c r="AY810" s="241" t="s">
        <v>140</v>
      </c>
    </row>
    <row r="811" s="14" customFormat="1">
      <c r="A811" s="14"/>
      <c r="B811" s="242"/>
      <c r="C811" s="243"/>
      <c r="D811" s="233" t="s">
        <v>151</v>
      </c>
      <c r="E811" s="244" t="s">
        <v>18</v>
      </c>
      <c r="F811" s="245" t="s">
        <v>632</v>
      </c>
      <c r="G811" s="243"/>
      <c r="H811" s="246">
        <v>42.939999999999998</v>
      </c>
      <c r="I811" s="247"/>
      <c r="J811" s="243"/>
      <c r="K811" s="243"/>
      <c r="L811" s="248"/>
      <c r="M811" s="249"/>
      <c r="N811" s="250"/>
      <c r="O811" s="250"/>
      <c r="P811" s="250"/>
      <c r="Q811" s="250"/>
      <c r="R811" s="250"/>
      <c r="S811" s="250"/>
      <c r="T811" s="251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2" t="s">
        <v>151</v>
      </c>
      <c r="AU811" s="252" t="s">
        <v>80</v>
      </c>
      <c r="AV811" s="14" t="s">
        <v>80</v>
      </c>
      <c r="AW811" s="14" t="s">
        <v>33</v>
      </c>
      <c r="AX811" s="14" t="s">
        <v>71</v>
      </c>
      <c r="AY811" s="252" t="s">
        <v>140</v>
      </c>
    </row>
    <row r="812" s="13" customFormat="1">
      <c r="A812" s="13"/>
      <c r="B812" s="231"/>
      <c r="C812" s="232"/>
      <c r="D812" s="233" t="s">
        <v>151</v>
      </c>
      <c r="E812" s="234" t="s">
        <v>18</v>
      </c>
      <c r="F812" s="235" t="s">
        <v>407</v>
      </c>
      <c r="G812" s="232"/>
      <c r="H812" s="234" t="s">
        <v>18</v>
      </c>
      <c r="I812" s="236"/>
      <c r="J812" s="232"/>
      <c r="K812" s="232"/>
      <c r="L812" s="237"/>
      <c r="M812" s="238"/>
      <c r="N812" s="239"/>
      <c r="O812" s="239"/>
      <c r="P812" s="239"/>
      <c r="Q812" s="239"/>
      <c r="R812" s="239"/>
      <c r="S812" s="239"/>
      <c r="T812" s="240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1" t="s">
        <v>151</v>
      </c>
      <c r="AU812" s="241" t="s">
        <v>80</v>
      </c>
      <c r="AV812" s="13" t="s">
        <v>78</v>
      </c>
      <c r="AW812" s="13" t="s">
        <v>33</v>
      </c>
      <c r="AX812" s="13" t="s">
        <v>71</v>
      </c>
      <c r="AY812" s="241" t="s">
        <v>140</v>
      </c>
    </row>
    <row r="813" s="14" customFormat="1">
      <c r="A813" s="14"/>
      <c r="B813" s="242"/>
      <c r="C813" s="243"/>
      <c r="D813" s="233" t="s">
        <v>151</v>
      </c>
      <c r="E813" s="244" t="s">
        <v>18</v>
      </c>
      <c r="F813" s="245" t="s">
        <v>633</v>
      </c>
      <c r="G813" s="243"/>
      <c r="H813" s="246">
        <v>15.34</v>
      </c>
      <c r="I813" s="247"/>
      <c r="J813" s="243"/>
      <c r="K813" s="243"/>
      <c r="L813" s="248"/>
      <c r="M813" s="249"/>
      <c r="N813" s="250"/>
      <c r="O813" s="250"/>
      <c r="P813" s="250"/>
      <c r="Q813" s="250"/>
      <c r="R813" s="250"/>
      <c r="S813" s="250"/>
      <c r="T813" s="251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2" t="s">
        <v>151</v>
      </c>
      <c r="AU813" s="252" t="s">
        <v>80</v>
      </c>
      <c r="AV813" s="14" t="s">
        <v>80</v>
      </c>
      <c r="AW813" s="14" t="s">
        <v>33</v>
      </c>
      <c r="AX813" s="14" t="s">
        <v>71</v>
      </c>
      <c r="AY813" s="252" t="s">
        <v>140</v>
      </c>
    </row>
    <row r="814" s="15" customFormat="1">
      <c r="A814" s="15"/>
      <c r="B814" s="253"/>
      <c r="C814" s="254"/>
      <c r="D814" s="233" t="s">
        <v>151</v>
      </c>
      <c r="E814" s="255" t="s">
        <v>18</v>
      </c>
      <c r="F814" s="256" t="s">
        <v>154</v>
      </c>
      <c r="G814" s="254"/>
      <c r="H814" s="257">
        <v>112.36</v>
      </c>
      <c r="I814" s="258"/>
      <c r="J814" s="254"/>
      <c r="K814" s="254"/>
      <c r="L814" s="259"/>
      <c r="M814" s="260"/>
      <c r="N814" s="261"/>
      <c r="O814" s="261"/>
      <c r="P814" s="261"/>
      <c r="Q814" s="261"/>
      <c r="R814" s="261"/>
      <c r="S814" s="261"/>
      <c r="T814" s="262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3" t="s">
        <v>151</v>
      </c>
      <c r="AU814" s="263" t="s">
        <v>80</v>
      </c>
      <c r="AV814" s="15" t="s">
        <v>147</v>
      </c>
      <c r="AW814" s="15" t="s">
        <v>33</v>
      </c>
      <c r="AX814" s="15" t="s">
        <v>78</v>
      </c>
      <c r="AY814" s="263" t="s">
        <v>140</v>
      </c>
    </row>
    <row r="815" s="14" customFormat="1">
      <c r="A815" s="14"/>
      <c r="B815" s="242"/>
      <c r="C815" s="243"/>
      <c r="D815" s="233" t="s">
        <v>151</v>
      </c>
      <c r="E815" s="243"/>
      <c r="F815" s="245" t="s">
        <v>634</v>
      </c>
      <c r="G815" s="243"/>
      <c r="H815" s="246">
        <v>117.98</v>
      </c>
      <c r="I815" s="247"/>
      <c r="J815" s="243"/>
      <c r="K815" s="243"/>
      <c r="L815" s="248"/>
      <c r="M815" s="249"/>
      <c r="N815" s="250"/>
      <c r="O815" s="250"/>
      <c r="P815" s="250"/>
      <c r="Q815" s="250"/>
      <c r="R815" s="250"/>
      <c r="S815" s="250"/>
      <c r="T815" s="25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2" t="s">
        <v>151</v>
      </c>
      <c r="AU815" s="252" t="s">
        <v>80</v>
      </c>
      <c r="AV815" s="14" t="s">
        <v>80</v>
      </c>
      <c r="AW815" s="14" t="s">
        <v>4</v>
      </c>
      <c r="AX815" s="14" t="s">
        <v>78</v>
      </c>
      <c r="AY815" s="252" t="s">
        <v>140</v>
      </c>
    </row>
    <row r="816" s="2" customFormat="1" ht="16.5" customHeight="1">
      <c r="A816" s="40"/>
      <c r="B816" s="41"/>
      <c r="C816" s="264" t="s">
        <v>635</v>
      </c>
      <c r="D816" s="264" t="s">
        <v>300</v>
      </c>
      <c r="E816" s="265" t="s">
        <v>636</v>
      </c>
      <c r="F816" s="266" t="s">
        <v>637</v>
      </c>
      <c r="G816" s="267" t="s">
        <v>345</v>
      </c>
      <c r="H816" s="268">
        <v>12.18</v>
      </c>
      <c r="I816" s="269"/>
      <c r="J816" s="268">
        <f>ROUND(I816*H816,2)</f>
        <v>0</v>
      </c>
      <c r="K816" s="266" t="s">
        <v>146</v>
      </c>
      <c r="L816" s="270"/>
      <c r="M816" s="271" t="s">
        <v>18</v>
      </c>
      <c r="N816" s="272" t="s">
        <v>42</v>
      </c>
      <c r="O816" s="86"/>
      <c r="P816" s="222">
        <f>O816*H816</f>
        <v>0</v>
      </c>
      <c r="Q816" s="222">
        <v>0.00055999999999999995</v>
      </c>
      <c r="R816" s="222">
        <f>Q816*H816</f>
        <v>0.0068207999999999993</v>
      </c>
      <c r="S816" s="222">
        <v>0</v>
      </c>
      <c r="T816" s="223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24" t="s">
        <v>217</v>
      </c>
      <c r="AT816" s="224" t="s">
        <v>300</v>
      </c>
      <c r="AU816" s="224" t="s">
        <v>80</v>
      </c>
      <c r="AY816" s="19" t="s">
        <v>140</v>
      </c>
      <c r="BE816" s="225">
        <f>IF(N816="základní",J816,0)</f>
        <v>0</v>
      </c>
      <c r="BF816" s="225">
        <f>IF(N816="snížená",J816,0)</f>
        <v>0</v>
      </c>
      <c r="BG816" s="225">
        <f>IF(N816="zákl. přenesená",J816,0)</f>
        <v>0</v>
      </c>
      <c r="BH816" s="225">
        <f>IF(N816="sníž. přenesená",J816,0)</f>
        <v>0</v>
      </c>
      <c r="BI816" s="225">
        <f>IF(N816="nulová",J816,0)</f>
        <v>0</v>
      </c>
      <c r="BJ816" s="19" t="s">
        <v>78</v>
      </c>
      <c r="BK816" s="225">
        <f>ROUND(I816*H816,2)</f>
        <v>0</v>
      </c>
      <c r="BL816" s="19" t="s">
        <v>147</v>
      </c>
      <c r="BM816" s="224" t="s">
        <v>638</v>
      </c>
    </row>
    <row r="817" s="13" customFormat="1">
      <c r="A817" s="13"/>
      <c r="B817" s="231"/>
      <c r="C817" s="232"/>
      <c r="D817" s="233" t="s">
        <v>151</v>
      </c>
      <c r="E817" s="234" t="s">
        <v>18</v>
      </c>
      <c r="F817" s="235" t="s">
        <v>628</v>
      </c>
      <c r="G817" s="232"/>
      <c r="H817" s="234" t="s">
        <v>18</v>
      </c>
      <c r="I817" s="236"/>
      <c r="J817" s="232"/>
      <c r="K817" s="232"/>
      <c r="L817" s="237"/>
      <c r="M817" s="238"/>
      <c r="N817" s="239"/>
      <c r="O817" s="239"/>
      <c r="P817" s="239"/>
      <c r="Q817" s="239"/>
      <c r="R817" s="239"/>
      <c r="S817" s="239"/>
      <c r="T817" s="240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1" t="s">
        <v>151</v>
      </c>
      <c r="AU817" s="241" t="s">
        <v>80</v>
      </c>
      <c r="AV817" s="13" t="s">
        <v>78</v>
      </c>
      <c r="AW817" s="13" t="s">
        <v>33</v>
      </c>
      <c r="AX817" s="13" t="s">
        <v>71</v>
      </c>
      <c r="AY817" s="241" t="s">
        <v>140</v>
      </c>
    </row>
    <row r="818" s="14" customFormat="1">
      <c r="A818" s="14"/>
      <c r="B818" s="242"/>
      <c r="C818" s="243"/>
      <c r="D818" s="233" t="s">
        <v>151</v>
      </c>
      <c r="E818" s="244" t="s">
        <v>18</v>
      </c>
      <c r="F818" s="245" t="s">
        <v>639</v>
      </c>
      <c r="G818" s="243"/>
      <c r="H818" s="246">
        <v>5.54</v>
      </c>
      <c r="I818" s="247"/>
      <c r="J818" s="243"/>
      <c r="K818" s="243"/>
      <c r="L818" s="248"/>
      <c r="M818" s="249"/>
      <c r="N818" s="250"/>
      <c r="O818" s="250"/>
      <c r="P818" s="250"/>
      <c r="Q818" s="250"/>
      <c r="R818" s="250"/>
      <c r="S818" s="250"/>
      <c r="T818" s="251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2" t="s">
        <v>151</v>
      </c>
      <c r="AU818" s="252" t="s">
        <v>80</v>
      </c>
      <c r="AV818" s="14" t="s">
        <v>80</v>
      </c>
      <c r="AW818" s="14" t="s">
        <v>33</v>
      </c>
      <c r="AX818" s="14" t="s">
        <v>71</v>
      </c>
      <c r="AY818" s="252" t="s">
        <v>140</v>
      </c>
    </row>
    <row r="819" s="13" customFormat="1">
      <c r="A819" s="13"/>
      <c r="B819" s="231"/>
      <c r="C819" s="232"/>
      <c r="D819" s="233" t="s">
        <v>151</v>
      </c>
      <c r="E819" s="234" t="s">
        <v>18</v>
      </c>
      <c r="F819" s="235" t="s">
        <v>630</v>
      </c>
      <c r="G819" s="232"/>
      <c r="H819" s="234" t="s">
        <v>18</v>
      </c>
      <c r="I819" s="236"/>
      <c r="J819" s="232"/>
      <c r="K819" s="232"/>
      <c r="L819" s="237"/>
      <c r="M819" s="238"/>
      <c r="N819" s="239"/>
      <c r="O819" s="239"/>
      <c r="P819" s="239"/>
      <c r="Q819" s="239"/>
      <c r="R819" s="239"/>
      <c r="S819" s="239"/>
      <c r="T819" s="240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1" t="s">
        <v>151</v>
      </c>
      <c r="AU819" s="241" t="s">
        <v>80</v>
      </c>
      <c r="AV819" s="13" t="s">
        <v>78</v>
      </c>
      <c r="AW819" s="13" t="s">
        <v>33</v>
      </c>
      <c r="AX819" s="13" t="s">
        <v>71</v>
      </c>
      <c r="AY819" s="241" t="s">
        <v>140</v>
      </c>
    </row>
    <row r="820" s="14" customFormat="1">
      <c r="A820" s="14"/>
      <c r="B820" s="242"/>
      <c r="C820" s="243"/>
      <c r="D820" s="233" t="s">
        <v>151</v>
      </c>
      <c r="E820" s="244" t="s">
        <v>18</v>
      </c>
      <c r="F820" s="245" t="s">
        <v>640</v>
      </c>
      <c r="G820" s="243"/>
      <c r="H820" s="246">
        <v>1.72</v>
      </c>
      <c r="I820" s="247"/>
      <c r="J820" s="243"/>
      <c r="K820" s="243"/>
      <c r="L820" s="248"/>
      <c r="M820" s="249"/>
      <c r="N820" s="250"/>
      <c r="O820" s="250"/>
      <c r="P820" s="250"/>
      <c r="Q820" s="250"/>
      <c r="R820" s="250"/>
      <c r="S820" s="250"/>
      <c r="T820" s="251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2" t="s">
        <v>151</v>
      </c>
      <c r="AU820" s="252" t="s">
        <v>80</v>
      </c>
      <c r="AV820" s="14" t="s">
        <v>80</v>
      </c>
      <c r="AW820" s="14" t="s">
        <v>33</v>
      </c>
      <c r="AX820" s="14" t="s">
        <v>71</v>
      </c>
      <c r="AY820" s="252" t="s">
        <v>140</v>
      </c>
    </row>
    <row r="821" s="13" customFormat="1">
      <c r="A821" s="13"/>
      <c r="B821" s="231"/>
      <c r="C821" s="232"/>
      <c r="D821" s="233" t="s">
        <v>151</v>
      </c>
      <c r="E821" s="234" t="s">
        <v>18</v>
      </c>
      <c r="F821" s="235" t="s">
        <v>372</v>
      </c>
      <c r="G821" s="232"/>
      <c r="H821" s="234" t="s">
        <v>18</v>
      </c>
      <c r="I821" s="236"/>
      <c r="J821" s="232"/>
      <c r="K821" s="232"/>
      <c r="L821" s="237"/>
      <c r="M821" s="238"/>
      <c r="N821" s="239"/>
      <c r="O821" s="239"/>
      <c r="P821" s="239"/>
      <c r="Q821" s="239"/>
      <c r="R821" s="239"/>
      <c r="S821" s="239"/>
      <c r="T821" s="240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1" t="s">
        <v>151</v>
      </c>
      <c r="AU821" s="241" t="s">
        <v>80</v>
      </c>
      <c r="AV821" s="13" t="s">
        <v>78</v>
      </c>
      <c r="AW821" s="13" t="s">
        <v>33</v>
      </c>
      <c r="AX821" s="13" t="s">
        <v>71</v>
      </c>
      <c r="AY821" s="241" t="s">
        <v>140</v>
      </c>
    </row>
    <row r="822" s="14" customFormat="1">
      <c r="A822" s="14"/>
      <c r="B822" s="242"/>
      <c r="C822" s="243"/>
      <c r="D822" s="233" t="s">
        <v>151</v>
      </c>
      <c r="E822" s="244" t="s">
        <v>18</v>
      </c>
      <c r="F822" s="245" t="s">
        <v>641</v>
      </c>
      <c r="G822" s="243"/>
      <c r="H822" s="246">
        <v>1.3600000000000001</v>
      </c>
      <c r="I822" s="247"/>
      <c r="J822" s="243"/>
      <c r="K822" s="243"/>
      <c r="L822" s="248"/>
      <c r="M822" s="249"/>
      <c r="N822" s="250"/>
      <c r="O822" s="250"/>
      <c r="P822" s="250"/>
      <c r="Q822" s="250"/>
      <c r="R822" s="250"/>
      <c r="S822" s="250"/>
      <c r="T822" s="251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2" t="s">
        <v>151</v>
      </c>
      <c r="AU822" s="252" t="s">
        <v>80</v>
      </c>
      <c r="AV822" s="14" t="s">
        <v>80</v>
      </c>
      <c r="AW822" s="14" t="s">
        <v>33</v>
      </c>
      <c r="AX822" s="14" t="s">
        <v>71</v>
      </c>
      <c r="AY822" s="252" t="s">
        <v>140</v>
      </c>
    </row>
    <row r="823" s="13" customFormat="1">
      <c r="A823" s="13"/>
      <c r="B823" s="231"/>
      <c r="C823" s="232"/>
      <c r="D823" s="233" t="s">
        <v>151</v>
      </c>
      <c r="E823" s="234" t="s">
        <v>18</v>
      </c>
      <c r="F823" s="235" t="s">
        <v>407</v>
      </c>
      <c r="G823" s="232"/>
      <c r="H823" s="234" t="s">
        <v>18</v>
      </c>
      <c r="I823" s="236"/>
      <c r="J823" s="232"/>
      <c r="K823" s="232"/>
      <c r="L823" s="237"/>
      <c r="M823" s="238"/>
      <c r="N823" s="239"/>
      <c r="O823" s="239"/>
      <c r="P823" s="239"/>
      <c r="Q823" s="239"/>
      <c r="R823" s="239"/>
      <c r="S823" s="239"/>
      <c r="T823" s="24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1" t="s">
        <v>151</v>
      </c>
      <c r="AU823" s="241" t="s">
        <v>80</v>
      </c>
      <c r="AV823" s="13" t="s">
        <v>78</v>
      </c>
      <c r="AW823" s="13" t="s">
        <v>33</v>
      </c>
      <c r="AX823" s="13" t="s">
        <v>71</v>
      </c>
      <c r="AY823" s="241" t="s">
        <v>140</v>
      </c>
    </row>
    <row r="824" s="14" customFormat="1">
      <c r="A824" s="14"/>
      <c r="B824" s="242"/>
      <c r="C824" s="243"/>
      <c r="D824" s="233" t="s">
        <v>151</v>
      </c>
      <c r="E824" s="244" t="s">
        <v>18</v>
      </c>
      <c r="F824" s="245" t="s">
        <v>642</v>
      </c>
      <c r="G824" s="243"/>
      <c r="H824" s="246">
        <v>2.98</v>
      </c>
      <c r="I824" s="247"/>
      <c r="J824" s="243"/>
      <c r="K824" s="243"/>
      <c r="L824" s="248"/>
      <c r="M824" s="249"/>
      <c r="N824" s="250"/>
      <c r="O824" s="250"/>
      <c r="P824" s="250"/>
      <c r="Q824" s="250"/>
      <c r="R824" s="250"/>
      <c r="S824" s="250"/>
      <c r="T824" s="251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2" t="s">
        <v>151</v>
      </c>
      <c r="AU824" s="252" t="s">
        <v>80</v>
      </c>
      <c r="AV824" s="14" t="s">
        <v>80</v>
      </c>
      <c r="AW824" s="14" t="s">
        <v>33</v>
      </c>
      <c r="AX824" s="14" t="s">
        <v>71</v>
      </c>
      <c r="AY824" s="252" t="s">
        <v>140</v>
      </c>
    </row>
    <row r="825" s="15" customFormat="1">
      <c r="A825" s="15"/>
      <c r="B825" s="253"/>
      <c r="C825" s="254"/>
      <c r="D825" s="233" t="s">
        <v>151</v>
      </c>
      <c r="E825" s="255" t="s">
        <v>18</v>
      </c>
      <c r="F825" s="256" t="s">
        <v>154</v>
      </c>
      <c r="G825" s="254"/>
      <c r="H825" s="257">
        <v>11.6</v>
      </c>
      <c r="I825" s="258"/>
      <c r="J825" s="254"/>
      <c r="K825" s="254"/>
      <c r="L825" s="259"/>
      <c r="M825" s="260"/>
      <c r="N825" s="261"/>
      <c r="O825" s="261"/>
      <c r="P825" s="261"/>
      <c r="Q825" s="261"/>
      <c r="R825" s="261"/>
      <c r="S825" s="261"/>
      <c r="T825" s="262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3" t="s">
        <v>151</v>
      </c>
      <c r="AU825" s="263" t="s">
        <v>80</v>
      </c>
      <c r="AV825" s="15" t="s">
        <v>147</v>
      </c>
      <c r="AW825" s="15" t="s">
        <v>33</v>
      </c>
      <c r="AX825" s="15" t="s">
        <v>78</v>
      </c>
      <c r="AY825" s="263" t="s">
        <v>140</v>
      </c>
    </row>
    <row r="826" s="14" customFormat="1">
      <c r="A826" s="14"/>
      <c r="B826" s="242"/>
      <c r="C826" s="243"/>
      <c r="D826" s="233" t="s">
        <v>151</v>
      </c>
      <c r="E826" s="243"/>
      <c r="F826" s="245" t="s">
        <v>643</v>
      </c>
      <c r="G826" s="243"/>
      <c r="H826" s="246">
        <v>12.18</v>
      </c>
      <c r="I826" s="247"/>
      <c r="J826" s="243"/>
      <c r="K826" s="243"/>
      <c r="L826" s="248"/>
      <c r="M826" s="249"/>
      <c r="N826" s="250"/>
      <c r="O826" s="250"/>
      <c r="P826" s="250"/>
      <c r="Q826" s="250"/>
      <c r="R826" s="250"/>
      <c r="S826" s="250"/>
      <c r="T826" s="25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2" t="s">
        <v>151</v>
      </c>
      <c r="AU826" s="252" t="s">
        <v>80</v>
      </c>
      <c r="AV826" s="14" t="s">
        <v>80</v>
      </c>
      <c r="AW826" s="14" t="s">
        <v>4</v>
      </c>
      <c r="AX826" s="14" t="s">
        <v>78</v>
      </c>
      <c r="AY826" s="252" t="s">
        <v>140</v>
      </c>
    </row>
    <row r="827" s="2" customFormat="1" ht="16.5" customHeight="1">
      <c r="A827" s="40"/>
      <c r="B827" s="41"/>
      <c r="C827" s="214" t="s">
        <v>644</v>
      </c>
      <c r="D827" s="214" t="s">
        <v>142</v>
      </c>
      <c r="E827" s="215" t="s">
        <v>645</v>
      </c>
      <c r="F827" s="216" t="s">
        <v>646</v>
      </c>
      <c r="G827" s="217" t="s">
        <v>345</v>
      </c>
      <c r="H827" s="218">
        <v>2752.3499999999999</v>
      </c>
      <c r="I827" s="219"/>
      <c r="J827" s="218">
        <f>ROUND(I827*H827,2)</f>
        <v>0</v>
      </c>
      <c r="K827" s="216" t="s">
        <v>146</v>
      </c>
      <c r="L827" s="46"/>
      <c r="M827" s="220" t="s">
        <v>18</v>
      </c>
      <c r="N827" s="221" t="s">
        <v>42</v>
      </c>
      <c r="O827" s="86"/>
      <c r="P827" s="222">
        <f>O827*H827</f>
        <v>0</v>
      </c>
      <c r="Q827" s="222">
        <v>0</v>
      </c>
      <c r="R827" s="222">
        <f>Q827*H827</f>
        <v>0</v>
      </c>
      <c r="S827" s="222">
        <v>0</v>
      </c>
      <c r="T827" s="223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24" t="s">
        <v>147</v>
      </c>
      <c r="AT827" s="224" t="s">
        <v>142</v>
      </c>
      <c r="AU827" s="224" t="s">
        <v>80</v>
      </c>
      <c r="AY827" s="19" t="s">
        <v>140</v>
      </c>
      <c r="BE827" s="225">
        <f>IF(N827="základní",J827,0)</f>
        <v>0</v>
      </c>
      <c r="BF827" s="225">
        <f>IF(N827="snížená",J827,0)</f>
        <v>0</v>
      </c>
      <c r="BG827" s="225">
        <f>IF(N827="zákl. přenesená",J827,0)</f>
        <v>0</v>
      </c>
      <c r="BH827" s="225">
        <f>IF(N827="sníž. přenesená",J827,0)</f>
        <v>0</v>
      </c>
      <c r="BI827" s="225">
        <f>IF(N827="nulová",J827,0)</f>
        <v>0</v>
      </c>
      <c r="BJ827" s="19" t="s">
        <v>78</v>
      </c>
      <c r="BK827" s="225">
        <f>ROUND(I827*H827,2)</f>
        <v>0</v>
      </c>
      <c r="BL827" s="19" t="s">
        <v>147</v>
      </c>
      <c r="BM827" s="224" t="s">
        <v>647</v>
      </c>
    </row>
    <row r="828" s="2" customFormat="1">
      <c r="A828" s="40"/>
      <c r="B828" s="41"/>
      <c r="C828" s="42"/>
      <c r="D828" s="226" t="s">
        <v>149</v>
      </c>
      <c r="E828" s="42"/>
      <c r="F828" s="227" t="s">
        <v>648</v>
      </c>
      <c r="G828" s="42"/>
      <c r="H828" s="42"/>
      <c r="I828" s="228"/>
      <c r="J828" s="42"/>
      <c r="K828" s="42"/>
      <c r="L828" s="46"/>
      <c r="M828" s="229"/>
      <c r="N828" s="230"/>
      <c r="O828" s="86"/>
      <c r="P828" s="86"/>
      <c r="Q828" s="86"/>
      <c r="R828" s="86"/>
      <c r="S828" s="86"/>
      <c r="T828" s="87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T828" s="19" t="s">
        <v>149</v>
      </c>
      <c r="AU828" s="19" t="s">
        <v>80</v>
      </c>
    </row>
    <row r="829" s="14" customFormat="1">
      <c r="A829" s="14"/>
      <c r="B829" s="242"/>
      <c r="C829" s="243"/>
      <c r="D829" s="233" t="s">
        <v>151</v>
      </c>
      <c r="E829" s="244" t="s">
        <v>18</v>
      </c>
      <c r="F829" s="245" t="s">
        <v>649</v>
      </c>
      <c r="G829" s="243"/>
      <c r="H829" s="246">
        <v>1241.9000000000001</v>
      </c>
      <c r="I829" s="247"/>
      <c r="J829" s="243"/>
      <c r="K829" s="243"/>
      <c r="L829" s="248"/>
      <c r="M829" s="249"/>
      <c r="N829" s="250"/>
      <c r="O829" s="250"/>
      <c r="P829" s="250"/>
      <c r="Q829" s="250"/>
      <c r="R829" s="250"/>
      <c r="S829" s="250"/>
      <c r="T829" s="251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2" t="s">
        <v>151</v>
      </c>
      <c r="AU829" s="252" t="s">
        <v>80</v>
      </c>
      <c r="AV829" s="14" t="s">
        <v>80</v>
      </c>
      <c r="AW829" s="14" t="s">
        <v>33</v>
      </c>
      <c r="AX829" s="14" t="s">
        <v>71</v>
      </c>
      <c r="AY829" s="252" t="s">
        <v>140</v>
      </c>
    </row>
    <row r="830" s="14" customFormat="1">
      <c r="A830" s="14"/>
      <c r="B830" s="242"/>
      <c r="C830" s="243"/>
      <c r="D830" s="233" t="s">
        <v>151</v>
      </c>
      <c r="E830" s="244" t="s">
        <v>18</v>
      </c>
      <c r="F830" s="245" t="s">
        <v>650</v>
      </c>
      <c r="G830" s="243"/>
      <c r="H830" s="246">
        <v>1160.8</v>
      </c>
      <c r="I830" s="247"/>
      <c r="J830" s="243"/>
      <c r="K830" s="243"/>
      <c r="L830" s="248"/>
      <c r="M830" s="249"/>
      <c r="N830" s="250"/>
      <c r="O830" s="250"/>
      <c r="P830" s="250"/>
      <c r="Q830" s="250"/>
      <c r="R830" s="250"/>
      <c r="S830" s="250"/>
      <c r="T830" s="251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2" t="s">
        <v>151</v>
      </c>
      <c r="AU830" s="252" t="s">
        <v>80</v>
      </c>
      <c r="AV830" s="14" t="s">
        <v>80</v>
      </c>
      <c r="AW830" s="14" t="s">
        <v>33</v>
      </c>
      <c r="AX830" s="14" t="s">
        <v>71</v>
      </c>
      <c r="AY830" s="252" t="s">
        <v>140</v>
      </c>
    </row>
    <row r="831" s="14" customFormat="1">
      <c r="A831" s="14"/>
      <c r="B831" s="242"/>
      <c r="C831" s="243"/>
      <c r="D831" s="233" t="s">
        <v>151</v>
      </c>
      <c r="E831" s="244" t="s">
        <v>18</v>
      </c>
      <c r="F831" s="245" t="s">
        <v>579</v>
      </c>
      <c r="G831" s="243"/>
      <c r="H831" s="246">
        <v>40</v>
      </c>
      <c r="I831" s="247"/>
      <c r="J831" s="243"/>
      <c r="K831" s="243"/>
      <c r="L831" s="248"/>
      <c r="M831" s="249"/>
      <c r="N831" s="250"/>
      <c r="O831" s="250"/>
      <c r="P831" s="250"/>
      <c r="Q831" s="250"/>
      <c r="R831" s="250"/>
      <c r="S831" s="250"/>
      <c r="T831" s="251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2" t="s">
        <v>151</v>
      </c>
      <c r="AU831" s="252" t="s">
        <v>80</v>
      </c>
      <c r="AV831" s="14" t="s">
        <v>80</v>
      </c>
      <c r="AW831" s="14" t="s">
        <v>33</v>
      </c>
      <c r="AX831" s="14" t="s">
        <v>71</v>
      </c>
      <c r="AY831" s="252" t="s">
        <v>140</v>
      </c>
    </row>
    <row r="832" s="14" customFormat="1">
      <c r="A832" s="14"/>
      <c r="B832" s="242"/>
      <c r="C832" s="243"/>
      <c r="D832" s="233" t="s">
        <v>151</v>
      </c>
      <c r="E832" s="244" t="s">
        <v>18</v>
      </c>
      <c r="F832" s="245" t="s">
        <v>651</v>
      </c>
      <c r="G832" s="243"/>
      <c r="H832" s="246">
        <v>157.25</v>
      </c>
      <c r="I832" s="247"/>
      <c r="J832" s="243"/>
      <c r="K832" s="243"/>
      <c r="L832" s="248"/>
      <c r="M832" s="249"/>
      <c r="N832" s="250"/>
      <c r="O832" s="250"/>
      <c r="P832" s="250"/>
      <c r="Q832" s="250"/>
      <c r="R832" s="250"/>
      <c r="S832" s="250"/>
      <c r="T832" s="25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2" t="s">
        <v>151</v>
      </c>
      <c r="AU832" s="252" t="s">
        <v>80</v>
      </c>
      <c r="AV832" s="14" t="s">
        <v>80</v>
      </c>
      <c r="AW832" s="14" t="s">
        <v>33</v>
      </c>
      <c r="AX832" s="14" t="s">
        <v>71</v>
      </c>
      <c r="AY832" s="252" t="s">
        <v>140</v>
      </c>
    </row>
    <row r="833" s="14" customFormat="1">
      <c r="A833" s="14"/>
      <c r="B833" s="242"/>
      <c r="C833" s="243"/>
      <c r="D833" s="233" t="s">
        <v>151</v>
      </c>
      <c r="E833" s="244" t="s">
        <v>18</v>
      </c>
      <c r="F833" s="245" t="s">
        <v>652</v>
      </c>
      <c r="G833" s="243"/>
      <c r="H833" s="246">
        <v>152.40000000000001</v>
      </c>
      <c r="I833" s="247"/>
      <c r="J833" s="243"/>
      <c r="K833" s="243"/>
      <c r="L833" s="248"/>
      <c r="M833" s="249"/>
      <c r="N833" s="250"/>
      <c r="O833" s="250"/>
      <c r="P833" s="250"/>
      <c r="Q833" s="250"/>
      <c r="R833" s="250"/>
      <c r="S833" s="250"/>
      <c r="T833" s="251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2" t="s">
        <v>151</v>
      </c>
      <c r="AU833" s="252" t="s">
        <v>80</v>
      </c>
      <c r="AV833" s="14" t="s">
        <v>80</v>
      </c>
      <c r="AW833" s="14" t="s">
        <v>33</v>
      </c>
      <c r="AX833" s="14" t="s">
        <v>71</v>
      </c>
      <c r="AY833" s="252" t="s">
        <v>140</v>
      </c>
    </row>
    <row r="834" s="15" customFormat="1">
      <c r="A834" s="15"/>
      <c r="B834" s="253"/>
      <c r="C834" s="254"/>
      <c r="D834" s="233" t="s">
        <v>151</v>
      </c>
      <c r="E834" s="255" t="s">
        <v>18</v>
      </c>
      <c r="F834" s="256" t="s">
        <v>154</v>
      </c>
      <c r="G834" s="254"/>
      <c r="H834" s="257">
        <v>2752.3499999999999</v>
      </c>
      <c r="I834" s="258"/>
      <c r="J834" s="254"/>
      <c r="K834" s="254"/>
      <c r="L834" s="259"/>
      <c r="M834" s="260"/>
      <c r="N834" s="261"/>
      <c r="O834" s="261"/>
      <c r="P834" s="261"/>
      <c r="Q834" s="261"/>
      <c r="R834" s="261"/>
      <c r="S834" s="261"/>
      <c r="T834" s="262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3" t="s">
        <v>151</v>
      </c>
      <c r="AU834" s="263" t="s">
        <v>80</v>
      </c>
      <c r="AV834" s="15" t="s">
        <v>147</v>
      </c>
      <c r="AW834" s="15" t="s">
        <v>33</v>
      </c>
      <c r="AX834" s="15" t="s">
        <v>78</v>
      </c>
      <c r="AY834" s="263" t="s">
        <v>140</v>
      </c>
    </row>
    <row r="835" s="2" customFormat="1" ht="16.5" customHeight="1">
      <c r="A835" s="40"/>
      <c r="B835" s="41"/>
      <c r="C835" s="264" t="s">
        <v>653</v>
      </c>
      <c r="D835" s="264" t="s">
        <v>300</v>
      </c>
      <c r="E835" s="265" t="s">
        <v>654</v>
      </c>
      <c r="F835" s="266" t="s">
        <v>655</v>
      </c>
      <c r="G835" s="267" t="s">
        <v>345</v>
      </c>
      <c r="H835" s="268">
        <v>1304</v>
      </c>
      <c r="I835" s="269"/>
      <c r="J835" s="268">
        <f>ROUND(I835*H835,2)</f>
        <v>0</v>
      </c>
      <c r="K835" s="266" t="s">
        <v>146</v>
      </c>
      <c r="L835" s="270"/>
      <c r="M835" s="271" t="s">
        <v>18</v>
      </c>
      <c r="N835" s="272" t="s">
        <v>42</v>
      </c>
      <c r="O835" s="86"/>
      <c r="P835" s="222">
        <f>O835*H835</f>
        <v>0</v>
      </c>
      <c r="Q835" s="222">
        <v>4.0000000000000003E-05</v>
      </c>
      <c r="R835" s="222">
        <f>Q835*H835</f>
        <v>0.052160000000000005</v>
      </c>
      <c r="S835" s="222">
        <v>0</v>
      </c>
      <c r="T835" s="223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24" t="s">
        <v>217</v>
      </c>
      <c r="AT835" s="224" t="s">
        <v>300</v>
      </c>
      <c r="AU835" s="224" t="s">
        <v>80</v>
      </c>
      <c r="AY835" s="19" t="s">
        <v>140</v>
      </c>
      <c r="BE835" s="225">
        <f>IF(N835="základní",J835,0)</f>
        <v>0</v>
      </c>
      <c r="BF835" s="225">
        <f>IF(N835="snížená",J835,0)</f>
        <v>0</v>
      </c>
      <c r="BG835" s="225">
        <f>IF(N835="zákl. přenesená",J835,0)</f>
        <v>0</v>
      </c>
      <c r="BH835" s="225">
        <f>IF(N835="sníž. přenesená",J835,0)</f>
        <v>0</v>
      </c>
      <c r="BI835" s="225">
        <f>IF(N835="nulová",J835,0)</f>
        <v>0</v>
      </c>
      <c r="BJ835" s="19" t="s">
        <v>78</v>
      </c>
      <c r="BK835" s="225">
        <f>ROUND(I835*H835,2)</f>
        <v>0</v>
      </c>
      <c r="BL835" s="19" t="s">
        <v>147</v>
      </c>
      <c r="BM835" s="224" t="s">
        <v>656</v>
      </c>
    </row>
    <row r="836" s="14" customFormat="1">
      <c r="A836" s="14"/>
      <c r="B836" s="242"/>
      <c r="C836" s="243"/>
      <c r="D836" s="233" t="s">
        <v>151</v>
      </c>
      <c r="E836" s="244" t="s">
        <v>18</v>
      </c>
      <c r="F836" s="245" t="s">
        <v>657</v>
      </c>
      <c r="G836" s="243"/>
      <c r="H836" s="246">
        <v>604.79999999999995</v>
      </c>
      <c r="I836" s="247"/>
      <c r="J836" s="243"/>
      <c r="K836" s="243"/>
      <c r="L836" s="248"/>
      <c r="M836" s="249"/>
      <c r="N836" s="250"/>
      <c r="O836" s="250"/>
      <c r="P836" s="250"/>
      <c r="Q836" s="250"/>
      <c r="R836" s="250"/>
      <c r="S836" s="250"/>
      <c r="T836" s="25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2" t="s">
        <v>151</v>
      </c>
      <c r="AU836" s="252" t="s">
        <v>80</v>
      </c>
      <c r="AV836" s="14" t="s">
        <v>80</v>
      </c>
      <c r="AW836" s="14" t="s">
        <v>33</v>
      </c>
      <c r="AX836" s="14" t="s">
        <v>71</v>
      </c>
      <c r="AY836" s="252" t="s">
        <v>140</v>
      </c>
    </row>
    <row r="837" s="14" customFormat="1">
      <c r="A837" s="14"/>
      <c r="B837" s="242"/>
      <c r="C837" s="243"/>
      <c r="D837" s="233" t="s">
        <v>151</v>
      </c>
      <c r="E837" s="244" t="s">
        <v>18</v>
      </c>
      <c r="F837" s="245" t="s">
        <v>658</v>
      </c>
      <c r="G837" s="243"/>
      <c r="H837" s="246">
        <v>118.8</v>
      </c>
      <c r="I837" s="247"/>
      <c r="J837" s="243"/>
      <c r="K837" s="243"/>
      <c r="L837" s="248"/>
      <c r="M837" s="249"/>
      <c r="N837" s="250"/>
      <c r="O837" s="250"/>
      <c r="P837" s="250"/>
      <c r="Q837" s="250"/>
      <c r="R837" s="250"/>
      <c r="S837" s="250"/>
      <c r="T837" s="251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2" t="s">
        <v>151</v>
      </c>
      <c r="AU837" s="252" t="s">
        <v>80</v>
      </c>
      <c r="AV837" s="14" t="s">
        <v>80</v>
      </c>
      <c r="AW837" s="14" t="s">
        <v>33</v>
      </c>
      <c r="AX837" s="14" t="s">
        <v>71</v>
      </c>
      <c r="AY837" s="252" t="s">
        <v>140</v>
      </c>
    </row>
    <row r="838" s="14" customFormat="1">
      <c r="A838" s="14"/>
      <c r="B838" s="242"/>
      <c r="C838" s="243"/>
      <c r="D838" s="233" t="s">
        <v>151</v>
      </c>
      <c r="E838" s="244" t="s">
        <v>18</v>
      </c>
      <c r="F838" s="245" t="s">
        <v>659</v>
      </c>
      <c r="G838" s="243"/>
      <c r="H838" s="246">
        <v>10.4</v>
      </c>
      <c r="I838" s="247"/>
      <c r="J838" s="243"/>
      <c r="K838" s="243"/>
      <c r="L838" s="248"/>
      <c r="M838" s="249"/>
      <c r="N838" s="250"/>
      <c r="O838" s="250"/>
      <c r="P838" s="250"/>
      <c r="Q838" s="250"/>
      <c r="R838" s="250"/>
      <c r="S838" s="250"/>
      <c r="T838" s="25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2" t="s">
        <v>151</v>
      </c>
      <c r="AU838" s="252" t="s">
        <v>80</v>
      </c>
      <c r="AV838" s="14" t="s">
        <v>80</v>
      </c>
      <c r="AW838" s="14" t="s">
        <v>33</v>
      </c>
      <c r="AX838" s="14" t="s">
        <v>71</v>
      </c>
      <c r="AY838" s="252" t="s">
        <v>140</v>
      </c>
    </row>
    <row r="839" s="14" customFormat="1">
      <c r="A839" s="14"/>
      <c r="B839" s="242"/>
      <c r="C839" s="243"/>
      <c r="D839" s="233" t="s">
        <v>151</v>
      </c>
      <c r="E839" s="244" t="s">
        <v>18</v>
      </c>
      <c r="F839" s="245" t="s">
        <v>660</v>
      </c>
      <c r="G839" s="243"/>
      <c r="H839" s="246">
        <v>61.200000000000003</v>
      </c>
      <c r="I839" s="247"/>
      <c r="J839" s="243"/>
      <c r="K839" s="243"/>
      <c r="L839" s="248"/>
      <c r="M839" s="249"/>
      <c r="N839" s="250"/>
      <c r="O839" s="250"/>
      <c r="P839" s="250"/>
      <c r="Q839" s="250"/>
      <c r="R839" s="250"/>
      <c r="S839" s="250"/>
      <c r="T839" s="251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2" t="s">
        <v>151</v>
      </c>
      <c r="AU839" s="252" t="s">
        <v>80</v>
      </c>
      <c r="AV839" s="14" t="s">
        <v>80</v>
      </c>
      <c r="AW839" s="14" t="s">
        <v>33</v>
      </c>
      <c r="AX839" s="14" t="s">
        <v>71</v>
      </c>
      <c r="AY839" s="252" t="s">
        <v>140</v>
      </c>
    </row>
    <row r="840" s="14" customFormat="1">
      <c r="A840" s="14"/>
      <c r="B840" s="242"/>
      <c r="C840" s="243"/>
      <c r="D840" s="233" t="s">
        <v>151</v>
      </c>
      <c r="E840" s="244" t="s">
        <v>18</v>
      </c>
      <c r="F840" s="245" t="s">
        <v>661</v>
      </c>
      <c r="G840" s="243"/>
      <c r="H840" s="246">
        <v>24.800000000000001</v>
      </c>
      <c r="I840" s="247"/>
      <c r="J840" s="243"/>
      <c r="K840" s="243"/>
      <c r="L840" s="248"/>
      <c r="M840" s="249"/>
      <c r="N840" s="250"/>
      <c r="O840" s="250"/>
      <c r="P840" s="250"/>
      <c r="Q840" s="250"/>
      <c r="R840" s="250"/>
      <c r="S840" s="250"/>
      <c r="T840" s="251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2" t="s">
        <v>151</v>
      </c>
      <c r="AU840" s="252" t="s">
        <v>80</v>
      </c>
      <c r="AV840" s="14" t="s">
        <v>80</v>
      </c>
      <c r="AW840" s="14" t="s">
        <v>33</v>
      </c>
      <c r="AX840" s="14" t="s">
        <v>71</v>
      </c>
      <c r="AY840" s="252" t="s">
        <v>140</v>
      </c>
    </row>
    <row r="841" s="14" customFormat="1">
      <c r="A841" s="14"/>
      <c r="B841" s="242"/>
      <c r="C841" s="243"/>
      <c r="D841" s="233" t="s">
        <v>151</v>
      </c>
      <c r="E841" s="244" t="s">
        <v>18</v>
      </c>
      <c r="F841" s="245" t="s">
        <v>662</v>
      </c>
      <c r="G841" s="243"/>
      <c r="H841" s="246">
        <v>252</v>
      </c>
      <c r="I841" s="247"/>
      <c r="J841" s="243"/>
      <c r="K841" s="243"/>
      <c r="L841" s="248"/>
      <c r="M841" s="249"/>
      <c r="N841" s="250"/>
      <c r="O841" s="250"/>
      <c r="P841" s="250"/>
      <c r="Q841" s="250"/>
      <c r="R841" s="250"/>
      <c r="S841" s="250"/>
      <c r="T841" s="251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2" t="s">
        <v>151</v>
      </c>
      <c r="AU841" s="252" t="s">
        <v>80</v>
      </c>
      <c r="AV841" s="14" t="s">
        <v>80</v>
      </c>
      <c r="AW841" s="14" t="s">
        <v>33</v>
      </c>
      <c r="AX841" s="14" t="s">
        <v>71</v>
      </c>
      <c r="AY841" s="252" t="s">
        <v>140</v>
      </c>
    </row>
    <row r="842" s="14" customFormat="1">
      <c r="A842" s="14"/>
      <c r="B842" s="242"/>
      <c r="C842" s="243"/>
      <c r="D842" s="233" t="s">
        <v>151</v>
      </c>
      <c r="E842" s="244" t="s">
        <v>18</v>
      </c>
      <c r="F842" s="245" t="s">
        <v>663</v>
      </c>
      <c r="G842" s="243"/>
      <c r="H842" s="246">
        <v>25.199999999999999</v>
      </c>
      <c r="I842" s="247"/>
      <c r="J842" s="243"/>
      <c r="K842" s="243"/>
      <c r="L842" s="248"/>
      <c r="M842" s="249"/>
      <c r="N842" s="250"/>
      <c r="O842" s="250"/>
      <c r="P842" s="250"/>
      <c r="Q842" s="250"/>
      <c r="R842" s="250"/>
      <c r="S842" s="250"/>
      <c r="T842" s="25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2" t="s">
        <v>151</v>
      </c>
      <c r="AU842" s="252" t="s">
        <v>80</v>
      </c>
      <c r="AV842" s="14" t="s">
        <v>80</v>
      </c>
      <c r="AW842" s="14" t="s">
        <v>33</v>
      </c>
      <c r="AX842" s="14" t="s">
        <v>71</v>
      </c>
      <c r="AY842" s="252" t="s">
        <v>140</v>
      </c>
    </row>
    <row r="843" s="14" customFormat="1">
      <c r="A843" s="14"/>
      <c r="B843" s="242"/>
      <c r="C843" s="243"/>
      <c r="D843" s="233" t="s">
        <v>151</v>
      </c>
      <c r="E843" s="244" t="s">
        <v>18</v>
      </c>
      <c r="F843" s="245" t="s">
        <v>664</v>
      </c>
      <c r="G843" s="243"/>
      <c r="H843" s="246">
        <v>12</v>
      </c>
      <c r="I843" s="247"/>
      <c r="J843" s="243"/>
      <c r="K843" s="243"/>
      <c r="L843" s="248"/>
      <c r="M843" s="249"/>
      <c r="N843" s="250"/>
      <c r="O843" s="250"/>
      <c r="P843" s="250"/>
      <c r="Q843" s="250"/>
      <c r="R843" s="250"/>
      <c r="S843" s="250"/>
      <c r="T843" s="251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2" t="s">
        <v>151</v>
      </c>
      <c r="AU843" s="252" t="s">
        <v>80</v>
      </c>
      <c r="AV843" s="14" t="s">
        <v>80</v>
      </c>
      <c r="AW843" s="14" t="s">
        <v>33</v>
      </c>
      <c r="AX843" s="14" t="s">
        <v>71</v>
      </c>
      <c r="AY843" s="252" t="s">
        <v>140</v>
      </c>
    </row>
    <row r="844" s="14" customFormat="1">
      <c r="A844" s="14"/>
      <c r="B844" s="242"/>
      <c r="C844" s="243"/>
      <c r="D844" s="233" t="s">
        <v>151</v>
      </c>
      <c r="E844" s="244" t="s">
        <v>18</v>
      </c>
      <c r="F844" s="245" t="s">
        <v>665</v>
      </c>
      <c r="G844" s="243"/>
      <c r="H844" s="246">
        <v>29.399999999999999</v>
      </c>
      <c r="I844" s="247"/>
      <c r="J844" s="243"/>
      <c r="K844" s="243"/>
      <c r="L844" s="248"/>
      <c r="M844" s="249"/>
      <c r="N844" s="250"/>
      <c r="O844" s="250"/>
      <c r="P844" s="250"/>
      <c r="Q844" s="250"/>
      <c r="R844" s="250"/>
      <c r="S844" s="250"/>
      <c r="T844" s="251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2" t="s">
        <v>151</v>
      </c>
      <c r="AU844" s="252" t="s">
        <v>80</v>
      </c>
      <c r="AV844" s="14" t="s">
        <v>80</v>
      </c>
      <c r="AW844" s="14" t="s">
        <v>33</v>
      </c>
      <c r="AX844" s="14" t="s">
        <v>71</v>
      </c>
      <c r="AY844" s="252" t="s">
        <v>140</v>
      </c>
    </row>
    <row r="845" s="14" customFormat="1">
      <c r="A845" s="14"/>
      <c r="B845" s="242"/>
      <c r="C845" s="243"/>
      <c r="D845" s="233" t="s">
        <v>151</v>
      </c>
      <c r="E845" s="244" t="s">
        <v>18</v>
      </c>
      <c r="F845" s="245" t="s">
        <v>666</v>
      </c>
      <c r="G845" s="243"/>
      <c r="H845" s="246">
        <v>23.399999999999999</v>
      </c>
      <c r="I845" s="247"/>
      <c r="J845" s="243"/>
      <c r="K845" s="243"/>
      <c r="L845" s="248"/>
      <c r="M845" s="249"/>
      <c r="N845" s="250"/>
      <c r="O845" s="250"/>
      <c r="P845" s="250"/>
      <c r="Q845" s="250"/>
      <c r="R845" s="250"/>
      <c r="S845" s="250"/>
      <c r="T845" s="251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2" t="s">
        <v>151</v>
      </c>
      <c r="AU845" s="252" t="s">
        <v>80</v>
      </c>
      <c r="AV845" s="14" t="s">
        <v>80</v>
      </c>
      <c r="AW845" s="14" t="s">
        <v>33</v>
      </c>
      <c r="AX845" s="14" t="s">
        <v>71</v>
      </c>
      <c r="AY845" s="252" t="s">
        <v>140</v>
      </c>
    </row>
    <row r="846" s="14" customFormat="1">
      <c r="A846" s="14"/>
      <c r="B846" s="242"/>
      <c r="C846" s="243"/>
      <c r="D846" s="233" t="s">
        <v>151</v>
      </c>
      <c r="E846" s="244" t="s">
        <v>18</v>
      </c>
      <c r="F846" s="245" t="s">
        <v>667</v>
      </c>
      <c r="G846" s="243"/>
      <c r="H846" s="246">
        <v>10</v>
      </c>
      <c r="I846" s="247"/>
      <c r="J846" s="243"/>
      <c r="K846" s="243"/>
      <c r="L846" s="248"/>
      <c r="M846" s="249"/>
      <c r="N846" s="250"/>
      <c r="O846" s="250"/>
      <c r="P846" s="250"/>
      <c r="Q846" s="250"/>
      <c r="R846" s="250"/>
      <c r="S846" s="250"/>
      <c r="T846" s="25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2" t="s">
        <v>151</v>
      </c>
      <c r="AU846" s="252" t="s">
        <v>80</v>
      </c>
      <c r="AV846" s="14" t="s">
        <v>80</v>
      </c>
      <c r="AW846" s="14" t="s">
        <v>33</v>
      </c>
      <c r="AX846" s="14" t="s">
        <v>71</v>
      </c>
      <c r="AY846" s="252" t="s">
        <v>140</v>
      </c>
    </row>
    <row r="847" s="14" customFormat="1">
      <c r="A847" s="14"/>
      <c r="B847" s="242"/>
      <c r="C847" s="243"/>
      <c r="D847" s="233" t="s">
        <v>151</v>
      </c>
      <c r="E847" s="244" t="s">
        <v>18</v>
      </c>
      <c r="F847" s="245" t="s">
        <v>668</v>
      </c>
      <c r="G847" s="243"/>
      <c r="H847" s="246">
        <v>26.399999999999999</v>
      </c>
      <c r="I847" s="247"/>
      <c r="J847" s="243"/>
      <c r="K847" s="243"/>
      <c r="L847" s="248"/>
      <c r="M847" s="249"/>
      <c r="N847" s="250"/>
      <c r="O847" s="250"/>
      <c r="P847" s="250"/>
      <c r="Q847" s="250"/>
      <c r="R847" s="250"/>
      <c r="S847" s="250"/>
      <c r="T847" s="25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2" t="s">
        <v>151</v>
      </c>
      <c r="AU847" s="252" t="s">
        <v>80</v>
      </c>
      <c r="AV847" s="14" t="s">
        <v>80</v>
      </c>
      <c r="AW847" s="14" t="s">
        <v>33</v>
      </c>
      <c r="AX847" s="14" t="s">
        <v>71</v>
      </c>
      <c r="AY847" s="252" t="s">
        <v>140</v>
      </c>
    </row>
    <row r="848" s="14" customFormat="1">
      <c r="A848" s="14"/>
      <c r="B848" s="242"/>
      <c r="C848" s="243"/>
      <c r="D848" s="233" t="s">
        <v>151</v>
      </c>
      <c r="E848" s="244" t="s">
        <v>18</v>
      </c>
      <c r="F848" s="245" t="s">
        <v>669</v>
      </c>
      <c r="G848" s="243"/>
      <c r="H848" s="246">
        <v>10.800000000000001</v>
      </c>
      <c r="I848" s="247"/>
      <c r="J848" s="243"/>
      <c r="K848" s="243"/>
      <c r="L848" s="248"/>
      <c r="M848" s="249"/>
      <c r="N848" s="250"/>
      <c r="O848" s="250"/>
      <c r="P848" s="250"/>
      <c r="Q848" s="250"/>
      <c r="R848" s="250"/>
      <c r="S848" s="250"/>
      <c r="T848" s="251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2" t="s">
        <v>151</v>
      </c>
      <c r="AU848" s="252" t="s">
        <v>80</v>
      </c>
      <c r="AV848" s="14" t="s">
        <v>80</v>
      </c>
      <c r="AW848" s="14" t="s">
        <v>33</v>
      </c>
      <c r="AX848" s="14" t="s">
        <v>71</v>
      </c>
      <c r="AY848" s="252" t="s">
        <v>140</v>
      </c>
    </row>
    <row r="849" s="14" customFormat="1">
      <c r="A849" s="14"/>
      <c r="B849" s="242"/>
      <c r="C849" s="243"/>
      <c r="D849" s="233" t="s">
        <v>151</v>
      </c>
      <c r="E849" s="244" t="s">
        <v>18</v>
      </c>
      <c r="F849" s="245" t="s">
        <v>670</v>
      </c>
      <c r="G849" s="243"/>
      <c r="H849" s="246">
        <v>15.4</v>
      </c>
      <c r="I849" s="247"/>
      <c r="J849" s="243"/>
      <c r="K849" s="243"/>
      <c r="L849" s="248"/>
      <c r="M849" s="249"/>
      <c r="N849" s="250"/>
      <c r="O849" s="250"/>
      <c r="P849" s="250"/>
      <c r="Q849" s="250"/>
      <c r="R849" s="250"/>
      <c r="S849" s="250"/>
      <c r="T849" s="251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2" t="s">
        <v>151</v>
      </c>
      <c r="AU849" s="252" t="s">
        <v>80</v>
      </c>
      <c r="AV849" s="14" t="s">
        <v>80</v>
      </c>
      <c r="AW849" s="14" t="s">
        <v>33</v>
      </c>
      <c r="AX849" s="14" t="s">
        <v>71</v>
      </c>
      <c r="AY849" s="252" t="s">
        <v>140</v>
      </c>
    </row>
    <row r="850" s="14" customFormat="1">
      <c r="A850" s="14"/>
      <c r="B850" s="242"/>
      <c r="C850" s="243"/>
      <c r="D850" s="233" t="s">
        <v>151</v>
      </c>
      <c r="E850" s="244" t="s">
        <v>18</v>
      </c>
      <c r="F850" s="245" t="s">
        <v>671</v>
      </c>
      <c r="G850" s="243"/>
      <c r="H850" s="246">
        <v>17.300000000000001</v>
      </c>
      <c r="I850" s="247"/>
      <c r="J850" s="243"/>
      <c r="K850" s="243"/>
      <c r="L850" s="248"/>
      <c r="M850" s="249"/>
      <c r="N850" s="250"/>
      <c r="O850" s="250"/>
      <c r="P850" s="250"/>
      <c r="Q850" s="250"/>
      <c r="R850" s="250"/>
      <c r="S850" s="250"/>
      <c r="T850" s="251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2" t="s">
        <v>151</v>
      </c>
      <c r="AU850" s="252" t="s">
        <v>80</v>
      </c>
      <c r="AV850" s="14" t="s">
        <v>80</v>
      </c>
      <c r="AW850" s="14" t="s">
        <v>33</v>
      </c>
      <c r="AX850" s="14" t="s">
        <v>71</v>
      </c>
      <c r="AY850" s="252" t="s">
        <v>140</v>
      </c>
    </row>
    <row r="851" s="15" customFormat="1">
      <c r="A851" s="15"/>
      <c r="B851" s="253"/>
      <c r="C851" s="254"/>
      <c r="D851" s="233" t="s">
        <v>151</v>
      </c>
      <c r="E851" s="255" t="s">
        <v>18</v>
      </c>
      <c r="F851" s="256" t="s">
        <v>154</v>
      </c>
      <c r="G851" s="254"/>
      <c r="H851" s="257">
        <v>1241.9000000000003</v>
      </c>
      <c r="I851" s="258"/>
      <c r="J851" s="254"/>
      <c r="K851" s="254"/>
      <c r="L851" s="259"/>
      <c r="M851" s="260"/>
      <c r="N851" s="261"/>
      <c r="O851" s="261"/>
      <c r="P851" s="261"/>
      <c r="Q851" s="261"/>
      <c r="R851" s="261"/>
      <c r="S851" s="261"/>
      <c r="T851" s="262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3" t="s">
        <v>151</v>
      </c>
      <c r="AU851" s="263" t="s">
        <v>80</v>
      </c>
      <c r="AV851" s="15" t="s">
        <v>147</v>
      </c>
      <c r="AW851" s="15" t="s">
        <v>33</v>
      </c>
      <c r="AX851" s="15" t="s">
        <v>78</v>
      </c>
      <c r="AY851" s="263" t="s">
        <v>140</v>
      </c>
    </row>
    <row r="852" s="14" customFormat="1">
      <c r="A852" s="14"/>
      <c r="B852" s="242"/>
      <c r="C852" s="243"/>
      <c r="D852" s="233" t="s">
        <v>151</v>
      </c>
      <c r="E852" s="243"/>
      <c r="F852" s="245" t="s">
        <v>672</v>
      </c>
      <c r="G852" s="243"/>
      <c r="H852" s="246">
        <v>1304</v>
      </c>
      <c r="I852" s="247"/>
      <c r="J852" s="243"/>
      <c r="K852" s="243"/>
      <c r="L852" s="248"/>
      <c r="M852" s="249"/>
      <c r="N852" s="250"/>
      <c r="O852" s="250"/>
      <c r="P852" s="250"/>
      <c r="Q852" s="250"/>
      <c r="R852" s="250"/>
      <c r="S852" s="250"/>
      <c r="T852" s="251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2" t="s">
        <v>151</v>
      </c>
      <c r="AU852" s="252" t="s">
        <v>80</v>
      </c>
      <c r="AV852" s="14" t="s">
        <v>80</v>
      </c>
      <c r="AW852" s="14" t="s">
        <v>4</v>
      </c>
      <c r="AX852" s="14" t="s">
        <v>78</v>
      </c>
      <c r="AY852" s="252" t="s">
        <v>140</v>
      </c>
    </row>
    <row r="853" s="2" customFormat="1" ht="16.5" customHeight="1">
      <c r="A853" s="40"/>
      <c r="B853" s="41"/>
      <c r="C853" s="264" t="s">
        <v>673</v>
      </c>
      <c r="D853" s="264" t="s">
        <v>300</v>
      </c>
      <c r="E853" s="265" t="s">
        <v>674</v>
      </c>
      <c r="F853" s="266" t="s">
        <v>675</v>
      </c>
      <c r="G853" s="267" t="s">
        <v>345</v>
      </c>
      <c r="H853" s="268">
        <v>1218.8399999999999</v>
      </c>
      <c r="I853" s="269"/>
      <c r="J853" s="268">
        <f>ROUND(I853*H853,2)</f>
        <v>0</v>
      </c>
      <c r="K853" s="266" t="s">
        <v>146</v>
      </c>
      <c r="L853" s="270"/>
      <c r="M853" s="271" t="s">
        <v>18</v>
      </c>
      <c r="N853" s="272" t="s">
        <v>42</v>
      </c>
      <c r="O853" s="86"/>
      <c r="P853" s="222">
        <f>O853*H853</f>
        <v>0</v>
      </c>
      <c r="Q853" s="222">
        <v>0.00011</v>
      </c>
      <c r="R853" s="222">
        <f>Q853*H853</f>
        <v>0.13407240000000001</v>
      </c>
      <c r="S853" s="222">
        <v>0</v>
      </c>
      <c r="T853" s="223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24" t="s">
        <v>217</v>
      </c>
      <c r="AT853" s="224" t="s">
        <v>300</v>
      </c>
      <c r="AU853" s="224" t="s">
        <v>80</v>
      </c>
      <c r="AY853" s="19" t="s">
        <v>140</v>
      </c>
      <c r="BE853" s="225">
        <f>IF(N853="základní",J853,0)</f>
        <v>0</v>
      </c>
      <c r="BF853" s="225">
        <f>IF(N853="snížená",J853,0)</f>
        <v>0</v>
      </c>
      <c r="BG853" s="225">
        <f>IF(N853="zákl. přenesená",J853,0)</f>
        <v>0</v>
      </c>
      <c r="BH853" s="225">
        <f>IF(N853="sníž. přenesená",J853,0)</f>
        <v>0</v>
      </c>
      <c r="BI853" s="225">
        <f>IF(N853="nulová",J853,0)</f>
        <v>0</v>
      </c>
      <c r="BJ853" s="19" t="s">
        <v>78</v>
      </c>
      <c r="BK853" s="225">
        <f>ROUND(I853*H853,2)</f>
        <v>0</v>
      </c>
      <c r="BL853" s="19" t="s">
        <v>147</v>
      </c>
      <c r="BM853" s="224" t="s">
        <v>676</v>
      </c>
    </row>
    <row r="854" s="13" customFormat="1">
      <c r="A854" s="13"/>
      <c r="B854" s="231"/>
      <c r="C854" s="232"/>
      <c r="D854" s="233" t="s">
        <v>151</v>
      </c>
      <c r="E854" s="234" t="s">
        <v>18</v>
      </c>
      <c r="F854" s="235" t="s">
        <v>677</v>
      </c>
      <c r="G854" s="232"/>
      <c r="H854" s="234" t="s">
        <v>18</v>
      </c>
      <c r="I854" s="236"/>
      <c r="J854" s="232"/>
      <c r="K854" s="232"/>
      <c r="L854" s="237"/>
      <c r="M854" s="238"/>
      <c r="N854" s="239"/>
      <c r="O854" s="239"/>
      <c r="P854" s="239"/>
      <c r="Q854" s="239"/>
      <c r="R854" s="239"/>
      <c r="S854" s="239"/>
      <c r="T854" s="240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1" t="s">
        <v>151</v>
      </c>
      <c r="AU854" s="241" t="s">
        <v>80</v>
      </c>
      <c r="AV854" s="13" t="s">
        <v>78</v>
      </c>
      <c r="AW854" s="13" t="s">
        <v>33</v>
      </c>
      <c r="AX854" s="13" t="s">
        <v>71</v>
      </c>
      <c r="AY854" s="241" t="s">
        <v>140</v>
      </c>
    </row>
    <row r="855" s="14" customFormat="1">
      <c r="A855" s="14"/>
      <c r="B855" s="242"/>
      <c r="C855" s="243"/>
      <c r="D855" s="233" t="s">
        <v>151</v>
      </c>
      <c r="E855" s="244" t="s">
        <v>18</v>
      </c>
      <c r="F855" s="245" t="s">
        <v>678</v>
      </c>
      <c r="G855" s="243"/>
      <c r="H855" s="246">
        <v>235.19999999999999</v>
      </c>
      <c r="I855" s="247"/>
      <c r="J855" s="243"/>
      <c r="K855" s="243"/>
      <c r="L855" s="248"/>
      <c r="M855" s="249"/>
      <c r="N855" s="250"/>
      <c r="O855" s="250"/>
      <c r="P855" s="250"/>
      <c r="Q855" s="250"/>
      <c r="R855" s="250"/>
      <c r="S855" s="250"/>
      <c r="T855" s="251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2" t="s">
        <v>151</v>
      </c>
      <c r="AU855" s="252" t="s">
        <v>80</v>
      </c>
      <c r="AV855" s="14" t="s">
        <v>80</v>
      </c>
      <c r="AW855" s="14" t="s">
        <v>33</v>
      </c>
      <c r="AX855" s="14" t="s">
        <v>71</v>
      </c>
      <c r="AY855" s="252" t="s">
        <v>140</v>
      </c>
    </row>
    <row r="856" s="14" customFormat="1">
      <c r="A856" s="14"/>
      <c r="B856" s="242"/>
      <c r="C856" s="243"/>
      <c r="D856" s="233" t="s">
        <v>151</v>
      </c>
      <c r="E856" s="244" t="s">
        <v>18</v>
      </c>
      <c r="F856" s="245" t="s">
        <v>679</v>
      </c>
      <c r="G856" s="243"/>
      <c r="H856" s="246">
        <v>46.200000000000003</v>
      </c>
      <c r="I856" s="247"/>
      <c r="J856" s="243"/>
      <c r="K856" s="243"/>
      <c r="L856" s="248"/>
      <c r="M856" s="249"/>
      <c r="N856" s="250"/>
      <c r="O856" s="250"/>
      <c r="P856" s="250"/>
      <c r="Q856" s="250"/>
      <c r="R856" s="250"/>
      <c r="S856" s="250"/>
      <c r="T856" s="251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2" t="s">
        <v>151</v>
      </c>
      <c r="AU856" s="252" t="s">
        <v>80</v>
      </c>
      <c r="AV856" s="14" t="s">
        <v>80</v>
      </c>
      <c r="AW856" s="14" t="s">
        <v>33</v>
      </c>
      <c r="AX856" s="14" t="s">
        <v>71</v>
      </c>
      <c r="AY856" s="252" t="s">
        <v>140</v>
      </c>
    </row>
    <row r="857" s="14" customFormat="1">
      <c r="A857" s="14"/>
      <c r="B857" s="242"/>
      <c r="C857" s="243"/>
      <c r="D857" s="233" t="s">
        <v>151</v>
      </c>
      <c r="E857" s="244" t="s">
        <v>18</v>
      </c>
      <c r="F857" s="245" t="s">
        <v>680</v>
      </c>
      <c r="G857" s="243"/>
      <c r="H857" s="246">
        <v>2.7999999999999998</v>
      </c>
      <c r="I857" s="247"/>
      <c r="J857" s="243"/>
      <c r="K857" s="243"/>
      <c r="L857" s="248"/>
      <c r="M857" s="249"/>
      <c r="N857" s="250"/>
      <c r="O857" s="250"/>
      <c r="P857" s="250"/>
      <c r="Q857" s="250"/>
      <c r="R857" s="250"/>
      <c r="S857" s="250"/>
      <c r="T857" s="251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2" t="s">
        <v>151</v>
      </c>
      <c r="AU857" s="252" t="s">
        <v>80</v>
      </c>
      <c r="AV857" s="14" t="s">
        <v>80</v>
      </c>
      <c r="AW857" s="14" t="s">
        <v>33</v>
      </c>
      <c r="AX857" s="14" t="s">
        <v>71</v>
      </c>
      <c r="AY857" s="252" t="s">
        <v>140</v>
      </c>
    </row>
    <row r="858" s="14" customFormat="1">
      <c r="A858" s="14"/>
      <c r="B858" s="242"/>
      <c r="C858" s="243"/>
      <c r="D858" s="233" t="s">
        <v>151</v>
      </c>
      <c r="E858" s="244" t="s">
        <v>18</v>
      </c>
      <c r="F858" s="245" t="s">
        <v>681</v>
      </c>
      <c r="G858" s="243"/>
      <c r="H858" s="246">
        <v>25.199999999999999</v>
      </c>
      <c r="I858" s="247"/>
      <c r="J858" s="243"/>
      <c r="K858" s="243"/>
      <c r="L858" s="248"/>
      <c r="M858" s="249"/>
      <c r="N858" s="250"/>
      <c r="O858" s="250"/>
      <c r="P858" s="250"/>
      <c r="Q858" s="250"/>
      <c r="R858" s="250"/>
      <c r="S858" s="250"/>
      <c r="T858" s="25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2" t="s">
        <v>151</v>
      </c>
      <c r="AU858" s="252" t="s">
        <v>80</v>
      </c>
      <c r="AV858" s="14" t="s">
        <v>80</v>
      </c>
      <c r="AW858" s="14" t="s">
        <v>33</v>
      </c>
      <c r="AX858" s="14" t="s">
        <v>71</v>
      </c>
      <c r="AY858" s="252" t="s">
        <v>140</v>
      </c>
    </row>
    <row r="859" s="14" customFormat="1">
      <c r="A859" s="14"/>
      <c r="B859" s="242"/>
      <c r="C859" s="243"/>
      <c r="D859" s="233" t="s">
        <v>151</v>
      </c>
      <c r="E859" s="244" t="s">
        <v>18</v>
      </c>
      <c r="F859" s="245" t="s">
        <v>682</v>
      </c>
      <c r="G859" s="243"/>
      <c r="H859" s="246">
        <v>8.4000000000000004</v>
      </c>
      <c r="I859" s="247"/>
      <c r="J859" s="243"/>
      <c r="K859" s="243"/>
      <c r="L859" s="248"/>
      <c r="M859" s="249"/>
      <c r="N859" s="250"/>
      <c r="O859" s="250"/>
      <c r="P859" s="250"/>
      <c r="Q859" s="250"/>
      <c r="R859" s="250"/>
      <c r="S859" s="250"/>
      <c r="T859" s="25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2" t="s">
        <v>151</v>
      </c>
      <c r="AU859" s="252" t="s">
        <v>80</v>
      </c>
      <c r="AV859" s="14" t="s">
        <v>80</v>
      </c>
      <c r="AW859" s="14" t="s">
        <v>33</v>
      </c>
      <c r="AX859" s="14" t="s">
        <v>71</v>
      </c>
      <c r="AY859" s="252" t="s">
        <v>140</v>
      </c>
    </row>
    <row r="860" s="14" customFormat="1">
      <c r="A860" s="14"/>
      <c r="B860" s="242"/>
      <c r="C860" s="243"/>
      <c r="D860" s="233" t="s">
        <v>151</v>
      </c>
      <c r="E860" s="244" t="s">
        <v>18</v>
      </c>
      <c r="F860" s="245" t="s">
        <v>683</v>
      </c>
      <c r="G860" s="243"/>
      <c r="H860" s="246">
        <v>90</v>
      </c>
      <c r="I860" s="247"/>
      <c r="J860" s="243"/>
      <c r="K860" s="243"/>
      <c r="L860" s="248"/>
      <c r="M860" s="249"/>
      <c r="N860" s="250"/>
      <c r="O860" s="250"/>
      <c r="P860" s="250"/>
      <c r="Q860" s="250"/>
      <c r="R860" s="250"/>
      <c r="S860" s="250"/>
      <c r="T860" s="25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2" t="s">
        <v>151</v>
      </c>
      <c r="AU860" s="252" t="s">
        <v>80</v>
      </c>
      <c r="AV860" s="14" t="s">
        <v>80</v>
      </c>
      <c r="AW860" s="14" t="s">
        <v>33</v>
      </c>
      <c r="AX860" s="14" t="s">
        <v>71</v>
      </c>
      <c r="AY860" s="252" t="s">
        <v>140</v>
      </c>
    </row>
    <row r="861" s="14" customFormat="1">
      <c r="A861" s="14"/>
      <c r="B861" s="242"/>
      <c r="C861" s="243"/>
      <c r="D861" s="233" t="s">
        <v>151</v>
      </c>
      <c r="E861" s="244" t="s">
        <v>18</v>
      </c>
      <c r="F861" s="245" t="s">
        <v>684</v>
      </c>
      <c r="G861" s="243"/>
      <c r="H861" s="246">
        <v>9</v>
      </c>
      <c r="I861" s="247"/>
      <c r="J861" s="243"/>
      <c r="K861" s="243"/>
      <c r="L861" s="248"/>
      <c r="M861" s="249"/>
      <c r="N861" s="250"/>
      <c r="O861" s="250"/>
      <c r="P861" s="250"/>
      <c r="Q861" s="250"/>
      <c r="R861" s="250"/>
      <c r="S861" s="250"/>
      <c r="T861" s="251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2" t="s">
        <v>151</v>
      </c>
      <c r="AU861" s="252" t="s">
        <v>80</v>
      </c>
      <c r="AV861" s="14" t="s">
        <v>80</v>
      </c>
      <c r="AW861" s="14" t="s">
        <v>33</v>
      </c>
      <c r="AX861" s="14" t="s">
        <v>71</v>
      </c>
      <c r="AY861" s="252" t="s">
        <v>140</v>
      </c>
    </row>
    <row r="862" s="14" customFormat="1">
      <c r="A862" s="14"/>
      <c r="B862" s="242"/>
      <c r="C862" s="243"/>
      <c r="D862" s="233" t="s">
        <v>151</v>
      </c>
      <c r="E862" s="244" t="s">
        <v>18</v>
      </c>
      <c r="F862" s="245" t="s">
        <v>685</v>
      </c>
      <c r="G862" s="243"/>
      <c r="H862" s="246">
        <v>3.6000000000000001</v>
      </c>
      <c r="I862" s="247"/>
      <c r="J862" s="243"/>
      <c r="K862" s="243"/>
      <c r="L862" s="248"/>
      <c r="M862" s="249"/>
      <c r="N862" s="250"/>
      <c r="O862" s="250"/>
      <c r="P862" s="250"/>
      <c r="Q862" s="250"/>
      <c r="R862" s="250"/>
      <c r="S862" s="250"/>
      <c r="T862" s="25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2" t="s">
        <v>151</v>
      </c>
      <c r="AU862" s="252" t="s">
        <v>80</v>
      </c>
      <c r="AV862" s="14" t="s">
        <v>80</v>
      </c>
      <c r="AW862" s="14" t="s">
        <v>33</v>
      </c>
      <c r="AX862" s="14" t="s">
        <v>71</v>
      </c>
      <c r="AY862" s="252" t="s">
        <v>140</v>
      </c>
    </row>
    <row r="863" s="14" customFormat="1">
      <c r="A863" s="14"/>
      <c r="B863" s="242"/>
      <c r="C863" s="243"/>
      <c r="D863" s="233" t="s">
        <v>151</v>
      </c>
      <c r="E863" s="244" t="s">
        <v>18</v>
      </c>
      <c r="F863" s="245" t="s">
        <v>682</v>
      </c>
      <c r="G863" s="243"/>
      <c r="H863" s="246">
        <v>8.4000000000000004</v>
      </c>
      <c r="I863" s="247"/>
      <c r="J863" s="243"/>
      <c r="K863" s="243"/>
      <c r="L863" s="248"/>
      <c r="M863" s="249"/>
      <c r="N863" s="250"/>
      <c r="O863" s="250"/>
      <c r="P863" s="250"/>
      <c r="Q863" s="250"/>
      <c r="R863" s="250"/>
      <c r="S863" s="250"/>
      <c r="T863" s="251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2" t="s">
        <v>151</v>
      </c>
      <c r="AU863" s="252" t="s">
        <v>80</v>
      </c>
      <c r="AV863" s="14" t="s">
        <v>80</v>
      </c>
      <c r="AW863" s="14" t="s">
        <v>33</v>
      </c>
      <c r="AX863" s="14" t="s">
        <v>71</v>
      </c>
      <c r="AY863" s="252" t="s">
        <v>140</v>
      </c>
    </row>
    <row r="864" s="14" customFormat="1">
      <c r="A864" s="14"/>
      <c r="B864" s="242"/>
      <c r="C864" s="243"/>
      <c r="D864" s="233" t="s">
        <v>151</v>
      </c>
      <c r="E864" s="244" t="s">
        <v>18</v>
      </c>
      <c r="F864" s="245" t="s">
        <v>686</v>
      </c>
      <c r="G864" s="243"/>
      <c r="H864" s="246">
        <v>90</v>
      </c>
      <c r="I864" s="247"/>
      <c r="J864" s="243"/>
      <c r="K864" s="243"/>
      <c r="L864" s="248"/>
      <c r="M864" s="249"/>
      <c r="N864" s="250"/>
      <c r="O864" s="250"/>
      <c r="P864" s="250"/>
      <c r="Q864" s="250"/>
      <c r="R864" s="250"/>
      <c r="S864" s="250"/>
      <c r="T864" s="251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2" t="s">
        <v>151</v>
      </c>
      <c r="AU864" s="252" t="s">
        <v>80</v>
      </c>
      <c r="AV864" s="14" t="s">
        <v>80</v>
      </c>
      <c r="AW864" s="14" t="s">
        <v>33</v>
      </c>
      <c r="AX864" s="14" t="s">
        <v>71</v>
      </c>
      <c r="AY864" s="252" t="s">
        <v>140</v>
      </c>
    </row>
    <row r="865" s="14" customFormat="1">
      <c r="A865" s="14"/>
      <c r="B865" s="242"/>
      <c r="C865" s="243"/>
      <c r="D865" s="233" t="s">
        <v>151</v>
      </c>
      <c r="E865" s="244" t="s">
        <v>18</v>
      </c>
      <c r="F865" s="245" t="s">
        <v>687</v>
      </c>
      <c r="G865" s="243"/>
      <c r="H865" s="246">
        <v>3</v>
      </c>
      <c r="I865" s="247"/>
      <c r="J865" s="243"/>
      <c r="K865" s="243"/>
      <c r="L865" s="248"/>
      <c r="M865" s="249"/>
      <c r="N865" s="250"/>
      <c r="O865" s="250"/>
      <c r="P865" s="250"/>
      <c r="Q865" s="250"/>
      <c r="R865" s="250"/>
      <c r="S865" s="250"/>
      <c r="T865" s="251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2" t="s">
        <v>151</v>
      </c>
      <c r="AU865" s="252" t="s">
        <v>80</v>
      </c>
      <c r="AV865" s="14" t="s">
        <v>80</v>
      </c>
      <c r="AW865" s="14" t="s">
        <v>33</v>
      </c>
      <c r="AX865" s="14" t="s">
        <v>71</v>
      </c>
      <c r="AY865" s="252" t="s">
        <v>140</v>
      </c>
    </row>
    <row r="866" s="14" customFormat="1">
      <c r="A866" s="14"/>
      <c r="B866" s="242"/>
      <c r="C866" s="243"/>
      <c r="D866" s="233" t="s">
        <v>151</v>
      </c>
      <c r="E866" s="244" t="s">
        <v>18</v>
      </c>
      <c r="F866" s="245" t="s">
        <v>682</v>
      </c>
      <c r="G866" s="243"/>
      <c r="H866" s="246">
        <v>8.4000000000000004</v>
      </c>
      <c r="I866" s="247"/>
      <c r="J866" s="243"/>
      <c r="K866" s="243"/>
      <c r="L866" s="248"/>
      <c r="M866" s="249"/>
      <c r="N866" s="250"/>
      <c r="O866" s="250"/>
      <c r="P866" s="250"/>
      <c r="Q866" s="250"/>
      <c r="R866" s="250"/>
      <c r="S866" s="250"/>
      <c r="T866" s="251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2" t="s">
        <v>151</v>
      </c>
      <c r="AU866" s="252" t="s">
        <v>80</v>
      </c>
      <c r="AV866" s="14" t="s">
        <v>80</v>
      </c>
      <c r="AW866" s="14" t="s">
        <v>33</v>
      </c>
      <c r="AX866" s="14" t="s">
        <v>71</v>
      </c>
      <c r="AY866" s="252" t="s">
        <v>140</v>
      </c>
    </row>
    <row r="867" s="14" customFormat="1">
      <c r="A867" s="14"/>
      <c r="B867" s="242"/>
      <c r="C867" s="243"/>
      <c r="D867" s="233" t="s">
        <v>151</v>
      </c>
      <c r="E867" s="244" t="s">
        <v>18</v>
      </c>
      <c r="F867" s="245" t="s">
        <v>687</v>
      </c>
      <c r="G867" s="243"/>
      <c r="H867" s="246">
        <v>3</v>
      </c>
      <c r="I867" s="247"/>
      <c r="J867" s="243"/>
      <c r="K867" s="243"/>
      <c r="L867" s="248"/>
      <c r="M867" s="249"/>
      <c r="N867" s="250"/>
      <c r="O867" s="250"/>
      <c r="P867" s="250"/>
      <c r="Q867" s="250"/>
      <c r="R867" s="250"/>
      <c r="S867" s="250"/>
      <c r="T867" s="251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2" t="s">
        <v>151</v>
      </c>
      <c r="AU867" s="252" t="s">
        <v>80</v>
      </c>
      <c r="AV867" s="14" t="s">
        <v>80</v>
      </c>
      <c r="AW867" s="14" t="s">
        <v>33</v>
      </c>
      <c r="AX867" s="14" t="s">
        <v>71</v>
      </c>
      <c r="AY867" s="252" t="s">
        <v>140</v>
      </c>
    </row>
    <row r="868" s="14" customFormat="1">
      <c r="A868" s="14"/>
      <c r="B868" s="242"/>
      <c r="C868" s="243"/>
      <c r="D868" s="233" t="s">
        <v>151</v>
      </c>
      <c r="E868" s="244" t="s">
        <v>18</v>
      </c>
      <c r="F868" s="245" t="s">
        <v>688</v>
      </c>
      <c r="G868" s="243"/>
      <c r="H868" s="246">
        <v>6</v>
      </c>
      <c r="I868" s="247"/>
      <c r="J868" s="243"/>
      <c r="K868" s="243"/>
      <c r="L868" s="248"/>
      <c r="M868" s="249"/>
      <c r="N868" s="250"/>
      <c r="O868" s="250"/>
      <c r="P868" s="250"/>
      <c r="Q868" s="250"/>
      <c r="R868" s="250"/>
      <c r="S868" s="250"/>
      <c r="T868" s="251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2" t="s">
        <v>151</v>
      </c>
      <c r="AU868" s="252" t="s">
        <v>80</v>
      </c>
      <c r="AV868" s="14" t="s">
        <v>80</v>
      </c>
      <c r="AW868" s="14" t="s">
        <v>33</v>
      </c>
      <c r="AX868" s="14" t="s">
        <v>71</v>
      </c>
      <c r="AY868" s="252" t="s">
        <v>140</v>
      </c>
    </row>
    <row r="869" s="14" customFormat="1">
      <c r="A869" s="14"/>
      <c r="B869" s="242"/>
      <c r="C869" s="243"/>
      <c r="D869" s="233" t="s">
        <v>151</v>
      </c>
      <c r="E869" s="244" t="s">
        <v>18</v>
      </c>
      <c r="F869" s="245" t="s">
        <v>689</v>
      </c>
      <c r="G869" s="243"/>
      <c r="H869" s="246">
        <v>550</v>
      </c>
      <c r="I869" s="247"/>
      <c r="J869" s="243"/>
      <c r="K869" s="243"/>
      <c r="L869" s="248"/>
      <c r="M869" s="249"/>
      <c r="N869" s="250"/>
      <c r="O869" s="250"/>
      <c r="P869" s="250"/>
      <c r="Q869" s="250"/>
      <c r="R869" s="250"/>
      <c r="S869" s="250"/>
      <c r="T869" s="251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2" t="s">
        <v>151</v>
      </c>
      <c r="AU869" s="252" t="s">
        <v>80</v>
      </c>
      <c r="AV869" s="14" t="s">
        <v>80</v>
      </c>
      <c r="AW869" s="14" t="s">
        <v>33</v>
      </c>
      <c r="AX869" s="14" t="s">
        <v>71</v>
      </c>
      <c r="AY869" s="252" t="s">
        <v>140</v>
      </c>
    </row>
    <row r="870" s="13" customFormat="1">
      <c r="A870" s="13"/>
      <c r="B870" s="231"/>
      <c r="C870" s="232"/>
      <c r="D870" s="233" t="s">
        <v>151</v>
      </c>
      <c r="E870" s="234" t="s">
        <v>18</v>
      </c>
      <c r="F870" s="235" t="s">
        <v>690</v>
      </c>
      <c r="G870" s="232"/>
      <c r="H870" s="234" t="s">
        <v>18</v>
      </c>
      <c r="I870" s="236"/>
      <c r="J870" s="232"/>
      <c r="K870" s="232"/>
      <c r="L870" s="237"/>
      <c r="M870" s="238"/>
      <c r="N870" s="239"/>
      <c r="O870" s="239"/>
      <c r="P870" s="239"/>
      <c r="Q870" s="239"/>
      <c r="R870" s="239"/>
      <c r="S870" s="239"/>
      <c r="T870" s="24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1" t="s">
        <v>151</v>
      </c>
      <c r="AU870" s="241" t="s">
        <v>80</v>
      </c>
      <c r="AV870" s="13" t="s">
        <v>78</v>
      </c>
      <c r="AW870" s="13" t="s">
        <v>33</v>
      </c>
      <c r="AX870" s="13" t="s">
        <v>71</v>
      </c>
      <c r="AY870" s="241" t="s">
        <v>140</v>
      </c>
    </row>
    <row r="871" s="14" customFormat="1">
      <c r="A871" s="14"/>
      <c r="B871" s="242"/>
      <c r="C871" s="243"/>
      <c r="D871" s="233" t="s">
        <v>151</v>
      </c>
      <c r="E871" s="244" t="s">
        <v>18</v>
      </c>
      <c r="F871" s="245" t="s">
        <v>691</v>
      </c>
      <c r="G871" s="243"/>
      <c r="H871" s="246">
        <v>8.5</v>
      </c>
      <c r="I871" s="247"/>
      <c r="J871" s="243"/>
      <c r="K871" s="243"/>
      <c r="L871" s="248"/>
      <c r="M871" s="249"/>
      <c r="N871" s="250"/>
      <c r="O871" s="250"/>
      <c r="P871" s="250"/>
      <c r="Q871" s="250"/>
      <c r="R871" s="250"/>
      <c r="S871" s="250"/>
      <c r="T871" s="25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2" t="s">
        <v>151</v>
      </c>
      <c r="AU871" s="252" t="s">
        <v>80</v>
      </c>
      <c r="AV871" s="14" t="s">
        <v>80</v>
      </c>
      <c r="AW871" s="14" t="s">
        <v>33</v>
      </c>
      <c r="AX871" s="14" t="s">
        <v>71</v>
      </c>
      <c r="AY871" s="252" t="s">
        <v>140</v>
      </c>
    </row>
    <row r="872" s="14" customFormat="1">
      <c r="A872" s="14"/>
      <c r="B872" s="242"/>
      <c r="C872" s="243"/>
      <c r="D872" s="233" t="s">
        <v>151</v>
      </c>
      <c r="E872" s="244" t="s">
        <v>18</v>
      </c>
      <c r="F872" s="245" t="s">
        <v>692</v>
      </c>
      <c r="G872" s="243"/>
      <c r="H872" s="246">
        <v>7.7000000000000002</v>
      </c>
      <c r="I872" s="247"/>
      <c r="J872" s="243"/>
      <c r="K872" s="243"/>
      <c r="L872" s="248"/>
      <c r="M872" s="249"/>
      <c r="N872" s="250"/>
      <c r="O872" s="250"/>
      <c r="P872" s="250"/>
      <c r="Q872" s="250"/>
      <c r="R872" s="250"/>
      <c r="S872" s="250"/>
      <c r="T872" s="251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2" t="s">
        <v>151</v>
      </c>
      <c r="AU872" s="252" t="s">
        <v>80</v>
      </c>
      <c r="AV872" s="14" t="s">
        <v>80</v>
      </c>
      <c r="AW872" s="14" t="s">
        <v>33</v>
      </c>
      <c r="AX872" s="14" t="s">
        <v>71</v>
      </c>
      <c r="AY872" s="252" t="s">
        <v>140</v>
      </c>
    </row>
    <row r="873" s="14" customFormat="1">
      <c r="A873" s="14"/>
      <c r="B873" s="242"/>
      <c r="C873" s="243"/>
      <c r="D873" s="233" t="s">
        <v>151</v>
      </c>
      <c r="E873" s="244" t="s">
        <v>18</v>
      </c>
      <c r="F873" s="245" t="s">
        <v>693</v>
      </c>
      <c r="G873" s="243"/>
      <c r="H873" s="246">
        <v>10.9</v>
      </c>
      <c r="I873" s="247"/>
      <c r="J873" s="243"/>
      <c r="K873" s="243"/>
      <c r="L873" s="248"/>
      <c r="M873" s="249"/>
      <c r="N873" s="250"/>
      <c r="O873" s="250"/>
      <c r="P873" s="250"/>
      <c r="Q873" s="250"/>
      <c r="R873" s="250"/>
      <c r="S873" s="250"/>
      <c r="T873" s="25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2" t="s">
        <v>151</v>
      </c>
      <c r="AU873" s="252" t="s">
        <v>80</v>
      </c>
      <c r="AV873" s="14" t="s">
        <v>80</v>
      </c>
      <c r="AW873" s="14" t="s">
        <v>33</v>
      </c>
      <c r="AX873" s="14" t="s">
        <v>71</v>
      </c>
      <c r="AY873" s="252" t="s">
        <v>140</v>
      </c>
    </row>
    <row r="874" s="14" customFormat="1">
      <c r="A874" s="14"/>
      <c r="B874" s="242"/>
      <c r="C874" s="243"/>
      <c r="D874" s="233" t="s">
        <v>151</v>
      </c>
      <c r="E874" s="244" t="s">
        <v>18</v>
      </c>
      <c r="F874" s="245" t="s">
        <v>693</v>
      </c>
      <c r="G874" s="243"/>
      <c r="H874" s="246">
        <v>10.9</v>
      </c>
      <c r="I874" s="247"/>
      <c r="J874" s="243"/>
      <c r="K874" s="243"/>
      <c r="L874" s="248"/>
      <c r="M874" s="249"/>
      <c r="N874" s="250"/>
      <c r="O874" s="250"/>
      <c r="P874" s="250"/>
      <c r="Q874" s="250"/>
      <c r="R874" s="250"/>
      <c r="S874" s="250"/>
      <c r="T874" s="251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2" t="s">
        <v>151</v>
      </c>
      <c r="AU874" s="252" t="s">
        <v>80</v>
      </c>
      <c r="AV874" s="14" t="s">
        <v>80</v>
      </c>
      <c r="AW874" s="14" t="s">
        <v>33</v>
      </c>
      <c r="AX874" s="14" t="s">
        <v>71</v>
      </c>
      <c r="AY874" s="252" t="s">
        <v>140</v>
      </c>
    </row>
    <row r="875" s="14" customFormat="1">
      <c r="A875" s="14"/>
      <c r="B875" s="242"/>
      <c r="C875" s="243"/>
      <c r="D875" s="233" t="s">
        <v>151</v>
      </c>
      <c r="E875" s="244" t="s">
        <v>18</v>
      </c>
      <c r="F875" s="245" t="s">
        <v>694</v>
      </c>
      <c r="G875" s="243"/>
      <c r="H875" s="246">
        <v>7.2999999999999998</v>
      </c>
      <c r="I875" s="247"/>
      <c r="J875" s="243"/>
      <c r="K875" s="243"/>
      <c r="L875" s="248"/>
      <c r="M875" s="249"/>
      <c r="N875" s="250"/>
      <c r="O875" s="250"/>
      <c r="P875" s="250"/>
      <c r="Q875" s="250"/>
      <c r="R875" s="250"/>
      <c r="S875" s="250"/>
      <c r="T875" s="251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2" t="s">
        <v>151</v>
      </c>
      <c r="AU875" s="252" t="s">
        <v>80</v>
      </c>
      <c r="AV875" s="14" t="s">
        <v>80</v>
      </c>
      <c r="AW875" s="14" t="s">
        <v>33</v>
      </c>
      <c r="AX875" s="14" t="s">
        <v>71</v>
      </c>
      <c r="AY875" s="252" t="s">
        <v>140</v>
      </c>
    </row>
    <row r="876" s="14" customFormat="1">
      <c r="A876" s="14"/>
      <c r="B876" s="242"/>
      <c r="C876" s="243"/>
      <c r="D876" s="233" t="s">
        <v>151</v>
      </c>
      <c r="E876" s="244" t="s">
        <v>18</v>
      </c>
      <c r="F876" s="245" t="s">
        <v>694</v>
      </c>
      <c r="G876" s="243"/>
      <c r="H876" s="246">
        <v>7.2999999999999998</v>
      </c>
      <c r="I876" s="247"/>
      <c r="J876" s="243"/>
      <c r="K876" s="243"/>
      <c r="L876" s="248"/>
      <c r="M876" s="249"/>
      <c r="N876" s="250"/>
      <c r="O876" s="250"/>
      <c r="P876" s="250"/>
      <c r="Q876" s="250"/>
      <c r="R876" s="250"/>
      <c r="S876" s="250"/>
      <c r="T876" s="251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2" t="s">
        <v>151</v>
      </c>
      <c r="AU876" s="252" t="s">
        <v>80</v>
      </c>
      <c r="AV876" s="14" t="s">
        <v>80</v>
      </c>
      <c r="AW876" s="14" t="s">
        <v>33</v>
      </c>
      <c r="AX876" s="14" t="s">
        <v>71</v>
      </c>
      <c r="AY876" s="252" t="s">
        <v>140</v>
      </c>
    </row>
    <row r="877" s="14" customFormat="1">
      <c r="A877" s="14"/>
      <c r="B877" s="242"/>
      <c r="C877" s="243"/>
      <c r="D877" s="233" t="s">
        <v>151</v>
      </c>
      <c r="E877" s="244" t="s">
        <v>18</v>
      </c>
      <c r="F877" s="245" t="s">
        <v>695</v>
      </c>
      <c r="G877" s="243"/>
      <c r="H877" s="246">
        <v>10.699999999999999</v>
      </c>
      <c r="I877" s="247"/>
      <c r="J877" s="243"/>
      <c r="K877" s="243"/>
      <c r="L877" s="248"/>
      <c r="M877" s="249"/>
      <c r="N877" s="250"/>
      <c r="O877" s="250"/>
      <c r="P877" s="250"/>
      <c r="Q877" s="250"/>
      <c r="R877" s="250"/>
      <c r="S877" s="250"/>
      <c r="T877" s="251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2" t="s">
        <v>151</v>
      </c>
      <c r="AU877" s="252" t="s">
        <v>80</v>
      </c>
      <c r="AV877" s="14" t="s">
        <v>80</v>
      </c>
      <c r="AW877" s="14" t="s">
        <v>33</v>
      </c>
      <c r="AX877" s="14" t="s">
        <v>71</v>
      </c>
      <c r="AY877" s="252" t="s">
        <v>140</v>
      </c>
    </row>
    <row r="878" s="14" customFormat="1">
      <c r="A878" s="14"/>
      <c r="B878" s="242"/>
      <c r="C878" s="243"/>
      <c r="D878" s="233" t="s">
        <v>151</v>
      </c>
      <c r="E878" s="244" t="s">
        <v>18</v>
      </c>
      <c r="F878" s="245" t="s">
        <v>696</v>
      </c>
      <c r="G878" s="243"/>
      <c r="H878" s="246">
        <v>8.3000000000000007</v>
      </c>
      <c r="I878" s="247"/>
      <c r="J878" s="243"/>
      <c r="K878" s="243"/>
      <c r="L878" s="248"/>
      <c r="M878" s="249"/>
      <c r="N878" s="250"/>
      <c r="O878" s="250"/>
      <c r="P878" s="250"/>
      <c r="Q878" s="250"/>
      <c r="R878" s="250"/>
      <c r="S878" s="250"/>
      <c r="T878" s="25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2" t="s">
        <v>151</v>
      </c>
      <c r="AU878" s="252" t="s">
        <v>80</v>
      </c>
      <c r="AV878" s="14" t="s">
        <v>80</v>
      </c>
      <c r="AW878" s="14" t="s">
        <v>33</v>
      </c>
      <c r="AX878" s="14" t="s">
        <v>71</v>
      </c>
      <c r="AY878" s="252" t="s">
        <v>140</v>
      </c>
    </row>
    <row r="879" s="15" customFormat="1">
      <c r="A879" s="15"/>
      <c r="B879" s="253"/>
      <c r="C879" s="254"/>
      <c r="D879" s="233" t="s">
        <v>151</v>
      </c>
      <c r="E879" s="255" t="s">
        <v>18</v>
      </c>
      <c r="F879" s="256" t="s">
        <v>154</v>
      </c>
      <c r="G879" s="254"/>
      <c r="H879" s="257">
        <v>1160.8</v>
      </c>
      <c r="I879" s="258"/>
      <c r="J879" s="254"/>
      <c r="K879" s="254"/>
      <c r="L879" s="259"/>
      <c r="M879" s="260"/>
      <c r="N879" s="261"/>
      <c r="O879" s="261"/>
      <c r="P879" s="261"/>
      <c r="Q879" s="261"/>
      <c r="R879" s="261"/>
      <c r="S879" s="261"/>
      <c r="T879" s="262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63" t="s">
        <v>151</v>
      </c>
      <c r="AU879" s="263" t="s">
        <v>80</v>
      </c>
      <c r="AV879" s="15" t="s">
        <v>147</v>
      </c>
      <c r="AW879" s="15" t="s">
        <v>33</v>
      </c>
      <c r="AX879" s="15" t="s">
        <v>78</v>
      </c>
      <c r="AY879" s="263" t="s">
        <v>140</v>
      </c>
    </row>
    <row r="880" s="14" customFormat="1">
      <c r="A880" s="14"/>
      <c r="B880" s="242"/>
      <c r="C880" s="243"/>
      <c r="D880" s="233" t="s">
        <v>151</v>
      </c>
      <c r="E880" s="243"/>
      <c r="F880" s="245" t="s">
        <v>697</v>
      </c>
      <c r="G880" s="243"/>
      <c r="H880" s="246">
        <v>1218.8399999999999</v>
      </c>
      <c r="I880" s="247"/>
      <c r="J880" s="243"/>
      <c r="K880" s="243"/>
      <c r="L880" s="248"/>
      <c r="M880" s="249"/>
      <c r="N880" s="250"/>
      <c r="O880" s="250"/>
      <c r="P880" s="250"/>
      <c r="Q880" s="250"/>
      <c r="R880" s="250"/>
      <c r="S880" s="250"/>
      <c r="T880" s="251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2" t="s">
        <v>151</v>
      </c>
      <c r="AU880" s="252" t="s">
        <v>80</v>
      </c>
      <c r="AV880" s="14" t="s">
        <v>80</v>
      </c>
      <c r="AW880" s="14" t="s">
        <v>4</v>
      </c>
      <c r="AX880" s="14" t="s">
        <v>78</v>
      </c>
      <c r="AY880" s="252" t="s">
        <v>140</v>
      </c>
    </row>
    <row r="881" s="2" customFormat="1" ht="16.5" customHeight="1">
      <c r="A881" s="40"/>
      <c r="B881" s="41"/>
      <c r="C881" s="264" t="s">
        <v>698</v>
      </c>
      <c r="D881" s="264" t="s">
        <v>300</v>
      </c>
      <c r="E881" s="265" t="s">
        <v>699</v>
      </c>
      <c r="F881" s="266" t="s">
        <v>700</v>
      </c>
      <c r="G881" s="267" t="s">
        <v>345</v>
      </c>
      <c r="H881" s="268">
        <v>42</v>
      </c>
      <c r="I881" s="269"/>
      <c r="J881" s="268">
        <f>ROUND(I881*H881,2)</f>
        <v>0</v>
      </c>
      <c r="K881" s="266" t="s">
        <v>146</v>
      </c>
      <c r="L881" s="270"/>
      <c r="M881" s="271" t="s">
        <v>18</v>
      </c>
      <c r="N881" s="272" t="s">
        <v>42</v>
      </c>
      <c r="O881" s="86"/>
      <c r="P881" s="222">
        <f>O881*H881</f>
        <v>0</v>
      </c>
      <c r="Q881" s="222">
        <v>0.00050000000000000001</v>
      </c>
      <c r="R881" s="222">
        <f>Q881*H881</f>
        <v>0.021000000000000001</v>
      </c>
      <c r="S881" s="222">
        <v>0</v>
      </c>
      <c r="T881" s="223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24" t="s">
        <v>217</v>
      </c>
      <c r="AT881" s="224" t="s">
        <v>300</v>
      </c>
      <c r="AU881" s="224" t="s">
        <v>80</v>
      </c>
      <c r="AY881" s="19" t="s">
        <v>140</v>
      </c>
      <c r="BE881" s="225">
        <f>IF(N881="základní",J881,0)</f>
        <v>0</v>
      </c>
      <c r="BF881" s="225">
        <f>IF(N881="snížená",J881,0)</f>
        <v>0</v>
      </c>
      <c r="BG881" s="225">
        <f>IF(N881="zákl. přenesená",J881,0)</f>
        <v>0</v>
      </c>
      <c r="BH881" s="225">
        <f>IF(N881="sníž. přenesená",J881,0)</f>
        <v>0</v>
      </c>
      <c r="BI881" s="225">
        <f>IF(N881="nulová",J881,0)</f>
        <v>0</v>
      </c>
      <c r="BJ881" s="19" t="s">
        <v>78</v>
      </c>
      <c r="BK881" s="225">
        <f>ROUND(I881*H881,2)</f>
        <v>0</v>
      </c>
      <c r="BL881" s="19" t="s">
        <v>147</v>
      </c>
      <c r="BM881" s="224" t="s">
        <v>701</v>
      </c>
    </row>
    <row r="882" s="14" customFormat="1">
      <c r="A882" s="14"/>
      <c r="B882" s="242"/>
      <c r="C882" s="243"/>
      <c r="D882" s="233" t="s">
        <v>151</v>
      </c>
      <c r="E882" s="244" t="s">
        <v>18</v>
      </c>
      <c r="F882" s="245" t="s">
        <v>702</v>
      </c>
      <c r="G882" s="243"/>
      <c r="H882" s="246">
        <v>7.5</v>
      </c>
      <c r="I882" s="247"/>
      <c r="J882" s="243"/>
      <c r="K882" s="243"/>
      <c r="L882" s="248"/>
      <c r="M882" s="249"/>
      <c r="N882" s="250"/>
      <c r="O882" s="250"/>
      <c r="P882" s="250"/>
      <c r="Q882" s="250"/>
      <c r="R882" s="250"/>
      <c r="S882" s="250"/>
      <c r="T882" s="25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2" t="s">
        <v>151</v>
      </c>
      <c r="AU882" s="252" t="s">
        <v>80</v>
      </c>
      <c r="AV882" s="14" t="s">
        <v>80</v>
      </c>
      <c r="AW882" s="14" t="s">
        <v>33</v>
      </c>
      <c r="AX882" s="14" t="s">
        <v>71</v>
      </c>
      <c r="AY882" s="252" t="s">
        <v>140</v>
      </c>
    </row>
    <row r="883" s="14" customFormat="1">
      <c r="A883" s="14"/>
      <c r="B883" s="242"/>
      <c r="C883" s="243"/>
      <c r="D883" s="233" t="s">
        <v>151</v>
      </c>
      <c r="E883" s="244" t="s">
        <v>18</v>
      </c>
      <c r="F883" s="245" t="s">
        <v>693</v>
      </c>
      <c r="G883" s="243"/>
      <c r="H883" s="246">
        <v>10.9</v>
      </c>
      <c r="I883" s="247"/>
      <c r="J883" s="243"/>
      <c r="K883" s="243"/>
      <c r="L883" s="248"/>
      <c r="M883" s="249"/>
      <c r="N883" s="250"/>
      <c r="O883" s="250"/>
      <c r="P883" s="250"/>
      <c r="Q883" s="250"/>
      <c r="R883" s="250"/>
      <c r="S883" s="250"/>
      <c r="T883" s="251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2" t="s">
        <v>151</v>
      </c>
      <c r="AU883" s="252" t="s">
        <v>80</v>
      </c>
      <c r="AV883" s="14" t="s">
        <v>80</v>
      </c>
      <c r="AW883" s="14" t="s">
        <v>33</v>
      </c>
      <c r="AX883" s="14" t="s">
        <v>71</v>
      </c>
      <c r="AY883" s="252" t="s">
        <v>140</v>
      </c>
    </row>
    <row r="884" s="14" customFormat="1">
      <c r="A884" s="14"/>
      <c r="B884" s="242"/>
      <c r="C884" s="243"/>
      <c r="D884" s="233" t="s">
        <v>151</v>
      </c>
      <c r="E884" s="244" t="s">
        <v>18</v>
      </c>
      <c r="F884" s="245" t="s">
        <v>693</v>
      </c>
      <c r="G884" s="243"/>
      <c r="H884" s="246">
        <v>10.9</v>
      </c>
      <c r="I884" s="247"/>
      <c r="J884" s="243"/>
      <c r="K884" s="243"/>
      <c r="L884" s="248"/>
      <c r="M884" s="249"/>
      <c r="N884" s="250"/>
      <c r="O884" s="250"/>
      <c r="P884" s="250"/>
      <c r="Q884" s="250"/>
      <c r="R884" s="250"/>
      <c r="S884" s="250"/>
      <c r="T884" s="251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2" t="s">
        <v>151</v>
      </c>
      <c r="AU884" s="252" t="s">
        <v>80</v>
      </c>
      <c r="AV884" s="14" t="s">
        <v>80</v>
      </c>
      <c r="AW884" s="14" t="s">
        <v>33</v>
      </c>
      <c r="AX884" s="14" t="s">
        <v>71</v>
      </c>
      <c r="AY884" s="252" t="s">
        <v>140</v>
      </c>
    </row>
    <row r="885" s="14" customFormat="1">
      <c r="A885" s="14"/>
      <c r="B885" s="242"/>
      <c r="C885" s="243"/>
      <c r="D885" s="233" t="s">
        <v>151</v>
      </c>
      <c r="E885" s="244" t="s">
        <v>18</v>
      </c>
      <c r="F885" s="245" t="s">
        <v>695</v>
      </c>
      <c r="G885" s="243"/>
      <c r="H885" s="246">
        <v>10.699999999999999</v>
      </c>
      <c r="I885" s="247"/>
      <c r="J885" s="243"/>
      <c r="K885" s="243"/>
      <c r="L885" s="248"/>
      <c r="M885" s="249"/>
      <c r="N885" s="250"/>
      <c r="O885" s="250"/>
      <c r="P885" s="250"/>
      <c r="Q885" s="250"/>
      <c r="R885" s="250"/>
      <c r="S885" s="250"/>
      <c r="T885" s="251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2" t="s">
        <v>151</v>
      </c>
      <c r="AU885" s="252" t="s">
        <v>80</v>
      </c>
      <c r="AV885" s="14" t="s">
        <v>80</v>
      </c>
      <c r="AW885" s="14" t="s">
        <v>33</v>
      </c>
      <c r="AX885" s="14" t="s">
        <v>71</v>
      </c>
      <c r="AY885" s="252" t="s">
        <v>140</v>
      </c>
    </row>
    <row r="886" s="15" customFormat="1">
      <c r="A886" s="15"/>
      <c r="B886" s="253"/>
      <c r="C886" s="254"/>
      <c r="D886" s="233" t="s">
        <v>151</v>
      </c>
      <c r="E886" s="255" t="s">
        <v>18</v>
      </c>
      <c r="F886" s="256" t="s">
        <v>154</v>
      </c>
      <c r="G886" s="254"/>
      <c r="H886" s="257">
        <v>40</v>
      </c>
      <c r="I886" s="258"/>
      <c r="J886" s="254"/>
      <c r="K886" s="254"/>
      <c r="L886" s="259"/>
      <c r="M886" s="260"/>
      <c r="N886" s="261"/>
      <c r="O886" s="261"/>
      <c r="P886" s="261"/>
      <c r="Q886" s="261"/>
      <c r="R886" s="261"/>
      <c r="S886" s="261"/>
      <c r="T886" s="262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3" t="s">
        <v>151</v>
      </c>
      <c r="AU886" s="263" t="s">
        <v>80</v>
      </c>
      <c r="AV886" s="15" t="s">
        <v>147</v>
      </c>
      <c r="AW886" s="15" t="s">
        <v>33</v>
      </c>
      <c r="AX886" s="15" t="s">
        <v>78</v>
      </c>
      <c r="AY886" s="263" t="s">
        <v>140</v>
      </c>
    </row>
    <row r="887" s="14" customFormat="1">
      <c r="A887" s="14"/>
      <c r="B887" s="242"/>
      <c r="C887" s="243"/>
      <c r="D887" s="233" t="s">
        <v>151</v>
      </c>
      <c r="E887" s="243"/>
      <c r="F887" s="245" t="s">
        <v>703</v>
      </c>
      <c r="G887" s="243"/>
      <c r="H887" s="246">
        <v>42</v>
      </c>
      <c r="I887" s="247"/>
      <c r="J887" s="243"/>
      <c r="K887" s="243"/>
      <c r="L887" s="248"/>
      <c r="M887" s="249"/>
      <c r="N887" s="250"/>
      <c r="O887" s="250"/>
      <c r="P887" s="250"/>
      <c r="Q887" s="250"/>
      <c r="R887" s="250"/>
      <c r="S887" s="250"/>
      <c r="T887" s="25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2" t="s">
        <v>151</v>
      </c>
      <c r="AU887" s="252" t="s">
        <v>80</v>
      </c>
      <c r="AV887" s="14" t="s">
        <v>80</v>
      </c>
      <c r="AW887" s="14" t="s">
        <v>4</v>
      </c>
      <c r="AX887" s="14" t="s">
        <v>78</v>
      </c>
      <c r="AY887" s="252" t="s">
        <v>140</v>
      </c>
    </row>
    <row r="888" s="2" customFormat="1" ht="16.5" customHeight="1">
      <c r="A888" s="40"/>
      <c r="B888" s="41"/>
      <c r="C888" s="264" t="s">
        <v>704</v>
      </c>
      <c r="D888" s="264" t="s">
        <v>300</v>
      </c>
      <c r="E888" s="265" t="s">
        <v>705</v>
      </c>
      <c r="F888" s="266" t="s">
        <v>706</v>
      </c>
      <c r="G888" s="267" t="s">
        <v>345</v>
      </c>
      <c r="H888" s="268">
        <v>165.11000000000001</v>
      </c>
      <c r="I888" s="269"/>
      <c r="J888" s="268">
        <f>ROUND(I888*H888,2)</f>
        <v>0</v>
      </c>
      <c r="K888" s="266" t="s">
        <v>146</v>
      </c>
      <c r="L888" s="270"/>
      <c r="M888" s="271" t="s">
        <v>18</v>
      </c>
      <c r="N888" s="272" t="s">
        <v>42</v>
      </c>
      <c r="O888" s="86"/>
      <c r="P888" s="222">
        <f>O888*H888</f>
        <v>0</v>
      </c>
      <c r="Q888" s="222">
        <v>0.00029999999999999997</v>
      </c>
      <c r="R888" s="222">
        <f>Q888*H888</f>
        <v>0.049533000000000001</v>
      </c>
      <c r="S888" s="222">
        <v>0</v>
      </c>
      <c r="T888" s="223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24" t="s">
        <v>217</v>
      </c>
      <c r="AT888" s="224" t="s">
        <v>300</v>
      </c>
      <c r="AU888" s="224" t="s">
        <v>80</v>
      </c>
      <c r="AY888" s="19" t="s">
        <v>140</v>
      </c>
      <c r="BE888" s="225">
        <f>IF(N888="základní",J888,0)</f>
        <v>0</v>
      </c>
      <c r="BF888" s="225">
        <f>IF(N888="snížená",J888,0)</f>
        <v>0</v>
      </c>
      <c r="BG888" s="225">
        <f>IF(N888="zákl. přenesená",J888,0)</f>
        <v>0</v>
      </c>
      <c r="BH888" s="225">
        <f>IF(N888="sníž. přenesená",J888,0)</f>
        <v>0</v>
      </c>
      <c r="BI888" s="225">
        <f>IF(N888="nulová",J888,0)</f>
        <v>0</v>
      </c>
      <c r="BJ888" s="19" t="s">
        <v>78</v>
      </c>
      <c r="BK888" s="225">
        <f>ROUND(I888*H888,2)</f>
        <v>0</v>
      </c>
      <c r="BL888" s="19" t="s">
        <v>147</v>
      </c>
      <c r="BM888" s="224" t="s">
        <v>707</v>
      </c>
    </row>
    <row r="889" s="14" customFormat="1">
      <c r="A889" s="14"/>
      <c r="B889" s="242"/>
      <c r="C889" s="243"/>
      <c r="D889" s="233" t="s">
        <v>151</v>
      </c>
      <c r="E889" s="244" t="s">
        <v>18</v>
      </c>
      <c r="F889" s="245" t="s">
        <v>708</v>
      </c>
      <c r="G889" s="243"/>
      <c r="H889" s="246">
        <v>67.200000000000003</v>
      </c>
      <c r="I889" s="247"/>
      <c r="J889" s="243"/>
      <c r="K889" s="243"/>
      <c r="L889" s="248"/>
      <c r="M889" s="249"/>
      <c r="N889" s="250"/>
      <c r="O889" s="250"/>
      <c r="P889" s="250"/>
      <c r="Q889" s="250"/>
      <c r="R889" s="250"/>
      <c r="S889" s="250"/>
      <c r="T889" s="25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2" t="s">
        <v>151</v>
      </c>
      <c r="AU889" s="252" t="s">
        <v>80</v>
      </c>
      <c r="AV889" s="14" t="s">
        <v>80</v>
      </c>
      <c r="AW889" s="14" t="s">
        <v>33</v>
      </c>
      <c r="AX889" s="14" t="s">
        <v>71</v>
      </c>
      <c r="AY889" s="252" t="s">
        <v>140</v>
      </c>
    </row>
    <row r="890" s="14" customFormat="1">
      <c r="A890" s="14"/>
      <c r="B890" s="242"/>
      <c r="C890" s="243"/>
      <c r="D890" s="233" t="s">
        <v>151</v>
      </c>
      <c r="E890" s="244" t="s">
        <v>18</v>
      </c>
      <c r="F890" s="245" t="s">
        <v>709</v>
      </c>
      <c r="G890" s="243"/>
      <c r="H890" s="246">
        <v>13.199999999999999</v>
      </c>
      <c r="I890" s="247"/>
      <c r="J890" s="243"/>
      <c r="K890" s="243"/>
      <c r="L890" s="248"/>
      <c r="M890" s="249"/>
      <c r="N890" s="250"/>
      <c r="O890" s="250"/>
      <c r="P890" s="250"/>
      <c r="Q890" s="250"/>
      <c r="R890" s="250"/>
      <c r="S890" s="250"/>
      <c r="T890" s="25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2" t="s">
        <v>151</v>
      </c>
      <c r="AU890" s="252" t="s">
        <v>80</v>
      </c>
      <c r="AV890" s="14" t="s">
        <v>80</v>
      </c>
      <c r="AW890" s="14" t="s">
        <v>33</v>
      </c>
      <c r="AX890" s="14" t="s">
        <v>71</v>
      </c>
      <c r="AY890" s="252" t="s">
        <v>140</v>
      </c>
    </row>
    <row r="891" s="14" customFormat="1">
      <c r="A891" s="14"/>
      <c r="B891" s="242"/>
      <c r="C891" s="243"/>
      <c r="D891" s="233" t="s">
        <v>151</v>
      </c>
      <c r="E891" s="244" t="s">
        <v>18</v>
      </c>
      <c r="F891" s="245" t="s">
        <v>710</v>
      </c>
      <c r="G891" s="243"/>
      <c r="H891" s="246">
        <v>2.3999999999999999</v>
      </c>
      <c r="I891" s="247"/>
      <c r="J891" s="243"/>
      <c r="K891" s="243"/>
      <c r="L891" s="248"/>
      <c r="M891" s="249"/>
      <c r="N891" s="250"/>
      <c r="O891" s="250"/>
      <c r="P891" s="250"/>
      <c r="Q891" s="250"/>
      <c r="R891" s="250"/>
      <c r="S891" s="250"/>
      <c r="T891" s="251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2" t="s">
        <v>151</v>
      </c>
      <c r="AU891" s="252" t="s">
        <v>80</v>
      </c>
      <c r="AV891" s="14" t="s">
        <v>80</v>
      </c>
      <c r="AW891" s="14" t="s">
        <v>33</v>
      </c>
      <c r="AX891" s="14" t="s">
        <v>71</v>
      </c>
      <c r="AY891" s="252" t="s">
        <v>140</v>
      </c>
    </row>
    <row r="892" s="14" customFormat="1">
      <c r="A892" s="14"/>
      <c r="B892" s="242"/>
      <c r="C892" s="243"/>
      <c r="D892" s="233" t="s">
        <v>151</v>
      </c>
      <c r="E892" s="244" t="s">
        <v>18</v>
      </c>
      <c r="F892" s="245" t="s">
        <v>711</v>
      </c>
      <c r="G892" s="243"/>
      <c r="H892" s="246">
        <v>5.4000000000000004</v>
      </c>
      <c r="I892" s="247"/>
      <c r="J892" s="243"/>
      <c r="K892" s="243"/>
      <c r="L892" s="248"/>
      <c r="M892" s="249"/>
      <c r="N892" s="250"/>
      <c r="O892" s="250"/>
      <c r="P892" s="250"/>
      <c r="Q892" s="250"/>
      <c r="R892" s="250"/>
      <c r="S892" s="250"/>
      <c r="T892" s="251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2" t="s">
        <v>151</v>
      </c>
      <c r="AU892" s="252" t="s">
        <v>80</v>
      </c>
      <c r="AV892" s="14" t="s">
        <v>80</v>
      </c>
      <c r="AW892" s="14" t="s">
        <v>33</v>
      </c>
      <c r="AX892" s="14" t="s">
        <v>71</v>
      </c>
      <c r="AY892" s="252" t="s">
        <v>140</v>
      </c>
    </row>
    <row r="893" s="14" customFormat="1">
      <c r="A893" s="14"/>
      <c r="B893" s="242"/>
      <c r="C893" s="243"/>
      <c r="D893" s="233" t="s">
        <v>151</v>
      </c>
      <c r="E893" s="244" t="s">
        <v>18</v>
      </c>
      <c r="F893" s="245" t="s">
        <v>712</v>
      </c>
      <c r="G893" s="243"/>
      <c r="H893" s="246">
        <v>4</v>
      </c>
      <c r="I893" s="247"/>
      <c r="J893" s="243"/>
      <c r="K893" s="243"/>
      <c r="L893" s="248"/>
      <c r="M893" s="249"/>
      <c r="N893" s="250"/>
      <c r="O893" s="250"/>
      <c r="P893" s="250"/>
      <c r="Q893" s="250"/>
      <c r="R893" s="250"/>
      <c r="S893" s="250"/>
      <c r="T893" s="251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2" t="s">
        <v>151</v>
      </c>
      <c r="AU893" s="252" t="s">
        <v>80</v>
      </c>
      <c r="AV893" s="14" t="s">
        <v>80</v>
      </c>
      <c r="AW893" s="14" t="s">
        <v>33</v>
      </c>
      <c r="AX893" s="14" t="s">
        <v>71</v>
      </c>
      <c r="AY893" s="252" t="s">
        <v>140</v>
      </c>
    </row>
    <row r="894" s="14" customFormat="1">
      <c r="A894" s="14"/>
      <c r="B894" s="242"/>
      <c r="C894" s="243"/>
      <c r="D894" s="233" t="s">
        <v>151</v>
      </c>
      <c r="E894" s="244" t="s">
        <v>18</v>
      </c>
      <c r="F894" s="245" t="s">
        <v>713</v>
      </c>
      <c r="G894" s="243"/>
      <c r="H894" s="246">
        <v>36</v>
      </c>
      <c r="I894" s="247"/>
      <c r="J894" s="243"/>
      <c r="K894" s="243"/>
      <c r="L894" s="248"/>
      <c r="M894" s="249"/>
      <c r="N894" s="250"/>
      <c r="O894" s="250"/>
      <c r="P894" s="250"/>
      <c r="Q894" s="250"/>
      <c r="R894" s="250"/>
      <c r="S894" s="250"/>
      <c r="T894" s="251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2" t="s">
        <v>151</v>
      </c>
      <c r="AU894" s="252" t="s">
        <v>80</v>
      </c>
      <c r="AV894" s="14" t="s">
        <v>80</v>
      </c>
      <c r="AW894" s="14" t="s">
        <v>33</v>
      </c>
      <c r="AX894" s="14" t="s">
        <v>71</v>
      </c>
      <c r="AY894" s="252" t="s">
        <v>140</v>
      </c>
    </row>
    <row r="895" s="14" customFormat="1">
      <c r="A895" s="14"/>
      <c r="B895" s="242"/>
      <c r="C895" s="243"/>
      <c r="D895" s="233" t="s">
        <v>151</v>
      </c>
      <c r="E895" s="244" t="s">
        <v>18</v>
      </c>
      <c r="F895" s="245" t="s">
        <v>714</v>
      </c>
      <c r="G895" s="243"/>
      <c r="H895" s="246">
        <v>3.6000000000000001</v>
      </c>
      <c r="I895" s="247"/>
      <c r="J895" s="243"/>
      <c r="K895" s="243"/>
      <c r="L895" s="248"/>
      <c r="M895" s="249"/>
      <c r="N895" s="250"/>
      <c r="O895" s="250"/>
      <c r="P895" s="250"/>
      <c r="Q895" s="250"/>
      <c r="R895" s="250"/>
      <c r="S895" s="250"/>
      <c r="T895" s="25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2" t="s">
        <v>151</v>
      </c>
      <c r="AU895" s="252" t="s">
        <v>80</v>
      </c>
      <c r="AV895" s="14" t="s">
        <v>80</v>
      </c>
      <c r="AW895" s="14" t="s">
        <v>33</v>
      </c>
      <c r="AX895" s="14" t="s">
        <v>71</v>
      </c>
      <c r="AY895" s="252" t="s">
        <v>140</v>
      </c>
    </row>
    <row r="896" s="14" customFormat="1">
      <c r="A896" s="14"/>
      <c r="B896" s="242"/>
      <c r="C896" s="243"/>
      <c r="D896" s="233" t="s">
        <v>151</v>
      </c>
      <c r="E896" s="244" t="s">
        <v>18</v>
      </c>
      <c r="F896" s="245" t="s">
        <v>710</v>
      </c>
      <c r="G896" s="243"/>
      <c r="H896" s="246">
        <v>2.3999999999999999</v>
      </c>
      <c r="I896" s="247"/>
      <c r="J896" s="243"/>
      <c r="K896" s="243"/>
      <c r="L896" s="248"/>
      <c r="M896" s="249"/>
      <c r="N896" s="250"/>
      <c r="O896" s="250"/>
      <c r="P896" s="250"/>
      <c r="Q896" s="250"/>
      <c r="R896" s="250"/>
      <c r="S896" s="250"/>
      <c r="T896" s="25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2" t="s">
        <v>151</v>
      </c>
      <c r="AU896" s="252" t="s">
        <v>80</v>
      </c>
      <c r="AV896" s="14" t="s">
        <v>80</v>
      </c>
      <c r="AW896" s="14" t="s">
        <v>33</v>
      </c>
      <c r="AX896" s="14" t="s">
        <v>71</v>
      </c>
      <c r="AY896" s="252" t="s">
        <v>140</v>
      </c>
    </row>
    <row r="897" s="14" customFormat="1">
      <c r="A897" s="14"/>
      <c r="B897" s="242"/>
      <c r="C897" s="243"/>
      <c r="D897" s="233" t="s">
        <v>151</v>
      </c>
      <c r="E897" s="244" t="s">
        <v>18</v>
      </c>
      <c r="F897" s="245" t="s">
        <v>715</v>
      </c>
      <c r="G897" s="243"/>
      <c r="H897" s="246">
        <v>6.2999999999999998</v>
      </c>
      <c r="I897" s="247"/>
      <c r="J897" s="243"/>
      <c r="K897" s="243"/>
      <c r="L897" s="248"/>
      <c r="M897" s="249"/>
      <c r="N897" s="250"/>
      <c r="O897" s="250"/>
      <c r="P897" s="250"/>
      <c r="Q897" s="250"/>
      <c r="R897" s="250"/>
      <c r="S897" s="250"/>
      <c r="T897" s="25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2" t="s">
        <v>151</v>
      </c>
      <c r="AU897" s="252" t="s">
        <v>80</v>
      </c>
      <c r="AV897" s="14" t="s">
        <v>80</v>
      </c>
      <c r="AW897" s="14" t="s">
        <v>33</v>
      </c>
      <c r="AX897" s="14" t="s">
        <v>71</v>
      </c>
      <c r="AY897" s="252" t="s">
        <v>140</v>
      </c>
    </row>
    <row r="898" s="14" customFormat="1">
      <c r="A898" s="14"/>
      <c r="B898" s="242"/>
      <c r="C898" s="243"/>
      <c r="D898" s="233" t="s">
        <v>151</v>
      </c>
      <c r="E898" s="244" t="s">
        <v>18</v>
      </c>
      <c r="F898" s="245" t="s">
        <v>716</v>
      </c>
      <c r="G898" s="243"/>
      <c r="H898" s="246">
        <v>2.7000000000000002</v>
      </c>
      <c r="I898" s="247"/>
      <c r="J898" s="243"/>
      <c r="K898" s="243"/>
      <c r="L898" s="248"/>
      <c r="M898" s="249"/>
      <c r="N898" s="250"/>
      <c r="O898" s="250"/>
      <c r="P898" s="250"/>
      <c r="Q898" s="250"/>
      <c r="R898" s="250"/>
      <c r="S898" s="250"/>
      <c r="T898" s="25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2" t="s">
        <v>151</v>
      </c>
      <c r="AU898" s="252" t="s">
        <v>80</v>
      </c>
      <c r="AV898" s="14" t="s">
        <v>80</v>
      </c>
      <c r="AW898" s="14" t="s">
        <v>33</v>
      </c>
      <c r="AX898" s="14" t="s">
        <v>71</v>
      </c>
      <c r="AY898" s="252" t="s">
        <v>140</v>
      </c>
    </row>
    <row r="899" s="14" customFormat="1">
      <c r="A899" s="14"/>
      <c r="B899" s="242"/>
      <c r="C899" s="243"/>
      <c r="D899" s="233" t="s">
        <v>151</v>
      </c>
      <c r="E899" s="244" t="s">
        <v>18</v>
      </c>
      <c r="F899" s="245" t="s">
        <v>717</v>
      </c>
      <c r="G899" s="243"/>
      <c r="H899" s="246">
        <v>2</v>
      </c>
      <c r="I899" s="247"/>
      <c r="J899" s="243"/>
      <c r="K899" s="243"/>
      <c r="L899" s="248"/>
      <c r="M899" s="249"/>
      <c r="N899" s="250"/>
      <c r="O899" s="250"/>
      <c r="P899" s="250"/>
      <c r="Q899" s="250"/>
      <c r="R899" s="250"/>
      <c r="S899" s="250"/>
      <c r="T899" s="25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2" t="s">
        <v>151</v>
      </c>
      <c r="AU899" s="252" t="s">
        <v>80</v>
      </c>
      <c r="AV899" s="14" t="s">
        <v>80</v>
      </c>
      <c r="AW899" s="14" t="s">
        <v>33</v>
      </c>
      <c r="AX899" s="14" t="s">
        <v>71</v>
      </c>
      <c r="AY899" s="252" t="s">
        <v>140</v>
      </c>
    </row>
    <row r="900" s="14" customFormat="1">
      <c r="A900" s="14"/>
      <c r="B900" s="242"/>
      <c r="C900" s="243"/>
      <c r="D900" s="233" t="s">
        <v>151</v>
      </c>
      <c r="E900" s="244" t="s">
        <v>18</v>
      </c>
      <c r="F900" s="245" t="s">
        <v>718</v>
      </c>
      <c r="G900" s="243"/>
      <c r="H900" s="246">
        <v>4.7999999999999998</v>
      </c>
      <c r="I900" s="247"/>
      <c r="J900" s="243"/>
      <c r="K900" s="243"/>
      <c r="L900" s="248"/>
      <c r="M900" s="249"/>
      <c r="N900" s="250"/>
      <c r="O900" s="250"/>
      <c r="P900" s="250"/>
      <c r="Q900" s="250"/>
      <c r="R900" s="250"/>
      <c r="S900" s="250"/>
      <c r="T900" s="251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2" t="s">
        <v>151</v>
      </c>
      <c r="AU900" s="252" t="s">
        <v>80</v>
      </c>
      <c r="AV900" s="14" t="s">
        <v>80</v>
      </c>
      <c r="AW900" s="14" t="s">
        <v>33</v>
      </c>
      <c r="AX900" s="14" t="s">
        <v>71</v>
      </c>
      <c r="AY900" s="252" t="s">
        <v>140</v>
      </c>
    </row>
    <row r="901" s="14" customFormat="1">
      <c r="A901" s="14"/>
      <c r="B901" s="242"/>
      <c r="C901" s="243"/>
      <c r="D901" s="233" t="s">
        <v>151</v>
      </c>
      <c r="E901" s="244" t="s">
        <v>18</v>
      </c>
      <c r="F901" s="245" t="s">
        <v>719</v>
      </c>
      <c r="G901" s="243"/>
      <c r="H901" s="246">
        <v>2.3999999999999999</v>
      </c>
      <c r="I901" s="247"/>
      <c r="J901" s="243"/>
      <c r="K901" s="243"/>
      <c r="L901" s="248"/>
      <c r="M901" s="249"/>
      <c r="N901" s="250"/>
      <c r="O901" s="250"/>
      <c r="P901" s="250"/>
      <c r="Q901" s="250"/>
      <c r="R901" s="250"/>
      <c r="S901" s="250"/>
      <c r="T901" s="251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2" t="s">
        <v>151</v>
      </c>
      <c r="AU901" s="252" t="s">
        <v>80</v>
      </c>
      <c r="AV901" s="14" t="s">
        <v>80</v>
      </c>
      <c r="AW901" s="14" t="s">
        <v>33</v>
      </c>
      <c r="AX901" s="14" t="s">
        <v>71</v>
      </c>
      <c r="AY901" s="252" t="s">
        <v>140</v>
      </c>
    </row>
    <row r="902" s="14" customFormat="1">
      <c r="A902" s="14"/>
      <c r="B902" s="242"/>
      <c r="C902" s="243"/>
      <c r="D902" s="233" t="s">
        <v>151</v>
      </c>
      <c r="E902" s="244" t="s">
        <v>18</v>
      </c>
      <c r="F902" s="245" t="s">
        <v>720</v>
      </c>
      <c r="G902" s="243"/>
      <c r="H902" s="246">
        <v>1.7</v>
      </c>
      <c r="I902" s="247"/>
      <c r="J902" s="243"/>
      <c r="K902" s="243"/>
      <c r="L902" s="248"/>
      <c r="M902" s="249"/>
      <c r="N902" s="250"/>
      <c r="O902" s="250"/>
      <c r="P902" s="250"/>
      <c r="Q902" s="250"/>
      <c r="R902" s="250"/>
      <c r="S902" s="250"/>
      <c r="T902" s="251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2" t="s">
        <v>151</v>
      </c>
      <c r="AU902" s="252" t="s">
        <v>80</v>
      </c>
      <c r="AV902" s="14" t="s">
        <v>80</v>
      </c>
      <c r="AW902" s="14" t="s">
        <v>33</v>
      </c>
      <c r="AX902" s="14" t="s">
        <v>71</v>
      </c>
      <c r="AY902" s="252" t="s">
        <v>140</v>
      </c>
    </row>
    <row r="903" s="14" customFormat="1">
      <c r="A903" s="14"/>
      <c r="B903" s="242"/>
      <c r="C903" s="243"/>
      <c r="D903" s="233" t="s">
        <v>151</v>
      </c>
      <c r="E903" s="244" t="s">
        <v>18</v>
      </c>
      <c r="F903" s="245" t="s">
        <v>721</v>
      </c>
      <c r="G903" s="243"/>
      <c r="H903" s="246">
        <v>3.1499999999999999</v>
      </c>
      <c r="I903" s="247"/>
      <c r="J903" s="243"/>
      <c r="K903" s="243"/>
      <c r="L903" s="248"/>
      <c r="M903" s="249"/>
      <c r="N903" s="250"/>
      <c r="O903" s="250"/>
      <c r="P903" s="250"/>
      <c r="Q903" s="250"/>
      <c r="R903" s="250"/>
      <c r="S903" s="250"/>
      <c r="T903" s="251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2" t="s">
        <v>151</v>
      </c>
      <c r="AU903" s="252" t="s">
        <v>80</v>
      </c>
      <c r="AV903" s="14" t="s">
        <v>80</v>
      </c>
      <c r="AW903" s="14" t="s">
        <v>33</v>
      </c>
      <c r="AX903" s="14" t="s">
        <v>71</v>
      </c>
      <c r="AY903" s="252" t="s">
        <v>140</v>
      </c>
    </row>
    <row r="904" s="15" customFormat="1">
      <c r="A904" s="15"/>
      <c r="B904" s="253"/>
      <c r="C904" s="254"/>
      <c r="D904" s="233" t="s">
        <v>151</v>
      </c>
      <c r="E904" s="255" t="s">
        <v>18</v>
      </c>
      <c r="F904" s="256" t="s">
        <v>154</v>
      </c>
      <c r="G904" s="254"/>
      <c r="H904" s="257">
        <v>157.25000000000003</v>
      </c>
      <c r="I904" s="258"/>
      <c r="J904" s="254"/>
      <c r="K904" s="254"/>
      <c r="L904" s="259"/>
      <c r="M904" s="260"/>
      <c r="N904" s="261"/>
      <c r="O904" s="261"/>
      <c r="P904" s="261"/>
      <c r="Q904" s="261"/>
      <c r="R904" s="261"/>
      <c r="S904" s="261"/>
      <c r="T904" s="262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63" t="s">
        <v>151</v>
      </c>
      <c r="AU904" s="263" t="s">
        <v>80</v>
      </c>
      <c r="AV904" s="15" t="s">
        <v>147</v>
      </c>
      <c r="AW904" s="15" t="s">
        <v>33</v>
      </c>
      <c r="AX904" s="15" t="s">
        <v>78</v>
      </c>
      <c r="AY904" s="263" t="s">
        <v>140</v>
      </c>
    </row>
    <row r="905" s="14" customFormat="1">
      <c r="A905" s="14"/>
      <c r="B905" s="242"/>
      <c r="C905" s="243"/>
      <c r="D905" s="233" t="s">
        <v>151</v>
      </c>
      <c r="E905" s="243"/>
      <c r="F905" s="245" t="s">
        <v>722</v>
      </c>
      <c r="G905" s="243"/>
      <c r="H905" s="246">
        <v>165.11000000000001</v>
      </c>
      <c r="I905" s="247"/>
      <c r="J905" s="243"/>
      <c r="K905" s="243"/>
      <c r="L905" s="248"/>
      <c r="M905" s="249"/>
      <c r="N905" s="250"/>
      <c r="O905" s="250"/>
      <c r="P905" s="250"/>
      <c r="Q905" s="250"/>
      <c r="R905" s="250"/>
      <c r="S905" s="250"/>
      <c r="T905" s="251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2" t="s">
        <v>151</v>
      </c>
      <c r="AU905" s="252" t="s">
        <v>80</v>
      </c>
      <c r="AV905" s="14" t="s">
        <v>80</v>
      </c>
      <c r="AW905" s="14" t="s">
        <v>4</v>
      </c>
      <c r="AX905" s="14" t="s">
        <v>78</v>
      </c>
      <c r="AY905" s="252" t="s">
        <v>140</v>
      </c>
    </row>
    <row r="906" s="2" customFormat="1" ht="16.5" customHeight="1">
      <c r="A906" s="40"/>
      <c r="B906" s="41"/>
      <c r="C906" s="264" t="s">
        <v>723</v>
      </c>
      <c r="D906" s="264" t="s">
        <v>300</v>
      </c>
      <c r="E906" s="265" t="s">
        <v>724</v>
      </c>
      <c r="F906" s="266" t="s">
        <v>725</v>
      </c>
      <c r="G906" s="267" t="s">
        <v>345</v>
      </c>
      <c r="H906" s="268">
        <v>160.02000000000001</v>
      </c>
      <c r="I906" s="269"/>
      <c r="J906" s="268">
        <f>ROUND(I906*H906,2)</f>
        <v>0</v>
      </c>
      <c r="K906" s="266" t="s">
        <v>146</v>
      </c>
      <c r="L906" s="270"/>
      <c r="M906" s="271" t="s">
        <v>18</v>
      </c>
      <c r="N906" s="272" t="s">
        <v>42</v>
      </c>
      <c r="O906" s="86"/>
      <c r="P906" s="222">
        <f>O906*H906</f>
        <v>0</v>
      </c>
      <c r="Q906" s="222">
        <v>0.00020000000000000001</v>
      </c>
      <c r="R906" s="222">
        <f>Q906*H906</f>
        <v>0.032004000000000005</v>
      </c>
      <c r="S906" s="222">
        <v>0</v>
      </c>
      <c r="T906" s="223">
        <f>S906*H906</f>
        <v>0</v>
      </c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R906" s="224" t="s">
        <v>217</v>
      </c>
      <c r="AT906" s="224" t="s">
        <v>300</v>
      </c>
      <c r="AU906" s="224" t="s">
        <v>80</v>
      </c>
      <c r="AY906" s="19" t="s">
        <v>140</v>
      </c>
      <c r="BE906" s="225">
        <f>IF(N906="základní",J906,0)</f>
        <v>0</v>
      </c>
      <c r="BF906" s="225">
        <f>IF(N906="snížená",J906,0)</f>
        <v>0</v>
      </c>
      <c r="BG906" s="225">
        <f>IF(N906="zákl. přenesená",J906,0)</f>
        <v>0</v>
      </c>
      <c r="BH906" s="225">
        <f>IF(N906="sníž. přenesená",J906,0)</f>
        <v>0</v>
      </c>
      <c r="BI906" s="225">
        <f>IF(N906="nulová",J906,0)</f>
        <v>0</v>
      </c>
      <c r="BJ906" s="19" t="s">
        <v>78</v>
      </c>
      <c r="BK906" s="225">
        <f>ROUND(I906*H906,2)</f>
        <v>0</v>
      </c>
      <c r="BL906" s="19" t="s">
        <v>147</v>
      </c>
      <c r="BM906" s="224" t="s">
        <v>726</v>
      </c>
    </row>
    <row r="907" s="14" customFormat="1">
      <c r="A907" s="14"/>
      <c r="B907" s="242"/>
      <c r="C907" s="243"/>
      <c r="D907" s="233" t="s">
        <v>151</v>
      </c>
      <c r="E907" s="244" t="s">
        <v>18</v>
      </c>
      <c r="F907" s="245" t="s">
        <v>708</v>
      </c>
      <c r="G907" s="243"/>
      <c r="H907" s="246">
        <v>67.200000000000003</v>
      </c>
      <c r="I907" s="247"/>
      <c r="J907" s="243"/>
      <c r="K907" s="243"/>
      <c r="L907" s="248"/>
      <c r="M907" s="249"/>
      <c r="N907" s="250"/>
      <c r="O907" s="250"/>
      <c r="P907" s="250"/>
      <c r="Q907" s="250"/>
      <c r="R907" s="250"/>
      <c r="S907" s="250"/>
      <c r="T907" s="251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2" t="s">
        <v>151</v>
      </c>
      <c r="AU907" s="252" t="s">
        <v>80</v>
      </c>
      <c r="AV907" s="14" t="s">
        <v>80</v>
      </c>
      <c r="AW907" s="14" t="s">
        <v>33</v>
      </c>
      <c r="AX907" s="14" t="s">
        <v>71</v>
      </c>
      <c r="AY907" s="252" t="s">
        <v>140</v>
      </c>
    </row>
    <row r="908" s="14" customFormat="1">
      <c r="A908" s="14"/>
      <c r="B908" s="242"/>
      <c r="C908" s="243"/>
      <c r="D908" s="233" t="s">
        <v>151</v>
      </c>
      <c r="E908" s="244" t="s">
        <v>18</v>
      </c>
      <c r="F908" s="245" t="s">
        <v>709</v>
      </c>
      <c r="G908" s="243"/>
      <c r="H908" s="246">
        <v>13.199999999999999</v>
      </c>
      <c r="I908" s="247"/>
      <c r="J908" s="243"/>
      <c r="K908" s="243"/>
      <c r="L908" s="248"/>
      <c r="M908" s="249"/>
      <c r="N908" s="250"/>
      <c r="O908" s="250"/>
      <c r="P908" s="250"/>
      <c r="Q908" s="250"/>
      <c r="R908" s="250"/>
      <c r="S908" s="250"/>
      <c r="T908" s="25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2" t="s">
        <v>151</v>
      </c>
      <c r="AU908" s="252" t="s">
        <v>80</v>
      </c>
      <c r="AV908" s="14" t="s">
        <v>80</v>
      </c>
      <c r="AW908" s="14" t="s">
        <v>33</v>
      </c>
      <c r="AX908" s="14" t="s">
        <v>71</v>
      </c>
      <c r="AY908" s="252" t="s">
        <v>140</v>
      </c>
    </row>
    <row r="909" s="14" customFormat="1">
      <c r="A909" s="14"/>
      <c r="B909" s="242"/>
      <c r="C909" s="243"/>
      <c r="D909" s="233" t="s">
        <v>151</v>
      </c>
      <c r="E909" s="244" t="s">
        <v>18</v>
      </c>
      <c r="F909" s="245" t="s">
        <v>710</v>
      </c>
      <c r="G909" s="243"/>
      <c r="H909" s="246">
        <v>2.3999999999999999</v>
      </c>
      <c r="I909" s="247"/>
      <c r="J909" s="243"/>
      <c r="K909" s="243"/>
      <c r="L909" s="248"/>
      <c r="M909" s="249"/>
      <c r="N909" s="250"/>
      <c r="O909" s="250"/>
      <c r="P909" s="250"/>
      <c r="Q909" s="250"/>
      <c r="R909" s="250"/>
      <c r="S909" s="250"/>
      <c r="T909" s="25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2" t="s">
        <v>151</v>
      </c>
      <c r="AU909" s="252" t="s">
        <v>80</v>
      </c>
      <c r="AV909" s="14" t="s">
        <v>80</v>
      </c>
      <c r="AW909" s="14" t="s">
        <v>33</v>
      </c>
      <c r="AX909" s="14" t="s">
        <v>71</v>
      </c>
      <c r="AY909" s="252" t="s">
        <v>140</v>
      </c>
    </row>
    <row r="910" s="14" customFormat="1">
      <c r="A910" s="14"/>
      <c r="B910" s="242"/>
      <c r="C910" s="243"/>
      <c r="D910" s="233" t="s">
        <v>151</v>
      </c>
      <c r="E910" s="244" t="s">
        <v>18</v>
      </c>
      <c r="F910" s="245" t="s">
        <v>711</v>
      </c>
      <c r="G910" s="243"/>
      <c r="H910" s="246">
        <v>5.4000000000000004</v>
      </c>
      <c r="I910" s="247"/>
      <c r="J910" s="243"/>
      <c r="K910" s="243"/>
      <c r="L910" s="248"/>
      <c r="M910" s="249"/>
      <c r="N910" s="250"/>
      <c r="O910" s="250"/>
      <c r="P910" s="250"/>
      <c r="Q910" s="250"/>
      <c r="R910" s="250"/>
      <c r="S910" s="250"/>
      <c r="T910" s="251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2" t="s">
        <v>151</v>
      </c>
      <c r="AU910" s="252" t="s">
        <v>80</v>
      </c>
      <c r="AV910" s="14" t="s">
        <v>80</v>
      </c>
      <c r="AW910" s="14" t="s">
        <v>33</v>
      </c>
      <c r="AX910" s="14" t="s">
        <v>71</v>
      </c>
      <c r="AY910" s="252" t="s">
        <v>140</v>
      </c>
    </row>
    <row r="911" s="14" customFormat="1">
      <c r="A911" s="14"/>
      <c r="B911" s="242"/>
      <c r="C911" s="243"/>
      <c r="D911" s="233" t="s">
        <v>151</v>
      </c>
      <c r="E911" s="244" t="s">
        <v>18</v>
      </c>
      <c r="F911" s="245" t="s">
        <v>712</v>
      </c>
      <c r="G911" s="243"/>
      <c r="H911" s="246">
        <v>4</v>
      </c>
      <c r="I911" s="247"/>
      <c r="J911" s="243"/>
      <c r="K911" s="243"/>
      <c r="L911" s="248"/>
      <c r="M911" s="249"/>
      <c r="N911" s="250"/>
      <c r="O911" s="250"/>
      <c r="P911" s="250"/>
      <c r="Q911" s="250"/>
      <c r="R911" s="250"/>
      <c r="S911" s="250"/>
      <c r="T911" s="251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2" t="s">
        <v>151</v>
      </c>
      <c r="AU911" s="252" t="s">
        <v>80</v>
      </c>
      <c r="AV911" s="14" t="s">
        <v>80</v>
      </c>
      <c r="AW911" s="14" t="s">
        <v>33</v>
      </c>
      <c r="AX911" s="14" t="s">
        <v>71</v>
      </c>
      <c r="AY911" s="252" t="s">
        <v>140</v>
      </c>
    </row>
    <row r="912" s="14" customFormat="1">
      <c r="A912" s="14"/>
      <c r="B912" s="242"/>
      <c r="C912" s="243"/>
      <c r="D912" s="233" t="s">
        <v>151</v>
      </c>
      <c r="E912" s="244" t="s">
        <v>18</v>
      </c>
      <c r="F912" s="245" t="s">
        <v>713</v>
      </c>
      <c r="G912" s="243"/>
      <c r="H912" s="246">
        <v>36</v>
      </c>
      <c r="I912" s="247"/>
      <c r="J912" s="243"/>
      <c r="K912" s="243"/>
      <c r="L912" s="248"/>
      <c r="M912" s="249"/>
      <c r="N912" s="250"/>
      <c r="O912" s="250"/>
      <c r="P912" s="250"/>
      <c r="Q912" s="250"/>
      <c r="R912" s="250"/>
      <c r="S912" s="250"/>
      <c r="T912" s="25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2" t="s">
        <v>151</v>
      </c>
      <c r="AU912" s="252" t="s">
        <v>80</v>
      </c>
      <c r="AV912" s="14" t="s">
        <v>80</v>
      </c>
      <c r="AW912" s="14" t="s">
        <v>33</v>
      </c>
      <c r="AX912" s="14" t="s">
        <v>71</v>
      </c>
      <c r="AY912" s="252" t="s">
        <v>140</v>
      </c>
    </row>
    <row r="913" s="14" customFormat="1">
      <c r="A913" s="14"/>
      <c r="B913" s="242"/>
      <c r="C913" s="243"/>
      <c r="D913" s="233" t="s">
        <v>151</v>
      </c>
      <c r="E913" s="244" t="s">
        <v>18</v>
      </c>
      <c r="F913" s="245" t="s">
        <v>714</v>
      </c>
      <c r="G913" s="243"/>
      <c r="H913" s="246">
        <v>3.6000000000000001</v>
      </c>
      <c r="I913" s="247"/>
      <c r="J913" s="243"/>
      <c r="K913" s="243"/>
      <c r="L913" s="248"/>
      <c r="M913" s="249"/>
      <c r="N913" s="250"/>
      <c r="O913" s="250"/>
      <c r="P913" s="250"/>
      <c r="Q913" s="250"/>
      <c r="R913" s="250"/>
      <c r="S913" s="250"/>
      <c r="T913" s="251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2" t="s">
        <v>151</v>
      </c>
      <c r="AU913" s="252" t="s">
        <v>80</v>
      </c>
      <c r="AV913" s="14" t="s">
        <v>80</v>
      </c>
      <c r="AW913" s="14" t="s">
        <v>33</v>
      </c>
      <c r="AX913" s="14" t="s">
        <v>71</v>
      </c>
      <c r="AY913" s="252" t="s">
        <v>140</v>
      </c>
    </row>
    <row r="914" s="14" customFormat="1">
      <c r="A914" s="14"/>
      <c r="B914" s="242"/>
      <c r="C914" s="243"/>
      <c r="D914" s="233" t="s">
        <v>151</v>
      </c>
      <c r="E914" s="244" t="s">
        <v>18</v>
      </c>
      <c r="F914" s="245" t="s">
        <v>710</v>
      </c>
      <c r="G914" s="243"/>
      <c r="H914" s="246">
        <v>2.3999999999999999</v>
      </c>
      <c r="I914" s="247"/>
      <c r="J914" s="243"/>
      <c r="K914" s="243"/>
      <c r="L914" s="248"/>
      <c r="M914" s="249"/>
      <c r="N914" s="250"/>
      <c r="O914" s="250"/>
      <c r="P914" s="250"/>
      <c r="Q914" s="250"/>
      <c r="R914" s="250"/>
      <c r="S914" s="250"/>
      <c r="T914" s="251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2" t="s">
        <v>151</v>
      </c>
      <c r="AU914" s="252" t="s">
        <v>80</v>
      </c>
      <c r="AV914" s="14" t="s">
        <v>80</v>
      </c>
      <c r="AW914" s="14" t="s">
        <v>33</v>
      </c>
      <c r="AX914" s="14" t="s">
        <v>71</v>
      </c>
      <c r="AY914" s="252" t="s">
        <v>140</v>
      </c>
    </row>
    <row r="915" s="14" customFormat="1">
      <c r="A915" s="14"/>
      <c r="B915" s="242"/>
      <c r="C915" s="243"/>
      <c r="D915" s="233" t="s">
        <v>151</v>
      </c>
      <c r="E915" s="244" t="s">
        <v>18</v>
      </c>
      <c r="F915" s="245" t="s">
        <v>715</v>
      </c>
      <c r="G915" s="243"/>
      <c r="H915" s="246">
        <v>6.2999999999999998</v>
      </c>
      <c r="I915" s="247"/>
      <c r="J915" s="243"/>
      <c r="K915" s="243"/>
      <c r="L915" s="248"/>
      <c r="M915" s="249"/>
      <c r="N915" s="250"/>
      <c r="O915" s="250"/>
      <c r="P915" s="250"/>
      <c r="Q915" s="250"/>
      <c r="R915" s="250"/>
      <c r="S915" s="250"/>
      <c r="T915" s="251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2" t="s">
        <v>151</v>
      </c>
      <c r="AU915" s="252" t="s">
        <v>80</v>
      </c>
      <c r="AV915" s="14" t="s">
        <v>80</v>
      </c>
      <c r="AW915" s="14" t="s">
        <v>33</v>
      </c>
      <c r="AX915" s="14" t="s">
        <v>71</v>
      </c>
      <c r="AY915" s="252" t="s">
        <v>140</v>
      </c>
    </row>
    <row r="916" s="14" customFormat="1">
      <c r="A916" s="14"/>
      <c r="B916" s="242"/>
      <c r="C916" s="243"/>
      <c r="D916" s="233" t="s">
        <v>151</v>
      </c>
      <c r="E916" s="244" t="s">
        <v>18</v>
      </c>
      <c r="F916" s="245" t="s">
        <v>716</v>
      </c>
      <c r="G916" s="243"/>
      <c r="H916" s="246">
        <v>2.7000000000000002</v>
      </c>
      <c r="I916" s="247"/>
      <c r="J916" s="243"/>
      <c r="K916" s="243"/>
      <c r="L916" s="248"/>
      <c r="M916" s="249"/>
      <c r="N916" s="250"/>
      <c r="O916" s="250"/>
      <c r="P916" s="250"/>
      <c r="Q916" s="250"/>
      <c r="R916" s="250"/>
      <c r="S916" s="250"/>
      <c r="T916" s="25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2" t="s">
        <v>151</v>
      </c>
      <c r="AU916" s="252" t="s">
        <v>80</v>
      </c>
      <c r="AV916" s="14" t="s">
        <v>80</v>
      </c>
      <c r="AW916" s="14" t="s">
        <v>33</v>
      </c>
      <c r="AX916" s="14" t="s">
        <v>71</v>
      </c>
      <c r="AY916" s="252" t="s">
        <v>140</v>
      </c>
    </row>
    <row r="917" s="14" customFormat="1">
      <c r="A917" s="14"/>
      <c r="B917" s="242"/>
      <c r="C917" s="243"/>
      <c r="D917" s="233" t="s">
        <v>151</v>
      </c>
      <c r="E917" s="244" t="s">
        <v>18</v>
      </c>
      <c r="F917" s="245" t="s">
        <v>717</v>
      </c>
      <c r="G917" s="243"/>
      <c r="H917" s="246">
        <v>2</v>
      </c>
      <c r="I917" s="247"/>
      <c r="J917" s="243"/>
      <c r="K917" s="243"/>
      <c r="L917" s="248"/>
      <c r="M917" s="249"/>
      <c r="N917" s="250"/>
      <c r="O917" s="250"/>
      <c r="P917" s="250"/>
      <c r="Q917" s="250"/>
      <c r="R917" s="250"/>
      <c r="S917" s="250"/>
      <c r="T917" s="251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2" t="s">
        <v>151</v>
      </c>
      <c r="AU917" s="252" t="s">
        <v>80</v>
      </c>
      <c r="AV917" s="14" t="s">
        <v>80</v>
      </c>
      <c r="AW917" s="14" t="s">
        <v>33</v>
      </c>
      <c r="AX917" s="14" t="s">
        <v>71</v>
      </c>
      <c r="AY917" s="252" t="s">
        <v>140</v>
      </c>
    </row>
    <row r="918" s="14" customFormat="1">
      <c r="A918" s="14"/>
      <c r="B918" s="242"/>
      <c r="C918" s="243"/>
      <c r="D918" s="233" t="s">
        <v>151</v>
      </c>
      <c r="E918" s="244" t="s">
        <v>18</v>
      </c>
      <c r="F918" s="245" t="s">
        <v>718</v>
      </c>
      <c r="G918" s="243"/>
      <c r="H918" s="246">
        <v>4.7999999999999998</v>
      </c>
      <c r="I918" s="247"/>
      <c r="J918" s="243"/>
      <c r="K918" s="243"/>
      <c r="L918" s="248"/>
      <c r="M918" s="249"/>
      <c r="N918" s="250"/>
      <c r="O918" s="250"/>
      <c r="P918" s="250"/>
      <c r="Q918" s="250"/>
      <c r="R918" s="250"/>
      <c r="S918" s="250"/>
      <c r="T918" s="251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2" t="s">
        <v>151</v>
      </c>
      <c r="AU918" s="252" t="s">
        <v>80</v>
      </c>
      <c r="AV918" s="14" t="s">
        <v>80</v>
      </c>
      <c r="AW918" s="14" t="s">
        <v>33</v>
      </c>
      <c r="AX918" s="14" t="s">
        <v>71</v>
      </c>
      <c r="AY918" s="252" t="s">
        <v>140</v>
      </c>
    </row>
    <row r="919" s="14" customFormat="1">
      <c r="A919" s="14"/>
      <c r="B919" s="242"/>
      <c r="C919" s="243"/>
      <c r="D919" s="233" t="s">
        <v>151</v>
      </c>
      <c r="E919" s="244" t="s">
        <v>18</v>
      </c>
      <c r="F919" s="245" t="s">
        <v>719</v>
      </c>
      <c r="G919" s="243"/>
      <c r="H919" s="246">
        <v>2.3999999999999999</v>
      </c>
      <c r="I919" s="247"/>
      <c r="J919" s="243"/>
      <c r="K919" s="243"/>
      <c r="L919" s="248"/>
      <c r="M919" s="249"/>
      <c r="N919" s="250"/>
      <c r="O919" s="250"/>
      <c r="P919" s="250"/>
      <c r="Q919" s="250"/>
      <c r="R919" s="250"/>
      <c r="S919" s="250"/>
      <c r="T919" s="251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2" t="s">
        <v>151</v>
      </c>
      <c r="AU919" s="252" t="s">
        <v>80</v>
      </c>
      <c r="AV919" s="14" t="s">
        <v>80</v>
      </c>
      <c r="AW919" s="14" t="s">
        <v>33</v>
      </c>
      <c r="AX919" s="14" t="s">
        <v>71</v>
      </c>
      <c r="AY919" s="252" t="s">
        <v>140</v>
      </c>
    </row>
    <row r="920" s="15" customFormat="1">
      <c r="A920" s="15"/>
      <c r="B920" s="253"/>
      <c r="C920" s="254"/>
      <c r="D920" s="233" t="s">
        <v>151</v>
      </c>
      <c r="E920" s="255" t="s">
        <v>18</v>
      </c>
      <c r="F920" s="256" t="s">
        <v>154</v>
      </c>
      <c r="G920" s="254"/>
      <c r="H920" s="257">
        <v>152.40000000000003</v>
      </c>
      <c r="I920" s="258"/>
      <c r="J920" s="254"/>
      <c r="K920" s="254"/>
      <c r="L920" s="259"/>
      <c r="M920" s="260"/>
      <c r="N920" s="261"/>
      <c r="O920" s="261"/>
      <c r="P920" s="261"/>
      <c r="Q920" s="261"/>
      <c r="R920" s="261"/>
      <c r="S920" s="261"/>
      <c r="T920" s="262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63" t="s">
        <v>151</v>
      </c>
      <c r="AU920" s="263" t="s">
        <v>80</v>
      </c>
      <c r="AV920" s="15" t="s">
        <v>147</v>
      </c>
      <c r="AW920" s="15" t="s">
        <v>33</v>
      </c>
      <c r="AX920" s="15" t="s">
        <v>78</v>
      </c>
      <c r="AY920" s="263" t="s">
        <v>140</v>
      </c>
    </row>
    <row r="921" s="14" customFormat="1">
      <c r="A921" s="14"/>
      <c r="B921" s="242"/>
      <c r="C921" s="243"/>
      <c r="D921" s="233" t="s">
        <v>151</v>
      </c>
      <c r="E921" s="243"/>
      <c r="F921" s="245" t="s">
        <v>727</v>
      </c>
      <c r="G921" s="243"/>
      <c r="H921" s="246">
        <v>160.02000000000001</v>
      </c>
      <c r="I921" s="247"/>
      <c r="J921" s="243"/>
      <c r="K921" s="243"/>
      <c r="L921" s="248"/>
      <c r="M921" s="249"/>
      <c r="N921" s="250"/>
      <c r="O921" s="250"/>
      <c r="P921" s="250"/>
      <c r="Q921" s="250"/>
      <c r="R921" s="250"/>
      <c r="S921" s="250"/>
      <c r="T921" s="251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2" t="s">
        <v>151</v>
      </c>
      <c r="AU921" s="252" t="s">
        <v>80</v>
      </c>
      <c r="AV921" s="14" t="s">
        <v>80</v>
      </c>
      <c r="AW921" s="14" t="s">
        <v>4</v>
      </c>
      <c r="AX921" s="14" t="s">
        <v>78</v>
      </c>
      <c r="AY921" s="252" t="s">
        <v>140</v>
      </c>
    </row>
    <row r="922" s="2" customFormat="1" ht="24.15" customHeight="1">
      <c r="A922" s="40"/>
      <c r="B922" s="41"/>
      <c r="C922" s="214" t="s">
        <v>728</v>
      </c>
      <c r="D922" s="214" t="s">
        <v>142</v>
      </c>
      <c r="E922" s="215" t="s">
        <v>729</v>
      </c>
      <c r="F922" s="216" t="s">
        <v>730</v>
      </c>
      <c r="G922" s="217" t="s">
        <v>145</v>
      </c>
      <c r="H922" s="218">
        <v>1087.1500000000001</v>
      </c>
      <c r="I922" s="219"/>
      <c r="J922" s="218">
        <f>ROUND(I922*H922,2)</f>
        <v>0</v>
      </c>
      <c r="K922" s="216" t="s">
        <v>146</v>
      </c>
      <c r="L922" s="46"/>
      <c r="M922" s="220" t="s">
        <v>18</v>
      </c>
      <c r="N922" s="221" t="s">
        <v>42</v>
      </c>
      <c r="O922" s="86"/>
      <c r="P922" s="222">
        <f>O922*H922</f>
        <v>0</v>
      </c>
      <c r="Q922" s="222">
        <v>0.024670000000000001</v>
      </c>
      <c r="R922" s="222">
        <f>Q922*H922</f>
        <v>26.819990500000003</v>
      </c>
      <c r="S922" s="222">
        <v>0</v>
      </c>
      <c r="T922" s="223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24" t="s">
        <v>147</v>
      </c>
      <c r="AT922" s="224" t="s">
        <v>142</v>
      </c>
      <c r="AU922" s="224" t="s">
        <v>80</v>
      </c>
      <c r="AY922" s="19" t="s">
        <v>140</v>
      </c>
      <c r="BE922" s="225">
        <f>IF(N922="základní",J922,0)</f>
        <v>0</v>
      </c>
      <c r="BF922" s="225">
        <f>IF(N922="snížená",J922,0)</f>
        <v>0</v>
      </c>
      <c r="BG922" s="225">
        <f>IF(N922="zákl. přenesená",J922,0)</f>
        <v>0</v>
      </c>
      <c r="BH922" s="225">
        <f>IF(N922="sníž. přenesená",J922,0)</f>
        <v>0</v>
      </c>
      <c r="BI922" s="225">
        <f>IF(N922="nulová",J922,0)</f>
        <v>0</v>
      </c>
      <c r="BJ922" s="19" t="s">
        <v>78</v>
      </c>
      <c r="BK922" s="225">
        <f>ROUND(I922*H922,2)</f>
        <v>0</v>
      </c>
      <c r="BL922" s="19" t="s">
        <v>147</v>
      </c>
      <c r="BM922" s="224" t="s">
        <v>731</v>
      </c>
    </row>
    <row r="923" s="2" customFormat="1">
      <c r="A923" s="40"/>
      <c r="B923" s="41"/>
      <c r="C923" s="42"/>
      <c r="D923" s="226" t="s">
        <v>149</v>
      </c>
      <c r="E923" s="42"/>
      <c r="F923" s="227" t="s">
        <v>732</v>
      </c>
      <c r="G923" s="42"/>
      <c r="H923" s="42"/>
      <c r="I923" s="228"/>
      <c r="J923" s="42"/>
      <c r="K923" s="42"/>
      <c r="L923" s="46"/>
      <c r="M923" s="229"/>
      <c r="N923" s="230"/>
      <c r="O923" s="86"/>
      <c r="P923" s="86"/>
      <c r="Q923" s="86"/>
      <c r="R923" s="86"/>
      <c r="S923" s="86"/>
      <c r="T923" s="87"/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T923" s="19" t="s">
        <v>149</v>
      </c>
      <c r="AU923" s="19" t="s">
        <v>80</v>
      </c>
    </row>
    <row r="924" s="13" customFormat="1">
      <c r="A924" s="13"/>
      <c r="B924" s="231"/>
      <c r="C924" s="232"/>
      <c r="D924" s="233" t="s">
        <v>151</v>
      </c>
      <c r="E924" s="234" t="s">
        <v>18</v>
      </c>
      <c r="F924" s="235" t="s">
        <v>368</v>
      </c>
      <c r="G924" s="232"/>
      <c r="H924" s="234" t="s">
        <v>18</v>
      </c>
      <c r="I924" s="236"/>
      <c r="J924" s="232"/>
      <c r="K924" s="232"/>
      <c r="L924" s="237"/>
      <c r="M924" s="238"/>
      <c r="N924" s="239"/>
      <c r="O924" s="239"/>
      <c r="P924" s="239"/>
      <c r="Q924" s="239"/>
      <c r="R924" s="239"/>
      <c r="S924" s="239"/>
      <c r="T924" s="240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1" t="s">
        <v>151</v>
      </c>
      <c r="AU924" s="241" t="s">
        <v>80</v>
      </c>
      <c r="AV924" s="13" t="s">
        <v>78</v>
      </c>
      <c r="AW924" s="13" t="s">
        <v>33</v>
      </c>
      <c r="AX924" s="13" t="s">
        <v>71</v>
      </c>
      <c r="AY924" s="241" t="s">
        <v>140</v>
      </c>
    </row>
    <row r="925" s="14" customFormat="1">
      <c r="A925" s="14"/>
      <c r="B925" s="242"/>
      <c r="C925" s="243"/>
      <c r="D925" s="233" t="s">
        <v>151</v>
      </c>
      <c r="E925" s="244" t="s">
        <v>18</v>
      </c>
      <c r="F925" s="245" t="s">
        <v>391</v>
      </c>
      <c r="G925" s="243"/>
      <c r="H925" s="246">
        <v>209.28</v>
      </c>
      <c r="I925" s="247"/>
      <c r="J925" s="243"/>
      <c r="K925" s="243"/>
      <c r="L925" s="248"/>
      <c r="M925" s="249"/>
      <c r="N925" s="250"/>
      <c r="O925" s="250"/>
      <c r="P925" s="250"/>
      <c r="Q925" s="250"/>
      <c r="R925" s="250"/>
      <c r="S925" s="250"/>
      <c r="T925" s="251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2" t="s">
        <v>151</v>
      </c>
      <c r="AU925" s="252" t="s">
        <v>80</v>
      </c>
      <c r="AV925" s="14" t="s">
        <v>80</v>
      </c>
      <c r="AW925" s="14" t="s">
        <v>33</v>
      </c>
      <c r="AX925" s="14" t="s">
        <v>71</v>
      </c>
      <c r="AY925" s="252" t="s">
        <v>140</v>
      </c>
    </row>
    <row r="926" s="14" customFormat="1">
      <c r="A926" s="14"/>
      <c r="B926" s="242"/>
      <c r="C926" s="243"/>
      <c r="D926" s="233" t="s">
        <v>151</v>
      </c>
      <c r="E926" s="244" t="s">
        <v>18</v>
      </c>
      <c r="F926" s="245" t="s">
        <v>369</v>
      </c>
      <c r="G926" s="243"/>
      <c r="H926" s="246">
        <v>11.52</v>
      </c>
      <c r="I926" s="247"/>
      <c r="J926" s="243"/>
      <c r="K926" s="243"/>
      <c r="L926" s="248"/>
      <c r="M926" s="249"/>
      <c r="N926" s="250"/>
      <c r="O926" s="250"/>
      <c r="P926" s="250"/>
      <c r="Q926" s="250"/>
      <c r="R926" s="250"/>
      <c r="S926" s="250"/>
      <c r="T926" s="251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2" t="s">
        <v>151</v>
      </c>
      <c r="AU926" s="252" t="s">
        <v>80</v>
      </c>
      <c r="AV926" s="14" t="s">
        <v>80</v>
      </c>
      <c r="AW926" s="14" t="s">
        <v>33</v>
      </c>
      <c r="AX926" s="14" t="s">
        <v>71</v>
      </c>
      <c r="AY926" s="252" t="s">
        <v>140</v>
      </c>
    </row>
    <row r="927" s="14" customFormat="1">
      <c r="A927" s="14"/>
      <c r="B927" s="242"/>
      <c r="C927" s="243"/>
      <c r="D927" s="233" t="s">
        <v>151</v>
      </c>
      <c r="E927" s="244" t="s">
        <v>18</v>
      </c>
      <c r="F927" s="245" t="s">
        <v>392</v>
      </c>
      <c r="G927" s="243"/>
      <c r="H927" s="246">
        <v>100.8</v>
      </c>
      <c r="I927" s="247"/>
      <c r="J927" s="243"/>
      <c r="K927" s="243"/>
      <c r="L927" s="248"/>
      <c r="M927" s="249"/>
      <c r="N927" s="250"/>
      <c r="O927" s="250"/>
      <c r="P927" s="250"/>
      <c r="Q927" s="250"/>
      <c r="R927" s="250"/>
      <c r="S927" s="250"/>
      <c r="T927" s="251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2" t="s">
        <v>151</v>
      </c>
      <c r="AU927" s="252" t="s">
        <v>80</v>
      </c>
      <c r="AV927" s="14" t="s">
        <v>80</v>
      </c>
      <c r="AW927" s="14" t="s">
        <v>33</v>
      </c>
      <c r="AX927" s="14" t="s">
        <v>71</v>
      </c>
      <c r="AY927" s="252" t="s">
        <v>140</v>
      </c>
    </row>
    <row r="928" s="14" customFormat="1">
      <c r="A928" s="14"/>
      <c r="B928" s="242"/>
      <c r="C928" s="243"/>
      <c r="D928" s="233" t="s">
        <v>151</v>
      </c>
      <c r="E928" s="244" t="s">
        <v>18</v>
      </c>
      <c r="F928" s="245" t="s">
        <v>370</v>
      </c>
      <c r="G928" s="243"/>
      <c r="H928" s="246">
        <v>5.7599999999999998</v>
      </c>
      <c r="I928" s="247"/>
      <c r="J928" s="243"/>
      <c r="K928" s="243"/>
      <c r="L928" s="248"/>
      <c r="M928" s="249"/>
      <c r="N928" s="250"/>
      <c r="O928" s="250"/>
      <c r="P928" s="250"/>
      <c r="Q928" s="250"/>
      <c r="R928" s="250"/>
      <c r="S928" s="250"/>
      <c r="T928" s="251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2" t="s">
        <v>151</v>
      </c>
      <c r="AU928" s="252" t="s">
        <v>80</v>
      </c>
      <c r="AV928" s="14" t="s">
        <v>80</v>
      </c>
      <c r="AW928" s="14" t="s">
        <v>33</v>
      </c>
      <c r="AX928" s="14" t="s">
        <v>71</v>
      </c>
      <c r="AY928" s="252" t="s">
        <v>140</v>
      </c>
    </row>
    <row r="929" s="14" customFormat="1">
      <c r="A929" s="14"/>
      <c r="B929" s="242"/>
      <c r="C929" s="243"/>
      <c r="D929" s="233" t="s">
        <v>151</v>
      </c>
      <c r="E929" s="244" t="s">
        <v>18</v>
      </c>
      <c r="F929" s="245" t="s">
        <v>393</v>
      </c>
      <c r="G929" s="243"/>
      <c r="H929" s="246">
        <v>120.99</v>
      </c>
      <c r="I929" s="247"/>
      <c r="J929" s="243"/>
      <c r="K929" s="243"/>
      <c r="L929" s="248"/>
      <c r="M929" s="249"/>
      <c r="N929" s="250"/>
      <c r="O929" s="250"/>
      <c r="P929" s="250"/>
      <c r="Q929" s="250"/>
      <c r="R929" s="250"/>
      <c r="S929" s="250"/>
      <c r="T929" s="251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2" t="s">
        <v>151</v>
      </c>
      <c r="AU929" s="252" t="s">
        <v>80</v>
      </c>
      <c r="AV929" s="14" t="s">
        <v>80</v>
      </c>
      <c r="AW929" s="14" t="s">
        <v>33</v>
      </c>
      <c r="AX929" s="14" t="s">
        <v>71</v>
      </c>
      <c r="AY929" s="252" t="s">
        <v>140</v>
      </c>
    </row>
    <row r="930" s="14" customFormat="1">
      <c r="A930" s="14"/>
      <c r="B930" s="242"/>
      <c r="C930" s="243"/>
      <c r="D930" s="233" t="s">
        <v>151</v>
      </c>
      <c r="E930" s="244" t="s">
        <v>18</v>
      </c>
      <c r="F930" s="245" t="s">
        <v>371</v>
      </c>
      <c r="G930" s="243"/>
      <c r="H930" s="246">
        <v>6.6600000000000001</v>
      </c>
      <c r="I930" s="247"/>
      <c r="J930" s="243"/>
      <c r="K930" s="243"/>
      <c r="L930" s="248"/>
      <c r="M930" s="249"/>
      <c r="N930" s="250"/>
      <c r="O930" s="250"/>
      <c r="P930" s="250"/>
      <c r="Q930" s="250"/>
      <c r="R930" s="250"/>
      <c r="S930" s="250"/>
      <c r="T930" s="251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2" t="s">
        <v>151</v>
      </c>
      <c r="AU930" s="252" t="s">
        <v>80</v>
      </c>
      <c r="AV930" s="14" t="s">
        <v>80</v>
      </c>
      <c r="AW930" s="14" t="s">
        <v>33</v>
      </c>
      <c r="AX930" s="14" t="s">
        <v>71</v>
      </c>
      <c r="AY930" s="252" t="s">
        <v>140</v>
      </c>
    </row>
    <row r="931" s="14" customFormat="1">
      <c r="A931" s="14"/>
      <c r="B931" s="242"/>
      <c r="C931" s="243"/>
      <c r="D931" s="233" t="s">
        <v>151</v>
      </c>
      <c r="E931" s="244" t="s">
        <v>18</v>
      </c>
      <c r="F931" s="245" t="s">
        <v>394</v>
      </c>
      <c r="G931" s="243"/>
      <c r="H931" s="246">
        <v>41.219999999999999</v>
      </c>
      <c r="I931" s="247"/>
      <c r="J931" s="243"/>
      <c r="K931" s="243"/>
      <c r="L931" s="248"/>
      <c r="M931" s="249"/>
      <c r="N931" s="250"/>
      <c r="O931" s="250"/>
      <c r="P931" s="250"/>
      <c r="Q931" s="250"/>
      <c r="R931" s="250"/>
      <c r="S931" s="250"/>
      <c r="T931" s="251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2" t="s">
        <v>151</v>
      </c>
      <c r="AU931" s="252" t="s">
        <v>80</v>
      </c>
      <c r="AV931" s="14" t="s">
        <v>80</v>
      </c>
      <c r="AW931" s="14" t="s">
        <v>33</v>
      </c>
      <c r="AX931" s="14" t="s">
        <v>71</v>
      </c>
      <c r="AY931" s="252" t="s">
        <v>140</v>
      </c>
    </row>
    <row r="932" s="13" customFormat="1">
      <c r="A932" s="13"/>
      <c r="B932" s="231"/>
      <c r="C932" s="232"/>
      <c r="D932" s="233" t="s">
        <v>151</v>
      </c>
      <c r="E932" s="234" t="s">
        <v>18</v>
      </c>
      <c r="F932" s="235" t="s">
        <v>395</v>
      </c>
      <c r="G932" s="232"/>
      <c r="H932" s="234" t="s">
        <v>18</v>
      </c>
      <c r="I932" s="236"/>
      <c r="J932" s="232"/>
      <c r="K932" s="232"/>
      <c r="L932" s="237"/>
      <c r="M932" s="238"/>
      <c r="N932" s="239"/>
      <c r="O932" s="239"/>
      <c r="P932" s="239"/>
      <c r="Q932" s="239"/>
      <c r="R932" s="239"/>
      <c r="S932" s="239"/>
      <c r="T932" s="24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1" t="s">
        <v>151</v>
      </c>
      <c r="AU932" s="241" t="s">
        <v>80</v>
      </c>
      <c r="AV932" s="13" t="s">
        <v>78</v>
      </c>
      <c r="AW932" s="13" t="s">
        <v>33</v>
      </c>
      <c r="AX932" s="13" t="s">
        <v>71</v>
      </c>
      <c r="AY932" s="241" t="s">
        <v>140</v>
      </c>
    </row>
    <row r="933" s="14" customFormat="1">
      <c r="A933" s="14"/>
      <c r="B933" s="242"/>
      <c r="C933" s="243"/>
      <c r="D933" s="233" t="s">
        <v>151</v>
      </c>
      <c r="E933" s="244" t="s">
        <v>18</v>
      </c>
      <c r="F933" s="245" t="s">
        <v>396</v>
      </c>
      <c r="G933" s="243"/>
      <c r="H933" s="246">
        <v>192.68000000000001</v>
      </c>
      <c r="I933" s="247"/>
      <c r="J933" s="243"/>
      <c r="K933" s="243"/>
      <c r="L933" s="248"/>
      <c r="M933" s="249"/>
      <c r="N933" s="250"/>
      <c r="O933" s="250"/>
      <c r="P933" s="250"/>
      <c r="Q933" s="250"/>
      <c r="R933" s="250"/>
      <c r="S933" s="250"/>
      <c r="T933" s="25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2" t="s">
        <v>151</v>
      </c>
      <c r="AU933" s="252" t="s">
        <v>80</v>
      </c>
      <c r="AV933" s="14" t="s">
        <v>80</v>
      </c>
      <c r="AW933" s="14" t="s">
        <v>33</v>
      </c>
      <c r="AX933" s="14" t="s">
        <v>71</v>
      </c>
      <c r="AY933" s="252" t="s">
        <v>140</v>
      </c>
    </row>
    <row r="934" s="14" customFormat="1">
      <c r="A934" s="14"/>
      <c r="B934" s="242"/>
      <c r="C934" s="243"/>
      <c r="D934" s="233" t="s">
        <v>151</v>
      </c>
      <c r="E934" s="244" t="s">
        <v>18</v>
      </c>
      <c r="F934" s="245" t="s">
        <v>397</v>
      </c>
      <c r="G934" s="243"/>
      <c r="H934" s="246">
        <v>0.64000000000000001</v>
      </c>
      <c r="I934" s="247"/>
      <c r="J934" s="243"/>
      <c r="K934" s="243"/>
      <c r="L934" s="248"/>
      <c r="M934" s="249"/>
      <c r="N934" s="250"/>
      <c r="O934" s="250"/>
      <c r="P934" s="250"/>
      <c r="Q934" s="250"/>
      <c r="R934" s="250"/>
      <c r="S934" s="250"/>
      <c r="T934" s="251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2" t="s">
        <v>151</v>
      </c>
      <c r="AU934" s="252" t="s">
        <v>80</v>
      </c>
      <c r="AV934" s="14" t="s">
        <v>80</v>
      </c>
      <c r="AW934" s="14" t="s">
        <v>33</v>
      </c>
      <c r="AX934" s="14" t="s">
        <v>71</v>
      </c>
      <c r="AY934" s="252" t="s">
        <v>140</v>
      </c>
    </row>
    <row r="935" s="14" customFormat="1">
      <c r="A935" s="14"/>
      <c r="B935" s="242"/>
      <c r="C935" s="243"/>
      <c r="D935" s="233" t="s">
        <v>151</v>
      </c>
      <c r="E935" s="244" t="s">
        <v>18</v>
      </c>
      <c r="F935" s="245" t="s">
        <v>397</v>
      </c>
      <c r="G935" s="243"/>
      <c r="H935" s="246">
        <v>0.64000000000000001</v>
      </c>
      <c r="I935" s="247"/>
      <c r="J935" s="243"/>
      <c r="K935" s="243"/>
      <c r="L935" s="248"/>
      <c r="M935" s="249"/>
      <c r="N935" s="250"/>
      <c r="O935" s="250"/>
      <c r="P935" s="250"/>
      <c r="Q935" s="250"/>
      <c r="R935" s="250"/>
      <c r="S935" s="250"/>
      <c r="T935" s="251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2" t="s">
        <v>151</v>
      </c>
      <c r="AU935" s="252" t="s">
        <v>80</v>
      </c>
      <c r="AV935" s="14" t="s">
        <v>80</v>
      </c>
      <c r="AW935" s="14" t="s">
        <v>33</v>
      </c>
      <c r="AX935" s="14" t="s">
        <v>71</v>
      </c>
      <c r="AY935" s="252" t="s">
        <v>140</v>
      </c>
    </row>
    <row r="936" s="14" customFormat="1">
      <c r="A936" s="14"/>
      <c r="B936" s="242"/>
      <c r="C936" s="243"/>
      <c r="D936" s="233" t="s">
        <v>151</v>
      </c>
      <c r="E936" s="244" t="s">
        <v>18</v>
      </c>
      <c r="F936" s="245" t="s">
        <v>398</v>
      </c>
      <c r="G936" s="243"/>
      <c r="H936" s="246">
        <v>6.8899999999999997</v>
      </c>
      <c r="I936" s="247"/>
      <c r="J936" s="243"/>
      <c r="K936" s="243"/>
      <c r="L936" s="248"/>
      <c r="M936" s="249"/>
      <c r="N936" s="250"/>
      <c r="O936" s="250"/>
      <c r="P936" s="250"/>
      <c r="Q936" s="250"/>
      <c r="R936" s="250"/>
      <c r="S936" s="250"/>
      <c r="T936" s="251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2" t="s">
        <v>151</v>
      </c>
      <c r="AU936" s="252" t="s">
        <v>80</v>
      </c>
      <c r="AV936" s="14" t="s">
        <v>80</v>
      </c>
      <c r="AW936" s="14" t="s">
        <v>33</v>
      </c>
      <c r="AX936" s="14" t="s">
        <v>71</v>
      </c>
      <c r="AY936" s="252" t="s">
        <v>140</v>
      </c>
    </row>
    <row r="937" s="14" customFormat="1">
      <c r="A937" s="14"/>
      <c r="B937" s="242"/>
      <c r="C937" s="243"/>
      <c r="D937" s="233" t="s">
        <v>151</v>
      </c>
      <c r="E937" s="244" t="s">
        <v>18</v>
      </c>
      <c r="F937" s="245" t="s">
        <v>398</v>
      </c>
      <c r="G937" s="243"/>
      <c r="H937" s="246">
        <v>6.8899999999999997</v>
      </c>
      <c r="I937" s="247"/>
      <c r="J937" s="243"/>
      <c r="K937" s="243"/>
      <c r="L937" s="248"/>
      <c r="M937" s="249"/>
      <c r="N937" s="250"/>
      <c r="O937" s="250"/>
      <c r="P937" s="250"/>
      <c r="Q937" s="250"/>
      <c r="R937" s="250"/>
      <c r="S937" s="250"/>
      <c r="T937" s="25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2" t="s">
        <v>151</v>
      </c>
      <c r="AU937" s="252" t="s">
        <v>80</v>
      </c>
      <c r="AV937" s="14" t="s">
        <v>80</v>
      </c>
      <c r="AW937" s="14" t="s">
        <v>33</v>
      </c>
      <c r="AX937" s="14" t="s">
        <v>71</v>
      </c>
      <c r="AY937" s="252" t="s">
        <v>140</v>
      </c>
    </row>
    <row r="938" s="14" customFormat="1">
      <c r="A938" s="14"/>
      <c r="B938" s="242"/>
      <c r="C938" s="243"/>
      <c r="D938" s="233" t="s">
        <v>151</v>
      </c>
      <c r="E938" s="244" t="s">
        <v>18</v>
      </c>
      <c r="F938" s="245" t="s">
        <v>399</v>
      </c>
      <c r="G938" s="243"/>
      <c r="H938" s="246">
        <v>6</v>
      </c>
      <c r="I938" s="247"/>
      <c r="J938" s="243"/>
      <c r="K938" s="243"/>
      <c r="L938" s="248"/>
      <c r="M938" s="249"/>
      <c r="N938" s="250"/>
      <c r="O938" s="250"/>
      <c r="P938" s="250"/>
      <c r="Q938" s="250"/>
      <c r="R938" s="250"/>
      <c r="S938" s="250"/>
      <c r="T938" s="251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2" t="s">
        <v>151</v>
      </c>
      <c r="AU938" s="252" t="s">
        <v>80</v>
      </c>
      <c r="AV938" s="14" t="s">
        <v>80</v>
      </c>
      <c r="AW938" s="14" t="s">
        <v>33</v>
      </c>
      <c r="AX938" s="14" t="s">
        <v>71</v>
      </c>
      <c r="AY938" s="252" t="s">
        <v>140</v>
      </c>
    </row>
    <row r="939" s="14" customFormat="1">
      <c r="A939" s="14"/>
      <c r="B939" s="242"/>
      <c r="C939" s="243"/>
      <c r="D939" s="233" t="s">
        <v>151</v>
      </c>
      <c r="E939" s="244" t="s">
        <v>18</v>
      </c>
      <c r="F939" s="245" t="s">
        <v>400</v>
      </c>
      <c r="G939" s="243"/>
      <c r="H939" s="246">
        <v>7.3099999999999996</v>
      </c>
      <c r="I939" s="247"/>
      <c r="J939" s="243"/>
      <c r="K939" s="243"/>
      <c r="L939" s="248"/>
      <c r="M939" s="249"/>
      <c r="N939" s="250"/>
      <c r="O939" s="250"/>
      <c r="P939" s="250"/>
      <c r="Q939" s="250"/>
      <c r="R939" s="250"/>
      <c r="S939" s="250"/>
      <c r="T939" s="251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2" t="s">
        <v>151</v>
      </c>
      <c r="AU939" s="252" t="s">
        <v>80</v>
      </c>
      <c r="AV939" s="14" t="s">
        <v>80</v>
      </c>
      <c r="AW939" s="14" t="s">
        <v>33</v>
      </c>
      <c r="AX939" s="14" t="s">
        <v>71</v>
      </c>
      <c r="AY939" s="252" t="s">
        <v>140</v>
      </c>
    </row>
    <row r="940" s="14" customFormat="1">
      <c r="A940" s="14"/>
      <c r="B940" s="242"/>
      <c r="C940" s="243"/>
      <c r="D940" s="233" t="s">
        <v>151</v>
      </c>
      <c r="E940" s="244" t="s">
        <v>18</v>
      </c>
      <c r="F940" s="245" t="s">
        <v>400</v>
      </c>
      <c r="G940" s="243"/>
      <c r="H940" s="246">
        <v>7.3099999999999996</v>
      </c>
      <c r="I940" s="247"/>
      <c r="J940" s="243"/>
      <c r="K940" s="243"/>
      <c r="L940" s="248"/>
      <c r="M940" s="249"/>
      <c r="N940" s="250"/>
      <c r="O940" s="250"/>
      <c r="P940" s="250"/>
      <c r="Q940" s="250"/>
      <c r="R940" s="250"/>
      <c r="S940" s="250"/>
      <c r="T940" s="251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2" t="s">
        <v>151</v>
      </c>
      <c r="AU940" s="252" t="s">
        <v>80</v>
      </c>
      <c r="AV940" s="14" t="s">
        <v>80</v>
      </c>
      <c r="AW940" s="14" t="s">
        <v>33</v>
      </c>
      <c r="AX940" s="14" t="s">
        <v>71</v>
      </c>
      <c r="AY940" s="252" t="s">
        <v>140</v>
      </c>
    </row>
    <row r="941" s="14" customFormat="1">
      <c r="A941" s="14"/>
      <c r="B941" s="242"/>
      <c r="C941" s="243"/>
      <c r="D941" s="233" t="s">
        <v>151</v>
      </c>
      <c r="E941" s="244" t="s">
        <v>18</v>
      </c>
      <c r="F941" s="245" t="s">
        <v>401</v>
      </c>
      <c r="G941" s="243"/>
      <c r="H941" s="246">
        <v>3.29</v>
      </c>
      <c r="I941" s="247"/>
      <c r="J941" s="243"/>
      <c r="K941" s="243"/>
      <c r="L941" s="248"/>
      <c r="M941" s="249"/>
      <c r="N941" s="250"/>
      <c r="O941" s="250"/>
      <c r="P941" s="250"/>
      <c r="Q941" s="250"/>
      <c r="R941" s="250"/>
      <c r="S941" s="250"/>
      <c r="T941" s="25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2" t="s">
        <v>151</v>
      </c>
      <c r="AU941" s="252" t="s">
        <v>80</v>
      </c>
      <c r="AV941" s="14" t="s">
        <v>80</v>
      </c>
      <c r="AW941" s="14" t="s">
        <v>33</v>
      </c>
      <c r="AX941" s="14" t="s">
        <v>71</v>
      </c>
      <c r="AY941" s="252" t="s">
        <v>140</v>
      </c>
    </row>
    <row r="942" s="14" customFormat="1">
      <c r="A942" s="14"/>
      <c r="B942" s="242"/>
      <c r="C942" s="243"/>
      <c r="D942" s="233" t="s">
        <v>151</v>
      </c>
      <c r="E942" s="244" t="s">
        <v>18</v>
      </c>
      <c r="F942" s="245" t="s">
        <v>401</v>
      </c>
      <c r="G942" s="243"/>
      <c r="H942" s="246">
        <v>3.29</v>
      </c>
      <c r="I942" s="247"/>
      <c r="J942" s="243"/>
      <c r="K942" s="243"/>
      <c r="L942" s="248"/>
      <c r="M942" s="249"/>
      <c r="N942" s="250"/>
      <c r="O942" s="250"/>
      <c r="P942" s="250"/>
      <c r="Q942" s="250"/>
      <c r="R942" s="250"/>
      <c r="S942" s="250"/>
      <c r="T942" s="251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2" t="s">
        <v>151</v>
      </c>
      <c r="AU942" s="252" t="s">
        <v>80</v>
      </c>
      <c r="AV942" s="14" t="s">
        <v>80</v>
      </c>
      <c r="AW942" s="14" t="s">
        <v>33</v>
      </c>
      <c r="AX942" s="14" t="s">
        <v>71</v>
      </c>
      <c r="AY942" s="252" t="s">
        <v>140</v>
      </c>
    </row>
    <row r="943" s="14" customFormat="1">
      <c r="A943" s="14"/>
      <c r="B943" s="242"/>
      <c r="C943" s="243"/>
      <c r="D943" s="233" t="s">
        <v>151</v>
      </c>
      <c r="E943" s="244" t="s">
        <v>18</v>
      </c>
      <c r="F943" s="245" t="s">
        <v>397</v>
      </c>
      <c r="G943" s="243"/>
      <c r="H943" s="246">
        <v>0.64000000000000001</v>
      </c>
      <c r="I943" s="247"/>
      <c r="J943" s="243"/>
      <c r="K943" s="243"/>
      <c r="L943" s="248"/>
      <c r="M943" s="249"/>
      <c r="N943" s="250"/>
      <c r="O943" s="250"/>
      <c r="P943" s="250"/>
      <c r="Q943" s="250"/>
      <c r="R943" s="250"/>
      <c r="S943" s="250"/>
      <c r="T943" s="251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2" t="s">
        <v>151</v>
      </c>
      <c r="AU943" s="252" t="s">
        <v>80</v>
      </c>
      <c r="AV943" s="14" t="s">
        <v>80</v>
      </c>
      <c r="AW943" s="14" t="s">
        <v>33</v>
      </c>
      <c r="AX943" s="14" t="s">
        <v>71</v>
      </c>
      <c r="AY943" s="252" t="s">
        <v>140</v>
      </c>
    </row>
    <row r="944" s="13" customFormat="1">
      <c r="A944" s="13"/>
      <c r="B944" s="231"/>
      <c r="C944" s="232"/>
      <c r="D944" s="233" t="s">
        <v>151</v>
      </c>
      <c r="E944" s="234" t="s">
        <v>18</v>
      </c>
      <c r="F944" s="235" t="s">
        <v>372</v>
      </c>
      <c r="G944" s="232"/>
      <c r="H944" s="234" t="s">
        <v>18</v>
      </c>
      <c r="I944" s="236"/>
      <c r="J944" s="232"/>
      <c r="K944" s="232"/>
      <c r="L944" s="237"/>
      <c r="M944" s="238"/>
      <c r="N944" s="239"/>
      <c r="O944" s="239"/>
      <c r="P944" s="239"/>
      <c r="Q944" s="239"/>
      <c r="R944" s="239"/>
      <c r="S944" s="239"/>
      <c r="T944" s="240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1" t="s">
        <v>151</v>
      </c>
      <c r="AU944" s="241" t="s">
        <v>80</v>
      </c>
      <c r="AV944" s="13" t="s">
        <v>78</v>
      </c>
      <c r="AW944" s="13" t="s">
        <v>33</v>
      </c>
      <c r="AX944" s="13" t="s">
        <v>71</v>
      </c>
      <c r="AY944" s="241" t="s">
        <v>140</v>
      </c>
    </row>
    <row r="945" s="14" customFormat="1">
      <c r="A945" s="14"/>
      <c r="B945" s="242"/>
      <c r="C945" s="243"/>
      <c r="D945" s="233" t="s">
        <v>151</v>
      </c>
      <c r="E945" s="244" t="s">
        <v>18</v>
      </c>
      <c r="F945" s="245" t="s">
        <v>402</v>
      </c>
      <c r="G945" s="243"/>
      <c r="H945" s="246">
        <v>41.539999999999999</v>
      </c>
      <c r="I945" s="247"/>
      <c r="J945" s="243"/>
      <c r="K945" s="243"/>
      <c r="L945" s="248"/>
      <c r="M945" s="249"/>
      <c r="N945" s="250"/>
      <c r="O945" s="250"/>
      <c r="P945" s="250"/>
      <c r="Q945" s="250"/>
      <c r="R945" s="250"/>
      <c r="S945" s="250"/>
      <c r="T945" s="25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2" t="s">
        <v>151</v>
      </c>
      <c r="AU945" s="252" t="s">
        <v>80</v>
      </c>
      <c r="AV945" s="14" t="s">
        <v>80</v>
      </c>
      <c r="AW945" s="14" t="s">
        <v>33</v>
      </c>
      <c r="AX945" s="14" t="s">
        <v>71</v>
      </c>
      <c r="AY945" s="252" t="s">
        <v>140</v>
      </c>
    </row>
    <row r="946" s="14" customFormat="1">
      <c r="A946" s="14"/>
      <c r="B946" s="242"/>
      <c r="C946" s="243"/>
      <c r="D946" s="233" t="s">
        <v>151</v>
      </c>
      <c r="E946" s="244" t="s">
        <v>18</v>
      </c>
      <c r="F946" s="245" t="s">
        <v>403</v>
      </c>
      <c r="G946" s="243"/>
      <c r="H946" s="246">
        <v>117.36</v>
      </c>
      <c r="I946" s="247"/>
      <c r="J946" s="243"/>
      <c r="K946" s="243"/>
      <c r="L946" s="248"/>
      <c r="M946" s="249"/>
      <c r="N946" s="250"/>
      <c r="O946" s="250"/>
      <c r="P946" s="250"/>
      <c r="Q946" s="250"/>
      <c r="R946" s="250"/>
      <c r="S946" s="250"/>
      <c r="T946" s="251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2" t="s">
        <v>151</v>
      </c>
      <c r="AU946" s="252" t="s">
        <v>80</v>
      </c>
      <c r="AV946" s="14" t="s">
        <v>80</v>
      </c>
      <c r="AW946" s="14" t="s">
        <v>33</v>
      </c>
      <c r="AX946" s="14" t="s">
        <v>71</v>
      </c>
      <c r="AY946" s="252" t="s">
        <v>140</v>
      </c>
    </row>
    <row r="947" s="14" customFormat="1">
      <c r="A947" s="14"/>
      <c r="B947" s="242"/>
      <c r="C947" s="243"/>
      <c r="D947" s="233" t="s">
        <v>151</v>
      </c>
      <c r="E947" s="244" t="s">
        <v>18</v>
      </c>
      <c r="F947" s="245" t="s">
        <v>373</v>
      </c>
      <c r="G947" s="243"/>
      <c r="H947" s="246">
        <v>6.6100000000000003</v>
      </c>
      <c r="I947" s="247"/>
      <c r="J947" s="243"/>
      <c r="K947" s="243"/>
      <c r="L947" s="248"/>
      <c r="M947" s="249"/>
      <c r="N947" s="250"/>
      <c r="O947" s="250"/>
      <c r="P947" s="250"/>
      <c r="Q947" s="250"/>
      <c r="R947" s="250"/>
      <c r="S947" s="250"/>
      <c r="T947" s="251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2" t="s">
        <v>151</v>
      </c>
      <c r="AU947" s="252" t="s">
        <v>80</v>
      </c>
      <c r="AV947" s="14" t="s">
        <v>80</v>
      </c>
      <c r="AW947" s="14" t="s">
        <v>33</v>
      </c>
      <c r="AX947" s="14" t="s">
        <v>71</v>
      </c>
      <c r="AY947" s="252" t="s">
        <v>140</v>
      </c>
    </row>
    <row r="948" s="14" customFormat="1">
      <c r="A948" s="14"/>
      <c r="B948" s="242"/>
      <c r="C948" s="243"/>
      <c r="D948" s="233" t="s">
        <v>151</v>
      </c>
      <c r="E948" s="244" t="s">
        <v>18</v>
      </c>
      <c r="F948" s="245" t="s">
        <v>404</v>
      </c>
      <c r="G948" s="243"/>
      <c r="H948" s="246">
        <v>104.24</v>
      </c>
      <c r="I948" s="247"/>
      <c r="J948" s="243"/>
      <c r="K948" s="243"/>
      <c r="L948" s="248"/>
      <c r="M948" s="249"/>
      <c r="N948" s="250"/>
      <c r="O948" s="250"/>
      <c r="P948" s="250"/>
      <c r="Q948" s="250"/>
      <c r="R948" s="250"/>
      <c r="S948" s="250"/>
      <c r="T948" s="251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2" t="s">
        <v>151</v>
      </c>
      <c r="AU948" s="252" t="s">
        <v>80</v>
      </c>
      <c r="AV948" s="14" t="s">
        <v>80</v>
      </c>
      <c r="AW948" s="14" t="s">
        <v>33</v>
      </c>
      <c r="AX948" s="14" t="s">
        <v>71</v>
      </c>
      <c r="AY948" s="252" t="s">
        <v>140</v>
      </c>
    </row>
    <row r="949" s="14" customFormat="1">
      <c r="A949" s="14"/>
      <c r="B949" s="242"/>
      <c r="C949" s="243"/>
      <c r="D949" s="233" t="s">
        <v>151</v>
      </c>
      <c r="E949" s="244" t="s">
        <v>18</v>
      </c>
      <c r="F949" s="245" t="s">
        <v>405</v>
      </c>
      <c r="G949" s="243"/>
      <c r="H949" s="246">
        <v>97.200000000000003</v>
      </c>
      <c r="I949" s="247"/>
      <c r="J949" s="243"/>
      <c r="K949" s="243"/>
      <c r="L949" s="248"/>
      <c r="M949" s="249"/>
      <c r="N949" s="250"/>
      <c r="O949" s="250"/>
      <c r="P949" s="250"/>
      <c r="Q949" s="250"/>
      <c r="R949" s="250"/>
      <c r="S949" s="250"/>
      <c r="T949" s="251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2" t="s">
        <v>151</v>
      </c>
      <c r="AU949" s="252" t="s">
        <v>80</v>
      </c>
      <c r="AV949" s="14" t="s">
        <v>80</v>
      </c>
      <c r="AW949" s="14" t="s">
        <v>33</v>
      </c>
      <c r="AX949" s="14" t="s">
        <v>71</v>
      </c>
      <c r="AY949" s="252" t="s">
        <v>140</v>
      </c>
    </row>
    <row r="950" s="14" customFormat="1">
      <c r="A950" s="14"/>
      <c r="B950" s="242"/>
      <c r="C950" s="243"/>
      <c r="D950" s="233" t="s">
        <v>151</v>
      </c>
      <c r="E950" s="244" t="s">
        <v>18</v>
      </c>
      <c r="F950" s="245" t="s">
        <v>374</v>
      </c>
      <c r="G950" s="243"/>
      <c r="H950" s="246">
        <v>5.4000000000000004</v>
      </c>
      <c r="I950" s="247"/>
      <c r="J950" s="243"/>
      <c r="K950" s="243"/>
      <c r="L950" s="248"/>
      <c r="M950" s="249"/>
      <c r="N950" s="250"/>
      <c r="O950" s="250"/>
      <c r="P950" s="250"/>
      <c r="Q950" s="250"/>
      <c r="R950" s="250"/>
      <c r="S950" s="250"/>
      <c r="T950" s="251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2" t="s">
        <v>151</v>
      </c>
      <c r="AU950" s="252" t="s">
        <v>80</v>
      </c>
      <c r="AV950" s="14" t="s">
        <v>80</v>
      </c>
      <c r="AW950" s="14" t="s">
        <v>33</v>
      </c>
      <c r="AX950" s="14" t="s">
        <v>71</v>
      </c>
      <c r="AY950" s="252" t="s">
        <v>140</v>
      </c>
    </row>
    <row r="951" s="14" customFormat="1">
      <c r="A951" s="14"/>
      <c r="B951" s="242"/>
      <c r="C951" s="243"/>
      <c r="D951" s="233" t="s">
        <v>151</v>
      </c>
      <c r="E951" s="244" t="s">
        <v>18</v>
      </c>
      <c r="F951" s="245" t="s">
        <v>406</v>
      </c>
      <c r="G951" s="243"/>
      <c r="H951" s="246">
        <v>114</v>
      </c>
      <c r="I951" s="247"/>
      <c r="J951" s="243"/>
      <c r="K951" s="243"/>
      <c r="L951" s="248"/>
      <c r="M951" s="249"/>
      <c r="N951" s="250"/>
      <c r="O951" s="250"/>
      <c r="P951" s="250"/>
      <c r="Q951" s="250"/>
      <c r="R951" s="250"/>
      <c r="S951" s="250"/>
      <c r="T951" s="251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2" t="s">
        <v>151</v>
      </c>
      <c r="AU951" s="252" t="s">
        <v>80</v>
      </c>
      <c r="AV951" s="14" t="s">
        <v>80</v>
      </c>
      <c r="AW951" s="14" t="s">
        <v>33</v>
      </c>
      <c r="AX951" s="14" t="s">
        <v>71</v>
      </c>
      <c r="AY951" s="252" t="s">
        <v>140</v>
      </c>
    </row>
    <row r="952" s="13" customFormat="1">
      <c r="A952" s="13"/>
      <c r="B952" s="231"/>
      <c r="C952" s="232"/>
      <c r="D952" s="233" t="s">
        <v>151</v>
      </c>
      <c r="E952" s="234" t="s">
        <v>18</v>
      </c>
      <c r="F952" s="235" t="s">
        <v>407</v>
      </c>
      <c r="G952" s="232"/>
      <c r="H952" s="234" t="s">
        <v>18</v>
      </c>
      <c r="I952" s="236"/>
      <c r="J952" s="232"/>
      <c r="K952" s="232"/>
      <c r="L952" s="237"/>
      <c r="M952" s="238"/>
      <c r="N952" s="239"/>
      <c r="O952" s="239"/>
      <c r="P952" s="239"/>
      <c r="Q952" s="239"/>
      <c r="R952" s="239"/>
      <c r="S952" s="239"/>
      <c r="T952" s="240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1" t="s">
        <v>151</v>
      </c>
      <c r="AU952" s="241" t="s">
        <v>80</v>
      </c>
      <c r="AV952" s="13" t="s">
        <v>78</v>
      </c>
      <c r="AW952" s="13" t="s">
        <v>33</v>
      </c>
      <c r="AX952" s="13" t="s">
        <v>71</v>
      </c>
      <c r="AY952" s="241" t="s">
        <v>140</v>
      </c>
    </row>
    <row r="953" s="14" customFormat="1">
      <c r="A953" s="14"/>
      <c r="B953" s="242"/>
      <c r="C953" s="243"/>
      <c r="D953" s="233" t="s">
        <v>151</v>
      </c>
      <c r="E953" s="244" t="s">
        <v>18</v>
      </c>
      <c r="F953" s="245" t="s">
        <v>408</v>
      </c>
      <c r="G953" s="243"/>
      <c r="H953" s="246">
        <v>140.02000000000001</v>
      </c>
      <c r="I953" s="247"/>
      <c r="J953" s="243"/>
      <c r="K953" s="243"/>
      <c r="L953" s="248"/>
      <c r="M953" s="249"/>
      <c r="N953" s="250"/>
      <c r="O953" s="250"/>
      <c r="P953" s="250"/>
      <c r="Q953" s="250"/>
      <c r="R953" s="250"/>
      <c r="S953" s="250"/>
      <c r="T953" s="251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2" t="s">
        <v>151</v>
      </c>
      <c r="AU953" s="252" t="s">
        <v>80</v>
      </c>
      <c r="AV953" s="14" t="s">
        <v>80</v>
      </c>
      <c r="AW953" s="14" t="s">
        <v>33</v>
      </c>
      <c r="AX953" s="14" t="s">
        <v>71</v>
      </c>
      <c r="AY953" s="252" t="s">
        <v>140</v>
      </c>
    </row>
    <row r="954" s="14" customFormat="1">
      <c r="A954" s="14"/>
      <c r="B954" s="242"/>
      <c r="C954" s="243"/>
      <c r="D954" s="233" t="s">
        <v>151</v>
      </c>
      <c r="E954" s="244" t="s">
        <v>18</v>
      </c>
      <c r="F954" s="245" t="s">
        <v>397</v>
      </c>
      <c r="G954" s="243"/>
      <c r="H954" s="246">
        <v>0.64000000000000001</v>
      </c>
      <c r="I954" s="247"/>
      <c r="J954" s="243"/>
      <c r="K954" s="243"/>
      <c r="L954" s="248"/>
      <c r="M954" s="249"/>
      <c r="N954" s="250"/>
      <c r="O954" s="250"/>
      <c r="P954" s="250"/>
      <c r="Q954" s="250"/>
      <c r="R954" s="250"/>
      <c r="S954" s="250"/>
      <c r="T954" s="251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2" t="s">
        <v>151</v>
      </c>
      <c r="AU954" s="252" t="s">
        <v>80</v>
      </c>
      <c r="AV954" s="14" t="s">
        <v>80</v>
      </c>
      <c r="AW954" s="14" t="s">
        <v>33</v>
      </c>
      <c r="AX954" s="14" t="s">
        <v>71</v>
      </c>
      <c r="AY954" s="252" t="s">
        <v>140</v>
      </c>
    </row>
    <row r="955" s="14" customFormat="1">
      <c r="A955" s="14"/>
      <c r="B955" s="242"/>
      <c r="C955" s="243"/>
      <c r="D955" s="233" t="s">
        <v>151</v>
      </c>
      <c r="E955" s="244" t="s">
        <v>18</v>
      </c>
      <c r="F955" s="245" t="s">
        <v>397</v>
      </c>
      <c r="G955" s="243"/>
      <c r="H955" s="246">
        <v>0.64000000000000001</v>
      </c>
      <c r="I955" s="247"/>
      <c r="J955" s="243"/>
      <c r="K955" s="243"/>
      <c r="L955" s="248"/>
      <c r="M955" s="249"/>
      <c r="N955" s="250"/>
      <c r="O955" s="250"/>
      <c r="P955" s="250"/>
      <c r="Q955" s="250"/>
      <c r="R955" s="250"/>
      <c r="S955" s="250"/>
      <c r="T955" s="251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2" t="s">
        <v>151</v>
      </c>
      <c r="AU955" s="252" t="s">
        <v>80</v>
      </c>
      <c r="AV955" s="14" t="s">
        <v>80</v>
      </c>
      <c r="AW955" s="14" t="s">
        <v>33</v>
      </c>
      <c r="AX955" s="14" t="s">
        <v>71</v>
      </c>
      <c r="AY955" s="252" t="s">
        <v>140</v>
      </c>
    </row>
    <row r="956" s="14" customFormat="1">
      <c r="A956" s="14"/>
      <c r="B956" s="242"/>
      <c r="C956" s="243"/>
      <c r="D956" s="233" t="s">
        <v>151</v>
      </c>
      <c r="E956" s="244" t="s">
        <v>18</v>
      </c>
      <c r="F956" s="245" t="s">
        <v>409</v>
      </c>
      <c r="G956" s="243"/>
      <c r="H956" s="246">
        <v>6.3300000000000001</v>
      </c>
      <c r="I956" s="247"/>
      <c r="J956" s="243"/>
      <c r="K956" s="243"/>
      <c r="L956" s="248"/>
      <c r="M956" s="249"/>
      <c r="N956" s="250"/>
      <c r="O956" s="250"/>
      <c r="P956" s="250"/>
      <c r="Q956" s="250"/>
      <c r="R956" s="250"/>
      <c r="S956" s="250"/>
      <c r="T956" s="251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2" t="s">
        <v>151</v>
      </c>
      <c r="AU956" s="252" t="s">
        <v>80</v>
      </c>
      <c r="AV956" s="14" t="s">
        <v>80</v>
      </c>
      <c r="AW956" s="14" t="s">
        <v>33</v>
      </c>
      <c r="AX956" s="14" t="s">
        <v>71</v>
      </c>
      <c r="AY956" s="252" t="s">
        <v>140</v>
      </c>
    </row>
    <row r="957" s="14" customFormat="1">
      <c r="A957" s="14"/>
      <c r="B957" s="242"/>
      <c r="C957" s="243"/>
      <c r="D957" s="233" t="s">
        <v>151</v>
      </c>
      <c r="E957" s="244" t="s">
        <v>18</v>
      </c>
      <c r="F957" s="245" t="s">
        <v>409</v>
      </c>
      <c r="G957" s="243"/>
      <c r="H957" s="246">
        <v>6.3300000000000001</v>
      </c>
      <c r="I957" s="247"/>
      <c r="J957" s="243"/>
      <c r="K957" s="243"/>
      <c r="L957" s="248"/>
      <c r="M957" s="249"/>
      <c r="N957" s="250"/>
      <c r="O957" s="250"/>
      <c r="P957" s="250"/>
      <c r="Q957" s="250"/>
      <c r="R957" s="250"/>
      <c r="S957" s="250"/>
      <c r="T957" s="251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2" t="s">
        <v>151</v>
      </c>
      <c r="AU957" s="252" t="s">
        <v>80</v>
      </c>
      <c r="AV957" s="14" t="s">
        <v>80</v>
      </c>
      <c r="AW957" s="14" t="s">
        <v>33</v>
      </c>
      <c r="AX957" s="14" t="s">
        <v>71</v>
      </c>
      <c r="AY957" s="252" t="s">
        <v>140</v>
      </c>
    </row>
    <row r="958" s="14" customFormat="1">
      <c r="A958" s="14"/>
      <c r="B958" s="242"/>
      <c r="C958" s="243"/>
      <c r="D958" s="233" t="s">
        <v>151</v>
      </c>
      <c r="E958" s="244" t="s">
        <v>18</v>
      </c>
      <c r="F958" s="245" t="s">
        <v>410</v>
      </c>
      <c r="G958" s="243"/>
      <c r="H958" s="246">
        <v>39.420000000000002</v>
      </c>
      <c r="I958" s="247"/>
      <c r="J958" s="243"/>
      <c r="K958" s="243"/>
      <c r="L958" s="248"/>
      <c r="M958" s="249"/>
      <c r="N958" s="250"/>
      <c r="O958" s="250"/>
      <c r="P958" s="250"/>
      <c r="Q958" s="250"/>
      <c r="R958" s="250"/>
      <c r="S958" s="250"/>
      <c r="T958" s="251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2" t="s">
        <v>151</v>
      </c>
      <c r="AU958" s="252" t="s">
        <v>80</v>
      </c>
      <c r="AV958" s="14" t="s">
        <v>80</v>
      </c>
      <c r="AW958" s="14" t="s">
        <v>33</v>
      </c>
      <c r="AX958" s="14" t="s">
        <v>71</v>
      </c>
      <c r="AY958" s="252" t="s">
        <v>140</v>
      </c>
    </row>
    <row r="959" s="14" customFormat="1">
      <c r="A959" s="14"/>
      <c r="B959" s="242"/>
      <c r="C959" s="243"/>
      <c r="D959" s="233" t="s">
        <v>151</v>
      </c>
      <c r="E959" s="244" t="s">
        <v>18</v>
      </c>
      <c r="F959" s="245" t="s">
        <v>397</v>
      </c>
      <c r="G959" s="243"/>
      <c r="H959" s="246">
        <v>0.64000000000000001</v>
      </c>
      <c r="I959" s="247"/>
      <c r="J959" s="243"/>
      <c r="K959" s="243"/>
      <c r="L959" s="248"/>
      <c r="M959" s="249"/>
      <c r="N959" s="250"/>
      <c r="O959" s="250"/>
      <c r="P959" s="250"/>
      <c r="Q959" s="250"/>
      <c r="R959" s="250"/>
      <c r="S959" s="250"/>
      <c r="T959" s="251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2" t="s">
        <v>151</v>
      </c>
      <c r="AU959" s="252" t="s">
        <v>80</v>
      </c>
      <c r="AV959" s="14" t="s">
        <v>80</v>
      </c>
      <c r="AW959" s="14" t="s">
        <v>33</v>
      </c>
      <c r="AX959" s="14" t="s">
        <v>71</v>
      </c>
      <c r="AY959" s="252" t="s">
        <v>140</v>
      </c>
    </row>
    <row r="960" s="14" customFormat="1">
      <c r="A960" s="14"/>
      <c r="B960" s="242"/>
      <c r="C960" s="243"/>
      <c r="D960" s="233" t="s">
        <v>151</v>
      </c>
      <c r="E960" s="244" t="s">
        <v>18</v>
      </c>
      <c r="F960" s="245" t="s">
        <v>411</v>
      </c>
      <c r="G960" s="243"/>
      <c r="H960" s="246">
        <v>1.3500000000000001</v>
      </c>
      <c r="I960" s="247"/>
      <c r="J960" s="243"/>
      <c r="K960" s="243"/>
      <c r="L960" s="248"/>
      <c r="M960" s="249"/>
      <c r="N960" s="250"/>
      <c r="O960" s="250"/>
      <c r="P960" s="250"/>
      <c r="Q960" s="250"/>
      <c r="R960" s="250"/>
      <c r="S960" s="250"/>
      <c r="T960" s="25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2" t="s">
        <v>151</v>
      </c>
      <c r="AU960" s="252" t="s">
        <v>80</v>
      </c>
      <c r="AV960" s="14" t="s">
        <v>80</v>
      </c>
      <c r="AW960" s="14" t="s">
        <v>33</v>
      </c>
      <c r="AX960" s="14" t="s">
        <v>71</v>
      </c>
      <c r="AY960" s="252" t="s">
        <v>140</v>
      </c>
    </row>
    <row r="961" s="14" customFormat="1">
      <c r="A961" s="14"/>
      <c r="B961" s="242"/>
      <c r="C961" s="243"/>
      <c r="D961" s="233" t="s">
        <v>151</v>
      </c>
      <c r="E961" s="244" t="s">
        <v>18</v>
      </c>
      <c r="F961" s="245" t="s">
        <v>412</v>
      </c>
      <c r="G961" s="243"/>
      <c r="H961" s="246">
        <v>3.5299999999999998</v>
      </c>
      <c r="I961" s="247"/>
      <c r="J961" s="243"/>
      <c r="K961" s="243"/>
      <c r="L961" s="248"/>
      <c r="M961" s="249"/>
      <c r="N961" s="250"/>
      <c r="O961" s="250"/>
      <c r="P961" s="250"/>
      <c r="Q961" s="250"/>
      <c r="R961" s="250"/>
      <c r="S961" s="250"/>
      <c r="T961" s="251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2" t="s">
        <v>151</v>
      </c>
      <c r="AU961" s="252" t="s">
        <v>80</v>
      </c>
      <c r="AV961" s="14" t="s">
        <v>80</v>
      </c>
      <c r="AW961" s="14" t="s">
        <v>33</v>
      </c>
      <c r="AX961" s="14" t="s">
        <v>71</v>
      </c>
      <c r="AY961" s="252" t="s">
        <v>140</v>
      </c>
    </row>
    <row r="962" s="14" customFormat="1">
      <c r="A962" s="14"/>
      <c r="B962" s="242"/>
      <c r="C962" s="243"/>
      <c r="D962" s="233" t="s">
        <v>151</v>
      </c>
      <c r="E962" s="244" t="s">
        <v>18</v>
      </c>
      <c r="F962" s="245" t="s">
        <v>413</v>
      </c>
      <c r="G962" s="243"/>
      <c r="H962" s="246">
        <v>38.880000000000003</v>
      </c>
      <c r="I962" s="247"/>
      <c r="J962" s="243"/>
      <c r="K962" s="243"/>
      <c r="L962" s="248"/>
      <c r="M962" s="249"/>
      <c r="N962" s="250"/>
      <c r="O962" s="250"/>
      <c r="P962" s="250"/>
      <c r="Q962" s="250"/>
      <c r="R962" s="250"/>
      <c r="S962" s="250"/>
      <c r="T962" s="251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2" t="s">
        <v>151</v>
      </c>
      <c r="AU962" s="252" t="s">
        <v>80</v>
      </c>
      <c r="AV962" s="14" t="s">
        <v>80</v>
      </c>
      <c r="AW962" s="14" t="s">
        <v>33</v>
      </c>
      <c r="AX962" s="14" t="s">
        <v>71</v>
      </c>
      <c r="AY962" s="252" t="s">
        <v>140</v>
      </c>
    </row>
    <row r="963" s="14" customFormat="1">
      <c r="A963" s="14"/>
      <c r="B963" s="242"/>
      <c r="C963" s="243"/>
      <c r="D963" s="233" t="s">
        <v>151</v>
      </c>
      <c r="E963" s="244" t="s">
        <v>18</v>
      </c>
      <c r="F963" s="245" t="s">
        <v>414</v>
      </c>
      <c r="G963" s="243"/>
      <c r="H963" s="246">
        <v>4.7800000000000002</v>
      </c>
      <c r="I963" s="247"/>
      <c r="J963" s="243"/>
      <c r="K963" s="243"/>
      <c r="L963" s="248"/>
      <c r="M963" s="249"/>
      <c r="N963" s="250"/>
      <c r="O963" s="250"/>
      <c r="P963" s="250"/>
      <c r="Q963" s="250"/>
      <c r="R963" s="250"/>
      <c r="S963" s="250"/>
      <c r="T963" s="251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2" t="s">
        <v>151</v>
      </c>
      <c r="AU963" s="252" t="s">
        <v>80</v>
      </c>
      <c r="AV963" s="14" t="s">
        <v>80</v>
      </c>
      <c r="AW963" s="14" t="s">
        <v>33</v>
      </c>
      <c r="AX963" s="14" t="s">
        <v>71</v>
      </c>
      <c r="AY963" s="252" t="s">
        <v>140</v>
      </c>
    </row>
    <row r="964" s="14" customFormat="1">
      <c r="A964" s="14"/>
      <c r="B964" s="242"/>
      <c r="C964" s="243"/>
      <c r="D964" s="233" t="s">
        <v>151</v>
      </c>
      <c r="E964" s="244" t="s">
        <v>18</v>
      </c>
      <c r="F964" s="245" t="s">
        <v>415</v>
      </c>
      <c r="G964" s="243"/>
      <c r="H964" s="246">
        <v>7.5599999999999996</v>
      </c>
      <c r="I964" s="247"/>
      <c r="J964" s="243"/>
      <c r="K964" s="243"/>
      <c r="L964" s="248"/>
      <c r="M964" s="249"/>
      <c r="N964" s="250"/>
      <c r="O964" s="250"/>
      <c r="P964" s="250"/>
      <c r="Q964" s="250"/>
      <c r="R964" s="250"/>
      <c r="S964" s="250"/>
      <c r="T964" s="25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2" t="s">
        <v>151</v>
      </c>
      <c r="AU964" s="252" t="s">
        <v>80</v>
      </c>
      <c r="AV964" s="14" t="s">
        <v>80</v>
      </c>
      <c r="AW964" s="14" t="s">
        <v>33</v>
      </c>
      <c r="AX964" s="14" t="s">
        <v>71</v>
      </c>
      <c r="AY964" s="252" t="s">
        <v>140</v>
      </c>
    </row>
    <row r="965" s="14" customFormat="1">
      <c r="A965" s="14"/>
      <c r="B965" s="242"/>
      <c r="C965" s="243"/>
      <c r="D965" s="233" t="s">
        <v>151</v>
      </c>
      <c r="E965" s="244" t="s">
        <v>18</v>
      </c>
      <c r="F965" s="245" t="s">
        <v>416</v>
      </c>
      <c r="G965" s="243"/>
      <c r="H965" s="246">
        <v>1.3500000000000001</v>
      </c>
      <c r="I965" s="247"/>
      <c r="J965" s="243"/>
      <c r="K965" s="243"/>
      <c r="L965" s="248"/>
      <c r="M965" s="249"/>
      <c r="N965" s="250"/>
      <c r="O965" s="250"/>
      <c r="P965" s="250"/>
      <c r="Q965" s="250"/>
      <c r="R965" s="250"/>
      <c r="S965" s="250"/>
      <c r="T965" s="251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2" t="s">
        <v>151</v>
      </c>
      <c r="AU965" s="252" t="s">
        <v>80</v>
      </c>
      <c r="AV965" s="14" t="s">
        <v>80</v>
      </c>
      <c r="AW965" s="14" t="s">
        <v>33</v>
      </c>
      <c r="AX965" s="14" t="s">
        <v>71</v>
      </c>
      <c r="AY965" s="252" t="s">
        <v>140</v>
      </c>
    </row>
    <row r="966" s="13" customFormat="1">
      <c r="A966" s="13"/>
      <c r="B966" s="231"/>
      <c r="C966" s="232"/>
      <c r="D966" s="233" t="s">
        <v>151</v>
      </c>
      <c r="E966" s="234" t="s">
        <v>18</v>
      </c>
      <c r="F966" s="235" t="s">
        <v>417</v>
      </c>
      <c r="G966" s="232"/>
      <c r="H966" s="234" t="s">
        <v>18</v>
      </c>
      <c r="I966" s="236"/>
      <c r="J966" s="232"/>
      <c r="K966" s="232"/>
      <c r="L966" s="237"/>
      <c r="M966" s="238"/>
      <c r="N966" s="239"/>
      <c r="O966" s="239"/>
      <c r="P966" s="239"/>
      <c r="Q966" s="239"/>
      <c r="R966" s="239"/>
      <c r="S966" s="239"/>
      <c r="T966" s="240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1" t="s">
        <v>151</v>
      </c>
      <c r="AU966" s="241" t="s">
        <v>80</v>
      </c>
      <c r="AV966" s="13" t="s">
        <v>78</v>
      </c>
      <c r="AW966" s="13" t="s">
        <v>33</v>
      </c>
      <c r="AX966" s="13" t="s">
        <v>71</v>
      </c>
      <c r="AY966" s="241" t="s">
        <v>140</v>
      </c>
    </row>
    <row r="967" s="14" customFormat="1">
      <c r="A967" s="14"/>
      <c r="B967" s="242"/>
      <c r="C967" s="243"/>
      <c r="D967" s="233" t="s">
        <v>151</v>
      </c>
      <c r="E967" s="244" t="s">
        <v>18</v>
      </c>
      <c r="F967" s="245" t="s">
        <v>418</v>
      </c>
      <c r="G967" s="243"/>
      <c r="H967" s="246">
        <v>-299.54000000000002</v>
      </c>
      <c r="I967" s="247"/>
      <c r="J967" s="243"/>
      <c r="K967" s="243"/>
      <c r="L967" s="248"/>
      <c r="M967" s="249"/>
      <c r="N967" s="250"/>
      <c r="O967" s="250"/>
      <c r="P967" s="250"/>
      <c r="Q967" s="250"/>
      <c r="R967" s="250"/>
      <c r="S967" s="250"/>
      <c r="T967" s="251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2" t="s">
        <v>151</v>
      </c>
      <c r="AU967" s="252" t="s">
        <v>80</v>
      </c>
      <c r="AV967" s="14" t="s">
        <v>80</v>
      </c>
      <c r="AW967" s="14" t="s">
        <v>33</v>
      </c>
      <c r="AX967" s="14" t="s">
        <v>71</v>
      </c>
      <c r="AY967" s="252" t="s">
        <v>140</v>
      </c>
    </row>
    <row r="968" s="13" customFormat="1">
      <c r="A968" s="13"/>
      <c r="B968" s="231"/>
      <c r="C968" s="232"/>
      <c r="D968" s="233" t="s">
        <v>151</v>
      </c>
      <c r="E968" s="234" t="s">
        <v>18</v>
      </c>
      <c r="F968" s="235" t="s">
        <v>733</v>
      </c>
      <c r="G968" s="232"/>
      <c r="H968" s="234" t="s">
        <v>18</v>
      </c>
      <c r="I968" s="236"/>
      <c r="J968" s="232"/>
      <c r="K968" s="232"/>
      <c r="L968" s="237"/>
      <c r="M968" s="238"/>
      <c r="N968" s="239"/>
      <c r="O968" s="239"/>
      <c r="P968" s="239"/>
      <c r="Q968" s="239"/>
      <c r="R968" s="239"/>
      <c r="S968" s="239"/>
      <c r="T968" s="240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1" t="s">
        <v>151</v>
      </c>
      <c r="AU968" s="241" t="s">
        <v>80</v>
      </c>
      <c r="AV968" s="13" t="s">
        <v>78</v>
      </c>
      <c r="AW968" s="13" t="s">
        <v>33</v>
      </c>
      <c r="AX968" s="13" t="s">
        <v>71</v>
      </c>
      <c r="AY968" s="241" t="s">
        <v>140</v>
      </c>
    </row>
    <row r="969" s="14" customFormat="1">
      <c r="A969" s="14"/>
      <c r="B969" s="242"/>
      <c r="C969" s="243"/>
      <c r="D969" s="233" t="s">
        <v>151</v>
      </c>
      <c r="E969" s="244" t="s">
        <v>18</v>
      </c>
      <c r="F969" s="245" t="s">
        <v>734</v>
      </c>
      <c r="G969" s="243"/>
      <c r="H969" s="246">
        <v>-82.939999999999998</v>
      </c>
      <c r="I969" s="247"/>
      <c r="J969" s="243"/>
      <c r="K969" s="243"/>
      <c r="L969" s="248"/>
      <c r="M969" s="249"/>
      <c r="N969" s="250"/>
      <c r="O969" s="250"/>
      <c r="P969" s="250"/>
      <c r="Q969" s="250"/>
      <c r="R969" s="250"/>
      <c r="S969" s="250"/>
      <c r="T969" s="251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2" t="s">
        <v>151</v>
      </c>
      <c r="AU969" s="252" t="s">
        <v>80</v>
      </c>
      <c r="AV969" s="14" t="s">
        <v>80</v>
      </c>
      <c r="AW969" s="14" t="s">
        <v>33</v>
      </c>
      <c r="AX969" s="14" t="s">
        <v>71</v>
      </c>
      <c r="AY969" s="252" t="s">
        <v>140</v>
      </c>
    </row>
    <row r="970" s="15" customFormat="1">
      <c r="A970" s="15"/>
      <c r="B970" s="253"/>
      <c r="C970" s="254"/>
      <c r="D970" s="233" t="s">
        <v>151</v>
      </c>
      <c r="E970" s="255" t="s">
        <v>18</v>
      </c>
      <c r="F970" s="256" t="s">
        <v>154</v>
      </c>
      <c r="G970" s="254"/>
      <c r="H970" s="257">
        <v>1087.1499999999999</v>
      </c>
      <c r="I970" s="258"/>
      <c r="J970" s="254"/>
      <c r="K970" s="254"/>
      <c r="L970" s="259"/>
      <c r="M970" s="260"/>
      <c r="N970" s="261"/>
      <c r="O970" s="261"/>
      <c r="P970" s="261"/>
      <c r="Q970" s="261"/>
      <c r="R970" s="261"/>
      <c r="S970" s="261"/>
      <c r="T970" s="262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63" t="s">
        <v>151</v>
      </c>
      <c r="AU970" s="263" t="s">
        <v>80</v>
      </c>
      <c r="AV970" s="15" t="s">
        <v>147</v>
      </c>
      <c r="AW970" s="15" t="s">
        <v>33</v>
      </c>
      <c r="AX970" s="15" t="s">
        <v>78</v>
      </c>
      <c r="AY970" s="263" t="s">
        <v>140</v>
      </c>
    </row>
    <row r="971" s="2" customFormat="1" ht="16.5" customHeight="1">
      <c r="A971" s="40"/>
      <c r="B971" s="41"/>
      <c r="C971" s="214" t="s">
        <v>735</v>
      </c>
      <c r="D971" s="214" t="s">
        <v>142</v>
      </c>
      <c r="E971" s="215" t="s">
        <v>736</v>
      </c>
      <c r="F971" s="216" t="s">
        <v>737</v>
      </c>
      <c r="G971" s="217" t="s">
        <v>145</v>
      </c>
      <c r="H971" s="218">
        <v>82.939999999999998</v>
      </c>
      <c r="I971" s="219"/>
      <c r="J971" s="218">
        <f>ROUND(I971*H971,2)</f>
        <v>0</v>
      </c>
      <c r="K971" s="216" t="s">
        <v>146</v>
      </c>
      <c r="L971" s="46"/>
      <c r="M971" s="220" t="s">
        <v>18</v>
      </c>
      <c r="N971" s="221" t="s">
        <v>42</v>
      </c>
      <c r="O971" s="86"/>
      <c r="P971" s="222">
        <f>O971*H971</f>
        <v>0</v>
      </c>
      <c r="Q971" s="222">
        <v>0.0315</v>
      </c>
      <c r="R971" s="222">
        <f>Q971*H971</f>
        <v>2.6126100000000001</v>
      </c>
      <c r="S971" s="222">
        <v>0</v>
      </c>
      <c r="T971" s="223">
        <f>S971*H971</f>
        <v>0</v>
      </c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R971" s="224" t="s">
        <v>147</v>
      </c>
      <c r="AT971" s="224" t="s">
        <v>142</v>
      </c>
      <c r="AU971" s="224" t="s">
        <v>80</v>
      </c>
      <c r="AY971" s="19" t="s">
        <v>140</v>
      </c>
      <c r="BE971" s="225">
        <f>IF(N971="základní",J971,0)</f>
        <v>0</v>
      </c>
      <c r="BF971" s="225">
        <f>IF(N971="snížená",J971,0)</f>
        <v>0</v>
      </c>
      <c r="BG971" s="225">
        <f>IF(N971="zákl. přenesená",J971,0)</f>
        <v>0</v>
      </c>
      <c r="BH971" s="225">
        <f>IF(N971="sníž. přenesená",J971,0)</f>
        <v>0</v>
      </c>
      <c r="BI971" s="225">
        <f>IF(N971="nulová",J971,0)</f>
        <v>0</v>
      </c>
      <c r="BJ971" s="19" t="s">
        <v>78</v>
      </c>
      <c r="BK971" s="225">
        <f>ROUND(I971*H971,2)</f>
        <v>0</v>
      </c>
      <c r="BL971" s="19" t="s">
        <v>147</v>
      </c>
      <c r="BM971" s="224" t="s">
        <v>738</v>
      </c>
    </row>
    <row r="972" s="2" customFormat="1">
      <c r="A972" s="40"/>
      <c r="B972" s="41"/>
      <c r="C972" s="42"/>
      <c r="D972" s="226" t="s">
        <v>149</v>
      </c>
      <c r="E972" s="42"/>
      <c r="F972" s="227" t="s">
        <v>739</v>
      </c>
      <c r="G972" s="42"/>
      <c r="H972" s="42"/>
      <c r="I972" s="228"/>
      <c r="J972" s="42"/>
      <c r="K972" s="42"/>
      <c r="L972" s="46"/>
      <c r="M972" s="229"/>
      <c r="N972" s="230"/>
      <c r="O972" s="86"/>
      <c r="P972" s="86"/>
      <c r="Q972" s="86"/>
      <c r="R972" s="86"/>
      <c r="S972" s="86"/>
      <c r="T972" s="87"/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T972" s="19" t="s">
        <v>149</v>
      </c>
      <c r="AU972" s="19" t="s">
        <v>80</v>
      </c>
    </row>
    <row r="973" s="13" customFormat="1">
      <c r="A973" s="13"/>
      <c r="B973" s="231"/>
      <c r="C973" s="232"/>
      <c r="D973" s="233" t="s">
        <v>151</v>
      </c>
      <c r="E973" s="234" t="s">
        <v>18</v>
      </c>
      <c r="F973" s="235" t="s">
        <v>740</v>
      </c>
      <c r="G973" s="232"/>
      <c r="H973" s="234" t="s">
        <v>18</v>
      </c>
      <c r="I973" s="236"/>
      <c r="J973" s="232"/>
      <c r="K973" s="232"/>
      <c r="L973" s="237"/>
      <c r="M973" s="238"/>
      <c r="N973" s="239"/>
      <c r="O973" s="239"/>
      <c r="P973" s="239"/>
      <c r="Q973" s="239"/>
      <c r="R973" s="239"/>
      <c r="S973" s="239"/>
      <c r="T973" s="240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1" t="s">
        <v>151</v>
      </c>
      <c r="AU973" s="241" t="s">
        <v>80</v>
      </c>
      <c r="AV973" s="13" t="s">
        <v>78</v>
      </c>
      <c r="AW973" s="13" t="s">
        <v>33</v>
      </c>
      <c r="AX973" s="13" t="s">
        <v>71</v>
      </c>
      <c r="AY973" s="241" t="s">
        <v>140</v>
      </c>
    </row>
    <row r="974" s="14" customFormat="1">
      <c r="A974" s="14"/>
      <c r="B974" s="242"/>
      <c r="C974" s="243"/>
      <c r="D974" s="233" t="s">
        <v>151</v>
      </c>
      <c r="E974" s="244" t="s">
        <v>18</v>
      </c>
      <c r="F974" s="245" t="s">
        <v>741</v>
      </c>
      <c r="G974" s="243"/>
      <c r="H974" s="246">
        <v>29.75</v>
      </c>
      <c r="I974" s="247"/>
      <c r="J974" s="243"/>
      <c r="K974" s="243"/>
      <c r="L974" s="248"/>
      <c r="M974" s="249"/>
      <c r="N974" s="250"/>
      <c r="O974" s="250"/>
      <c r="P974" s="250"/>
      <c r="Q974" s="250"/>
      <c r="R974" s="250"/>
      <c r="S974" s="250"/>
      <c r="T974" s="251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2" t="s">
        <v>151</v>
      </c>
      <c r="AU974" s="252" t="s">
        <v>80</v>
      </c>
      <c r="AV974" s="14" t="s">
        <v>80</v>
      </c>
      <c r="AW974" s="14" t="s">
        <v>33</v>
      </c>
      <c r="AX974" s="14" t="s">
        <v>71</v>
      </c>
      <c r="AY974" s="252" t="s">
        <v>140</v>
      </c>
    </row>
    <row r="975" s="14" customFormat="1">
      <c r="A975" s="14"/>
      <c r="B975" s="242"/>
      <c r="C975" s="243"/>
      <c r="D975" s="233" t="s">
        <v>151</v>
      </c>
      <c r="E975" s="244" t="s">
        <v>18</v>
      </c>
      <c r="F975" s="245" t="s">
        <v>742</v>
      </c>
      <c r="G975" s="243"/>
      <c r="H975" s="246">
        <v>26.960000000000001</v>
      </c>
      <c r="I975" s="247"/>
      <c r="J975" s="243"/>
      <c r="K975" s="243"/>
      <c r="L975" s="248"/>
      <c r="M975" s="249"/>
      <c r="N975" s="250"/>
      <c r="O975" s="250"/>
      <c r="P975" s="250"/>
      <c r="Q975" s="250"/>
      <c r="R975" s="250"/>
      <c r="S975" s="250"/>
      <c r="T975" s="251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2" t="s">
        <v>151</v>
      </c>
      <c r="AU975" s="252" t="s">
        <v>80</v>
      </c>
      <c r="AV975" s="14" t="s">
        <v>80</v>
      </c>
      <c r="AW975" s="14" t="s">
        <v>33</v>
      </c>
      <c r="AX975" s="14" t="s">
        <v>71</v>
      </c>
      <c r="AY975" s="252" t="s">
        <v>140</v>
      </c>
    </row>
    <row r="976" s="14" customFormat="1">
      <c r="A976" s="14"/>
      <c r="B976" s="242"/>
      <c r="C976" s="243"/>
      <c r="D976" s="233" t="s">
        <v>151</v>
      </c>
      <c r="E976" s="244" t="s">
        <v>18</v>
      </c>
      <c r="F976" s="245" t="s">
        <v>743</v>
      </c>
      <c r="G976" s="243"/>
      <c r="H976" s="246">
        <v>26.23</v>
      </c>
      <c r="I976" s="247"/>
      <c r="J976" s="243"/>
      <c r="K976" s="243"/>
      <c r="L976" s="248"/>
      <c r="M976" s="249"/>
      <c r="N976" s="250"/>
      <c r="O976" s="250"/>
      <c r="P976" s="250"/>
      <c r="Q976" s="250"/>
      <c r="R976" s="250"/>
      <c r="S976" s="250"/>
      <c r="T976" s="251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2" t="s">
        <v>151</v>
      </c>
      <c r="AU976" s="252" t="s">
        <v>80</v>
      </c>
      <c r="AV976" s="14" t="s">
        <v>80</v>
      </c>
      <c r="AW976" s="14" t="s">
        <v>33</v>
      </c>
      <c r="AX976" s="14" t="s">
        <v>71</v>
      </c>
      <c r="AY976" s="252" t="s">
        <v>140</v>
      </c>
    </row>
    <row r="977" s="15" customFormat="1">
      <c r="A977" s="15"/>
      <c r="B977" s="253"/>
      <c r="C977" s="254"/>
      <c r="D977" s="233" t="s">
        <v>151</v>
      </c>
      <c r="E977" s="255" t="s">
        <v>18</v>
      </c>
      <c r="F977" s="256" t="s">
        <v>154</v>
      </c>
      <c r="G977" s="254"/>
      <c r="H977" s="257">
        <v>82.939999999999998</v>
      </c>
      <c r="I977" s="258"/>
      <c r="J977" s="254"/>
      <c r="K977" s="254"/>
      <c r="L977" s="259"/>
      <c r="M977" s="260"/>
      <c r="N977" s="261"/>
      <c r="O977" s="261"/>
      <c r="P977" s="261"/>
      <c r="Q977" s="261"/>
      <c r="R977" s="261"/>
      <c r="S977" s="261"/>
      <c r="T977" s="262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63" t="s">
        <v>151</v>
      </c>
      <c r="AU977" s="263" t="s">
        <v>80</v>
      </c>
      <c r="AV977" s="15" t="s">
        <v>147</v>
      </c>
      <c r="AW977" s="15" t="s">
        <v>33</v>
      </c>
      <c r="AX977" s="15" t="s">
        <v>78</v>
      </c>
      <c r="AY977" s="263" t="s">
        <v>140</v>
      </c>
    </row>
    <row r="978" s="2" customFormat="1" ht="21.75" customHeight="1">
      <c r="A978" s="40"/>
      <c r="B978" s="41"/>
      <c r="C978" s="214" t="s">
        <v>744</v>
      </c>
      <c r="D978" s="214" t="s">
        <v>142</v>
      </c>
      <c r="E978" s="215" t="s">
        <v>745</v>
      </c>
      <c r="F978" s="216" t="s">
        <v>746</v>
      </c>
      <c r="G978" s="217" t="s">
        <v>145</v>
      </c>
      <c r="H978" s="218">
        <v>67.030000000000001</v>
      </c>
      <c r="I978" s="219"/>
      <c r="J978" s="218">
        <f>ROUND(I978*H978,2)</f>
        <v>0</v>
      </c>
      <c r="K978" s="216" t="s">
        <v>146</v>
      </c>
      <c r="L978" s="46"/>
      <c r="M978" s="220" t="s">
        <v>18</v>
      </c>
      <c r="N978" s="221" t="s">
        <v>42</v>
      </c>
      <c r="O978" s="86"/>
      <c r="P978" s="222">
        <f>O978*H978</f>
        <v>0</v>
      </c>
      <c r="Q978" s="222">
        <v>0.0057000000000000002</v>
      </c>
      <c r="R978" s="222">
        <f>Q978*H978</f>
        <v>0.38207099999999999</v>
      </c>
      <c r="S978" s="222">
        <v>0</v>
      </c>
      <c r="T978" s="223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24" t="s">
        <v>147</v>
      </c>
      <c r="AT978" s="224" t="s">
        <v>142</v>
      </c>
      <c r="AU978" s="224" t="s">
        <v>80</v>
      </c>
      <c r="AY978" s="19" t="s">
        <v>140</v>
      </c>
      <c r="BE978" s="225">
        <f>IF(N978="základní",J978,0)</f>
        <v>0</v>
      </c>
      <c r="BF978" s="225">
        <f>IF(N978="snížená",J978,0)</f>
        <v>0</v>
      </c>
      <c r="BG978" s="225">
        <f>IF(N978="zákl. přenesená",J978,0)</f>
        <v>0</v>
      </c>
      <c r="BH978" s="225">
        <f>IF(N978="sníž. přenesená",J978,0)</f>
        <v>0</v>
      </c>
      <c r="BI978" s="225">
        <f>IF(N978="nulová",J978,0)</f>
        <v>0</v>
      </c>
      <c r="BJ978" s="19" t="s">
        <v>78</v>
      </c>
      <c r="BK978" s="225">
        <f>ROUND(I978*H978,2)</f>
        <v>0</v>
      </c>
      <c r="BL978" s="19" t="s">
        <v>147</v>
      </c>
      <c r="BM978" s="224" t="s">
        <v>747</v>
      </c>
    </row>
    <row r="979" s="2" customFormat="1">
      <c r="A979" s="40"/>
      <c r="B979" s="41"/>
      <c r="C979" s="42"/>
      <c r="D979" s="226" t="s">
        <v>149</v>
      </c>
      <c r="E979" s="42"/>
      <c r="F979" s="227" t="s">
        <v>748</v>
      </c>
      <c r="G979" s="42"/>
      <c r="H979" s="42"/>
      <c r="I979" s="228"/>
      <c r="J979" s="42"/>
      <c r="K979" s="42"/>
      <c r="L979" s="46"/>
      <c r="M979" s="229"/>
      <c r="N979" s="230"/>
      <c r="O979" s="86"/>
      <c r="P979" s="86"/>
      <c r="Q979" s="86"/>
      <c r="R979" s="86"/>
      <c r="S979" s="86"/>
      <c r="T979" s="87"/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T979" s="19" t="s">
        <v>149</v>
      </c>
      <c r="AU979" s="19" t="s">
        <v>80</v>
      </c>
    </row>
    <row r="980" s="13" customFormat="1">
      <c r="A980" s="13"/>
      <c r="B980" s="231"/>
      <c r="C980" s="232"/>
      <c r="D980" s="233" t="s">
        <v>151</v>
      </c>
      <c r="E980" s="234" t="s">
        <v>18</v>
      </c>
      <c r="F980" s="235" t="s">
        <v>435</v>
      </c>
      <c r="G980" s="232"/>
      <c r="H980" s="234" t="s">
        <v>18</v>
      </c>
      <c r="I980" s="236"/>
      <c r="J980" s="232"/>
      <c r="K980" s="232"/>
      <c r="L980" s="237"/>
      <c r="M980" s="238"/>
      <c r="N980" s="239"/>
      <c r="O980" s="239"/>
      <c r="P980" s="239"/>
      <c r="Q980" s="239"/>
      <c r="R980" s="239"/>
      <c r="S980" s="239"/>
      <c r="T980" s="240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1" t="s">
        <v>151</v>
      </c>
      <c r="AU980" s="241" t="s">
        <v>80</v>
      </c>
      <c r="AV980" s="13" t="s">
        <v>78</v>
      </c>
      <c r="AW980" s="13" t="s">
        <v>33</v>
      </c>
      <c r="AX980" s="13" t="s">
        <v>71</v>
      </c>
      <c r="AY980" s="241" t="s">
        <v>140</v>
      </c>
    </row>
    <row r="981" s="13" customFormat="1">
      <c r="A981" s="13"/>
      <c r="B981" s="231"/>
      <c r="C981" s="232"/>
      <c r="D981" s="233" t="s">
        <v>151</v>
      </c>
      <c r="E981" s="234" t="s">
        <v>18</v>
      </c>
      <c r="F981" s="235" t="s">
        <v>436</v>
      </c>
      <c r="G981" s="232"/>
      <c r="H981" s="234" t="s">
        <v>18</v>
      </c>
      <c r="I981" s="236"/>
      <c r="J981" s="232"/>
      <c r="K981" s="232"/>
      <c r="L981" s="237"/>
      <c r="M981" s="238"/>
      <c r="N981" s="239"/>
      <c r="O981" s="239"/>
      <c r="P981" s="239"/>
      <c r="Q981" s="239"/>
      <c r="R981" s="239"/>
      <c r="S981" s="239"/>
      <c r="T981" s="24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1" t="s">
        <v>151</v>
      </c>
      <c r="AU981" s="241" t="s">
        <v>80</v>
      </c>
      <c r="AV981" s="13" t="s">
        <v>78</v>
      </c>
      <c r="AW981" s="13" t="s">
        <v>33</v>
      </c>
      <c r="AX981" s="13" t="s">
        <v>71</v>
      </c>
      <c r="AY981" s="241" t="s">
        <v>140</v>
      </c>
    </row>
    <row r="982" s="14" customFormat="1">
      <c r="A982" s="14"/>
      <c r="B982" s="242"/>
      <c r="C982" s="243"/>
      <c r="D982" s="233" t="s">
        <v>151</v>
      </c>
      <c r="E982" s="244" t="s">
        <v>18</v>
      </c>
      <c r="F982" s="245" t="s">
        <v>470</v>
      </c>
      <c r="G982" s="243"/>
      <c r="H982" s="246">
        <v>3.8700000000000001</v>
      </c>
      <c r="I982" s="247"/>
      <c r="J982" s="243"/>
      <c r="K982" s="243"/>
      <c r="L982" s="248"/>
      <c r="M982" s="249"/>
      <c r="N982" s="250"/>
      <c r="O982" s="250"/>
      <c r="P982" s="250"/>
      <c r="Q982" s="250"/>
      <c r="R982" s="250"/>
      <c r="S982" s="250"/>
      <c r="T982" s="25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2" t="s">
        <v>151</v>
      </c>
      <c r="AU982" s="252" t="s">
        <v>80</v>
      </c>
      <c r="AV982" s="14" t="s">
        <v>80</v>
      </c>
      <c r="AW982" s="14" t="s">
        <v>33</v>
      </c>
      <c r="AX982" s="14" t="s">
        <v>71</v>
      </c>
      <c r="AY982" s="252" t="s">
        <v>140</v>
      </c>
    </row>
    <row r="983" s="14" customFormat="1">
      <c r="A983" s="14"/>
      <c r="B983" s="242"/>
      <c r="C983" s="243"/>
      <c r="D983" s="233" t="s">
        <v>151</v>
      </c>
      <c r="E983" s="244" t="s">
        <v>18</v>
      </c>
      <c r="F983" s="245" t="s">
        <v>471</v>
      </c>
      <c r="G983" s="243"/>
      <c r="H983" s="246">
        <v>7.3099999999999996</v>
      </c>
      <c r="I983" s="247"/>
      <c r="J983" s="243"/>
      <c r="K983" s="243"/>
      <c r="L983" s="248"/>
      <c r="M983" s="249"/>
      <c r="N983" s="250"/>
      <c r="O983" s="250"/>
      <c r="P983" s="250"/>
      <c r="Q983" s="250"/>
      <c r="R983" s="250"/>
      <c r="S983" s="250"/>
      <c r="T983" s="251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2" t="s">
        <v>151</v>
      </c>
      <c r="AU983" s="252" t="s">
        <v>80</v>
      </c>
      <c r="AV983" s="14" t="s">
        <v>80</v>
      </c>
      <c r="AW983" s="14" t="s">
        <v>33</v>
      </c>
      <c r="AX983" s="14" t="s">
        <v>71</v>
      </c>
      <c r="AY983" s="252" t="s">
        <v>140</v>
      </c>
    </row>
    <row r="984" s="14" customFormat="1">
      <c r="A984" s="14"/>
      <c r="B984" s="242"/>
      <c r="C984" s="243"/>
      <c r="D984" s="233" t="s">
        <v>151</v>
      </c>
      <c r="E984" s="244" t="s">
        <v>18</v>
      </c>
      <c r="F984" s="245" t="s">
        <v>472</v>
      </c>
      <c r="G984" s="243"/>
      <c r="H984" s="246">
        <v>6.2599999999999998</v>
      </c>
      <c r="I984" s="247"/>
      <c r="J984" s="243"/>
      <c r="K984" s="243"/>
      <c r="L984" s="248"/>
      <c r="M984" s="249"/>
      <c r="N984" s="250"/>
      <c r="O984" s="250"/>
      <c r="P984" s="250"/>
      <c r="Q984" s="250"/>
      <c r="R984" s="250"/>
      <c r="S984" s="250"/>
      <c r="T984" s="251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2" t="s">
        <v>151</v>
      </c>
      <c r="AU984" s="252" t="s">
        <v>80</v>
      </c>
      <c r="AV984" s="14" t="s">
        <v>80</v>
      </c>
      <c r="AW984" s="14" t="s">
        <v>33</v>
      </c>
      <c r="AX984" s="14" t="s">
        <v>71</v>
      </c>
      <c r="AY984" s="252" t="s">
        <v>140</v>
      </c>
    </row>
    <row r="985" s="14" customFormat="1">
      <c r="A985" s="14"/>
      <c r="B985" s="242"/>
      <c r="C985" s="243"/>
      <c r="D985" s="233" t="s">
        <v>151</v>
      </c>
      <c r="E985" s="244" t="s">
        <v>18</v>
      </c>
      <c r="F985" s="245" t="s">
        <v>473</v>
      </c>
      <c r="G985" s="243"/>
      <c r="H985" s="246">
        <v>0.78000000000000003</v>
      </c>
      <c r="I985" s="247"/>
      <c r="J985" s="243"/>
      <c r="K985" s="243"/>
      <c r="L985" s="248"/>
      <c r="M985" s="249"/>
      <c r="N985" s="250"/>
      <c r="O985" s="250"/>
      <c r="P985" s="250"/>
      <c r="Q985" s="250"/>
      <c r="R985" s="250"/>
      <c r="S985" s="250"/>
      <c r="T985" s="251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2" t="s">
        <v>151</v>
      </c>
      <c r="AU985" s="252" t="s">
        <v>80</v>
      </c>
      <c r="AV985" s="14" t="s">
        <v>80</v>
      </c>
      <c r="AW985" s="14" t="s">
        <v>33</v>
      </c>
      <c r="AX985" s="14" t="s">
        <v>71</v>
      </c>
      <c r="AY985" s="252" t="s">
        <v>140</v>
      </c>
    </row>
    <row r="986" s="14" customFormat="1">
      <c r="A986" s="14"/>
      <c r="B986" s="242"/>
      <c r="C986" s="243"/>
      <c r="D986" s="233" t="s">
        <v>151</v>
      </c>
      <c r="E986" s="244" t="s">
        <v>18</v>
      </c>
      <c r="F986" s="245" t="s">
        <v>474</v>
      </c>
      <c r="G986" s="243"/>
      <c r="H986" s="246">
        <v>0.81000000000000005</v>
      </c>
      <c r="I986" s="247"/>
      <c r="J986" s="243"/>
      <c r="K986" s="243"/>
      <c r="L986" s="248"/>
      <c r="M986" s="249"/>
      <c r="N986" s="250"/>
      <c r="O986" s="250"/>
      <c r="P986" s="250"/>
      <c r="Q986" s="250"/>
      <c r="R986" s="250"/>
      <c r="S986" s="250"/>
      <c r="T986" s="25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2" t="s">
        <v>151</v>
      </c>
      <c r="AU986" s="252" t="s">
        <v>80</v>
      </c>
      <c r="AV986" s="14" t="s">
        <v>80</v>
      </c>
      <c r="AW986" s="14" t="s">
        <v>33</v>
      </c>
      <c r="AX986" s="14" t="s">
        <v>71</v>
      </c>
      <c r="AY986" s="252" t="s">
        <v>140</v>
      </c>
    </row>
    <row r="987" s="14" customFormat="1">
      <c r="A987" s="14"/>
      <c r="B987" s="242"/>
      <c r="C987" s="243"/>
      <c r="D987" s="233" t="s">
        <v>151</v>
      </c>
      <c r="E987" s="244" t="s">
        <v>18</v>
      </c>
      <c r="F987" s="245" t="s">
        <v>475</v>
      </c>
      <c r="G987" s="243"/>
      <c r="H987" s="246">
        <v>0.53000000000000003</v>
      </c>
      <c r="I987" s="247"/>
      <c r="J987" s="243"/>
      <c r="K987" s="243"/>
      <c r="L987" s="248"/>
      <c r="M987" s="249"/>
      <c r="N987" s="250"/>
      <c r="O987" s="250"/>
      <c r="P987" s="250"/>
      <c r="Q987" s="250"/>
      <c r="R987" s="250"/>
      <c r="S987" s="250"/>
      <c r="T987" s="251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2" t="s">
        <v>151</v>
      </c>
      <c r="AU987" s="252" t="s">
        <v>80</v>
      </c>
      <c r="AV987" s="14" t="s">
        <v>80</v>
      </c>
      <c r="AW987" s="14" t="s">
        <v>33</v>
      </c>
      <c r="AX987" s="14" t="s">
        <v>71</v>
      </c>
      <c r="AY987" s="252" t="s">
        <v>140</v>
      </c>
    </row>
    <row r="988" s="14" customFormat="1">
      <c r="A988" s="14"/>
      <c r="B988" s="242"/>
      <c r="C988" s="243"/>
      <c r="D988" s="233" t="s">
        <v>151</v>
      </c>
      <c r="E988" s="244" t="s">
        <v>18</v>
      </c>
      <c r="F988" s="245" t="s">
        <v>476</v>
      </c>
      <c r="G988" s="243"/>
      <c r="H988" s="246">
        <v>0.32000000000000001</v>
      </c>
      <c r="I988" s="247"/>
      <c r="J988" s="243"/>
      <c r="K988" s="243"/>
      <c r="L988" s="248"/>
      <c r="M988" s="249"/>
      <c r="N988" s="250"/>
      <c r="O988" s="250"/>
      <c r="P988" s="250"/>
      <c r="Q988" s="250"/>
      <c r="R988" s="250"/>
      <c r="S988" s="250"/>
      <c r="T988" s="251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2" t="s">
        <v>151</v>
      </c>
      <c r="AU988" s="252" t="s">
        <v>80</v>
      </c>
      <c r="AV988" s="14" t="s">
        <v>80</v>
      </c>
      <c r="AW988" s="14" t="s">
        <v>33</v>
      </c>
      <c r="AX988" s="14" t="s">
        <v>71</v>
      </c>
      <c r="AY988" s="252" t="s">
        <v>140</v>
      </c>
    </row>
    <row r="989" s="14" customFormat="1">
      <c r="A989" s="14"/>
      <c r="B989" s="242"/>
      <c r="C989" s="243"/>
      <c r="D989" s="233" t="s">
        <v>151</v>
      </c>
      <c r="E989" s="244" t="s">
        <v>18</v>
      </c>
      <c r="F989" s="245" t="s">
        <v>477</v>
      </c>
      <c r="G989" s="243"/>
      <c r="H989" s="246">
        <v>0.040000000000000001</v>
      </c>
      <c r="I989" s="247"/>
      <c r="J989" s="243"/>
      <c r="K989" s="243"/>
      <c r="L989" s="248"/>
      <c r="M989" s="249"/>
      <c r="N989" s="250"/>
      <c r="O989" s="250"/>
      <c r="P989" s="250"/>
      <c r="Q989" s="250"/>
      <c r="R989" s="250"/>
      <c r="S989" s="250"/>
      <c r="T989" s="251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2" t="s">
        <v>151</v>
      </c>
      <c r="AU989" s="252" t="s">
        <v>80</v>
      </c>
      <c r="AV989" s="14" t="s">
        <v>80</v>
      </c>
      <c r="AW989" s="14" t="s">
        <v>33</v>
      </c>
      <c r="AX989" s="14" t="s">
        <v>71</v>
      </c>
      <c r="AY989" s="252" t="s">
        <v>140</v>
      </c>
    </row>
    <row r="990" s="13" customFormat="1">
      <c r="A990" s="13"/>
      <c r="B990" s="231"/>
      <c r="C990" s="232"/>
      <c r="D990" s="233" t="s">
        <v>151</v>
      </c>
      <c r="E990" s="234" t="s">
        <v>18</v>
      </c>
      <c r="F990" s="235" t="s">
        <v>441</v>
      </c>
      <c r="G990" s="232"/>
      <c r="H990" s="234" t="s">
        <v>18</v>
      </c>
      <c r="I990" s="236"/>
      <c r="J990" s="232"/>
      <c r="K990" s="232"/>
      <c r="L990" s="237"/>
      <c r="M990" s="238"/>
      <c r="N990" s="239"/>
      <c r="O990" s="239"/>
      <c r="P990" s="239"/>
      <c r="Q990" s="239"/>
      <c r="R990" s="239"/>
      <c r="S990" s="239"/>
      <c r="T990" s="240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1" t="s">
        <v>151</v>
      </c>
      <c r="AU990" s="241" t="s">
        <v>80</v>
      </c>
      <c r="AV990" s="13" t="s">
        <v>78</v>
      </c>
      <c r="AW990" s="13" t="s">
        <v>33</v>
      </c>
      <c r="AX990" s="13" t="s">
        <v>71</v>
      </c>
      <c r="AY990" s="241" t="s">
        <v>140</v>
      </c>
    </row>
    <row r="991" s="14" customFormat="1">
      <c r="A991" s="14"/>
      <c r="B991" s="242"/>
      <c r="C991" s="243"/>
      <c r="D991" s="233" t="s">
        <v>151</v>
      </c>
      <c r="E991" s="244" t="s">
        <v>18</v>
      </c>
      <c r="F991" s="245" t="s">
        <v>478</v>
      </c>
      <c r="G991" s="243"/>
      <c r="H991" s="246">
        <v>0.089999999999999997</v>
      </c>
      <c r="I991" s="247"/>
      <c r="J991" s="243"/>
      <c r="K991" s="243"/>
      <c r="L991" s="248"/>
      <c r="M991" s="249"/>
      <c r="N991" s="250"/>
      <c r="O991" s="250"/>
      <c r="P991" s="250"/>
      <c r="Q991" s="250"/>
      <c r="R991" s="250"/>
      <c r="S991" s="250"/>
      <c r="T991" s="25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2" t="s">
        <v>151</v>
      </c>
      <c r="AU991" s="252" t="s">
        <v>80</v>
      </c>
      <c r="AV991" s="14" t="s">
        <v>80</v>
      </c>
      <c r="AW991" s="14" t="s">
        <v>33</v>
      </c>
      <c r="AX991" s="14" t="s">
        <v>71</v>
      </c>
      <c r="AY991" s="252" t="s">
        <v>140</v>
      </c>
    </row>
    <row r="992" s="14" customFormat="1">
      <c r="A992" s="14"/>
      <c r="B992" s="242"/>
      <c r="C992" s="243"/>
      <c r="D992" s="233" t="s">
        <v>151</v>
      </c>
      <c r="E992" s="244" t="s">
        <v>18</v>
      </c>
      <c r="F992" s="245" t="s">
        <v>479</v>
      </c>
      <c r="G992" s="243"/>
      <c r="H992" s="246">
        <v>1.49</v>
      </c>
      <c r="I992" s="247"/>
      <c r="J992" s="243"/>
      <c r="K992" s="243"/>
      <c r="L992" s="248"/>
      <c r="M992" s="249"/>
      <c r="N992" s="250"/>
      <c r="O992" s="250"/>
      <c r="P992" s="250"/>
      <c r="Q992" s="250"/>
      <c r="R992" s="250"/>
      <c r="S992" s="250"/>
      <c r="T992" s="251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2" t="s">
        <v>151</v>
      </c>
      <c r="AU992" s="252" t="s">
        <v>80</v>
      </c>
      <c r="AV992" s="14" t="s">
        <v>80</v>
      </c>
      <c r="AW992" s="14" t="s">
        <v>33</v>
      </c>
      <c r="AX992" s="14" t="s">
        <v>71</v>
      </c>
      <c r="AY992" s="252" t="s">
        <v>140</v>
      </c>
    </row>
    <row r="993" s="14" customFormat="1">
      <c r="A993" s="14"/>
      <c r="B993" s="242"/>
      <c r="C993" s="243"/>
      <c r="D993" s="233" t="s">
        <v>151</v>
      </c>
      <c r="E993" s="244" t="s">
        <v>18</v>
      </c>
      <c r="F993" s="245" t="s">
        <v>479</v>
      </c>
      <c r="G993" s="243"/>
      <c r="H993" s="246">
        <v>1.49</v>
      </c>
      <c r="I993" s="247"/>
      <c r="J993" s="243"/>
      <c r="K993" s="243"/>
      <c r="L993" s="248"/>
      <c r="M993" s="249"/>
      <c r="N993" s="250"/>
      <c r="O993" s="250"/>
      <c r="P993" s="250"/>
      <c r="Q993" s="250"/>
      <c r="R993" s="250"/>
      <c r="S993" s="250"/>
      <c r="T993" s="251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2" t="s">
        <v>151</v>
      </c>
      <c r="AU993" s="252" t="s">
        <v>80</v>
      </c>
      <c r="AV993" s="14" t="s">
        <v>80</v>
      </c>
      <c r="AW993" s="14" t="s">
        <v>33</v>
      </c>
      <c r="AX993" s="14" t="s">
        <v>71</v>
      </c>
      <c r="AY993" s="252" t="s">
        <v>140</v>
      </c>
    </row>
    <row r="994" s="14" customFormat="1">
      <c r="A994" s="14"/>
      <c r="B994" s="242"/>
      <c r="C994" s="243"/>
      <c r="D994" s="233" t="s">
        <v>151</v>
      </c>
      <c r="E994" s="244" t="s">
        <v>18</v>
      </c>
      <c r="F994" s="245" t="s">
        <v>478</v>
      </c>
      <c r="G994" s="243"/>
      <c r="H994" s="246">
        <v>0.089999999999999997</v>
      </c>
      <c r="I994" s="247"/>
      <c r="J994" s="243"/>
      <c r="K994" s="243"/>
      <c r="L994" s="248"/>
      <c r="M994" s="249"/>
      <c r="N994" s="250"/>
      <c r="O994" s="250"/>
      <c r="P994" s="250"/>
      <c r="Q994" s="250"/>
      <c r="R994" s="250"/>
      <c r="S994" s="250"/>
      <c r="T994" s="251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2" t="s">
        <v>151</v>
      </c>
      <c r="AU994" s="252" t="s">
        <v>80</v>
      </c>
      <c r="AV994" s="14" t="s">
        <v>80</v>
      </c>
      <c r="AW994" s="14" t="s">
        <v>33</v>
      </c>
      <c r="AX994" s="14" t="s">
        <v>71</v>
      </c>
      <c r="AY994" s="252" t="s">
        <v>140</v>
      </c>
    </row>
    <row r="995" s="13" customFormat="1">
      <c r="A995" s="13"/>
      <c r="B995" s="231"/>
      <c r="C995" s="232"/>
      <c r="D995" s="233" t="s">
        <v>151</v>
      </c>
      <c r="E995" s="234" t="s">
        <v>18</v>
      </c>
      <c r="F995" s="235" t="s">
        <v>444</v>
      </c>
      <c r="G995" s="232"/>
      <c r="H995" s="234" t="s">
        <v>18</v>
      </c>
      <c r="I995" s="236"/>
      <c r="J995" s="232"/>
      <c r="K995" s="232"/>
      <c r="L995" s="237"/>
      <c r="M995" s="238"/>
      <c r="N995" s="239"/>
      <c r="O995" s="239"/>
      <c r="P995" s="239"/>
      <c r="Q995" s="239"/>
      <c r="R995" s="239"/>
      <c r="S995" s="239"/>
      <c r="T995" s="240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1" t="s">
        <v>151</v>
      </c>
      <c r="AU995" s="241" t="s">
        <v>80</v>
      </c>
      <c r="AV995" s="13" t="s">
        <v>78</v>
      </c>
      <c r="AW995" s="13" t="s">
        <v>33</v>
      </c>
      <c r="AX995" s="13" t="s">
        <v>71</v>
      </c>
      <c r="AY995" s="241" t="s">
        <v>140</v>
      </c>
    </row>
    <row r="996" s="14" customFormat="1">
      <c r="A996" s="14"/>
      <c r="B996" s="242"/>
      <c r="C996" s="243"/>
      <c r="D996" s="233" t="s">
        <v>151</v>
      </c>
      <c r="E996" s="244" t="s">
        <v>18</v>
      </c>
      <c r="F996" s="245" t="s">
        <v>480</v>
      </c>
      <c r="G996" s="243"/>
      <c r="H996" s="246">
        <v>1.1699999999999999</v>
      </c>
      <c r="I996" s="247"/>
      <c r="J996" s="243"/>
      <c r="K996" s="243"/>
      <c r="L996" s="248"/>
      <c r="M996" s="249"/>
      <c r="N996" s="250"/>
      <c r="O996" s="250"/>
      <c r="P996" s="250"/>
      <c r="Q996" s="250"/>
      <c r="R996" s="250"/>
      <c r="S996" s="250"/>
      <c r="T996" s="251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2" t="s">
        <v>151</v>
      </c>
      <c r="AU996" s="252" t="s">
        <v>80</v>
      </c>
      <c r="AV996" s="14" t="s">
        <v>80</v>
      </c>
      <c r="AW996" s="14" t="s">
        <v>33</v>
      </c>
      <c r="AX996" s="14" t="s">
        <v>71</v>
      </c>
      <c r="AY996" s="252" t="s">
        <v>140</v>
      </c>
    </row>
    <row r="997" s="14" customFormat="1">
      <c r="A997" s="14"/>
      <c r="B997" s="242"/>
      <c r="C997" s="243"/>
      <c r="D997" s="233" t="s">
        <v>151</v>
      </c>
      <c r="E997" s="244" t="s">
        <v>18</v>
      </c>
      <c r="F997" s="245" t="s">
        <v>481</v>
      </c>
      <c r="G997" s="243"/>
      <c r="H997" s="246">
        <v>5.04</v>
      </c>
      <c r="I997" s="247"/>
      <c r="J997" s="243"/>
      <c r="K997" s="243"/>
      <c r="L997" s="248"/>
      <c r="M997" s="249"/>
      <c r="N997" s="250"/>
      <c r="O997" s="250"/>
      <c r="P997" s="250"/>
      <c r="Q997" s="250"/>
      <c r="R997" s="250"/>
      <c r="S997" s="250"/>
      <c r="T997" s="251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2" t="s">
        <v>151</v>
      </c>
      <c r="AU997" s="252" t="s">
        <v>80</v>
      </c>
      <c r="AV997" s="14" t="s">
        <v>80</v>
      </c>
      <c r="AW997" s="14" t="s">
        <v>33</v>
      </c>
      <c r="AX997" s="14" t="s">
        <v>71</v>
      </c>
      <c r="AY997" s="252" t="s">
        <v>140</v>
      </c>
    </row>
    <row r="998" s="14" customFormat="1">
      <c r="A998" s="14"/>
      <c r="B998" s="242"/>
      <c r="C998" s="243"/>
      <c r="D998" s="233" t="s">
        <v>151</v>
      </c>
      <c r="E998" s="244" t="s">
        <v>18</v>
      </c>
      <c r="F998" s="245" t="s">
        <v>482</v>
      </c>
      <c r="G998" s="243"/>
      <c r="H998" s="246">
        <v>4.2800000000000002</v>
      </c>
      <c r="I998" s="247"/>
      <c r="J998" s="243"/>
      <c r="K998" s="243"/>
      <c r="L998" s="248"/>
      <c r="M998" s="249"/>
      <c r="N998" s="250"/>
      <c r="O998" s="250"/>
      <c r="P998" s="250"/>
      <c r="Q998" s="250"/>
      <c r="R998" s="250"/>
      <c r="S998" s="250"/>
      <c r="T998" s="25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2" t="s">
        <v>151</v>
      </c>
      <c r="AU998" s="252" t="s">
        <v>80</v>
      </c>
      <c r="AV998" s="14" t="s">
        <v>80</v>
      </c>
      <c r="AW998" s="14" t="s">
        <v>33</v>
      </c>
      <c r="AX998" s="14" t="s">
        <v>71</v>
      </c>
      <c r="AY998" s="252" t="s">
        <v>140</v>
      </c>
    </row>
    <row r="999" s="14" customFormat="1">
      <c r="A999" s="14"/>
      <c r="B999" s="242"/>
      <c r="C999" s="243"/>
      <c r="D999" s="233" t="s">
        <v>151</v>
      </c>
      <c r="E999" s="244" t="s">
        <v>18</v>
      </c>
      <c r="F999" s="245" t="s">
        <v>483</v>
      </c>
      <c r="G999" s="243"/>
      <c r="H999" s="246">
        <v>8.0999999999999996</v>
      </c>
      <c r="I999" s="247"/>
      <c r="J999" s="243"/>
      <c r="K999" s="243"/>
      <c r="L999" s="248"/>
      <c r="M999" s="249"/>
      <c r="N999" s="250"/>
      <c r="O999" s="250"/>
      <c r="P999" s="250"/>
      <c r="Q999" s="250"/>
      <c r="R999" s="250"/>
      <c r="S999" s="250"/>
      <c r="T999" s="251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2" t="s">
        <v>151</v>
      </c>
      <c r="AU999" s="252" t="s">
        <v>80</v>
      </c>
      <c r="AV999" s="14" t="s">
        <v>80</v>
      </c>
      <c r="AW999" s="14" t="s">
        <v>33</v>
      </c>
      <c r="AX999" s="14" t="s">
        <v>71</v>
      </c>
      <c r="AY999" s="252" t="s">
        <v>140</v>
      </c>
    </row>
    <row r="1000" s="14" customFormat="1">
      <c r="A1000" s="14"/>
      <c r="B1000" s="242"/>
      <c r="C1000" s="243"/>
      <c r="D1000" s="233" t="s">
        <v>151</v>
      </c>
      <c r="E1000" s="244" t="s">
        <v>18</v>
      </c>
      <c r="F1000" s="245" t="s">
        <v>484</v>
      </c>
      <c r="G1000" s="243"/>
      <c r="H1000" s="246">
        <v>7.6500000000000004</v>
      </c>
      <c r="I1000" s="247"/>
      <c r="J1000" s="243"/>
      <c r="K1000" s="243"/>
      <c r="L1000" s="248"/>
      <c r="M1000" s="249"/>
      <c r="N1000" s="250"/>
      <c r="O1000" s="250"/>
      <c r="P1000" s="250"/>
      <c r="Q1000" s="250"/>
      <c r="R1000" s="250"/>
      <c r="S1000" s="250"/>
      <c r="T1000" s="251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2" t="s">
        <v>151</v>
      </c>
      <c r="AU1000" s="252" t="s">
        <v>80</v>
      </c>
      <c r="AV1000" s="14" t="s">
        <v>80</v>
      </c>
      <c r="AW1000" s="14" t="s">
        <v>33</v>
      </c>
      <c r="AX1000" s="14" t="s">
        <v>71</v>
      </c>
      <c r="AY1000" s="252" t="s">
        <v>140</v>
      </c>
    </row>
    <row r="1001" s="14" customFormat="1">
      <c r="A1001" s="14"/>
      <c r="B1001" s="242"/>
      <c r="C1001" s="243"/>
      <c r="D1001" s="233" t="s">
        <v>151</v>
      </c>
      <c r="E1001" s="244" t="s">
        <v>18</v>
      </c>
      <c r="F1001" s="245" t="s">
        <v>474</v>
      </c>
      <c r="G1001" s="243"/>
      <c r="H1001" s="246">
        <v>0.81000000000000005</v>
      </c>
      <c r="I1001" s="247"/>
      <c r="J1001" s="243"/>
      <c r="K1001" s="243"/>
      <c r="L1001" s="248"/>
      <c r="M1001" s="249"/>
      <c r="N1001" s="250"/>
      <c r="O1001" s="250"/>
      <c r="P1001" s="250"/>
      <c r="Q1001" s="250"/>
      <c r="R1001" s="250"/>
      <c r="S1001" s="250"/>
      <c r="T1001" s="251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2" t="s">
        <v>151</v>
      </c>
      <c r="AU1001" s="252" t="s">
        <v>80</v>
      </c>
      <c r="AV1001" s="14" t="s">
        <v>80</v>
      </c>
      <c r="AW1001" s="14" t="s">
        <v>33</v>
      </c>
      <c r="AX1001" s="14" t="s">
        <v>71</v>
      </c>
      <c r="AY1001" s="252" t="s">
        <v>140</v>
      </c>
    </row>
    <row r="1002" s="14" customFormat="1">
      <c r="A1002" s="14"/>
      <c r="B1002" s="242"/>
      <c r="C1002" s="243"/>
      <c r="D1002" s="233" t="s">
        <v>151</v>
      </c>
      <c r="E1002" s="244" t="s">
        <v>18</v>
      </c>
      <c r="F1002" s="245" t="s">
        <v>475</v>
      </c>
      <c r="G1002" s="243"/>
      <c r="H1002" s="246">
        <v>0.53000000000000003</v>
      </c>
      <c r="I1002" s="247"/>
      <c r="J1002" s="243"/>
      <c r="K1002" s="243"/>
      <c r="L1002" s="248"/>
      <c r="M1002" s="249"/>
      <c r="N1002" s="250"/>
      <c r="O1002" s="250"/>
      <c r="P1002" s="250"/>
      <c r="Q1002" s="250"/>
      <c r="R1002" s="250"/>
      <c r="S1002" s="250"/>
      <c r="T1002" s="25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2" t="s">
        <v>151</v>
      </c>
      <c r="AU1002" s="252" t="s">
        <v>80</v>
      </c>
      <c r="AV1002" s="14" t="s">
        <v>80</v>
      </c>
      <c r="AW1002" s="14" t="s">
        <v>33</v>
      </c>
      <c r="AX1002" s="14" t="s">
        <v>71</v>
      </c>
      <c r="AY1002" s="252" t="s">
        <v>140</v>
      </c>
    </row>
    <row r="1003" s="14" customFormat="1">
      <c r="A1003" s="14"/>
      <c r="B1003" s="242"/>
      <c r="C1003" s="243"/>
      <c r="D1003" s="233" t="s">
        <v>151</v>
      </c>
      <c r="E1003" s="244" t="s">
        <v>18</v>
      </c>
      <c r="F1003" s="245" t="s">
        <v>476</v>
      </c>
      <c r="G1003" s="243"/>
      <c r="H1003" s="246">
        <v>0.32000000000000001</v>
      </c>
      <c r="I1003" s="247"/>
      <c r="J1003" s="243"/>
      <c r="K1003" s="243"/>
      <c r="L1003" s="248"/>
      <c r="M1003" s="249"/>
      <c r="N1003" s="250"/>
      <c r="O1003" s="250"/>
      <c r="P1003" s="250"/>
      <c r="Q1003" s="250"/>
      <c r="R1003" s="250"/>
      <c r="S1003" s="250"/>
      <c r="T1003" s="251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2" t="s">
        <v>151</v>
      </c>
      <c r="AU1003" s="252" t="s">
        <v>80</v>
      </c>
      <c r="AV1003" s="14" t="s">
        <v>80</v>
      </c>
      <c r="AW1003" s="14" t="s">
        <v>33</v>
      </c>
      <c r="AX1003" s="14" t="s">
        <v>71</v>
      </c>
      <c r="AY1003" s="252" t="s">
        <v>140</v>
      </c>
    </row>
    <row r="1004" s="14" customFormat="1">
      <c r="A1004" s="14"/>
      <c r="B1004" s="242"/>
      <c r="C1004" s="243"/>
      <c r="D1004" s="233" t="s">
        <v>151</v>
      </c>
      <c r="E1004" s="244" t="s">
        <v>18</v>
      </c>
      <c r="F1004" s="245" t="s">
        <v>477</v>
      </c>
      <c r="G1004" s="243"/>
      <c r="H1004" s="246">
        <v>0.040000000000000001</v>
      </c>
      <c r="I1004" s="247"/>
      <c r="J1004" s="243"/>
      <c r="K1004" s="243"/>
      <c r="L1004" s="248"/>
      <c r="M1004" s="249"/>
      <c r="N1004" s="250"/>
      <c r="O1004" s="250"/>
      <c r="P1004" s="250"/>
      <c r="Q1004" s="250"/>
      <c r="R1004" s="250"/>
      <c r="S1004" s="250"/>
      <c r="T1004" s="251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2" t="s">
        <v>151</v>
      </c>
      <c r="AU1004" s="252" t="s">
        <v>80</v>
      </c>
      <c r="AV1004" s="14" t="s">
        <v>80</v>
      </c>
      <c r="AW1004" s="14" t="s">
        <v>33</v>
      </c>
      <c r="AX1004" s="14" t="s">
        <v>71</v>
      </c>
      <c r="AY1004" s="252" t="s">
        <v>140</v>
      </c>
    </row>
    <row r="1005" s="13" customFormat="1">
      <c r="A1005" s="13"/>
      <c r="B1005" s="231"/>
      <c r="C1005" s="232"/>
      <c r="D1005" s="233" t="s">
        <v>151</v>
      </c>
      <c r="E1005" s="234" t="s">
        <v>18</v>
      </c>
      <c r="F1005" s="235" t="s">
        <v>450</v>
      </c>
      <c r="G1005" s="232"/>
      <c r="H1005" s="234" t="s">
        <v>18</v>
      </c>
      <c r="I1005" s="236"/>
      <c r="J1005" s="232"/>
      <c r="K1005" s="232"/>
      <c r="L1005" s="237"/>
      <c r="M1005" s="238"/>
      <c r="N1005" s="239"/>
      <c r="O1005" s="239"/>
      <c r="P1005" s="239"/>
      <c r="Q1005" s="239"/>
      <c r="R1005" s="239"/>
      <c r="S1005" s="239"/>
      <c r="T1005" s="24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1" t="s">
        <v>151</v>
      </c>
      <c r="AU1005" s="241" t="s">
        <v>80</v>
      </c>
      <c r="AV1005" s="13" t="s">
        <v>78</v>
      </c>
      <c r="AW1005" s="13" t="s">
        <v>33</v>
      </c>
      <c r="AX1005" s="13" t="s">
        <v>71</v>
      </c>
      <c r="AY1005" s="241" t="s">
        <v>140</v>
      </c>
    </row>
    <row r="1006" s="14" customFormat="1">
      <c r="A1006" s="14"/>
      <c r="B1006" s="242"/>
      <c r="C1006" s="243"/>
      <c r="D1006" s="233" t="s">
        <v>151</v>
      </c>
      <c r="E1006" s="244" t="s">
        <v>18</v>
      </c>
      <c r="F1006" s="245" t="s">
        <v>485</v>
      </c>
      <c r="G1006" s="243"/>
      <c r="H1006" s="246">
        <v>6.6399999999999997</v>
      </c>
      <c r="I1006" s="247"/>
      <c r="J1006" s="243"/>
      <c r="K1006" s="243"/>
      <c r="L1006" s="248"/>
      <c r="M1006" s="249"/>
      <c r="N1006" s="250"/>
      <c r="O1006" s="250"/>
      <c r="P1006" s="250"/>
      <c r="Q1006" s="250"/>
      <c r="R1006" s="250"/>
      <c r="S1006" s="250"/>
      <c r="T1006" s="25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2" t="s">
        <v>151</v>
      </c>
      <c r="AU1006" s="252" t="s">
        <v>80</v>
      </c>
      <c r="AV1006" s="14" t="s">
        <v>80</v>
      </c>
      <c r="AW1006" s="14" t="s">
        <v>33</v>
      </c>
      <c r="AX1006" s="14" t="s">
        <v>71</v>
      </c>
      <c r="AY1006" s="252" t="s">
        <v>140</v>
      </c>
    </row>
    <row r="1007" s="14" customFormat="1">
      <c r="A1007" s="14"/>
      <c r="B1007" s="242"/>
      <c r="C1007" s="243"/>
      <c r="D1007" s="233" t="s">
        <v>151</v>
      </c>
      <c r="E1007" s="244" t="s">
        <v>18</v>
      </c>
      <c r="F1007" s="245" t="s">
        <v>486</v>
      </c>
      <c r="G1007" s="243"/>
      <c r="H1007" s="246">
        <v>5.0499999999999998</v>
      </c>
      <c r="I1007" s="247"/>
      <c r="J1007" s="243"/>
      <c r="K1007" s="243"/>
      <c r="L1007" s="248"/>
      <c r="M1007" s="249"/>
      <c r="N1007" s="250"/>
      <c r="O1007" s="250"/>
      <c r="P1007" s="250"/>
      <c r="Q1007" s="250"/>
      <c r="R1007" s="250"/>
      <c r="S1007" s="250"/>
      <c r="T1007" s="251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2" t="s">
        <v>151</v>
      </c>
      <c r="AU1007" s="252" t="s">
        <v>80</v>
      </c>
      <c r="AV1007" s="14" t="s">
        <v>80</v>
      </c>
      <c r="AW1007" s="14" t="s">
        <v>33</v>
      </c>
      <c r="AX1007" s="14" t="s">
        <v>71</v>
      </c>
      <c r="AY1007" s="252" t="s">
        <v>140</v>
      </c>
    </row>
    <row r="1008" s="14" customFormat="1">
      <c r="A1008" s="14"/>
      <c r="B1008" s="242"/>
      <c r="C1008" s="243"/>
      <c r="D1008" s="233" t="s">
        <v>151</v>
      </c>
      <c r="E1008" s="244" t="s">
        <v>18</v>
      </c>
      <c r="F1008" s="245" t="s">
        <v>454</v>
      </c>
      <c r="G1008" s="243"/>
      <c r="H1008" s="246">
        <v>2.52</v>
      </c>
      <c r="I1008" s="247"/>
      <c r="J1008" s="243"/>
      <c r="K1008" s="243"/>
      <c r="L1008" s="248"/>
      <c r="M1008" s="249"/>
      <c r="N1008" s="250"/>
      <c r="O1008" s="250"/>
      <c r="P1008" s="250"/>
      <c r="Q1008" s="250"/>
      <c r="R1008" s="250"/>
      <c r="S1008" s="250"/>
      <c r="T1008" s="251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2" t="s">
        <v>151</v>
      </c>
      <c r="AU1008" s="252" t="s">
        <v>80</v>
      </c>
      <c r="AV1008" s="14" t="s">
        <v>80</v>
      </c>
      <c r="AW1008" s="14" t="s">
        <v>33</v>
      </c>
      <c r="AX1008" s="14" t="s">
        <v>71</v>
      </c>
      <c r="AY1008" s="252" t="s">
        <v>140</v>
      </c>
    </row>
    <row r="1009" s="14" customFormat="1">
      <c r="A1009" s="14"/>
      <c r="B1009" s="242"/>
      <c r="C1009" s="243"/>
      <c r="D1009" s="233" t="s">
        <v>151</v>
      </c>
      <c r="E1009" s="244" t="s">
        <v>18</v>
      </c>
      <c r="F1009" s="245" t="s">
        <v>487</v>
      </c>
      <c r="G1009" s="243"/>
      <c r="H1009" s="246">
        <v>1.8</v>
      </c>
      <c r="I1009" s="247"/>
      <c r="J1009" s="243"/>
      <c r="K1009" s="243"/>
      <c r="L1009" s="248"/>
      <c r="M1009" s="249"/>
      <c r="N1009" s="250"/>
      <c r="O1009" s="250"/>
      <c r="P1009" s="250"/>
      <c r="Q1009" s="250"/>
      <c r="R1009" s="250"/>
      <c r="S1009" s="250"/>
      <c r="T1009" s="25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2" t="s">
        <v>151</v>
      </c>
      <c r="AU1009" s="252" t="s">
        <v>80</v>
      </c>
      <c r="AV1009" s="14" t="s">
        <v>80</v>
      </c>
      <c r="AW1009" s="14" t="s">
        <v>33</v>
      </c>
      <c r="AX1009" s="14" t="s">
        <v>71</v>
      </c>
      <c r="AY1009" s="252" t="s">
        <v>140</v>
      </c>
    </row>
    <row r="1010" s="15" customFormat="1">
      <c r="A1010" s="15"/>
      <c r="B1010" s="253"/>
      <c r="C1010" s="254"/>
      <c r="D1010" s="233" t="s">
        <v>151</v>
      </c>
      <c r="E1010" s="255" t="s">
        <v>18</v>
      </c>
      <c r="F1010" s="256" t="s">
        <v>154</v>
      </c>
      <c r="G1010" s="254"/>
      <c r="H1010" s="257">
        <v>67.029999999999987</v>
      </c>
      <c r="I1010" s="258"/>
      <c r="J1010" s="254"/>
      <c r="K1010" s="254"/>
      <c r="L1010" s="259"/>
      <c r="M1010" s="260"/>
      <c r="N1010" s="261"/>
      <c r="O1010" s="261"/>
      <c r="P1010" s="261"/>
      <c r="Q1010" s="261"/>
      <c r="R1010" s="261"/>
      <c r="S1010" s="261"/>
      <c r="T1010" s="262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T1010" s="263" t="s">
        <v>151</v>
      </c>
      <c r="AU1010" s="263" t="s">
        <v>80</v>
      </c>
      <c r="AV1010" s="15" t="s">
        <v>147</v>
      </c>
      <c r="AW1010" s="15" t="s">
        <v>33</v>
      </c>
      <c r="AX1010" s="15" t="s">
        <v>78</v>
      </c>
      <c r="AY1010" s="263" t="s">
        <v>140</v>
      </c>
    </row>
    <row r="1011" s="2" customFormat="1" ht="24.15" customHeight="1">
      <c r="A1011" s="40"/>
      <c r="B1011" s="41"/>
      <c r="C1011" s="214" t="s">
        <v>749</v>
      </c>
      <c r="D1011" s="214" t="s">
        <v>142</v>
      </c>
      <c r="E1011" s="215" t="s">
        <v>750</v>
      </c>
      <c r="F1011" s="216" t="s">
        <v>751</v>
      </c>
      <c r="G1011" s="217" t="s">
        <v>145</v>
      </c>
      <c r="H1011" s="218">
        <v>1258.25</v>
      </c>
      <c r="I1011" s="219"/>
      <c r="J1011" s="218">
        <f>ROUND(I1011*H1011,2)</f>
        <v>0</v>
      </c>
      <c r="K1011" s="216" t="s">
        <v>146</v>
      </c>
      <c r="L1011" s="46"/>
      <c r="M1011" s="220" t="s">
        <v>18</v>
      </c>
      <c r="N1011" s="221" t="s">
        <v>42</v>
      </c>
      <c r="O1011" s="86"/>
      <c r="P1011" s="222">
        <f>O1011*H1011</f>
        <v>0</v>
      </c>
      <c r="Q1011" s="222">
        <v>0.0027499999999999998</v>
      </c>
      <c r="R1011" s="222">
        <f>Q1011*H1011</f>
        <v>3.4601875</v>
      </c>
      <c r="S1011" s="222">
        <v>0</v>
      </c>
      <c r="T1011" s="223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24" t="s">
        <v>147</v>
      </c>
      <c r="AT1011" s="224" t="s">
        <v>142</v>
      </c>
      <c r="AU1011" s="224" t="s">
        <v>80</v>
      </c>
      <c r="AY1011" s="19" t="s">
        <v>140</v>
      </c>
      <c r="BE1011" s="225">
        <f>IF(N1011="základní",J1011,0)</f>
        <v>0</v>
      </c>
      <c r="BF1011" s="225">
        <f>IF(N1011="snížená",J1011,0)</f>
        <v>0</v>
      </c>
      <c r="BG1011" s="225">
        <f>IF(N1011="zákl. přenesená",J1011,0)</f>
        <v>0</v>
      </c>
      <c r="BH1011" s="225">
        <f>IF(N1011="sníž. přenesená",J1011,0)</f>
        <v>0</v>
      </c>
      <c r="BI1011" s="225">
        <f>IF(N1011="nulová",J1011,0)</f>
        <v>0</v>
      </c>
      <c r="BJ1011" s="19" t="s">
        <v>78</v>
      </c>
      <c r="BK1011" s="225">
        <f>ROUND(I1011*H1011,2)</f>
        <v>0</v>
      </c>
      <c r="BL1011" s="19" t="s">
        <v>147</v>
      </c>
      <c r="BM1011" s="224" t="s">
        <v>752</v>
      </c>
    </row>
    <row r="1012" s="2" customFormat="1">
      <c r="A1012" s="40"/>
      <c r="B1012" s="41"/>
      <c r="C1012" s="42"/>
      <c r="D1012" s="226" t="s">
        <v>149</v>
      </c>
      <c r="E1012" s="42"/>
      <c r="F1012" s="227" t="s">
        <v>753</v>
      </c>
      <c r="G1012" s="42"/>
      <c r="H1012" s="42"/>
      <c r="I1012" s="228"/>
      <c r="J1012" s="42"/>
      <c r="K1012" s="42"/>
      <c r="L1012" s="46"/>
      <c r="M1012" s="229"/>
      <c r="N1012" s="230"/>
      <c r="O1012" s="86"/>
      <c r="P1012" s="86"/>
      <c r="Q1012" s="86"/>
      <c r="R1012" s="86"/>
      <c r="S1012" s="86"/>
      <c r="T1012" s="87"/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T1012" s="19" t="s">
        <v>149</v>
      </c>
      <c r="AU1012" s="19" t="s">
        <v>80</v>
      </c>
    </row>
    <row r="1013" s="14" customFormat="1">
      <c r="A1013" s="14"/>
      <c r="B1013" s="242"/>
      <c r="C1013" s="243"/>
      <c r="D1013" s="233" t="s">
        <v>151</v>
      </c>
      <c r="E1013" s="244" t="s">
        <v>18</v>
      </c>
      <c r="F1013" s="245" t="s">
        <v>460</v>
      </c>
      <c r="G1013" s="243"/>
      <c r="H1013" s="246">
        <v>40.719999999999999</v>
      </c>
      <c r="I1013" s="247"/>
      <c r="J1013" s="243"/>
      <c r="K1013" s="243"/>
      <c r="L1013" s="248"/>
      <c r="M1013" s="249"/>
      <c r="N1013" s="250"/>
      <c r="O1013" s="250"/>
      <c r="P1013" s="250"/>
      <c r="Q1013" s="250"/>
      <c r="R1013" s="250"/>
      <c r="S1013" s="250"/>
      <c r="T1013" s="251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2" t="s">
        <v>151</v>
      </c>
      <c r="AU1013" s="252" t="s">
        <v>80</v>
      </c>
      <c r="AV1013" s="14" t="s">
        <v>80</v>
      </c>
      <c r="AW1013" s="14" t="s">
        <v>33</v>
      </c>
      <c r="AX1013" s="14" t="s">
        <v>71</v>
      </c>
      <c r="AY1013" s="252" t="s">
        <v>140</v>
      </c>
    </row>
    <row r="1014" s="14" customFormat="1">
      <c r="A1014" s="14"/>
      <c r="B1014" s="242"/>
      <c r="C1014" s="243"/>
      <c r="D1014" s="233" t="s">
        <v>151</v>
      </c>
      <c r="E1014" s="244" t="s">
        <v>18</v>
      </c>
      <c r="F1014" s="245" t="s">
        <v>461</v>
      </c>
      <c r="G1014" s="243"/>
      <c r="H1014" s="246">
        <v>978.69000000000005</v>
      </c>
      <c r="I1014" s="247"/>
      <c r="J1014" s="243"/>
      <c r="K1014" s="243"/>
      <c r="L1014" s="248"/>
      <c r="M1014" s="249"/>
      <c r="N1014" s="250"/>
      <c r="O1014" s="250"/>
      <c r="P1014" s="250"/>
      <c r="Q1014" s="250"/>
      <c r="R1014" s="250"/>
      <c r="S1014" s="250"/>
      <c r="T1014" s="25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2" t="s">
        <v>151</v>
      </c>
      <c r="AU1014" s="252" t="s">
        <v>80</v>
      </c>
      <c r="AV1014" s="14" t="s">
        <v>80</v>
      </c>
      <c r="AW1014" s="14" t="s">
        <v>33</v>
      </c>
      <c r="AX1014" s="14" t="s">
        <v>71</v>
      </c>
      <c r="AY1014" s="252" t="s">
        <v>140</v>
      </c>
    </row>
    <row r="1015" s="14" customFormat="1">
      <c r="A1015" s="14"/>
      <c r="B1015" s="242"/>
      <c r="C1015" s="243"/>
      <c r="D1015" s="233" t="s">
        <v>151</v>
      </c>
      <c r="E1015" s="244" t="s">
        <v>18</v>
      </c>
      <c r="F1015" s="245" t="s">
        <v>462</v>
      </c>
      <c r="G1015" s="243"/>
      <c r="H1015" s="246">
        <v>124.19</v>
      </c>
      <c r="I1015" s="247"/>
      <c r="J1015" s="243"/>
      <c r="K1015" s="243"/>
      <c r="L1015" s="248"/>
      <c r="M1015" s="249"/>
      <c r="N1015" s="250"/>
      <c r="O1015" s="250"/>
      <c r="P1015" s="250"/>
      <c r="Q1015" s="250"/>
      <c r="R1015" s="250"/>
      <c r="S1015" s="250"/>
      <c r="T1015" s="251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2" t="s">
        <v>151</v>
      </c>
      <c r="AU1015" s="252" t="s">
        <v>80</v>
      </c>
      <c r="AV1015" s="14" t="s">
        <v>80</v>
      </c>
      <c r="AW1015" s="14" t="s">
        <v>33</v>
      </c>
      <c r="AX1015" s="14" t="s">
        <v>71</v>
      </c>
      <c r="AY1015" s="252" t="s">
        <v>140</v>
      </c>
    </row>
    <row r="1016" s="14" customFormat="1">
      <c r="A1016" s="14"/>
      <c r="B1016" s="242"/>
      <c r="C1016" s="243"/>
      <c r="D1016" s="233" t="s">
        <v>151</v>
      </c>
      <c r="E1016" s="244" t="s">
        <v>18</v>
      </c>
      <c r="F1016" s="245" t="s">
        <v>463</v>
      </c>
      <c r="G1016" s="243"/>
      <c r="H1016" s="246">
        <v>8.6400000000000006</v>
      </c>
      <c r="I1016" s="247"/>
      <c r="J1016" s="243"/>
      <c r="K1016" s="243"/>
      <c r="L1016" s="248"/>
      <c r="M1016" s="249"/>
      <c r="N1016" s="250"/>
      <c r="O1016" s="250"/>
      <c r="P1016" s="250"/>
      <c r="Q1016" s="250"/>
      <c r="R1016" s="250"/>
      <c r="S1016" s="250"/>
      <c r="T1016" s="251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2" t="s">
        <v>151</v>
      </c>
      <c r="AU1016" s="252" t="s">
        <v>80</v>
      </c>
      <c r="AV1016" s="14" t="s">
        <v>80</v>
      </c>
      <c r="AW1016" s="14" t="s">
        <v>33</v>
      </c>
      <c r="AX1016" s="14" t="s">
        <v>71</v>
      </c>
      <c r="AY1016" s="252" t="s">
        <v>140</v>
      </c>
    </row>
    <row r="1017" s="14" customFormat="1">
      <c r="A1017" s="14"/>
      <c r="B1017" s="242"/>
      <c r="C1017" s="243"/>
      <c r="D1017" s="233" t="s">
        <v>151</v>
      </c>
      <c r="E1017" s="244" t="s">
        <v>18</v>
      </c>
      <c r="F1017" s="245" t="s">
        <v>464</v>
      </c>
      <c r="G1017" s="243"/>
      <c r="H1017" s="246">
        <v>106.01000000000001</v>
      </c>
      <c r="I1017" s="247"/>
      <c r="J1017" s="243"/>
      <c r="K1017" s="243"/>
      <c r="L1017" s="248"/>
      <c r="M1017" s="249"/>
      <c r="N1017" s="250"/>
      <c r="O1017" s="250"/>
      <c r="P1017" s="250"/>
      <c r="Q1017" s="250"/>
      <c r="R1017" s="250"/>
      <c r="S1017" s="250"/>
      <c r="T1017" s="251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2" t="s">
        <v>151</v>
      </c>
      <c r="AU1017" s="252" t="s">
        <v>80</v>
      </c>
      <c r="AV1017" s="14" t="s">
        <v>80</v>
      </c>
      <c r="AW1017" s="14" t="s">
        <v>33</v>
      </c>
      <c r="AX1017" s="14" t="s">
        <v>71</v>
      </c>
      <c r="AY1017" s="252" t="s">
        <v>140</v>
      </c>
    </row>
    <row r="1018" s="15" customFormat="1">
      <c r="A1018" s="15"/>
      <c r="B1018" s="253"/>
      <c r="C1018" s="254"/>
      <c r="D1018" s="233" t="s">
        <v>151</v>
      </c>
      <c r="E1018" s="255" t="s">
        <v>18</v>
      </c>
      <c r="F1018" s="256" t="s">
        <v>154</v>
      </c>
      <c r="G1018" s="254"/>
      <c r="H1018" s="257">
        <v>1258.2500000000002</v>
      </c>
      <c r="I1018" s="258"/>
      <c r="J1018" s="254"/>
      <c r="K1018" s="254"/>
      <c r="L1018" s="259"/>
      <c r="M1018" s="260"/>
      <c r="N1018" s="261"/>
      <c r="O1018" s="261"/>
      <c r="P1018" s="261"/>
      <c r="Q1018" s="261"/>
      <c r="R1018" s="261"/>
      <c r="S1018" s="261"/>
      <c r="T1018" s="262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63" t="s">
        <v>151</v>
      </c>
      <c r="AU1018" s="263" t="s">
        <v>80</v>
      </c>
      <c r="AV1018" s="15" t="s">
        <v>147</v>
      </c>
      <c r="AW1018" s="15" t="s">
        <v>33</v>
      </c>
      <c r="AX1018" s="15" t="s">
        <v>78</v>
      </c>
      <c r="AY1018" s="263" t="s">
        <v>140</v>
      </c>
    </row>
    <row r="1019" s="2" customFormat="1" ht="24.15" customHeight="1">
      <c r="A1019" s="40"/>
      <c r="B1019" s="41"/>
      <c r="C1019" s="214" t="s">
        <v>754</v>
      </c>
      <c r="D1019" s="214" t="s">
        <v>142</v>
      </c>
      <c r="E1019" s="215" t="s">
        <v>755</v>
      </c>
      <c r="F1019" s="216" t="s">
        <v>756</v>
      </c>
      <c r="G1019" s="217" t="s">
        <v>145</v>
      </c>
      <c r="H1019" s="218">
        <v>299.54000000000002</v>
      </c>
      <c r="I1019" s="219"/>
      <c r="J1019" s="218">
        <f>ROUND(I1019*H1019,2)</f>
        <v>0</v>
      </c>
      <c r="K1019" s="216" t="s">
        <v>146</v>
      </c>
      <c r="L1019" s="46"/>
      <c r="M1019" s="220" t="s">
        <v>18</v>
      </c>
      <c r="N1019" s="221" t="s">
        <v>42</v>
      </c>
      <c r="O1019" s="86"/>
      <c r="P1019" s="222">
        <f>O1019*H1019</f>
        <v>0</v>
      </c>
      <c r="Q1019" s="222">
        <v>0</v>
      </c>
      <c r="R1019" s="222">
        <f>Q1019*H1019</f>
        <v>0</v>
      </c>
      <c r="S1019" s="222">
        <v>0</v>
      </c>
      <c r="T1019" s="223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24" t="s">
        <v>147</v>
      </c>
      <c r="AT1019" s="224" t="s">
        <v>142</v>
      </c>
      <c r="AU1019" s="224" t="s">
        <v>80</v>
      </c>
      <c r="AY1019" s="19" t="s">
        <v>140</v>
      </c>
      <c r="BE1019" s="225">
        <f>IF(N1019="základní",J1019,0)</f>
        <v>0</v>
      </c>
      <c r="BF1019" s="225">
        <f>IF(N1019="snížená",J1019,0)</f>
        <v>0</v>
      </c>
      <c r="BG1019" s="225">
        <f>IF(N1019="zákl. přenesená",J1019,0)</f>
        <v>0</v>
      </c>
      <c r="BH1019" s="225">
        <f>IF(N1019="sníž. přenesená",J1019,0)</f>
        <v>0</v>
      </c>
      <c r="BI1019" s="225">
        <f>IF(N1019="nulová",J1019,0)</f>
        <v>0</v>
      </c>
      <c r="BJ1019" s="19" t="s">
        <v>78</v>
      </c>
      <c r="BK1019" s="225">
        <f>ROUND(I1019*H1019,2)</f>
        <v>0</v>
      </c>
      <c r="BL1019" s="19" t="s">
        <v>147</v>
      </c>
      <c r="BM1019" s="224" t="s">
        <v>757</v>
      </c>
    </row>
    <row r="1020" s="2" customFormat="1">
      <c r="A1020" s="40"/>
      <c r="B1020" s="41"/>
      <c r="C1020" s="42"/>
      <c r="D1020" s="226" t="s">
        <v>149</v>
      </c>
      <c r="E1020" s="42"/>
      <c r="F1020" s="227" t="s">
        <v>758</v>
      </c>
      <c r="G1020" s="42"/>
      <c r="H1020" s="42"/>
      <c r="I1020" s="228"/>
      <c r="J1020" s="42"/>
      <c r="K1020" s="42"/>
      <c r="L1020" s="46"/>
      <c r="M1020" s="229"/>
      <c r="N1020" s="230"/>
      <c r="O1020" s="86"/>
      <c r="P1020" s="86"/>
      <c r="Q1020" s="86"/>
      <c r="R1020" s="86"/>
      <c r="S1020" s="86"/>
      <c r="T1020" s="87"/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T1020" s="19" t="s">
        <v>149</v>
      </c>
      <c r="AU1020" s="19" t="s">
        <v>80</v>
      </c>
    </row>
    <row r="1021" s="14" customFormat="1">
      <c r="A1021" s="14"/>
      <c r="B1021" s="242"/>
      <c r="C1021" s="243"/>
      <c r="D1021" s="233" t="s">
        <v>151</v>
      </c>
      <c r="E1021" s="244" t="s">
        <v>18</v>
      </c>
      <c r="F1021" s="245" t="s">
        <v>759</v>
      </c>
      <c r="G1021" s="243"/>
      <c r="H1021" s="246">
        <v>141.12000000000001</v>
      </c>
      <c r="I1021" s="247"/>
      <c r="J1021" s="243"/>
      <c r="K1021" s="243"/>
      <c r="L1021" s="248"/>
      <c r="M1021" s="249"/>
      <c r="N1021" s="250"/>
      <c r="O1021" s="250"/>
      <c r="P1021" s="250"/>
      <c r="Q1021" s="250"/>
      <c r="R1021" s="250"/>
      <c r="S1021" s="250"/>
      <c r="T1021" s="251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2" t="s">
        <v>151</v>
      </c>
      <c r="AU1021" s="252" t="s">
        <v>80</v>
      </c>
      <c r="AV1021" s="14" t="s">
        <v>80</v>
      </c>
      <c r="AW1021" s="14" t="s">
        <v>33</v>
      </c>
      <c r="AX1021" s="14" t="s">
        <v>71</v>
      </c>
      <c r="AY1021" s="252" t="s">
        <v>140</v>
      </c>
    </row>
    <row r="1022" s="14" customFormat="1">
      <c r="A1022" s="14"/>
      <c r="B1022" s="242"/>
      <c r="C1022" s="243"/>
      <c r="D1022" s="233" t="s">
        <v>151</v>
      </c>
      <c r="E1022" s="244" t="s">
        <v>18</v>
      </c>
      <c r="F1022" s="245" t="s">
        <v>760</v>
      </c>
      <c r="G1022" s="243"/>
      <c r="H1022" s="246">
        <v>27.719999999999999</v>
      </c>
      <c r="I1022" s="247"/>
      <c r="J1022" s="243"/>
      <c r="K1022" s="243"/>
      <c r="L1022" s="248"/>
      <c r="M1022" s="249"/>
      <c r="N1022" s="250"/>
      <c r="O1022" s="250"/>
      <c r="P1022" s="250"/>
      <c r="Q1022" s="250"/>
      <c r="R1022" s="250"/>
      <c r="S1022" s="250"/>
      <c r="T1022" s="251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2" t="s">
        <v>151</v>
      </c>
      <c r="AU1022" s="252" t="s">
        <v>80</v>
      </c>
      <c r="AV1022" s="14" t="s">
        <v>80</v>
      </c>
      <c r="AW1022" s="14" t="s">
        <v>33</v>
      </c>
      <c r="AX1022" s="14" t="s">
        <v>71</v>
      </c>
      <c r="AY1022" s="252" t="s">
        <v>140</v>
      </c>
    </row>
    <row r="1023" s="14" customFormat="1">
      <c r="A1023" s="14"/>
      <c r="B1023" s="242"/>
      <c r="C1023" s="243"/>
      <c r="D1023" s="233" t="s">
        <v>151</v>
      </c>
      <c r="E1023" s="244" t="s">
        <v>18</v>
      </c>
      <c r="F1023" s="245" t="s">
        <v>519</v>
      </c>
      <c r="G1023" s="243"/>
      <c r="H1023" s="246">
        <v>1.6799999999999999</v>
      </c>
      <c r="I1023" s="247"/>
      <c r="J1023" s="243"/>
      <c r="K1023" s="243"/>
      <c r="L1023" s="248"/>
      <c r="M1023" s="249"/>
      <c r="N1023" s="250"/>
      <c r="O1023" s="250"/>
      <c r="P1023" s="250"/>
      <c r="Q1023" s="250"/>
      <c r="R1023" s="250"/>
      <c r="S1023" s="250"/>
      <c r="T1023" s="251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2" t="s">
        <v>151</v>
      </c>
      <c r="AU1023" s="252" t="s">
        <v>80</v>
      </c>
      <c r="AV1023" s="14" t="s">
        <v>80</v>
      </c>
      <c r="AW1023" s="14" t="s">
        <v>33</v>
      </c>
      <c r="AX1023" s="14" t="s">
        <v>71</v>
      </c>
      <c r="AY1023" s="252" t="s">
        <v>140</v>
      </c>
    </row>
    <row r="1024" s="14" customFormat="1">
      <c r="A1024" s="14"/>
      <c r="B1024" s="242"/>
      <c r="C1024" s="243"/>
      <c r="D1024" s="233" t="s">
        <v>151</v>
      </c>
      <c r="E1024" s="244" t="s">
        <v>18</v>
      </c>
      <c r="F1024" s="245" t="s">
        <v>761</v>
      </c>
      <c r="G1024" s="243"/>
      <c r="H1024" s="246">
        <v>11.34</v>
      </c>
      <c r="I1024" s="247"/>
      <c r="J1024" s="243"/>
      <c r="K1024" s="243"/>
      <c r="L1024" s="248"/>
      <c r="M1024" s="249"/>
      <c r="N1024" s="250"/>
      <c r="O1024" s="250"/>
      <c r="P1024" s="250"/>
      <c r="Q1024" s="250"/>
      <c r="R1024" s="250"/>
      <c r="S1024" s="250"/>
      <c r="T1024" s="251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2" t="s">
        <v>151</v>
      </c>
      <c r="AU1024" s="252" t="s">
        <v>80</v>
      </c>
      <c r="AV1024" s="14" t="s">
        <v>80</v>
      </c>
      <c r="AW1024" s="14" t="s">
        <v>33</v>
      </c>
      <c r="AX1024" s="14" t="s">
        <v>71</v>
      </c>
      <c r="AY1024" s="252" t="s">
        <v>140</v>
      </c>
    </row>
    <row r="1025" s="14" customFormat="1">
      <c r="A1025" s="14"/>
      <c r="B1025" s="242"/>
      <c r="C1025" s="243"/>
      <c r="D1025" s="233" t="s">
        <v>151</v>
      </c>
      <c r="E1025" s="244" t="s">
        <v>18</v>
      </c>
      <c r="F1025" s="245" t="s">
        <v>762</v>
      </c>
      <c r="G1025" s="243"/>
      <c r="H1025" s="246">
        <v>8.4000000000000004</v>
      </c>
      <c r="I1025" s="247"/>
      <c r="J1025" s="243"/>
      <c r="K1025" s="243"/>
      <c r="L1025" s="248"/>
      <c r="M1025" s="249"/>
      <c r="N1025" s="250"/>
      <c r="O1025" s="250"/>
      <c r="P1025" s="250"/>
      <c r="Q1025" s="250"/>
      <c r="R1025" s="250"/>
      <c r="S1025" s="250"/>
      <c r="T1025" s="251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2" t="s">
        <v>151</v>
      </c>
      <c r="AU1025" s="252" t="s">
        <v>80</v>
      </c>
      <c r="AV1025" s="14" t="s">
        <v>80</v>
      </c>
      <c r="AW1025" s="14" t="s">
        <v>33</v>
      </c>
      <c r="AX1025" s="14" t="s">
        <v>71</v>
      </c>
      <c r="AY1025" s="252" t="s">
        <v>140</v>
      </c>
    </row>
    <row r="1026" s="14" customFormat="1">
      <c r="A1026" s="14"/>
      <c r="B1026" s="242"/>
      <c r="C1026" s="243"/>
      <c r="D1026" s="233" t="s">
        <v>151</v>
      </c>
      <c r="E1026" s="244" t="s">
        <v>18</v>
      </c>
      <c r="F1026" s="245" t="s">
        <v>763</v>
      </c>
      <c r="G1026" s="243"/>
      <c r="H1026" s="246">
        <v>54</v>
      </c>
      <c r="I1026" s="247"/>
      <c r="J1026" s="243"/>
      <c r="K1026" s="243"/>
      <c r="L1026" s="248"/>
      <c r="M1026" s="249"/>
      <c r="N1026" s="250"/>
      <c r="O1026" s="250"/>
      <c r="P1026" s="250"/>
      <c r="Q1026" s="250"/>
      <c r="R1026" s="250"/>
      <c r="S1026" s="250"/>
      <c r="T1026" s="251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2" t="s">
        <v>151</v>
      </c>
      <c r="AU1026" s="252" t="s">
        <v>80</v>
      </c>
      <c r="AV1026" s="14" t="s">
        <v>80</v>
      </c>
      <c r="AW1026" s="14" t="s">
        <v>33</v>
      </c>
      <c r="AX1026" s="14" t="s">
        <v>71</v>
      </c>
      <c r="AY1026" s="252" t="s">
        <v>140</v>
      </c>
    </row>
    <row r="1027" s="14" customFormat="1">
      <c r="A1027" s="14"/>
      <c r="B1027" s="242"/>
      <c r="C1027" s="243"/>
      <c r="D1027" s="233" t="s">
        <v>151</v>
      </c>
      <c r="E1027" s="244" t="s">
        <v>18</v>
      </c>
      <c r="F1027" s="245" t="s">
        <v>764</v>
      </c>
      <c r="G1027" s="243"/>
      <c r="H1027" s="246">
        <v>5.4000000000000004</v>
      </c>
      <c r="I1027" s="247"/>
      <c r="J1027" s="243"/>
      <c r="K1027" s="243"/>
      <c r="L1027" s="248"/>
      <c r="M1027" s="249"/>
      <c r="N1027" s="250"/>
      <c r="O1027" s="250"/>
      <c r="P1027" s="250"/>
      <c r="Q1027" s="250"/>
      <c r="R1027" s="250"/>
      <c r="S1027" s="250"/>
      <c r="T1027" s="251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2" t="s">
        <v>151</v>
      </c>
      <c r="AU1027" s="252" t="s">
        <v>80</v>
      </c>
      <c r="AV1027" s="14" t="s">
        <v>80</v>
      </c>
      <c r="AW1027" s="14" t="s">
        <v>33</v>
      </c>
      <c r="AX1027" s="14" t="s">
        <v>71</v>
      </c>
      <c r="AY1027" s="252" t="s">
        <v>140</v>
      </c>
    </row>
    <row r="1028" s="14" customFormat="1">
      <c r="A1028" s="14"/>
      <c r="B1028" s="242"/>
      <c r="C1028" s="243"/>
      <c r="D1028" s="233" t="s">
        <v>151</v>
      </c>
      <c r="E1028" s="244" t="s">
        <v>18</v>
      </c>
      <c r="F1028" s="245" t="s">
        <v>765</v>
      </c>
      <c r="G1028" s="243"/>
      <c r="H1028" s="246">
        <v>2.1600000000000001</v>
      </c>
      <c r="I1028" s="247"/>
      <c r="J1028" s="243"/>
      <c r="K1028" s="243"/>
      <c r="L1028" s="248"/>
      <c r="M1028" s="249"/>
      <c r="N1028" s="250"/>
      <c r="O1028" s="250"/>
      <c r="P1028" s="250"/>
      <c r="Q1028" s="250"/>
      <c r="R1028" s="250"/>
      <c r="S1028" s="250"/>
      <c r="T1028" s="251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2" t="s">
        <v>151</v>
      </c>
      <c r="AU1028" s="252" t="s">
        <v>80</v>
      </c>
      <c r="AV1028" s="14" t="s">
        <v>80</v>
      </c>
      <c r="AW1028" s="14" t="s">
        <v>33</v>
      </c>
      <c r="AX1028" s="14" t="s">
        <v>71</v>
      </c>
      <c r="AY1028" s="252" t="s">
        <v>140</v>
      </c>
    </row>
    <row r="1029" s="14" customFormat="1">
      <c r="A1029" s="14"/>
      <c r="B1029" s="242"/>
      <c r="C1029" s="243"/>
      <c r="D1029" s="233" t="s">
        <v>151</v>
      </c>
      <c r="E1029" s="244" t="s">
        <v>18</v>
      </c>
      <c r="F1029" s="245" t="s">
        <v>766</v>
      </c>
      <c r="G1029" s="243"/>
      <c r="H1029" s="246">
        <v>13.23</v>
      </c>
      <c r="I1029" s="247"/>
      <c r="J1029" s="243"/>
      <c r="K1029" s="243"/>
      <c r="L1029" s="248"/>
      <c r="M1029" s="249"/>
      <c r="N1029" s="250"/>
      <c r="O1029" s="250"/>
      <c r="P1029" s="250"/>
      <c r="Q1029" s="250"/>
      <c r="R1029" s="250"/>
      <c r="S1029" s="250"/>
      <c r="T1029" s="251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2" t="s">
        <v>151</v>
      </c>
      <c r="AU1029" s="252" t="s">
        <v>80</v>
      </c>
      <c r="AV1029" s="14" t="s">
        <v>80</v>
      </c>
      <c r="AW1029" s="14" t="s">
        <v>33</v>
      </c>
      <c r="AX1029" s="14" t="s">
        <v>71</v>
      </c>
      <c r="AY1029" s="252" t="s">
        <v>140</v>
      </c>
    </row>
    <row r="1030" s="14" customFormat="1">
      <c r="A1030" s="14"/>
      <c r="B1030" s="242"/>
      <c r="C1030" s="243"/>
      <c r="D1030" s="233" t="s">
        <v>151</v>
      </c>
      <c r="E1030" s="244" t="s">
        <v>18</v>
      </c>
      <c r="F1030" s="245" t="s">
        <v>767</v>
      </c>
      <c r="G1030" s="243"/>
      <c r="H1030" s="246">
        <v>4.0499999999999998</v>
      </c>
      <c r="I1030" s="247"/>
      <c r="J1030" s="243"/>
      <c r="K1030" s="243"/>
      <c r="L1030" s="248"/>
      <c r="M1030" s="249"/>
      <c r="N1030" s="250"/>
      <c r="O1030" s="250"/>
      <c r="P1030" s="250"/>
      <c r="Q1030" s="250"/>
      <c r="R1030" s="250"/>
      <c r="S1030" s="250"/>
      <c r="T1030" s="251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2" t="s">
        <v>151</v>
      </c>
      <c r="AU1030" s="252" t="s">
        <v>80</v>
      </c>
      <c r="AV1030" s="14" t="s">
        <v>80</v>
      </c>
      <c r="AW1030" s="14" t="s">
        <v>33</v>
      </c>
      <c r="AX1030" s="14" t="s">
        <v>71</v>
      </c>
      <c r="AY1030" s="252" t="s">
        <v>140</v>
      </c>
    </row>
    <row r="1031" s="14" customFormat="1">
      <c r="A1031" s="14"/>
      <c r="B1031" s="242"/>
      <c r="C1031" s="243"/>
      <c r="D1031" s="233" t="s">
        <v>151</v>
      </c>
      <c r="E1031" s="244" t="s">
        <v>18</v>
      </c>
      <c r="F1031" s="245" t="s">
        <v>768</v>
      </c>
      <c r="G1031" s="243"/>
      <c r="H1031" s="246">
        <v>3</v>
      </c>
      <c r="I1031" s="247"/>
      <c r="J1031" s="243"/>
      <c r="K1031" s="243"/>
      <c r="L1031" s="248"/>
      <c r="M1031" s="249"/>
      <c r="N1031" s="250"/>
      <c r="O1031" s="250"/>
      <c r="P1031" s="250"/>
      <c r="Q1031" s="250"/>
      <c r="R1031" s="250"/>
      <c r="S1031" s="250"/>
      <c r="T1031" s="251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2" t="s">
        <v>151</v>
      </c>
      <c r="AU1031" s="252" t="s">
        <v>80</v>
      </c>
      <c r="AV1031" s="14" t="s">
        <v>80</v>
      </c>
      <c r="AW1031" s="14" t="s">
        <v>33</v>
      </c>
      <c r="AX1031" s="14" t="s">
        <v>71</v>
      </c>
      <c r="AY1031" s="252" t="s">
        <v>140</v>
      </c>
    </row>
    <row r="1032" s="14" customFormat="1">
      <c r="A1032" s="14"/>
      <c r="B1032" s="242"/>
      <c r="C1032" s="243"/>
      <c r="D1032" s="233" t="s">
        <v>151</v>
      </c>
      <c r="E1032" s="244" t="s">
        <v>18</v>
      </c>
      <c r="F1032" s="245" t="s">
        <v>769</v>
      </c>
      <c r="G1032" s="243"/>
      <c r="H1032" s="246">
        <v>10.08</v>
      </c>
      <c r="I1032" s="247"/>
      <c r="J1032" s="243"/>
      <c r="K1032" s="243"/>
      <c r="L1032" s="248"/>
      <c r="M1032" s="249"/>
      <c r="N1032" s="250"/>
      <c r="O1032" s="250"/>
      <c r="P1032" s="250"/>
      <c r="Q1032" s="250"/>
      <c r="R1032" s="250"/>
      <c r="S1032" s="250"/>
      <c r="T1032" s="251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2" t="s">
        <v>151</v>
      </c>
      <c r="AU1032" s="252" t="s">
        <v>80</v>
      </c>
      <c r="AV1032" s="14" t="s">
        <v>80</v>
      </c>
      <c r="AW1032" s="14" t="s">
        <v>33</v>
      </c>
      <c r="AX1032" s="14" t="s">
        <v>71</v>
      </c>
      <c r="AY1032" s="252" t="s">
        <v>140</v>
      </c>
    </row>
    <row r="1033" s="14" customFormat="1">
      <c r="A1033" s="14"/>
      <c r="B1033" s="242"/>
      <c r="C1033" s="243"/>
      <c r="D1033" s="233" t="s">
        <v>151</v>
      </c>
      <c r="E1033" s="244" t="s">
        <v>18</v>
      </c>
      <c r="F1033" s="245" t="s">
        <v>770</v>
      </c>
      <c r="G1033" s="243"/>
      <c r="H1033" s="246">
        <v>3.6000000000000001</v>
      </c>
      <c r="I1033" s="247"/>
      <c r="J1033" s="243"/>
      <c r="K1033" s="243"/>
      <c r="L1033" s="248"/>
      <c r="M1033" s="249"/>
      <c r="N1033" s="250"/>
      <c r="O1033" s="250"/>
      <c r="P1033" s="250"/>
      <c r="Q1033" s="250"/>
      <c r="R1033" s="250"/>
      <c r="S1033" s="250"/>
      <c r="T1033" s="251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2" t="s">
        <v>151</v>
      </c>
      <c r="AU1033" s="252" t="s">
        <v>80</v>
      </c>
      <c r="AV1033" s="14" t="s">
        <v>80</v>
      </c>
      <c r="AW1033" s="14" t="s">
        <v>33</v>
      </c>
      <c r="AX1033" s="14" t="s">
        <v>71</v>
      </c>
      <c r="AY1033" s="252" t="s">
        <v>140</v>
      </c>
    </row>
    <row r="1034" s="14" customFormat="1">
      <c r="A1034" s="14"/>
      <c r="B1034" s="242"/>
      <c r="C1034" s="243"/>
      <c r="D1034" s="233" t="s">
        <v>151</v>
      </c>
      <c r="E1034" s="244" t="s">
        <v>18</v>
      </c>
      <c r="F1034" s="245" t="s">
        <v>771</v>
      </c>
      <c r="G1034" s="243"/>
      <c r="H1034" s="246">
        <v>5.0999999999999996</v>
      </c>
      <c r="I1034" s="247"/>
      <c r="J1034" s="243"/>
      <c r="K1034" s="243"/>
      <c r="L1034" s="248"/>
      <c r="M1034" s="249"/>
      <c r="N1034" s="250"/>
      <c r="O1034" s="250"/>
      <c r="P1034" s="250"/>
      <c r="Q1034" s="250"/>
      <c r="R1034" s="250"/>
      <c r="S1034" s="250"/>
      <c r="T1034" s="251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2" t="s">
        <v>151</v>
      </c>
      <c r="AU1034" s="252" t="s">
        <v>80</v>
      </c>
      <c r="AV1034" s="14" t="s">
        <v>80</v>
      </c>
      <c r="AW1034" s="14" t="s">
        <v>33</v>
      </c>
      <c r="AX1034" s="14" t="s">
        <v>71</v>
      </c>
      <c r="AY1034" s="252" t="s">
        <v>140</v>
      </c>
    </row>
    <row r="1035" s="14" customFormat="1">
      <c r="A1035" s="14"/>
      <c r="B1035" s="242"/>
      <c r="C1035" s="243"/>
      <c r="D1035" s="233" t="s">
        <v>151</v>
      </c>
      <c r="E1035" s="244" t="s">
        <v>18</v>
      </c>
      <c r="F1035" s="245" t="s">
        <v>772</v>
      </c>
      <c r="G1035" s="243"/>
      <c r="H1035" s="246">
        <v>8.6600000000000001</v>
      </c>
      <c r="I1035" s="247"/>
      <c r="J1035" s="243"/>
      <c r="K1035" s="243"/>
      <c r="L1035" s="248"/>
      <c r="M1035" s="249"/>
      <c r="N1035" s="250"/>
      <c r="O1035" s="250"/>
      <c r="P1035" s="250"/>
      <c r="Q1035" s="250"/>
      <c r="R1035" s="250"/>
      <c r="S1035" s="250"/>
      <c r="T1035" s="251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2" t="s">
        <v>151</v>
      </c>
      <c r="AU1035" s="252" t="s">
        <v>80</v>
      </c>
      <c r="AV1035" s="14" t="s">
        <v>80</v>
      </c>
      <c r="AW1035" s="14" t="s">
        <v>33</v>
      </c>
      <c r="AX1035" s="14" t="s">
        <v>71</v>
      </c>
      <c r="AY1035" s="252" t="s">
        <v>140</v>
      </c>
    </row>
    <row r="1036" s="15" customFormat="1">
      <c r="A1036" s="15"/>
      <c r="B1036" s="253"/>
      <c r="C1036" s="254"/>
      <c r="D1036" s="233" t="s">
        <v>151</v>
      </c>
      <c r="E1036" s="255" t="s">
        <v>18</v>
      </c>
      <c r="F1036" s="256" t="s">
        <v>154</v>
      </c>
      <c r="G1036" s="254"/>
      <c r="H1036" s="257">
        <v>299.54000000000008</v>
      </c>
      <c r="I1036" s="258"/>
      <c r="J1036" s="254"/>
      <c r="K1036" s="254"/>
      <c r="L1036" s="259"/>
      <c r="M1036" s="260"/>
      <c r="N1036" s="261"/>
      <c r="O1036" s="261"/>
      <c r="P1036" s="261"/>
      <c r="Q1036" s="261"/>
      <c r="R1036" s="261"/>
      <c r="S1036" s="261"/>
      <c r="T1036" s="262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63" t="s">
        <v>151</v>
      </c>
      <c r="AU1036" s="263" t="s">
        <v>80</v>
      </c>
      <c r="AV1036" s="15" t="s">
        <v>147</v>
      </c>
      <c r="AW1036" s="15" t="s">
        <v>33</v>
      </c>
      <c r="AX1036" s="15" t="s">
        <v>78</v>
      </c>
      <c r="AY1036" s="263" t="s">
        <v>140</v>
      </c>
    </row>
    <row r="1037" s="2" customFormat="1" ht="16.5" customHeight="1">
      <c r="A1037" s="40"/>
      <c r="B1037" s="41"/>
      <c r="C1037" s="214" t="s">
        <v>773</v>
      </c>
      <c r="D1037" s="214" t="s">
        <v>142</v>
      </c>
      <c r="E1037" s="215" t="s">
        <v>774</v>
      </c>
      <c r="F1037" s="216" t="s">
        <v>775</v>
      </c>
      <c r="G1037" s="217" t="s">
        <v>145</v>
      </c>
      <c r="H1037" s="218">
        <v>12.26</v>
      </c>
      <c r="I1037" s="219"/>
      <c r="J1037" s="218">
        <f>ROUND(I1037*H1037,2)</f>
        <v>0</v>
      </c>
      <c r="K1037" s="216" t="s">
        <v>146</v>
      </c>
      <c r="L1037" s="46"/>
      <c r="M1037" s="220" t="s">
        <v>18</v>
      </c>
      <c r="N1037" s="221" t="s">
        <v>42</v>
      </c>
      <c r="O1037" s="86"/>
      <c r="P1037" s="222">
        <f>O1037*H1037</f>
        <v>0</v>
      </c>
      <c r="Q1037" s="222">
        <v>0.27560000000000001</v>
      </c>
      <c r="R1037" s="222">
        <f>Q1037*H1037</f>
        <v>3.3788560000000003</v>
      </c>
      <c r="S1037" s="222">
        <v>0</v>
      </c>
      <c r="T1037" s="223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24" t="s">
        <v>147</v>
      </c>
      <c r="AT1037" s="224" t="s">
        <v>142</v>
      </c>
      <c r="AU1037" s="224" t="s">
        <v>80</v>
      </c>
      <c r="AY1037" s="19" t="s">
        <v>140</v>
      </c>
      <c r="BE1037" s="225">
        <f>IF(N1037="základní",J1037,0)</f>
        <v>0</v>
      </c>
      <c r="BF1037" s="225">
        <f>IF(N1037="snížená",J1037,0)</f>
        <v>0</v>
      </c>
      <c r="BG1037" s="225">
        <f>IF(N1037="zákl. přenesená",J1037,0)</f>
        <v>0</v>
      </c>
      <c r="BH1037" s="225">
        <f>IF(N1037="sníž. přenesená",J1037,0)</f>
        <v>0</v>
      </c>
      <c r="BI1037" s="225">
        <f>IF(N1037="nulová",J1037,0)</f>
        <v>0</v>
      </c>
      <c r="BJ1037" s="19" t="s">
        <v>78</v>
      </c>
      <c r="BK1037" s="225">
        <f>ROUND(I1037*H1037,2)</f>
        <v>0</v>
      </c>
      <c r="BL1037" s="19" t="s">
        <v>147</v>
      </c>
      <c r="BM1037" s="224" t="s">
        <v>776</v>
      </c>
    </row>
    <row r="1038" s="2" customFormat="1">
      <c r="A1038" s="40"/>
      <c r="B1038" s="41"/>
      <c r="C1038" s="42"/>
      <c r="D1038" s="226" t="s">
        <v>149</v>
      </c>
      <c r="E1038" s="42"/>
      <c r="F1038" s="227" t="s">
        <v>777</v>
      </c>
      <c r="G1038" s="42"/>
      <c r="H1038" s="42"/>
      <c r="I1038" s="228"/>
      <c r="J1038" s="42"/>
      <c r="K1038" s="42"/>
      <c r="L1038" s="46"/>
      <c r="M1038" s="229"/>
      <c r="N1038" s="230"/>
      <c r="O1038" s="86"/>
      <c r="P1038" s="86"/>
      <c r="Q1038" s="86"/>
      <c r="R1038" s="86"/>
      <c r="S1038" s="86"/>
      <c r="T1038" s="87"/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T1038" s="19" t="s">
        <v>149</v>
      </c>
      <c r="AU1038" s="19" t="s">
        <v>80</v>
      </c>
    </row>
    <row r="1039" s="13" customFormat="1">
      <c r="A1039" s="13"/>
      <c r="B1039" s="231"/>
      <c r="C1039" s="232"/>
      <c r="D1039" s="233" t="s">
        <v>151</v>
      </c>
      <c r="E1039" s="234" t="s">
        <v>18</v>
      </c>
      <c r="F1039" s="235" t="s">
        <v>778</v>
      </c>
      <c r="G1039" s="232"/>
      <c r="H1039" s="234" t="s">
        <v>18</v>
      </c>
      <c r="I1039" s="236"/>
      <c r="J1039" s="232"/>
      <c r="K1039" s="232"/>
      <c r="L1039" s="237"/>
      <c r="M1039" s="238"/>
      <c r="N1039" s="239"/>
      <c r="O1039" s="239"/>
      <c r="P1039" s="239"/>
      <c r="Q1039" s="239"/>
      <c r="R1039" s="239"/>
      <c r="S1039" s="239"/>
      <c r="T1039" s="24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1" t="s">
        <v>151</v>
      </c>
      <c r="AU1039" s="241" t="s">
        <v>80</v>
      </c>
      <c r="AV1039" s="13" t="s">
        <v>78</v>
      </c>
      <c r="AW1039" s="13" t="s">
        <v>33</v>
      </c>
      <c r="AX1039" s="13" t="s">
        <v>71</v>
      </c>
      <c r="AY1039" s="241" t="s">
        <v>140</v>
      </c>
    </row>
    <row r="1040" s="14" customFormat="1">
      <c r="A1040" s="14"/>
      <c r="B1040" s="242"/>
      <c r="C1040" s="243"/>
      <c r="D1040" s="233" t="s">
        <v>151</v>
      </c>
      <c r="E1040" s="244" t="s">
        <v>18</v>
      </c>
      <c r="F1040" s="245" t="s">
        <v>779</v>
      </c>
      <c r="G1040" s="243"/>
      <c r="H1040" s="246">
        <v>12.26</v>
      </c>
      <c r="I1040" s="247"/>
      <c r="J1040" s="243"/>
      <c r="K1040" s="243"/>
      <c r="L1040" s="248"/>
      <c r="M1040" s="249"/>
      <c r="N1040" s="250"/>
      <c r="O1040" s="250"/>
      <c r="P1040" s="250"/>
      <c r="Q1040" s="250"/>
      <c r="R1040" s="250"/>
      <c r="S1040" s="250"/>
      <c r="T1040" s="251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2" t="s">
        <v>151</v>
      </c>
      <c r="AU1040" s="252" t="s">
        <v>80</v>
      </c>
      <c r="AV1040" s="14" t="s">
        <v>80</v>
      </c>
      <c r="AW1040" s="14" t="s">
        <v>33</v>
      </c>
      <c r="AX1040" s="14" t="s">
        <v>71</v>
      </c>
      <c r="AY1040" s="252" t="s">
        <v>140</v>
      </c>
    </row>
    <row r="1041" s="15" customFormat="1">
      <c r="A1041" s="15"/>
      <c r="B1041" s="253"/>
      <c r="C1041" s="254"/>
      <c r="D1041" s="233" t="s">
        <v>151</v>
      </c>
      <c r="E1041" s="255" t="s">
        <v>18</v>
      </c>
      <c r="F1041" s="256" t="s">
        <v>154</v>
      </c>
      <c r="G1041" s="254"/>
      <c r="H1041" s="257">
        <v>12.26</v>
      </c>
      <c r="I1041" s="258"/>
      <c r="J1041" s="254"/>
      <c r="K1041" s="254"/>
      <c r="L1041" s="259"/>
      <c r="M1041" s="260"/>
      <c r="N1041" s="261"/>
      <c r="O1041" s="261"/>
      <c r="P1041" s="261"/>
      <c r="Q1041" s="261"/>
      <c r="R1041" s="261"/>
      <c r="S1041" s="261"/>
      <c r="T1041" s="262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63" t="s">
        <v>151</v>
      </c>
      <c r="AU1041" s="263" t="s">
        <v>80</v>
      </c>
      <c r="AV1041" s="15" t="s">
        <v>147</v>
      </c>
      <c r="AW1041" s="15" t="s">
        <v>33</v>
      </c>
      <c r="AX1041" s="15" t="s">
        <v>78</v>
      </c>
      <c r="AY1041" s="263" t="s">
        <v>140</v>
      </c>
    </row>
    <row r="1042" s="12" customFormat="1" ht="22.8" customHeight="1">
      <c r="A1042" s="12"/>
      <c r="B1042" s="198"/>
      <c r="C1042" s="199"/>
      <c r="D1042" s="200" t="s">
        <v>70</v>
      </c>
      <c r="E1042" s="212" t="s">
        <v>226</v>
      </c>
      <c r="F1042" s="212" t="s">
        <v>780</v>
      </c>
      <c r="G1042" s="199"/>
      <c r="H1042" s="199"/>
      <c r="I1042" s="202"/>
      <c r="J1042" s="213">
        <f>BK1042</f>
        <v>0</v>
      </c>
      <c r="K1042" s="199"/>
      <c r="L1042" s="204"/>
      <c r="M1042" s="205"/>
      <c r="N1042" s="206"/>
      <c r="O1042" s="206"/>
      <c r="P1042" s="207">
        <f>SUM(P1043:P1442)</f>
        <v>0</v>
      </c>
      <c r="Q1042" s="206"/>
      <c r="R1042" s="207">
        <f>SUM(R1043:R1442)</f>
        <v>0.070808399999999994</v>
      </c>
      <c r="S1042" s="206"/>
      <c r="T1042" s="208">
        <f>SUM(T1043:T1442)</f>
        <v>95.681209999999993</v>
      </c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R1042" s="209" t="s">
        <v>78</v>
      </c>
      <c r="AT1042" s="210" t="s">
        <v>70</v>
      </c>
      <c r="AU1042" s="210" t="s">
        <v>78</v>
      </c>
      <c r="AY1042" s="209" t="s">
        <v>140</v>
      </c>
      <c r="BK1042" s="211">
        <f>SUM(BK1043:BK1442)</f>
        <v>0</v>
      </c>
    </row>
    <row r="1043" s="2" customFormat="1" ht="24.15" customHeight="1">
      <c r="A1043" s="40"/>
      <c r="B1043" s="41"/>
      <c r="C1043" s="214" t="s">
        <v>781</v>
      </c>
      <c r="D1043" s="214" t="s">
        <v>142</v>
      </c>
      <c r="E1043" s="215" t="s">
        <v>782</v>
      </c>
      <c r="F1043" s="216" t="s">
        <v>783</v>
      </c>
      <c r="G1043" s="217" t="s">
        <v>145</v>
      </c>
      <c r="H1043" s="218">
        <v>1812.0799999999999</v>
      </c>
      <c r="I1043" s="219"/>
      <c r="J1043" s="218">
        <f>ROUND(I1043*H1043,2)</f>
        <v>0</v>
      </c>
      <c r="K1043" s="216" t="s">
        <v>146</v>
      </c>
      <c r="L1043" s="46"/>
      <c r="M1043" s="220" t="s">
        <v>18</v>
      </c>
      <c r="N1043" s="221" t="s">
        <v>42</v>
      </c>
      <c r="O1043" s="86"/>
      <c r="P1043" s="222">
        <f>O1043*H1043</f>
        <v>0</v>
      </c>
      <c r="Q1043" s="222">
        <v>0</v>
      </c>
      <c r="R1043" s="222">
        <f>Q1043*H1043</f>
        <v>0</v>
      </c>
      <c r="S1043" s="222">
        <v>0</v>
      </c>
      <c r="T1043" s="223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24" t="s">
        <v>147</v>
      </c>
      <c r="AT1043" s="224" t="s">
        <v>142</v>
      </c>
      <c r="AU1043" s="224" t="s">
        <v>80</v>
      </c>
      <c r="AY1043" s="19" t="s">
        <v>140</v>
      </c>
      <c r="BE1043" s="225">
        <f>IF(N1043="základní",J1043,0)</f>
        <v>0</v>
      </c>
      <c r="BF1043" s="225">
        <f>IF(N1043="snížená",J1043,0)</f>
        <v>0</v>
      </c>
      <c r="BG1043" s="225">
        <f>IF(N1043="zákl. přenesená",J1043,0)</f>
        <v>0</v>
      </c>
      <c r="BH1043" s="225">
        <f>IF(N1043="sníž. přenesená",J1043,0)</f>
        <v>0</v>
      </c>
      <c r="BI1043" s="225">
        <f>IF(N1043="nulová",J1043,0)</f>
        <v>0</v>
      </c>
      <c r="BJ1043" s="19" t="s">
        <v>78</v>
      </c>
      <c r="BK1043" s="225">
        <f>ROUND(I1043*H1043,2)</f>
        <v>0</v>
      </c>
      <c r="BL1043" s="19" t="s">
        <v>147</v>
      </c>
      <c r="BM1043" s="224" t="s">
        <v>784</v>
      </c>
    </row>
    <row r="1044" s="2" customFormat="1">
      <c r="A1044" s="40"/>
      <c r="B1044" s="41"/>
      <c r="C1044" s="42"/>
      <c r="D1044" s="226" t="s">
        <v>149</v>
      </c>
      <c r="E1044" s="42"/>
      <c r="F1044" s="227" t="s">
        <v>785</v>
      </c>
      <c r="G1044" s="42"/>
      <c r="H1044" s="42"/>
      <c r="I1044" s="228"/>
      <c r="J1044" s="42"/>
      <c r="K1044" s="42"/>
      <c r="L1044" s="46"/>
      <c r="M1044" s="229"/>
      <c r="N1044" s="230"/>
      <c r="O1044" s="86"/>
      <c r="P1044" s="86"/>
      <c r="Q1044" s="86"/>
      <c r="R1044" s="86"/>
      <c r="S1044" s="86"/>
      <c r="T1044" s="87"/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T1044" s="19" t="s">
        <v>149</v>
      </c>
      <c r="AU1044" s="19" t="s">
        <v>80</v>
      </c>
    </row>
    <row r="1045" s="13" customFormat="1">
      <c r="A1045" s="13"/>
      <c r="B1045" s="231"/>
      <c r="C1045" s="232"/>
      <c r="D1045" s="233" t="s">
        <v>151</v>
      </c>
      <c r="E1045" s="234" t="s">
        <v>18</v>
      </c>
      <c r="F1045" s="235" t="s">
        <v>628</v>
      </c>
      <c r="G1045" s="232"/>
      <c r="H1045" s="234" t="s">
        <v>18</v>
      </c>
      <c r="I1045" s="236"/>
      <c r="J1045" s="232"/>
      <c r="K1045" s="232"/>
      <c r="L1045" s="237"/>
      <c r="M1045" s="238"/>
      <c r="N1045" s="239"/>
      <c r="O1045" s="239"/>
      <c r="P1045" s="239"/>
      <c r="Q1045" s="239"/>
      <c r="R1045" s="239"/>
      <c r="S1045" s="239"/>
      <c r="T1045" s="240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1" t="s">
        <v>151</v>
      </c>
      <c r="AU1045" s="241" t="s">
        <v>80</v>
      </c>
      <c r="AV1045" s="13" t="s">
        <v>78</v>
      </c>
      <c r="AW1045" s="13" t="s">
        <v>33</v>
      </c>
      <c r="AX1045" s="13" t="s">
        <v>71</v>
      </c>
      <c r="AY1045" s="241" t="s">
        <v>140</v>
      </c>
    </row>
    <row r="1046" s="14" customFormat="1">
      <c r="A1046" s="14"/>
      <c r="B1046" s="242"/>
      <c r="C1046" s="243"/>
      <c r="D1046" s="233" t="s">
        <v>151</v>
      </c>
      <c r="E1046" s="244" t="s">
        <v>18</v>
      </c>
      <c r="F1046" s="245" t="s">
        <v>786</v>
      </c>
      <c r="G1046" s="243"/>
      <c r="H1046" s="246">
        <v>255</v>
      </c>
      <c r="I1046" s="247"/>
      <c r="J1046" s="243"/>
      <c r="K1046" s="243"/>
      <c r="L1046" s="248"/>
      <c r="M1046" s="249"/>
      <c r="N1046" s="250"/>
      <c r="O1046" s="250"/>
      <c r="P1046" s="250"/>
      <c r="Q1046" s="250"/>
      <c r="R1046" s="250"/>
      <c r="S1046" s="250"/>
      <c r="T1046" s="251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2" t="s">
        <v>151</v>
      </c>
      <c r="AU1046" s="252" t="s">
        <v>80</v>
      </c>
      <c r="AV1046" s="14" t="s">
        <v>80</v>
      </c>
      <c r="AW1046" s="14" t="s">
        <v>33</v>
      </c>
      <c r="AX1046" s="14" t="s">
        <v>71</v>
      </c>
      <c r="AY1046" s="252" t="s">
        <v>140</v>
      </c>
    </row>
    <row r="1047" s="14" customFormat="1">
      <c r="A1047" s="14"/>
      <c r="B1047" s="242"/>
      <c r="C1047" s="243"/>
      <c r="D1047" s="233" t="s">
        <v>151</v>
      </c>
      <c r="E1047" s="244" t="s">
        <v>18</v>
      </c>
      <c r="F1047" s="245" t="s">
        <v>787</v>
      </c>
      <c r="G1047" s="243"/>
      <c r="H1047" s="246">
        <v>135</v>
      </c>
      <c r="I1047" s="247"/>
      <c r="J1047" s="243"/>
      <c r="K1047" s="243"/>
      <c r="L1047" s="248"/>
      <c r="M1047" s="249"/>
      <c r="N1047" s="250"/>
      <c r="O1047" s="250"/>
      <c r="P1047" s="250"/>
      <c r="Q1047" s="250"/>
      <c r="R1047" s="250"/>
      <c r="S1047" s="250"/>
      <c r="T1047" s="251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2" t="s">
        <v>151</v>
      </c>
      <c r="AU1047" s="252" t="s">
        <v>80</v>
      </c>
      <c r="AV1047" s="14" t="s">
        <v>80</v>
      </c>
      <c r="AW1047" s="14" t="s">
        <v>33</v>
      </c>
      <c r="AX1047" s="14" t="s">
        <v>71</v>
      </c>
      <c r="AY1047" s="252" t="s">
        <v>140</v>
      </c>
    </row>
    <row r="1048" s="14" customFormat="1">
      <c r="A1048" s="14"/>
      <c r="B1048" s="242"/>
      <c r="C1048" s="243"/>
      <c r="D1048" s="233" t="s">
        <v>151</v>
      </c>
      <c r="E1048" s="244" t="s">
        <v>18</v>
      </c>
      <c r="F1048" s="245" t="s">
        <v>788</v>
      </c>
      <c r="G1048" s="243"/>
      <c r="H1048" s="246">
        <v>168.75</v>
      </c>
      <c r="I1048" s="247"/>
      <c r="J1048" s="243"/>
      <c r="K1048" s="243"/>
      <c r="L1048" s="248"/>
      <c r="M1048" s="249"/>
      <c r="N1048" s="250"/>
      <c r="O1048" s="250"/>
      <c r="P1048" s="250"/>
      <c r="Q1048" s="250"/>
      <c r="R1048" s="250"/>
      <c r="S1048" s="250"/>
      <c r="T1048" s="251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2" t="s">
        <v>151</v>
      </c>
      <c r="AU1048" s="252" t="s">
        <v>80</v>
      </c>
      <c r="AV1048" s="14" t="s">
        <v>80</v>
      </c>
      <c r="AW1048" s="14" t="s">
        <v>33</v>
      </c>
      <c r="AX1048" s="14" t="s">
        <v>71</v>
      </c>
      <c r="AY1048" s="252" t="s">
        <v>140</v>
      </c>
    </row>
    <row r="1049" s="14" customFormat="1">
      <c r="A1049" s="14"/>
      <c r="B1049" s="242"/>
      <c r="C1049" s="243"/>
      <c r="D1049" s="233" t="s">
        <v>151</v>
      </c>
      <c r="E1049" s="244" t="s">
        <v>18</v>
      </c>
      <c r="F1049" s="245" t="s">
        <v>789</v>
      </c>
      <c r="G1049" s="243"/>
      <c r="H1049" s="246">
        <v>63.75</v>
      </c>
      <c r="I1049" s="247"/>
      <c r="J1049" s="243"/>
      <c r="K1049" s="243"/>
      <c r="L1049" s="248"/>
      <c r="M1049" s="249"/>
      <c r="N1049" s="250"/>
      <c r="O1049" s="250"/>
      <c r="P1049" s="250"/>
      <c r="Q1049" s="250"/>
      <c r="R1049" s="250"/>
      <c r="S1049" s="250"/>
      <c r="T1049" s="251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2" t="s">
        <v>151</v>
      </c>
      <c r="AU1049" s="252" t="s">
        <v>80</v>
      </c>
      <c r="AV1049" s="14" t="s">
        <v>80</v>
      </c>
      <c r="AW1049" s="14" t="s">
        <v>33</v>
      </c>
      <c r="AX1049" s="14" t="s">
        <v>71</v>
      </c>
      <c r="AY1049" s="252" t="s">
        <v>140</v>
      </c>
    </row>
    <row r="1050" s="13" customFormat="1">
      <c r="A1050" s="13"/>
      <c r="B1050" s="231"/>
      <c r="C1050" s="232"/>
      <c r="D1050" s="233" t="s">
        <v>151</v>
      </c>
      <c r="E1050" s="234" t="s">
        <v>18</v>
      </c>
      <c r="F1050" s="235" t="s">
        <v>630</v>
      </c>
      <c r="G1050" s="232"/>
      <c r="H1050" s="234" t="s">
        <v>18</v>
      </c>
      <c r="I1050" s="236"/>
      <c r="J1050" s="232"/>
      <c r="K1050" s="232"/>
      <c r="L1050" s="237"/>
      <c r="M1050" s="238"/>
      <c r="N1050" s="239"/>
      <c r="O1050" s="239"/>
      <c r="P1050" s="239"/>
      <c r="Q1050" s="239"/>
      <c r="R1050" s="239"/>
      <c r="S1050" s="239"/>
      <c r="T1050" s="240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1" t="s">
        <v>151</v>
      </c>
      <c r="AU1050" s="241" t="s">
        <v>80</v>
      </c>
      <c r="AV1050" s="13" t="s">
        <v>78</v>
      </c>
      <c r="AW1050" s="13" t="s">
        <v>33</v>
      </c>
      <c r="AX1050" s="13" t="s">
        <v>71</v>
      </c>
      <c r="AY1050" s="241" t="s">
        <v>140</v>
      </c>
    </row>
    <row r="1051" s="14" customFormat="1">
      <c r="A1051" s="14"/>
      <c r="B1051" s="242"/>
      <c r="C1051" s="243"/>
      <c r="D1051" s="233" t="s">
        <v>151</v>
      </c>
      <c r="E1051" s="244" t="s">
        <v>18</v>
      </c>
      <c r="F1051" s="245" t="s">
        <v>790</v>
      </c>
      <c r="G1051" s="243"/>
      <c r="H1051" s="246">
        <v>270.63</v>
      </c>
      <c r="I1051" s="247"/>
      <c r="J1051" s="243"/>
      <c r="K1051" s="243"/>
      <c r="L1051" s="248"/>
      <c r="M1051" s="249"/>
      <c r="N1051" s="250"/>
      <c r="O1051" s="250"/>
      <c r="P1051" s="250"/>
      <c r="Q1051" s="250"/>
      <c r="R1051" s="250"/>
      <c r="S1051" s="250"/>
      <c r="T1051" s="251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2" t="s">
        <v>151</v>
      </c>
      <c r="AU1051" s="252" t="s">
        <v>80</v>
      </c>
      <c r="AV1051" s="14" t="s">
        <v>80</v>
      </c>
      <c r="AW1051" s="14" t="s">
        <v>33</v>
      </c>
      <c r="AX1051" s="14" t="s">
        <v>71</v>
      </c>
      <c r="AY1051" s="252" t="s">
        <v>140</v>
      </c>
    </row>
    <row r="1052" s="13" customFormat="1">
      <c r="A1052" s="13"/>
      <c r="B1052" s="231"/>
      <c r="C1052" s="232"/>
      <c r="D1052" s="233" t="s">
        <v>151</v>
      </c>
      <c r="E1052" s="234" t="s">
        <v>18</v>
      </c>
      <c r="F1052" s="235" t="s">
        <v>372</v>
      </c>
      <c r="G1052" s="232"/>
      <c r="H1052" s="234" t="s">
        <v>18</v>
      </c>
      <c r="I1052" s="236"/>
      <c r="J1052" s="232"/>
      <c r="K1052" s="232"/>
      <c r="L1052" s="237"/>
      <c r="M1052" s="238"/>
      <c r="N1052" s="239"/>
      <c r="O1052" s="239"/>
      <c r="P1052" s="239"/>
      <c r="Q1052" s="239"/>
      <c r="R1052" s="239"/>
      <c r="S1052" s="239"/>
      <c r="T1052" s="240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1" t="s">
        <v>151</v>
      </c>
      <c r="AU1052" s="241" t="s">
        <v>80</v>
      </c>
      <c r="AV1052" s="13" t="s">
        <v>78</v>
      </c>
      <c r="AW1052" s="13" t="s">
        <v>33</v>
      </c>
      <c r="AX1052" s="13" t="s">
        <v>71</v>
      </c>
      <c r="AY1052" s="241" t="s">
        <v>140</v>
      </c>
    </row>
    <row r="1053" s="14" customFormat="1">
      <c r="A1053" s="14"/>
      <c r="B1053" s="242"/>
      <c r="C1053" s="243"/>
      <c r="D1053" s="233" t="s">
        <v>151</v>
      </c>
      <c r="E1053" s="244" t="s">
        <v>18</v>
      </c>
      <c r="F1053" s="245" t="s">
        <v>791</v>
      </c>
      <c r="G1053" s="243"/>
      <c r="H1053" s="246">
        <v>63.75</v>
      </c>
      <c r="I1053" s="247"/>
      <c r="J1053" s="243"/>
      <c r="K1053" s="243"/>
      <c r="L1053" s="248"/>
      <c r="M1053" s="249"/>
      <c r="N1053" s="250"/>
      <c r="O1053" s="250"/>
      <c r="P1053" s="250"/>
      <c r="Q1053" s="250"/>
      <c r="R1053" s="250"/>
      <c r="S1053" s="250"/>
      <c r="T1053" s="251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2" t="s">
        <v>151</v>
      </c>
      <c r="AU1053" s="252" t="s">
        <v>80</v>
      </c>
      <c r="AV1053" s="14" t="s">
        <v>80</v>
      </c>
      <c r="AW1053" s="14" t="s">
        <v>33</v>
      </c>
      <c r="AX1053" s="14" t="s">
        <v>71</v>
      </c>
      <c r="AY1053" s="252" t="s">
        <v>140</v>
      </c>
    </row>
    <row r="1054" s="14" customFormat="1">
      <c r="A1054" s="14"/>
      <c r="B1054" s="242"/>
      <c r="C1054" s="243"/>
      <c r="D1054" s="233" t="s">
        <v>151</v>
      </c>
      <c r="E1054" s="244" t="s">
        <v>18</v>
      </c>
      <c r="F1054" s="245" t="s">
        <v>792</v>
      </c>
      <c r="G1054" s="243"/>
      <c r="H1054" s="246">
        <v>513.75</v>
      </c>
      <c r="I1054" s="247"/>
      <c r="J1054" s="243"/>
      <c r="K1054" s="243"/>
      <c r="L1054" s="248"/>
      <c r="M1054" s="249"/>
      <c r="N1054" s="250"/>
      <c r="O1054" s="250"/>
      <c r="P1054" s="250"/>
      <c r="Q1054" s="250"/>
      <c r="R1054" s="250"/>
      <c r="S1054" s="250"/>
      <c r="T1054" s="251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2" t="s">
        <v>151</v>
      </c>
      <c r="AU1054" s="252" t="s">
        <v>80</v>
      </c>
      <c r="AV1054" s="14" t="s">
        <v>80</v>
      </c>
      <c r="AW1054" s="14" t="s">
        <v>33</v>
      </c>
      <c r="AX1054" s="14" t="s">
        <v>71</v>
      </c>
      <c r="AY1054" s="252" t="s">
        <v>140</v>
      </c>
    </row>
    <row r="1055" s="13" customFormat="1">
      <c r="A1055" s="13"/>
      <c r="B1055" s="231"/>
      <c r="C1055" s="232"/>
      <c r="D1055" s="233" t="s">
        <v>151</v>
      </c>
      <c r="E1055" s="234" t="s">
        <v>18</v>
      </c>
      <c r="F1055" s="235" t="s">
        <v>407</v>
      </c>
      <c r="G1055" s="232"/>
      <c r="H1055" s="234" t="s">
        <v>18</v>
      </c>
      <c r="I1055" s="236"/>
      <c r="J1055" s="232"/>
      <c r="K1055" s="232"/>
      <c r="L1055" s="237"/>
      <c r="M1055" s="238"/>
      <c r="N1055" s="239"/>
      <c r="O1055" s="239"/>
      <c r="P1055" s="239"/>
      <c r="Q1055" s="239"/>
      <c r="R1055" s="239"/>
      <c r="S1055" s="239"/>
      <c r="T1055" s="240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1" t="s">
        <v>151</v>
      </c>
      <c r="AU1055" s="241" t="s">
        <v>80</v>
      </c>
      <c r="AV1055" s="13" t="s">
        <v>78</v>
      </c>
      <c r="AW1055" s="13" t="s">
        <v>33</v>
      </c>
      <c r="AX1055" s="13" t="s">
        <v>71</v>
      </c>
      <c r="AY1055" s="241" t="s">
        <v>140</v>
      </c>
    </row>
    <row r="1056" s="14" customFormat="1">
      <c r="A1056" s="14"/>
      <c r="B1056" s="242"/>
      <c r="C1056" s="243"/>
      <c r="D1056" s="233" t="s">
        <v>151</v>
      </c>
      <c r="E1056" s="244" t="s">
        <v>18</v>
      </c>
      <c r="F1056" s="245" t="s">
        <v>793</v>
      </c>
      <c r="G1056" s="243"/>
      <c r="H1056" s="246">
        <v>187.84999999999999</v>
      </c>
      <c r="I1056" s="247"/>
      <c r="J1056" s="243"/>
      <c r="K1056" s="243"/>
      <c r="L1056" s="248"/>
      <c r="M1056" s="249"/>
      <c r="N1056" s="250"/>
      <c r="O1056" s="250"/>
      <c r="P1056" s="250"/>
      <c r="Q1056" s="250"/>
      <c r="R1056" s="250"/>
      <c r="S1056" s="250"/>
      <c r="T1056" s="251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2" t="s">
        <v>151</v>
      </c>
      <c r="AU1056" s="252" t="s">
        <v>80</v>
      </c>
      <c r="AV1056" s="14" t="s">
        <v>80</v>
      </c>
      <c r="AW1056" s="14" t="s">
        <v>33</v>
      </c>
      <c r="AX1056" s="14" t="s">
        <v>71</v>
      </c>
      <c r="AY1056" s="252" t="s">
        <v>140</v>
      </c>
    </row>
    <row r="1057" s="14" customFormat="1">
      <c r="A1057" s="14"/>
      <c r="B1057" s="242"/>
      <c r="C1057" s="243"/>
      <c r="D1057" s="233" t="s">
        <v>151</v>
      </c>
      <c r="E1057" s="244" t="s">
        <v>18</v>
      </c>
      <c r="F1057" s="245" t="s">
        <v>794</v>
      </c>
      <c r="G1057" s="243"/>
      <c r="H1057" s="246">
        <v>45</v>
      </c>
      <c r="I1057" s="247"/>
      <c r="J1057" s="243"/>
      <c r="K1057" s="243"/>
      <c r="L1057" s="248"/>
      <c r="M1057" s="249"/>
      <c r="N1057" s="250"/>
      <c r="O1057" s="250"/>
      <c r="P1057" s="250"/>
      <c r="Q1057" s="250"/>
      <c r="R1057" s="250"/>
      <c r="S1057" s="250"/>
      <c r="T1057" s="251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2" t="s">
        <v>151</v>
      </c>
      <c r="AU1057" s="252" t="s">
        <v>80</v>
      </c>
      <c r="AV1057" s="14" t="s">
        <v>80</v>
      </c>
      <c r="AW1057" s="14" t="s">
        <v>33</v>
      </c>
      <c r="AX1057" s="14" t="s">
        <v>71</v>
      </c>
      <c r="AY1057" s="252" t="s">
        <v>140</v>
      </c>
    </row>
    <row r="1058" s="14" customFormat="1">
      <c r="A1058" s="14"/>
      <c r="B1058" s="242"/>
      <c r="C1058" s="243"/>
      <c r="D1058" s="233" t="s">
        <v>151</v>
      </c>
      <c r="E1058" s="244" t="s">
        <v>18</v>
      </c>
      <c r="F1058" s="245" t="s">
        <v>795</v>
      </c>
      <c r="G1058" s="243"/>
      <c r="H1058" s="246">
        <v>24</v>
      </c>
      <c r="I1058" s="247"/>
      <c r="J1058" s="243"/>
      <c r="K1058" s="243"/>
      <c r="L1058" s="248"/>
      <c r="M1058" s="249"/>
      <c r="N1058" s="250"/>
      <c r="O1058" s="250"/>
      <c r="P1058" s="250"/>
      <c r="Q1058" s="250"/>
      <c r="R1058" s="250"/>
      <c r="S1058" s="250"/>
      <c r="T1058" s="251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2" t="s">
        <v>151</v>
      </c>
      <c r="AU1058" s="252" t="s">
        <v>80</v>
      </c>
      <c r="AV1058" s="14" t="s">
        <v>80</v>
      </c>
      <c r="AW1058" s="14" t="s">
        <v>33</v>
      </c>
      <c r="AX1058" s="14" t="s">
        <v>71</v>
      </c>
      <c r="AY1058" s="252" t="s">
        <v>140</v>
      </c>
    </row>
    <row r="1059" s="14" customFormat="1">
      <c r="A1059" s="14"/>
      <c r="B1059" s="242"/>
      <c r="C1059" s="243"/>
      <c r="D1059" s="233" t="s">
        <v>151</v>
      </c>
      <c r="E1059" s="244" t="s">
        <v>18</v>
      </c>
      <c r="F1059" s="245" t="s">
        <v>794</v>
      </c>
      <c r="G1059" s="243"/>
      <c r="H1059" s="246">
        <v>45</v>
      </c>
      <c r="I1059" s="247"/>
      <c r="J1059" s="243"/>
      <c r="K1059" s="243"/>
      <c r="L1059" s="248"/>
      <c r="M1059" s="249"/>
      <c r="N1059" s="250"/>
      <c r="O1059" s="250"/>
      <c r="P1059" s="250"/>
      <c r="Q1059" s="250"/>
      <c r="R1059" s="250"/>
      <c r="S1059" s="250"/>
      <c r="T1059" s="251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2" t="s">
        <v>151</v>
      </c>
      <c r="AU1059" s="252" t="s">
        <v>80</v>
      </c>
      <c r="AV1059" s="14" t="s">
        <v>80</v>
      </c>
      <c r="AW1059" s="14" t="s">
        <v>33</v>
      </c>
      <c r="AX1059" s="14" t="s">
        <v>71</v>
      </c>
      <c r="AY1059" s="252" t="s">
        <v>140</v>
      </c>
    </row>
    <row r="1060" s="14" customFormat="1">
      <c r="A1060" s="14"/>
      <c r="B1060" s="242"/>
      <c r="C1060" s="243"/>
      <c r="D1060" s="233" t="s">
        <v>151</v>
      </c>
      <c r="E1060" s="244" t="s">
        <v>18</v>
      </c>
      <c r="F1060" s="245" t="s">
        <v>796</v>
      </c>
      <c r="G1060" s="243"/>
      <c r="H1060" s="246">
        <v>39.600000000000001</v>
      </c>
      <c r="I1060" s="247"/>
      <c r="J1060" s="243"/>
      <c r="K1060" s="243"/>
      <c r="L1060" s="248"/>
      <c r="M1060" s="249"/>
      <c r="N1060" s="250"/>
      <c r="O1060" s="250"/>
      <c r="P1060" s="250"/>
      <c r="Q1060" s="250"/>
      <c r="R1060" s="250"/>
      <c r="S1060" s="250"/>
      <c r="T1060" s="251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2" t="s">
        <v>151</v>
      </c>
      <c r="AU1060" s="252" t="s">
        <v>80</v>
      </c>
      <c r="AV1060" s="14" t="s">
        <v>80</v>
      </c>
      <c r="AW1060" s="14" t="s">
        <v>33</v>
      </c>
      <c r="AX1060" s="14" t="s">
        <v>71</v>
      </c>
      <c r="AY1060" s="252" t="s">
        <v>140</v>
      </c>
    </row>
    <row r="1061" s="15" customFormat="1">
      <c r="A1061" s="15"/>
      <c r="B1061" s="253"/>
      <c r="C1061" s="254"/>
      <c r="D1061" s="233" t="s">
        <v>151</v>
      </c>
      <c r="E1061" s="255" t="s">
        <v>18</v>
      </c>
      <c r="F1061" s="256" t="s">
        <v>154</v>
      </c>
      <c r="G1061" s="254"/>
      <c r="H1061" s="257">
        <v>1812.0799999999999</v>
      </c>
      <c r="I1061" s="258"/>
      <c r="J1061" s="254"/>
      <c r="K1061" s="254"/>
      <c r="L1061" s="259"/>
      <c r="M1061" s="260"/>
      <c r="N1061" s="261"/>
      <c r="O1061" s="261"/>
      <c r="P1061" s="261"/>
      <c r="Q1061" s="261"/>
      <c r="R1061" s="261"/>
      <c r="S1061" s="261"/>
      <c r="T1061" s="262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263" t="s">
        <v>151</v>
      </c>
      <c r="AU1061" s="263" t="s">
        <v>80</v>
      </c>
      <c r="AV1061" s="15" t="s">
        <v>147</v>
      </c>
      <c r="AW1061" s="15" t="s">
        <v>33</v>
      </c>
      <c r="AX1061" s="15" t="s">
        <v>78</v>
      </c>
      <c r="AY1061" s="263" t="s">
        <v>140</v>
      </c>
    </row>
    <row r="1062" s="2" customFormat="1" ht="24.15" customHeight="1">
      <c r="A1062" s="40"/>
      <c r="B1062" s="41"/>
      <c r="C1062" s="214" t="s">
        <v>797</v>
      </c>
      <c r="D1062" s="214" t="s">
        <v>142</v>
      </c>
      <c r="E1062" s="215" t="s">
        <v>798</v>
      </c>
      <c r="F1062" s="216" t="s">
        <v>799</v>
      </c>
      <c r="G1062" s="217" t="s">
        <v>145</v>
      </c>
      <c r="H1062" s="218">
        <v>217449.60000000001</v>
      </c>
      <c r="I1062" s="219"/>
      <c r="J1062" s="218">
        <f>ROUND(I1062*H1062,2)</f>
        <v>0</v>
      </c>
      <c r="K1062" s="216" t="s">
        <v>146</v>
      </c>
      <c r="L1062" s="46"/>
      <c r="M1062" s="220" t="s">
        <v>18</v>
      </c>
      <c r="N1062" s="221" t="s">
        <v>42</v>
      </c>
      <c r="O1062" s="86"/>
      <c r="P1062" s="222">
        <f>O1062*H1062</f>
        <v>0</v>
      </c>
      <c r="Q1062" s="222">
        <v>0</v>
      </c>
      <c r="R1062" s="222">
        <f>Q1062*H1062</f>
        <v>0</v>
      </c>
      <c r="S1062" s="222">
        <v>0</v>
      </c>
      <c r="T1062" s="223">
        <f>S1062*H1062</f>
        <v>0</v>
      </c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R1062" s="224" t="s">
        <v>147</v>
      </c>
      <c r="AT1062" s="224" t="s">
        <v>142</v>
      </c>
      <c r="AU1062" s="224" t="s">
        <v>80</v>
      </c>
      <c r="AY1062" s="19" t="s">
        <v>140</v>
      </c>
      <c r="BE1062" s="225">
        <f>IF(N1062="základní",J1062,0)</f>
        <v>0</v>
      </c>
      <c r="BF1062" s="225">
        <f>IF(N1062="snížená",J1062,0)</f>
        <v>0</v>
      </c>
      <c r="BG1062" s="225">
        <f>IF(N1062="zákl. přenesená",J1062,0)</f>
        <v>0</v>
      </c>
      <c r="BH1062" s="225">
        <f>IF(N1062="sníž. přenesená",J1062,0)</f>
        <v>0</v>
      </c>
      <c r="BI1062" s="225">
        <f>IF(N1062="nulová",J1062,0)</f>
        <v>0</v>
      </c>
      <c r="BJ1062" s="19" t="s">
        <v>78</v>
      </c>
      <c r="BK1062" s="225">
        <f>ROUND(I1062*H1062,2)</f>
        <v>0</v>
      </c>
      <c r="BL1062" s="19" t="s">
        <v>147</v>
      </c>
      <c r="BM1062" s="224" t="s">
        <v>800</v>
      </c>
    </row>
    <row r="1063" s="2" customFormat="1">
      <c r="A1063" s="40"/>
      <c r="B1063" s="41"/>
      <c r="C1063" s="42"/>
      <c r="D1063" s="226" t="s">
        <v>149</v>
      </c>
      <c r="E1063" s="42"/>
      <c r="F1063" s="227" t="s">
        <v>801</v>
      </c>
      <c r="G1063" s="42"/>
      <c r="H1063" s="42"/>
      <c r="I1063" s="228"/>
      <c r="J1063" s="42"/>
      <c r="K1063" s="42"/>
      <c r="L1063" s="46"/>
      <c r="M1063" s="229"/>
      <c r="N1063" s="230"/>
      <c r="O1063" s="86"/>
      <c r="P1063" s="86"/>
      <c r="Q1063" s="86"/>
      <c r="R1063" s="86"/>
      <c r="S1063" s="86"/>
      <c r="T1063" s="87"/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T1063" s="19" t="s">
        <v>149</v>
      </c>
      <c r="AU1063" s="19" t="s">
        <v>80</v>
      </c>
    </row>
    <row r="1064" s="14" customFormat="1">
      <c r="A1064" s="14"/>
      <c r="B1064" s="242"/>
      <c r="C1064" s="243"/>
      <c r="D1064" s="233" t="s">
        <v>151</v>
      </c>
      <c r="E1064" s="244" t="s">
        <v>18</v>
      </c>
      <c r="F1064" s="245" t="s">
        <v>802</v>
      </c>
      <c r="G1064" s="243"/>
      <c r="H1064" s="246">
        <v>217449.60000000001</v>
      </c>
      <c r="I1064" s="247"/>
      <c r="J1064" s="243"/>
      <c r="K1064" s="243"/>
      <c r="L1064" s="248"/>
      <c r="M1064" s="249"/>
      <c r="N1064" s="250"/>
      <c r="O1064" s="250"/>
      <c r="P1064" s="250"/>
      <c r="Q1064" s="250"/>
      <c r="R1064" s="250"/>
      <c r="S1064" s="250"/>
      <c r="T1064" s="251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2" t="s">
        <v>151</v>
      </c>
      <c r="AU1064" s="252" t="s">
        <v>80</v>
      </c>
      <c r="AV1064" s="14" t="s">
        <v>80</v>
      </c>
      <c r="AW1064" s="14" t="s">
        <v>33</v>
      </c>
      <c r="AX1064" s="14" t="s">
        <v>71</v>
      </c>
      <c r="AY1064" s="252" t="s">
        <v>140</v>
      </c>
    </row>
    <row r="1065" s="15" customFormat="1">
      <c r="A1065" s="15"/>
      <c r="B1065" s="253"/>
      <c r="C1065" s="254"/>
      <c r="D1065" s="233" t="s">
        <v>151</v>
      </c>
      <c r="E1065" s="255" t="s">
        <v>18</v>
      </c>
      <c r="F1065" s="256" t="s">
        <v>154</v>
      </c>
      <c r="G1065" s="254"/>
      <c r="H1065" s="257">
        <v>217449.60000000001</v>
      </c>
      <c r="I1065" s="258"/>
      <c r="J1065" s="254"/>
      <c r="K1065" s="254"/>
      <c r="L1065" s="259"/>
      <c r="M1065" s="260"/>
      <c r="N1065" s="261"/>
      <c r="O1065" s="261"/>
      <c r="P1065" s="261"/>
      <c r="Q1065" s="261"/>
      <c r="R1065" s="261"/>
      <c r="S1065" s="261"/>
      <c r="T1065" s="262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63" t="s">
        <v>151</v>
      </c>
      <c r="AU1065" s="263" t="s">
        <v>80</v>
      </c>
      <c r="AV1065" s="15" t="s">
        <v>147</v>
      </c>
      <c r="AW1065" s="15" t="s">
        <v>33</v>
      </c>
      <c r="AX1065" s="15" t="s">
        <v>78</v>
      </c>
      <c r="AY1065" s="263" t="s">
        <v>140</v>
      </c>
    </row>
    <row r="1066" s="2" customFormat="1" ht="24.15" customHeight="1">
      <c r="A1066" s="40"/>
      <c r="B1066" s="41"/>
      <c r="C1066" s="214" t="s">
        <v>803</v>
      </c>
      <c r="D1066" s="214" t="s">
        <v>142</v>
      </c>
      <c r="E1066" s="215" t="s">
        <v>804</v>
      </c>
      <c r="F1066" s="216" t="s">
        <v>805</v>
      </c>
      <c r="G1066" s="217" t="s">
        <v>145</v>
      </c>
      <c r="H1066" s="218">
        <v>1812.0799999999999</v>
      </c>
      <c r="I1066" s="219"/>
      <c r="J1066" s="218">
        <f>ROUND(I1066*H1066,2)</f>
        <v>0</v>
      </c>
      <c r="K1066" s="216" t="s">
        <v>146</v>
      </c>
      <c r="L1066" s="46"/>
      <c r="M1066" s="220" t="s">
        <v>18</v>
      </c>
      <c r="N1066" s="221" t="s">
        <v>42</v>
      </c>
      <c r="O1066" s="86"/>
      <c r="P1066" s="222">
        <f>O1066*H1066</f>
        <v>0</v>
      </c>
      <c r="Q1066" s="222">
        <v>0</v>
      </c>
      <c r="R1066" s="222">
        <f>Q1066*H1066</f>
        <v>0</v>
      </c>
      <c r="S1066" s="222">
        <v>0</v>
      </c>
      <c r="T1066" s="223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24" t="s">
        <v>147</v>
      </c>
      <c r="AT1066" s="224" t="s">
        <v>142</v>
      </c>
      <c r="AU1066" s="224" t="s">
        <v>80</v>
      </c>
      <c r="AY1066" s="19" t="s">
        <v>140</v>
      </c>
      <c r="BE1066" s="225">
        <f>IF(N1066="základní",J1066,0)</f>
        <v>0</v>
      </c>
      <c r="BF1066" s="225">
        <f>IF(N1066="snížená",J1066,0)</f>
        <v>0</v>
      </c>
      <c r="BG1066" s="225">
        <f>IF(N1066="zákl. přenesená",J1066,0)</f>
        <v>0</v>
      </c>
      <c r="BH1066" s="225">
        <f>IF(N1066="sníž. přenesená",J1066,0)</f>
        <v>0</v>
      </c>
      <c r="BI1066" s="225">
        <f>IF(N1066="nulová",J1066,0)</f>
        <v>0</v>
      </c>
      <c r="BJ1066" s="19" t="s">
        <v>78</v>
      </c>
      <c r="BK1066" s="225">
        <f>ROUND(I1066*H1066,2)</f>
        <v>0</v>
      </c>
      <c r="BL1066" s="19" t="s">
        <v>147</v>
      </c>
      <c r="BM1066" s="224" t="s">
        <v>806</v>
      </c>
    </row>
    <row r="1067" s="2" customFormat="1">
      <c r="A1067" s="40"/>
      <c r="B1067" s="41"/>
      <c r="C1067" s="42"/>
      <c r="D1067" s="226" t="s">
        <v>149</v>
      </c>
      <c r="E1067" s="42"/>
      <c r="F1067" s="227" t="s">
        <v>807</v>
      </c>
      <c r="G1067" s="42"/>
      <c r="H1067" s="42"/>
      <c r="I1067" s="228"/>
      <c r="J1067" s="42"/>
      <c r="K1067" s="42"/>
      <c r="L1067" s="46"/>
      <c r="M1067" s="229"/>
      <c r="N1067" s="230"/>
      <c r="O1067" s="86"/>
      <c r="P1067" s="86"/>
      <c r="Q1067" s="86"/>
      <c r="R1067" s="86"/>
      <c r="S1067" s="86"/>
      <c r="T1067" s="87"/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T1067" s="19" t="s">
        <v>149</v>
      </c>
      <c r="AU1067" s="19" t="s">
        <v>80</v>
      </c>
    </row>
    <row r="1068" s="13" customFormat="1">
      <c r="A1068" s="13"/>
      <c r="B1068" s="231"/>
      <c r="C1068" s="232"/>
      <c r="D1068" s="233" t="s">
        <v>151</v>
      </c>
      <c r="E1068" s="234" t="s">
        <v>18</v>
      </c>
      <c r="F1068" s="235" t="s">
        <v>628</v>
      </c>
      <c r="G1068" s="232"/>
      <c r="H1068" s="234" t="s">
        <v>18</v>
      </c>
      <c r="I1068" s="236"/>
      <c r="J1068" s="232"/>
      <c r="K1068" s="232"/>
      <c r="L1068" s="237"/>
      <c r="M1068" s="238"/>
      <c r="N1068" s="239"/>
      <c r="O1068" s="239"/>
      <c r="P1068" s="239"/>
      <c r="Q1068" s="239"/>
      <c r="R1068" s="239"/>
      <c r="S1068" s="239"/>
      <c r="T1068" s="240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1" t="s">
        <v>151</v>
      </c>
      <c r="AU1068" s="241" t="s">
        <v>80</v>
      </c>
      <c r="AV1068" s="13" t="s">
        <v>78</v>
      </c>
      <c r="AW1068" s="13" t="s">
        <v>33</v>
      </c>
      <c r="AX1068" s="13" t="s">
        <v>71</v>
      </c>
      <c r="AY1068" s="241" t="s">
        <v>140</v>
      </c>
    </row>
    <row r="1069" s="14" customFormat="1">
      <c r="A1069" s="14"/>
      <c r="B1069" s="242"/>
      <c r="C1069" s="243"/>
      <c r="D1069" s="233" t="s">
        <v>151</v>
      </c>
      <c r="E1069" s="244" t="s">
        <v>18</v>
      </c>
      <c r="F1069" s="245" t="s">
        <v>786</v>
      </c>
      <c r="G1069" s="243"/>
      <c r="H1069" s="246">
        <v>255</v>
      </c>
      <c r="I1069" s="247"/>
      <c r="J1069" s="243"/>
      <c r="K1069" s="243"/>
      <c r="L1069" s="248"/>
      <c r="M1069" s="249"/>
      <c r="N1069" s="250"/>
      <c r="O1069" s="250"/>
      <c r="P1069" s="250"/>
      <c r="Q1069" s="250"/>
      <c r="R1069" s="250"/>
      <c r="S1069" s="250"/>
      <c r="T1069" s="251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2" t="s">
        <v>151</v>
      </c>
      <c r="AU1069" s="252" t="s">
        <v>80</v>
      </c>
      <c r="AV1069" s="14" t="s">
        <v>80</v>
      </c>
      <c r="AW1069" s="14" t="s">
        <v>33</v>
      </c>
      <c r="AX1069" s="14" t="s">
        <v>71</v>
      </c>
      <c r="AY1069" s="252" t="s">
        <v>140</v>
      </c>
    </row>
    <row r="1070" s="14" customFormat="1">
      <c r="A1070" s="14"/>
      <c r="B1070" s="242"/>
      <c r="C1070" s="243"/>
      <c r="D1070" s="233" t="s">
        <v>151</v>
      </c>
      <c r="E1070" s="244" t="s">
        <v>18</v>
      </c>
      <c r="F1070" s="245" t="s">
        <v>787</v>
      </c>
      <c r="G1070" s="243"/>
      <c r="H1070" s="246">
        <v>135</v>
      </c>
      <c r="I1070" s="247"/>
      <c r="J1070" s="243"/>
      <c r="K1070" s="243"/>
      <c r="L1070" s="248"/>
      <c r="M1070" s="249"/>
      <c r="N1070" s="250"/>
      <c r="O1070" s="250"/>
      <c r="P1070" s="250"/>
      <c r="Q1070" s="250"/>
      <c r="R1070" s="250"/>
      <c r="S1070" s="250"/>
      <c r="T1070" s="251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2" t="s">
        <v>151</v>
      </c>
      <c r="AU1070" s="252" t="s">
        <v>80</v>
      </c>
      <c r="AV1070" s="14" t="s">
        <v>80</v>
      </c>
      <c r="AW1070" s="14" t="s">
        <v>33</v>
      </c>
      <c r="AX1070" s="14" t="s">
        <v>71</v>
      </c>
      <c r="AY1070" s="252" t="s">
        <v>140</v>
      </c>
    </row>
    <row r="1071" s="14" customFormat="1">
      <c r="A1071" s="14"/>
      <c r="B1071" s="242"/>
      <c r="C1071" s="243"/>
      <c r="D1071" s="233" t="s">
        <v>151</v>
      </c>
      <c r="E1071" s="244" t="s">
        <v>18</v>
      </c>
      <c r="F1071" s="245" t="s">
        <v>788</v>
      </c>
      <c r="G1071" s="243"/>
      <c r="H1071" s="246">
        <v>168.75</v>
      </c>
      <c r="I1071" s="247"/>
      <c r="J1071" s="243"/>
      <c r="K1071" s="243"/>
      <c r="L1071" s="248"/>
      <c r="M1071" s="249"/>
      <c r="N1071" s="250"/>
      <c r="O1071" s="250"/>
      <c r="P1071" s="250"/>
      <c r="Q1071" s="250"/>
      <c r="R1071" s="250"/>
      <c r="S1071" s="250"/>
      <c r="T1071" s="251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2" t="s">
        <v>151</v>
      </c>
      <c r="AU1071" s="252" t="s">
        <v>80</v>
      </c>
      <c r="AV1071" s="14" t="s">
        <v>80</v>
      </c>
      <c r="AW1071" s="14" t="s">
        <v>33</v>
      </c>
      <c r="AX1071" s="14" t="s">
        <v>71</v>
      </c>
      <c r="AY1071" s="252" t="s">
        <v>140</v>
      </c>
    </row>
    <row r="1072" s="14" customFormat="1">
      <c r="A1072" s="14"/>
      <c r="B1072" s="242"/>
      <c r="C1072" s="243"/>
      <c r="D1072" s="233" t="s">
        <v>151</v>
      </c>
      <c r="E1072" s="244" t="s">
        <v>18</v>
      </c>
      <c r="F1072" s="245" t="s">
        <v>789</v>
      </c>
      <c r="G1072" s="243"/>
      <c r="H1072" s="246">
        <v>63.75</v>
      </c>
      <c r="I1072" s="247"/>
      <c r="J1072" s="243"/>
      <c r="K1072" s="243"/>
      <c r="L1072" s="248"/>
      <c r="M1072" s="249"/>
      <c r="N1072" s="250"/>
      <c r="O1072" s="250"/>
      <c r="P1072" s="250"/>
      <c r="Q1072" s="250"/>
      <c r="R1072" s="250"/>
      <c r="S1072" s="250"/>
      <c r="T1072" s="251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2" t="s">
        <v>151</v>
      </c>
      <c r="AU1072" s="252" t="s">
        <v>80</v>
      </c>
      <c r="AV1072" s="14" t="s">
        <v>80</v>
      </c>
      <c r="AW1072" s="14" t="s">
        <v>33</v>
      </c>
      <c r="AX1072" s="14" t="s">
        <v>71</v>
      </c>
      <c r="AY1072" s="252" t="s">
        <v>140</v>
      </c>
    </row>
    <row r="1073" s="13" customFormat="1">
      <c r="A1073" s="13"/>
      <c r="B1073" s="231"/>
      <c r="C1073" s="232"/>
      <c r="D1073" s="233" t="s">
        <v>151</v>
      </c>
      <c r="E1073" s="234" t="s">
        <v>18</v>
      </c>
      <c r="F1073" s="235" t="s">
        <v>630</v>
      </c>
      <c r="G1073" s="232"/>
      <c r="H1073" s="234" t="s">
        <v>18</v>
      </c>
      <c r="I1073" s="236"/>
      <c r="J1073" s="232"/>
      <c r="K1073" s="232"/>
      <c r="L1073" s="237"/>
      <c r="M1073" s="238"/>
      <c r="N1073" s="239"/>
      <c r="O1073" s="239"/>
      <c r="P1073" s="239"/>
      <c r="Q1073" s="239"/>
      <c r="R1073" s="239"/>
      <c r="S1073" s="239"/>
      <c r="T1073" s="240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1" t="s">
        <v>151</v>
      </c>
      <c r="AU1073" s="241" t="s">
        <v>80</v>
      </c>
      <c r="AV1073" s="13" t="s">
        <v>78</v>
      </c>
      <c r="AW1073" s="13" t="s">
        <v>33</v>
      </c>
      <c r="AX1073" s="13" t="s">
        <v>71</v>
      </c>
      <c r="AY1073" s="241" t="s">
        <v>140</v>
      </c>
    </row>
    <row r="1074" s="14" customFormat="1">
      <c r="A1074" s="14"/>
      <c r="B1074" s="242"/>
      <c r="C1074" s="243"/>
      <c r="D1074" s="233" t="s">
        <v>151</v>
      </c>
      <c r="E1074" s="244" t="s">
        <v>18</v>
      </c>
      <c r="F1074" s="245" t="s">
        <v>790</v>
      </c>
      <c r="G1074" s="243"/>
      <c r="H1074" s="246">
        <v>270.63</v>
      </c>
      <c r="I1074" s="247"/>
      <c r="J1074" s="243"/>
      <c r="K1074" s="243"/>
      <c r="L1074" s="248"/>
      <c r="M1074" s="249"/>
      <c r="N1074" s="250"/>
      <c r="O1074" s="250"/>
      <c r="P1074" s="250"/>
      <c r="Q1074" s="250"/>
      <c r="R1074" s="250"/>
      <c r="S1074" s="250"/>
      <c r="T1074" s="251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2" t="s">
        <v>151</v>
      </c>
      <c r="AU1074" s="252" t="s">
        <v>80</v>
      </c>
      <c r="AV1074" s="14" t="s">
        <v>80</v>
      </c>
      <c r="AW1074" s="14" t="s">
        <v>33</v>
      </c>
      <c r="AX1074" s="14" t="s">
        <v>71</v>
      </c>
      <c r="AY1074" s="252" t="s">
        <v>140</v>
      </c>
    </row>
    <row r="1075" s="13" customFormat="1">
      <c r="A1075" s="13"/>
      <c r="B1075" s="231"/>
      <c r="C1075" s="232"/>
      <c r="D1075" s="233" t="s">
        <v>151</v>
      </c>
      <c r="E1075" s="234" t="s">
        <v>18</v>
      </c>
      <c r="F1075" s="235" t="s">
        <v>372</v>
      </c>
      <c r="G1075" s="232"/>
      <c r="H1075" s="234" t="s">
        <v>18</v>
      </c>
      <c r="I1075" s="236"/>
      <c r="J1075" s="232"/>
      <c r="K1075" s="232"/>
      <c r="L1075" s="237"/>
      <c r="M1075" s="238"/>
      <c r="N1075" s="239"/>
      <c r="O1075" s="239"/>
      <c r="P1075" s="239"/>
      <c r="Q1075" s="239"/>
      <c r="R1075" s="239"/>
      <c r="S1075" s="239"/>
      <c r="T1075" s="240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1" t="s">
        <v>151</v>
      </c>
      <c r="AU1075" s="241" t="s">
        <v>80</v>
      </c>
      <c r="AV1075" s="13" t="s">
        <v>78</v>
      </c>
      <c r="AW1075" s="13" t="s">
        <v>33</v>
      </c>
      <c r="AX1075" s="13" t="s">
        <v>71</v>
      </c>
      <c r="AY1075" s="241" t="s">
        <v>140</v>
      </c>
    </row>
    <row r="1076" s="14" customFormat="1">
      <c r="A1076" s="14"/>
      <c r="B1076" s="242"/>
      <c r="C1076" s="243"/>
      <c r="D1076" s="233" t="s">
        <v>151</v>
      </c>
      <c r="E1076" s="244" t="s">
        <v>18</v>
      </c>
      <c r="F1076" s="245" t="s">
        <v>791</v>
      </c>
      <c r="G1076" s="243"/>
      <c r="H1076" s="246">
        <v>63.75</v>
      </c>
      <c r="I1076" s="247"/>
      <c r="J1076" s="243"/>
      <c r="K1076" s="243"/>
      <c r="L1076" s="248"/>
      <c r="M1076" s="249"/>
      <c r="N1076" s="250"/>
      <c r="O1076" s="250"/>
      <c r="P1076" s="250"/>
      <c r="Q1076" s="250"/>
      <c r="R1076" s="250"/>
      <c r="S1076" s="250"/>
      <c r="T1076" s="251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2" t="s">
        <v>151</v>
      </c>
      <c r="AU1076" s="252" t="s">
        <v>80</v>
      </c>
      <c r="AV1076" s="14" t="s">
        <v>80</v>
      </c>
      <c r="AW1076" s="14" t="s">
        <v>33</v>
      </c>
      <c r="AX1076" s="14" t="s">
        <v>71</v>
      </c>
      <c r="AY1076" s="252" t="s">
        <v>140</v>
      </c>
    </row>
    <row r="1077" s="14" customFormat="1">
      <c r="A1077" s="14"/>
      <c r="B1077" s="242"/>
      <c r="C1077" s="243"/>
      <c r="D1077" s="233" t="s">
        <v>151</v>
      </c>
      <c r="E1077" s="244" t="s">
        <v>18</v>
      </c>
      <c r="F1077" s="245" t="s">
        <v>792</v>
      </c>
      <c r="G1077" s="243"/>
      <c r="H1077" s="246">
        <v>513.75</v>
      </c>
      <c r="I1077" s="247"/>
      <c r="J1077" s="243"/>
      <c r="K1077" s="243"/>
      <c r="L1077" s="248"/>
      <c r="M1077" s="249"/>
      <c r="N1077" s="250"/>
      <c r="O1077" s="250"/>
      <c r="P1077" s="250"/>
      <c r="Q1077" s="250"/>
      <c r="R1077" s="250"/>
      <c r="S1077" s="250"/>
      <c r="T1077" s="251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2" t="s">
        <v>151</v>
      </c>
      <c r="AU1077" s="252" t="s">
        <v>80</v>
      </c>
      <c r="AV1077" s="14" t="s">
        <v>80</v>
      </c>
      <c r="AW1077" s="14" t="s">
        <v>33</v>
      </c>
      <c r="AX1077" s="14" t="s">
        <v>71</v>
      </c>
      <c r="AY1077" s="252" t="s">
        <v>140</v>
      </c>
    </row>
    <row r="1078" s="13" customFormat="1">
      <c r="A1078" s="13"/>
      <c r="B1078" s="231"/>
      <c r="C1078" s="232"/>
      <c r="D1078" s="233" t="s">
        <v>151</v>
      </c>
      <c r="E1078" s="234" t="s">
        <v>18</v>
      </c>
      <c r="F1078" s="235" t="s">
        <v>407</v>
      </c>
      <c r="G1078" s="232"/>
      <c r="H1078" s="234" t="s">
        <v>18</v>
      </c>
      <c r="I1078" s="236"/>
      <c r="J1078" s="232"/>
      <c r="K1078" s="232"/>
      <c r="L1078" s="237"/>
      <c r="M1078" s="238"/>
      <c r="N1078" s="239"/>
      <c r="O1078" s="239"/>
      <c r="P1078" s="239"/>
      <c r="Q1078" s="239"/>
      <c r="R1078" s="239"/>
      <c r="S1078" s="239"/>
      <c r="T1078" s="240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1" t="s">
        <v>151</v>
      </c>
      <c r="AU1078" s="241" t="s">
        <v>80</v>
      </c>
      <c r="AV1078" s="13" t="s">
        <v>78</v>
      </c>
      <c r="AW1078" s="13" t="s">
        <v>33</v>
      </c>
      <c r="AX1078" s="13" t="s">
        <v>71</v>
      </c>
      <c r="AY1078" s="241" t="s">
        <v>140</v>
      </c>
    </row>
    <row r="1079" s="14" customFormat="1">
      <c r="A1079" s="14"/>
      <c r="B1079" s="242"/>
      <c r="C1079" s="243"/>
      <c r="D1079" s="233" t="s">
        <v>151</v>
      </c>
      <c r="E1079" s="244" t="s">
        <v>18</v>
      </c>
      <c r="F1079" s="245" t="s">
        <v>793</v>
      </c>
      <c r="G1079" s="243"/>
      <c r="H1079" s="246">
        <v>187.84999999999999</v>
      </c>
      <c r="I1079" s="247"/>
      <c r="J1079" s="243"/>
      <c r="K1079" s="243"/>
      <c r="L1079" s="248"/>
      <c r="M1079" s="249"/>
      <c r="N1079" s="250"/>
      <c r="O1079" s="250"/>
      <c r="P1079" s="250"/>
      <c r="Q1079" s="250"/>
      <c r="R1079" s="250"/>
      <c r="S1079" s="250"/>
      <c r="T1079" s="251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2" t="s">
        <v>151</v>
      </c>
      <c r="AU1079" s="252" t="s">
        <v>80</v>
      </c>
      <c r="AV1079" s="14" t="s">
        <v>80</v>
      </c>
      <c r="AW1079" s="14" t="s">
        <v>33</v>
      </c>
      <c r="AX1079" s="14" t="s">
        <v>71</v>
      </c>
      <c r="AY1079" s="252" t="s">
        <v>140</v>
      </c>
    </row>
    <row r="1080" s="14" customFormat="1">
      <c r="A1080" s="14"/>
      <c r="B1080" s="242"/>
      <c r="C1080" s="243"/>
      <c r="D1080" s="233" t="s">
        <v>151</v>
      </c>
      <c r="E1080" s="244" t="s">
        <v>18</v>
      </c>
      <c r="F1080" s="245" t="s">
        <v>794</v>
      </c>
      <c r="G1080" s="243"/>
      <c r="H1080" s="246">
        <v>45</v>
      </c>
      <c r="I1080" s="247"/>
      <c r="J1080" s="243"/>
      <c r="K1080" s="243"/>
      <c r="L1080" s="248"/>
      <c r="M1080" s="249"/>
      <c r="N1080" s="250"/>
      <c r="O1080" s="250"/>
      <c r="P1080" s="250"/>
      <c r="Q1080" s="250"/>
      <c r="R1080" s="250"/>
      <c r="S1080" s="250"/>
      <c r="T1080" s="251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2" t="s">
        <v>151</v>
      </c>
      <c r="AU1080" s="252" t="s">
        <v>80</v>
      </c>
      <c r="AV1080" s="14" t="s">
        <v>80</v>
      </c>
      <c r="AW1080" s="14" t="s">
        <v>33</v>
      </c>
      <c r="AX1080" s="14" t="s">
        <v>71</v>
      </c>
      <c r="AY1080" s="252" t="s">
        <v>140</v>
      </c>
    </row>
    <row r="1081" s="14" customFormat="1">
      <c r="A1081" s="14"/>
      <c r="B1081" s="242"/>
      <c r="C1081" s="243"/>
      <c r="D1081" s="233" t="s">
        <v>151</v>
      </c>
      <c r="E1081" s="244" t="s">
        <v>18</v>
      </c>
      <c r="F1081" s="245" t="s">
        <v>795</v>
      </c>
      <c r="G1081" s="243"/>
      <c r="H1081" s="246">
        <v>24</v>
      </c>
      <c r="I1081" s="247"/>
      <c r="J1081" s="243"/>
      <c r="K1081" s="243"/>
      <c r="L1081" s="248"/>
      <c r="M1081" s="249"/>
      <c r="N1081" s="250"/>
      <c r="O1081" s="250"/>
      <c r="P1081" s="250"/>
      <c r="Q1081" s="250"/>
      <c r="R1081" s="250"/>
      <c r="S1081" s="250"/>
      <c r="T1081" s="251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2" t="s">
        <v>151</v>
      </c>
      <c r="AU1081" s="252" t="s">
        <v>80</v>
      </c>
      <c r="AV1081" s="14" t="s">
        <v>80</v>
      </c>
      <c r="AW1081" s="14" t="s">
        <v>33</v>
      </c>
      <c r="AX1081" s="14" t="s">
        <v>71</v>
      </c>
      <c r="AY1081" s="252" t="s">
        <v>140</v>
      </c>
    </row>
    <row r="1082" s="14" customFormat="1">
      <c r="A1082" s="14"/>
      <c r="B1082" s="242"/>
      <c r="C1082" s="243"/>
      <c r="D1082" s="233" t="s">
        <v>151</v>
      </c>
      <c r="E1082" s="244" t="s">
        <v>18</v>
      </c>
      <c r="F1082" s="245" t="s">
        <v>794</v>
      </c>
      <c r="G1082" s="243"/>
      <c r="H1082" s="246">
        <v>45</v>
      </c>
      <c r="I1082" s="247"/>
      <c r="J1082" s="243"/>
      <c r="K1082" s="243"/>
      <c r="L1082" s="248"/>
      <c r="M1082" s="249"/>
      <c r="N1082" s="250"/>
      <c r="O1082" s="250"/>
      <c r="P1082" s="250"/>
      <c r="Q1082" s="250"/>
      <c r="R1082" s="250"/>
      <c r="S1082" s="250"/>
      <c r="T1082" s="251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2" t="s">
        <v>151</v>
      </c>
      <c r="AU1082" s="252" t="s">
        <v>80</v>
      </c>
      <c r="AV1082" s="14" t="s">
        <v>80</v>
      </c>
      <c r="AW1082" s="14" t="s">
        <v>33</v>
      </c>
      <c r="AX1082" s="14" t="s">
        <v>71</v>
      </c>
      <c r="AY1082" s="252" t="s">
        <v>140</v>
      </c>
    </row>
    <row r="1083" s="14" customFormat="1">
      <c r="A1083" s="14"/>
      <c r="B1083" s="242"/>
      <c r="C1083" s="243"/>
      <c r="D1083" s="233" t="s">
        <v>151</v>
      </c>
      <c r="E1083" s="244" t="s">
        <v>18</v>
      </c>
      <c r="F1083" s="245" t="s">
        <v>796</v>
      </c>
      <c r="G1083" s="243"/>
      <c r="H1083" s="246">
        <v>39.600000000000001</v>
      </c>
      <c r="I1083" s="247"/>
      <c r="J1083" s="243"/>
      <c r="K1083" s="243"/>
      <c r="L1083" s="248"/>
      <c r="M1083" s="249"/>
      <c r="N1083" s="250"/>
      <c r="O1083" s="250"/>
      <c r="P1083" s="250"/>
      <c r="Q1083" s="250"/>
      <c r="R1083" s="250"/>
      <c r="S1083" s="250"/>
      <c r="T1083" s="251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2" t="s">
        <v>151</v>
      </c>
      <c r="AU1083" s="252" t="s">
        <v>80</v>
      </c>
      <c r="AV1083" s="14" t="s">
        <v>80</v>
      </c>
      <c r="AW1083" s="14" t="s">
        <v>33</v>
      </c>
      <c r="AX1083" s="14" t="s">
        <v>71</v>
      </c>
      <c r="AY1083" s="252" t="s">
        <v>140</v>
      </c>
    </row>
    <row r="1084" s="15" customFormat="1">
      <c r="A1084" s="15"/>
      <c r="B1084" s="253"/>
      <c r="C1084" s="254"/>
      <c r="D1084" s="233" t="s">
        <v>151</v>
      </c>
      <c r="E1084" s="255" t="s">
        <v>18</v>
      </c>
      <c r="F1084" s="256" t="s">
        <v>154</v>
      </c>
      <c r="G1084" s="254"/>
      <c r="H1084" s="257">
        <v>1812.0799999999999</v>
      </c>
      <c r="I1084" s="258"/>
      <c r="J1084" s="254"/>
      <c r="K1084" s="254"/>
      <c r="L1084" s="259"/>
      <c r="M1084" s="260"/>
      <c r="N1084" s="261"/>
      <c r="O1084" s="261"/>
      <c r="P1084" s="261"/>
      <c r="Q1084" s="261"/>
      <c r="R1084" s="261"/>
      <c r="S1084" s="261"/>
      <c r="T1084" s="262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63" t="s">
        <v>151</v>
      </c>
      <c r="AU1084" s="263" t="s">
        <v>80</v>
      </c>
      <c r="AV1084" s="15" t="s">
        <v>147</v>
      </c>
      <c r="AW1084" s="15" t="s">
        <v>33</v>
      </c>
      <c r="AX1084" s="15" t="s">
        <v>78</v>
      </c>
      <c r="AY1084" s="263" t="s">
        <v>140</v>
      </c>
    </row>
    <row r="1085" s="2" customFormat="1" ht="16.5" customHeight="1">
      <c r="A1085" s="40"/>
      <c r="B1085" s="41"/>
      <c r="C1085" s="214" t="s">
        <v>808</v>
      </c>
      <c r="D1085" s="214" t="s">
        <v>142</v>
      </c>
      <c r="E1085" s="215" t="s">
        <v>809</v>
      </c>
      <c r="F1085" s="216" t="s">
        <v>810</v>
      </c>
      <c r="G1085" s="217" t="s">
        <v>145</v>
      </c>
      <c r="H1085" s="218">
        <v>1812.0799999999999</v>
      </c>
      <c r="I1085" s="219"/>
      <c r="J1085" s="218">
        <f>ROUND(I1085*H1085,2)</f>
        <v>0</v>
      </c>
      <c r="K1085" s="216" t="s">
        <v>146</v>
      </c>
      <c r="L1085" s="46"/>
      <c r="M1085" s="220" t="s">
        <v>18</v>
      </c>
      <c r="N1085" s="221" t="s">
        <v>42</v>
      </c>
      <c r="O1085" s="86"/>
      <c r="P1085" s="222">
        <f>O1085*H1085</f>
        <v>0</v>
      </c>
      <c r="Q1085" s="222">
        <v>0</v>
      </c>
      <c r="R1085" s="222">
        <f>Q1085*H1085</f>
        <v>0</v>
      </c>
      <c r="S1085" s="222">
        <v>0</v>
      </c>
      <c r="T1085" s="223">
        <f>S1085*H1085</f>
        <v>0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24" t="s">
        <v>147</v>
      </c>
      <c r="AT1085" s="224" t="s">
        <v>142</v>
      </c>
      <c r="AU1085" s="224" t="s">
        <v>80</v>
      </c>
      <c r="AY1085" s="19" t="s">
        <v>140</v>
      </c>
      <c r="BE1085" s="225">
        <f>IF(N1085="základní",J1085,0)</f>
        <v>0</v>
      </c>
      <c r="BF1085" s="225">
        <f>IF(N1085="snížená",J1085,0)</f>
        <v>0</v>
      </c>
      <c r="BG1085" s="225">
        <f>IF(N1085="zákl. přenesená",J1085,0)</f>
        <v>0</v>
      </c>
      <c r="BH1085" s="225">
        <f>IF(N1085="sníž. přenesená",J1085,0)</f>
        <v>0</v>
      </c>
      <c r="BI1085" s="225">
        <f>IF(N1085="nulová",J1085,0)</f>
        <v>0</v>
      </c>
      <c r="BJ1085" s="19" t="s">
        <v>78</v>
      </c>
      <c r="BK1085" s="225">
        <f>ROUND(I1085*H1085,2)</f>
        <v>0</v>
      </c>
      <c r="BL1085" s="19" t="s">
        <v>147</v>
      </c>
      <c r="BM1085" s="224" t="s">
        <v>811</v>
      </c>
    </row>
    <row r="1086" s="2" customFormat="1">
      <c r="A1086" s="40"/>
      <c r="B1086" s="41"/>
      <c r="C1086" s="42"/>
      <c r="D1086" s="226" t="s">
        <v>149</v>
      </c>
      <c r="E1086" s="42"/>
      <c r="F1086" s="227" t="s">
        <v>812</v>
      </c>
      <c r="G1086" s="42"/>
      <c r="H1086" s="42"/>
      <c r="I1086" s="228"/>
      <c r="J1086" s="42"/>
      <c r="K1086" s="42"/>
      <c r="L1086" s="46"/>
      <c r="M1086" s="229"/>
      <c r="N1086" s="230"/>
      <c r="O1086" s="86"/>
      <c r="P1086" s="86"/>
      <c r="Q1086" s="86"/>
      <c r="R1086" s="86"/>
      <c r="S1086" s="86"/>
      <c r="T1086" s="87"/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T1086" s="19" t="s">
        <v>149</v>
      </c>
      <c r="AU1086" s="19" t="s">
        <v>80</v>
      </c>
    </row>
    <row r="1087" s="13" customFormat="1">
      <c r="A1087" s="13"/>
      <c r="B1087" s="231"/>
      <c r="C1087" s="232"/>
      <c r="D1087" s="233" t="s">
        <v>151</v>
      </c>
      <c r="E1087" s="234" t="s">
        <v>18</v>
      </c>
      <c r="F1087" s="235" t="s">
        <v>628</v>
      </c>
      <c r="G1087" s="232"/>
      <c r="H1087" s="234" t="s">
        <v>18</v>
      </c>
      <c r="I1087" s="236"/>
      <c r="J1087" s="232"/>
      <c r="K1087" s="232"/>
      <c r="L1087" s="237"/>
      <c r="M1087" s="238"/>
      <c r="N1087" s="239"/>
      <c r="O1087" s="239"/>
      <c r="P1087" s="239"/>
      <c r="Q1087" s="239"/>
      <c r="R1087" s="239"/>
      <c r="S1087" s="239"/>
      <c r="T1087" s="240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1" t="s">
        <v>151</v>
      </c>
      <c r="AU1087" s="241" t="s">
        <v>80</v>
      </c>
      <c r="AV1087" s="13" t="s">
        <v>78</v>
      </c>
      <c r="AW1087" s="13" t="s">
        <v>33</v>
      </c>
      <c r="AX1087" s="13" t="s">
        <v>71</v>
      </c>
      <c r="AY1087" s="241" t="s">
        <v>140</v>
      </c>
    </row>
    <row r="1088" s="14" customFormat="1">
      <c r="A1088" s="14"/>
      <c r="B1088" s="242"/>
      <c r="C1088" s="243"/>
      <c r="D1088" s="233" t="s">
        <v>151</v>
      </c>
      <c r="E1088" s="244" t="s">
        <v>18</v>
      </c>
      <c r="F1088" s="245" t="s">
        <v>786</v>
      </c>
      <c r="G1088" s="243"/>
      <c r="H1088" s="246">
        <v>255</v>
      </c>
      <c r="I1088" s="247"/>
      <c r="J1088" s="243"/>
      <c r="K1088" s="243"/>
      <c r="L1088" s="248"/>
      <c r="M1088" s="249"/>
      <c r="N1088" s="250"/>
      <c r="O1088" s="250"/>
      <c r="P1088" s="250"/>
      <c r="Q1088" s="250"/>
      <c r="R1088" s="250"/>
      <c r="S1088" s="250"/>
      <c r="T1088" s="251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2" t="s">
        <v>151</v>
      </c>
      <c r="AU1088" s="252" t="s">
        <v>80</v>
      </c>
      <c r="AV1088" s="14" t="s">
        <v>80</v>
      </c>
      <c r="AW1088" s="14" t="s">
        <v>33</v>
      </c>
      <c r="AX1088" s="14" t="s">
        <v>71</v>
      </c>
      <c r="AY1088" s="252" t="s">
        <v>140</v>
      </c>
    </row>
    <row r="1089" s="14" customFormat="1">
      <c r="A1089" s="14"/>
      <c r="B1089" s="242"/>
      <c r="C1089" s="243"/>
      <c r="D1089" s="233" t="s">
        <v>151</v>
      </c>
      <c r="E1089" s="244" t="s">
        <v>18</v>
      </c>
      <c r="F1089" s="245" t="s">
        <v>787</v>
      </c>
      <c r="G1089" s="243"/>
      <c r="H1089" s="246">
        <v>135</v>
      </c>
      <c r="I1089" s="247"/>
      <c r="J1089" s="243"/>
      <c r="K1089" s="243"/>
      <c r="L1089" s="248"/>
      <c r="M1089" s="249"/>
      <c r="N1089" s="250"/>
      <c r="O1089" s="250"/>
      <c r="P1089" s="250"/>
      <c r="Q1089" s="250"/>
      <c r="R1089" s="250"/>
      <c r="S1089" s="250"/>
      <c r="T1089" s="251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2" t="s">
        <v>151</v>
      </c>
      <c r="AU1089" s="252" t="s">
        <v>80</v>
      </c>
      <c r="AV1089" s="14" t="s">
        <v>80</v>
      </c>
      <c r="AW1089" s="14" t="s">
        <v>33</v>
      </c>
      <c r="AX1089" s="14" t="s">
        <v>71</v>
      </c>
      <c r="AY1089" s="252" t="s">
        <v>140</v>
      </c>
    </row>
    <row r="1090" s="14" customFormat="1">
      <c r="A1090" s="14"/>
      <c r="B1090" s="242"/>
      <c r="C1090" s="243"/>
      <c r="D1090" s="233" t="s">
        <v>151</v>
      </c>
      <c r="E1090" s="244" t="s">
        <v>18</v>
      </c>
      <c r="F1090" s="245" t="s">
        <v>788</v>
      </c>
      <c r="G1090" s="243"/>
      <c r="H1090" s="246">
        <v>168.75</v>
      </c>
      <c r="I1090" s="247"/>
      <c r="J1090" s="243"/>
      <c r="K1090" s="243"/>
      <c r="L1090" s="248"/>
      <c r="M1090" s="249"/>
      <c r="N1090" s="250"/>
      <c r="O1090" s="250"/>
      <c r="P1090" s="250"/>
      <c r="Q1090" s="250"/>
      <c r="R1090" s="250"/>
      <c r="S1090" s="250"/>
      <c r="T1090" s="251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2" t="s">
        <v>151</v>
      </c>
      <c r="AU1090" s="252" t="s">
        <v>80</v>
      </c>
      <c r="AV1090" s="14" t="s">
        <v>80</v>
      </c>
      <c r="AW1090" s="14" t="s">
        <v>33</v>
      </c>
      <c r="AX1090" s="14" t="s">
        <v>71</v>
      </c>
      <c r="AY1090" s="252" t="s">
        <v>140</v>
      </c>
    </row>
    <row r="1091" s="14" customFormat="1">
      <c r="A1091" s="14"/>
      <c r="B1091" s="242"/>
      <c r="C1091" s="243"/>
      <c r="D1091" s="233" t="s">
        <v>151</v>
      </c>
      <c r="E1091" s="244" t="s">
        <v>18</v>
      </c>
      <c r="F1091" s="245" t="s">
        <v>789</v>
      </c>
      <c r="G1091" s="243"/>
      <c r="H1091" s="246">
        <v>63.75</v>
      </c>
      <c r="I1091" s="247"/>
      <c r="J1091" s="243"/>
      <c r="K1091" s="243"/>
      <c r="L1091" s="248"/>
      <c r="M1091" s="249"/>
      <c r="N1091" s="250"/>
      <c r="O1091" s="250"/>
      <c r="P1091" s="250"/>
      <c r="Q1091" s="250"/>
      <c r="R1091" s="250"/>
      <c r="S1091" s="250"/>
      <c r="T1091" s="251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2" t="s">
        <v>151</v>
      </c>
      <c r="AU1091" s="252" t="s">
        <v>80</v>
      </c>
      <c r="AV1091" s="14" t="s">
        <v>80</v>
      </c>
      <c r="AW1091" s="14" t="s">
        <v>33</v>
      </c>
      <c r="AX1091" s="14" t="s">
        <v>71</v>
      </c>
      <c r="AY1091" s="252" t="s">
        <v>140</v>
      </c>
    </row>
    <row r="1092" s="13" customFormat="1">
      <c r="A1092" s="13"/>
      <c r="B1092" s="231"/>
      <c r="C1092" s="232"/>
      <c r="D1092" s="233" t="s">
        <v>151</v>
      </c>
      <c r="E1092" s="234" t="s">
        <v>18</v>
      </c>
      <c r="F1092" s="235" t="s">
        <v>630</v>
      </c>
      <c r="G1092" s="232"/>
      <c r="H1092" s="234" t="s">
        <v>18</v>
      </c>
      <c r="I1092" s="236"/>
      <c r="J1092" s="232"/>
      <c r="K1092" s="232"/>
      <c r="L1092" s="237"/>
      <c r="M1092" s="238"/>
      <c r="N1092" s="239"/>
      <c r="O1092" s="239"/>
      <c r="P1092" s="239"/>
      <c r="Q1092" s="239"/>
      <c r="R1092" s="239"/>
      <c r="S1092" s="239"/>
      <c r="T1092" s="240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1" t="s">
        <v>151</v>
      </c>
      <c r="AU1092" s="241" t="s">
        <v>80</v>
      </c>
      <c r="AV1092" s="13" t="s">
        <v>78</v>
      </c>
      <c r="AW1092" s="13" t="s">
        <v>33</v>
      </c>
      <c r="AX1092" s="13" t="s">
        <v>71</v>
      </c>
      <c r="AY1092" s="241" t="s">
        <v>140</v>
      </c>
    </row>
    <row r="1093" s="14" customFormat="1">
      <c r="A1093" s="14"/>
      <c r="B1093" s="242"/>
      <c r="C1093" s="243"/>
      <c r="D1093" s="233" t="s">
        <v>151</v>
      </c>
      <c r="E1093" s="244" t="s">
        <v>18</v>
      </c>
      <c r="F1093" s="245" t="s">
        <v>790</v>
      </c>
      <c r="G1093" s="243"/>
      <c r="H1093" s="246">
        <v>270.63</v>
      </c>
      <c r="I1093" s="247"/>
      <c r="J1093" s="243"/>
      <c r="K1093" s="243"/>
      <c r="L1093" s="248"/>
      <c r="M1093" s="249"/>
      <c r="N1093" s="250"/>
      <c r="O1093" s="250"/>
      <c r="P1093" s="250"/>
      <c r="Q1093" s="250"/>
      <c r="R1093" s="250"/>
      <c r="S1093" s="250"/>
      <c r="T1093" s="251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2" t="s">
        <v>151</v>
      </c>
      <c r="AU1093" s="252" t="s">
        <v>80</v>
      </c>
      <c r="AV1093" s="14" t="s">
        <v>80</v>
      </c>
      <c r="AW1093" s="14" t="s">
        <v>33</v>
      </c>
      <c r="AX1093" s="14" t="s">
        <v>71</v>
      </c>
      <c r="AY1093" s="252" t="s">
        <v>140</v>
      </c>
    </row>
    <row r="1094" s="13" customFormat="1">
      <c r="A1094" s="13"/>
      <c r="B1094" s="231"/>
      <c r="C1094" s="232"/>
      <c r="D1094" s="233" t="s">
        <v>151</v>
      </c>
      <c r="E1094" s="234" t="s">
        <v>18</v>
      </c>
      <c r="F1094" s="235" t="s">
        <v>372</v>
      </c>
      <c r="G1094" s="232"/>
      <c r="H1094" s="234" t="s">
        <v>18</v>
      </c>
      <c r="I1094" s="236"/>
      <c r="J1094" s="232"/>
      <c r="K1094" s="232"/>
      <c r="L1094" s="237"/>
      <c r="M1094" s="238"/>
      <c r="N1094" s="239"/>
      <c r="O1094" s="239"/>
      <c r="P1094" s="239"/>
      <c r="Q1094" s="239"/>
      <c r="R1094" s="239"/>
      <c r="S1094" s="239"/>
      <c r="T1094" s="240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1" t="s">
        <v>151</v>
      </c>
      <c r="AU1094" s="241" t="s">
        <v>80</v>
      </c>
      <c r="AV1094" s="13" t="s">
        <v>78</v>
      </c>
      <c r="AW1094" s="13" t="s">
        <v>33</v>
      </c>
      <c r="AX1094" s="13" t="s">
        <v>71</v>
      </c>
      <c r="AY1094" s="241" t="s">
        <v>140</v>
      </c>
    </row>
    <row r="1095" s="14" customFormat="1">
      <c r="A1095" s="14"/>
      <c r="B1095" s="242"/>
      <c r="C1095" s="243"/>
      <c r="D1095" s="233" t="s">
        <v>151</v>
      </c>
      <c r="E1095" s="244" t="s">
        <v>18</v>
      </c>
      <c r="F1095" s="245" t="s">
        <v>791</v>
      </c>
      <c r="G1095" s="243"/>
      <c r="H1095" s="246">
        <v>63.75</v>
      </c>
      <c r="I1095" s="247"/>
      <c r="J1095" s="243"/>
      <c r="K1095" s="243"/>
      <c r="L1095" s="248"/>
      <c r="M1095" s="249"/>
      <c r="N1095" s="250"/>
      <c r="O1095" s="250"/>
      <c r="P1095" s="250"/>
      <c r="Q1095" s="250"/>
      <c r="R1095" s="250"/>
      <c r="S1095" s="250"/>
      <c r="T1095" s="251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2" t="s">
        <v>151</v>
      </c>
      <c r="AU1095" s="252" t="s">
        <v>80</v>
      </c>
      <c r="AV1095" s="14" t="s">
        <v>80</v>
      </c>
      <c r="AW1095" s="14" t="s">
        <v>33</v>
      </c>
      <c r="AX1095" s="14" t="s">
        <v>71</v>
      </c>
      <c r="AY1095" s="252" t="s">
        <v>140</v>
      </c>
    </row>
    <row r="1096" s="14" customFormat="1">
      <c r="A1096" s="14"/>
      <c r="B1096" s="242"/>
      <c r="C1096" s="243"/>
      <c r="D1096" s="233" t="s">
        <v>151</v>
      </c>
      <c r="E1096" s="244" t="s">
        <v>18</v>
      </c>
      <c r="F1096" s="245" t="s">
        <v>792</v>
      </c>
      <c r="G1096" s="243"/>
      <c r="H1096" s="246">
        <v>513.75</v>
      </c>
      <c r="I1096" s="247"/>
      <c r="J1096" s="243"/>
      <c r="K1096" s="243"/>
      <c r="L1096" s="248"/>
      <c r="M1096" s="249"/>
      <c r="N1096" s="250"/>
      <c r="O1096" s="250"/>
      <c r="P1096" s="250"/>
      <c r="Q1096" s="250"/>
      <c r="R1096" s="250"/>
      <c r="S1096" s="250"/>
      <c r="T1096" s="251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2" t="s">
        <v>151</v>
      </c>
      <c r="AU1096" s="252" t="s">
        <v>80</v>
      </c>
      <c r="AV1096" s="14" t="s">
        <v>80</v>
      </c>
      <c r="AW1096" s="14" t="s">
        <v>33</v>
      </c>
      <c r="AX1096" s="14" t="s">
        <v>71</v>
      </c>
      <c r="AY1096" s="252" t="s">
        <v>140</v>
      </c>
    </row>
    <row r="1097" s="13" customFormat="1">
      <c r="A1097" s="13"/>
      <c r="B1097" s="231"/>
      <c r="C1097" s="232"/>
      <c r="D1097" s="233" t="s">
        <v>151</v>
      </c>
      <c r="E1097" s="234" t="s">
        <v>18</v>
      </c>
      <c r="F1097" s="235" t="s">
        <v>407</v>
      </c>
      <c r="G1097" s="232"/>
      <c r="H1097" s="234" t="s">
        <v>18</v>
      </c>
      <c r="I1097" s="236"/>
      <c r="J1097" s="232"/>
      <c r="K1097" s="232"/>
      <c r="L1097" s="237"/>
      <c r="M1097" s="238"/>
      <c r="N1097" s="239"/>
      <c r="O1097" s="239"/>
      <c r="P1097" s="239"/>
      <c r="Q1097" s="239"/>
      <c r="R1097" s="239"/>
      <c r="S1097" s="239"/>
      <c r="T1097" s="240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1" t="s">
        <v>151</v>
      </c>
      <c r="AU1097" s="241" t="s">
        <v>80</v>
      </c>
      <c r="AV1097" s="13" t="s">
        <v>78</v>
      </c>
      <c r="AW1097" s="13" t="s">
        <v>33</v>
      </c>
      <c r="AX1097" s="13" t="s">
        <v>71</v>
      </c>
      <c r="AY1097" s="241" t="s">
        <v>140</v>
      </c>
    </row>
    <row r="1098" s="14" customFormat="1">
      <c r="A1098" s="14"/>
      <c r="B1098" s="242"/>
      <c r="C1098" s="243"/>
      <c r="D1098" s="233" t="s">
        <v>151</v>
      </c>
      <c r="E1098" s="244" t="s">
        <v>18</v>
      </c>
      <c r="F1098" s="245" t="s">
        <v>793</v>
      </c>
      <c r="G1098" s="243"/>
      <c r="H1098" s="246">
        <v>187.84999999999999</v>
      </c>
      <c r="I1098" s="247"/>
      <c r="J1098" s="243"/>
      <c r="K1098" s="243"/>
      <c r="L1098" s="248"/>
      <c r="M1098" s="249"/>
      <c r="N1098" s="250"/>
      <c r="O1098" s="250"/>
      <c r="P1098" s="250"/>
      <c r="Q1098" s="250"/>
      <c r="R1098" s="250"/>
      <c r="S1098" s="250"/>
      <c r="T1098" s="251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2" t="s">
        <v>151</v>
      </c>
      <c r="AU1098" s="252" t="s">
        <v>80</v>
      </c>
      <c r="AV1098" s="14" t="s">
        <v>80</v>
      </c>
      <c r="AW1098" s="14" t="s">
        <v>33</v>
      </c>
      <c r="AX1098" s="14" t="s">
        <v>71</v>
      </c>
      <c r="AY1098" s="252" t="s">
        <v>140</v>
      </c>
    </row>
    <row r="1099" s="14" customFormat="1">
      <c r="A1099" s="14"/>
      <c r="B1099" s="242"/>
      <c r="C1099" s="243"/>
      <c r="D1099" s="233" t="s">
        <v>151</v>
      </c>
      <c r="E1099" s="244" t="s">
        <v>18</v>
      </c>
      <c r="F1099" s="245" t="s">
        <v>794</v>
      </c>
      <c r="G1099" s="243"/>
      <c r="H1099" s="246">
        <v>45</v>
      </c>
      <c r="I1099" s="247"/>
      <c r="J1099" s="243"/>
      <c r="K1099" s="243"/>
      <c r="L1099" s="248"/>
      <c r="M1099" s="249"/>
      <c r="N1099" s="250"/>
      <c r="O1099" s="250"/>
      <c r="P1099" s="250"/>
      <c r="Q1099" s="250"/>
      <c r="R1099" s="250"/>
      <c r="S1099" s="250"/>
      <c r="T1099" s="251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2" t="s">
        <v>151</v>
      </c>
      <c r="AU1099" s="252" t="s">
        <v>80</v>
      </c>
      <c r="AV1099" s="14" t="s">
        <v>80</v>
      </c>
      <c r="AW1099" s="14" t="s">
        <v>33</v>
      </c>
      <c r="AX1099" s="14" t="s">
        <v>71</v>
      </c>
      <c r="AY1099" s="252" t="s">
        <v>140</v>
      </c>
    </row>
    <row r="1100" s="14" customFormat="1">
      <c r="A1100" s="14"/>
      <c r="B1100" s="242"/>
      <c r="C1100" s="243"/>
      <c r="D1100" s="233" t="s">
        <v>151</v>
      </c>
      <c r="E1100" s="244" t="s">
        <v>18</v>
      </c>
      <c r="F1100" s="245" t="s">
        <v>795</v>
      </c>
      <c r="G1100" s="243"/>
      <c r="H1100" s="246">
        <v>24</v>
      </c>
      <c r="I1100" s="247"/>
      <c r="J1100" s="243"/>
      <c r="K1100" s="243"/>
      <c r="L1100" s="248"/>
      <c r="M1100" s="249"/>
      <c r="N1100" s="250"/>
      <c r="O1100" s="250"/>
      <c r="P1100" s="250"/>
      <c r="Q1100" s="250"/>
      <c r="R1100" s="250"/>
      <c r="S1100" s="250"/>
      <c r="T1100" s="251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2" t="s">
        <v>151</v>
      </c>
      <c r="AU1100" s="252" t="s">
        <v>80</v>
      </c>
      <c r="AV1100" s="14" t="s">
        <v>80</v>
      </c>
      <c r="AW1100" s="14" t="s">
        <v>33</v>
      </c>
      <c r="AX1100" s="14" t="s">
        <v>71</v>
      </c>
      <c r="AY1100" s="252" t="s">
        <v>140</v>
      </c>
    </row>
    <row r="1101" s="14" customFormat="1">
      <c r="A1101" s="14"/>
      <c r="B1101" s="242"/>
      <c r="C1101" s="243"/>
      <c r="D1101" s="233" t="s">
        <v>151</v>
      </c>
      <c r="E1101" s="244" t="s">
        <v>18</v>
      </c>
      <c r="F1101" s="245" t="s">
        <v>794</v>
      </c>
      <c r="G1101" s="243"/>
      <c r="H1101" s="246">
        <v>45</v>
      </c>
      <c r="I1101" s="247"/>
      <c r="J1101" s="243"/>
      <c r="K1101" s="243"/>
      <c r="L1101" s="248"/>
      <c r="M1101" s="249"/>
      <c r="N1101" s="250"/>
      <c r="O1101" s="250"/>
      <c r="P1101" s="250"/>
      <c r="Q1101" s="250"/>
      <c r="R1101" s="250"/>
      <c r="S1101" s="250"/>
      <c r="T1101" s="251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2" t="s">
        <v>151</v>
      </c>
      <c r="AU1101" s="252" t="s">
        <v>80</v>
      </c>
      <c r="AV1101" s="14" t="s">
        <v>80</v>
      </c>
      <c r="AW1101" s="14" t="s">
        <v>33</v>
      </c>
      <c r="AX1101" s="14" t="s">
        <v>71</v>
      </c>
      <c r="AY1101" s="252" t="s">
        <v>140</v>
      </c>
    </row>
    <row r="1102" s="14" customFormat="1">
      <c r="A1102" s="14"/>
      <c r="B1102" s="242"/>
      <c r="C1102" s="243"/>
      <c r="D1102" s="233" t="s">
        <v>151</v>
      </c>
      <c r="E1102" s="244" t="s">
        <v>18</v>
      </c>
      <c r="F1102" s="245" t="s">
        <v>796</v>
      </c>
      <c r="G1102" s="243"/>
      <c r="H1102" s="246">
        <v>39.600000000000001</v>
      </c>
      <c r="I1102" s="247"/>
      <c r="J1102" s="243"/>
      <c r="K1102" s="243"/>
      <c r="L1102" s="248"/>
      <c r="M1102" s="249"/>
      <c r="N1102" s="250"/>
      <c r="O1102" s="250"/>
      <c r="P1102" s="250"/>
      <c r="Q1102" s="250"/>
      <c r="R1102" s="250"/>
      <c r="S1102" s="250"/>
      <c r="T1102" s="251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2" t="s">
        <v>151</v>
      </c>
      <c r="AU1102" s="252" t="s">
        <v>80</v>
      </c>
      <c r="AV1102" s="14" t="s">
        <v>80</v>
      </c>
      <c r="AW1102" s="14" t="s">
        <v>33</v>
      </c>
      <c r="AX1102" s="14" t="s">
        <v>71</v>
      </c>
      <c r="AY1102" s="252" t="s">
        <v>140</v>
      </c>
    </row>
    <row r="1103" s="15" customFormat="1">
      <c r="A1103" s="15"/>
      <c r="B1103" s="253"/>
      <c r="C1103" s="254"/>
      <c r="D1103" s="233" t="s">
        <v>151</v>
      </c>
      <c r="E1103" s="255" t="s">
        <v>18</v>
      </c>
      <c r="F1103" s="256" t="s">
        <v>154</v>
      </c>
      <c r="G1103" s="254"/>
      <c r="H1103" s="257">
        <v>1812.0799999999999</v>
      </c>
      <c r="I1103" s="258"/>
      <c r="J1103" s="254"/>
      <c r="K1103" s="254"/>
      <c r="L1103" s="259"/>
      <c r="M1103" s="260"/>
      <c r="N1103" s="261"/>
      <c r="O1103" s="261"/>
      <c r="P1103" s="261"/>
      <c r="Q1103" s="261"/>
      <c r="R1103" s="261"/>
      <c r="S1103" s="261"/>
      <c r="T1103" s="262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63" t="s">
        <v>151</v>
      </c>
      <c r="AU1103" s="263" t="s">
        <v>80</v>
      </c>
      <c r="AV1103" s="15" t="s">
        <v>147</v>
      </c>
      <c r="AW1103" s="15" t="s">
        <v>33</v>
      </c>
      <c r="AX1103" s="15" t="s">
        <v>78</v>
      </c>
      <c r="AY1103" s="263" t="s">
        <v>140</v>
      </c>
    </row>
    <row r="1104" s="2" customFormat="1" ht="16.5" customHeight="1">
      <c r="A1104" s="40"/>
      <c r="B1104" s="41"/>
      <c r="C1104" s="214" t="s">
        <v>813</v>
      </c>
      <c r="D1104" s="214" t="s">
        <v>142</v>
      </c>
      <c r="E1104" s="215" t="s">
        <v>814</v>
      </c>
      <c r="F1104" s="216" t="s">
        <v>815</v>
      </c>
      <c r="G1104" s="217" t="s">
        <v>145</v>
      </c>
      <c r="H1104" s="218">
        <v>217449.60000000001</v>
      </c>
      <c r="I1104" s="219"/>
      <c r="J1104" s="218">
        <f>ROUND(I1104*H1104,2)</f>
        <v>0</v>
      </c>
      <c r="K1104" s="216" t="s">
        <v>146</v>
      </c>
      <c r="L1104" s="46"/>
      <c r="M1104" s="220" t="s">
        <v>18</v>
      </c>
      <c r="N1104" s="221" t="s">
        <v>42</v>
      </c>
      <c r="O1104" s="86"/>
      <c r="P1104" s="222">
        <f>O1104*H1104</f>
        <v>0</v>
      </c>
      <c r="Q1104" s="222">
        <v>0</v>
      </c>
      <c r="R1104" s="222">
        <f>Q1104*H1104</f>
        <v>0</v>
      </c>
      <c r="S1104" s="222">
        <v>0</v>
      </c>
      <c r="T1104" s="223">
        <f>S1104*H1104</f>
        <v>0</v>
      </c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R1104" s="224" t="s">
        <v>147</v>
      </c>
      <c r="AT1104" s="224" t="s">
        <v>142</v>
      </c>
      <c r="AU1104" s="224" t="s">
        <v>80</v>
      </c>
      <c r="AY1104" s="19" t="s">
        <v>140</v>
      </c>
      <c r="BE1104" s="225">
        <f>IF(N1104="základní",J1104,0)</f>
        <v>0</v>
      </c>
      <c r="BF1104" s="225">
        <f>IF(N1104="snížená",J1104,0)</f>
        <v>0</v>
      </c>
      <c r="BG1104" s="225">
        <f>IF(N1104="zákl. přenesená",J1104,0)</f>
        <v>0</v>
      </c>
      <c r="BH1104" s="225">
        <f>IF(N1104="sníž. přenesená",J1104,0)</f>
        <v>0</v>
      </c>
      <c r="BI1104" s="225">
        <f>IF(N1104="nulová",J1104,0)</f>
        <v>0</v>
      </c>
      <c r="BJ1104" s="19" t="s">
        <v>78</v>
      </c>
      <c r="BK1104" s="225">
        <f>ROUND(I1104*H1104,2)</f>
        <v>0</v>
      </c>
      <c r="BL1104" s="19" t="s">
        <v>147</v>
      </c>
      <c r="BM1104" s="224" t="s">
        <v>816</v>
      </c>
    </row>
    <row r="1105" s="2" customFormat="1">
      <c r="A1105" s="40"/>
      <c r="B1105" s="41"/>
      <c r="C1105" s="42"/>
      <c r="D1105" s="226" t="s">
        <v>149</v>
      </c>
      <c r="E1105" s="42"/>
      <c r="F1105" s="227" t="s">
        <v>817</v>
      </c>
      <c r="G1105" s="42"/>
      <c r="H1105" s="42"/>
      <c r="I1105" s="228"/>
      <c r="J1105" s="42"/>
      <c r="K1105" s="42"/>
      <c r="L1105" s="46"/>
      <c r="M1105" s="229"/>
      <c r="N1105" s="230"/>
      <c r="O1105" s="86"/>
      <c r="P1105" s="86"/>
      <c r="Q1105" s="86"/>
      <c r="R1105" s="86"/>
      <c r="S1105" s="86"/>
      <c r="T1105" s="87"/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T1105" s="19" t="s">
        <v>149</v>
      </c>
      <c r="AU1105" s="19" t="s">
        <v>80</v>
      </c>
    </row>
    <row r="1106" s="14" customFormat="1">
      <c r="A1106" s="14"/>
      <c r="B1106" s="242"/>
      <c r="C1106" s="243"/>
      <c r="D1106" s="233" t="s">
        <v>151</v>
      </c>
      <c r="E1106" s="244" t="s">
        <v>18</v>
      </c>
      <c r="F1106" s="245" t="s">
        <v>802</v>
      </c>
      <c r="G1106" s="243"/>
      <c r="H1106" s="246">
        <v>217449.60000000001</v>
      </c>
      <c r="I1106" s="247"/>
      <c r="J1106" s="243"/>
      <c r="K1106" s="243"/>
      <c r="L1106" s="248"/>
      <c r="M1106" s="249"/>
      <c r="N1106" s="250"/>
      <c r="O1106" s="250"/>
      <c r="P1106" s="250"/>
      <c r="Q1106" s="250"/>
      <c r="R1106" s="250"/>
      <c r="S1106" s="250"/>
      <c r="T1106" s="251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2" t="s">
        <v>151</v>
      </c>
      <c r="AU1106" s="252" t="s">
        <v>80</v>
      </c>
      <c r="AV1106" s="14" t="s">
        <v>80</v>
      </c>
      <c r="AW1106" s="14" t="s">
        <v>33</v>
      </c>
      <c r="AX1106" s="14" t="s">
        <v>71</v>
      </c>
      <c r="AY1106" s="252" t="s">
        <v>140</v>
      </c>
    </row>
    <row r="1107" s="15" customFormat="1">
      <c r="A1107" s="15"/>
      <c r="B1107" s="253"/>
      <c r="C1107" s="254"/>
      <c r="D1107" s="233" t="s">
        <v>151</v>
      </c>
      <c r="E1107" s="255" t="s">
        <v>18</v>
      </c>
      <c r="F1107" s="256" t="s">
        <v>154</v>
      </c>
      <c r="G1107" s="254"/>
      <c r="H1107" s="257">
        <v>217449.60000000001</v>
      </c>
      <c r="I1107" s="258"/>
      <c r="J1107" s="254"/>
      <c r="K1107" s="254"/>
      <c r="L1107" s="259"/>
      <c r="M1107" s="260"/>
      <c r="N1107" s="261"/>
      <c r="O1107" s="261"/>
      <c r="P1107" s="261"/>
      <c r="Q1107" s="261"/>
      <c r="R1107" s="261"/>
      <c r="S1107" s="261"/>
      <c r="T1107" s="262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T1107" s="263" t="s">
        <v>151</v>
      </c>
      <c r="AU1107" s="263" t="s">
        <v>80</v>
      </c>
      <c r="AV1107" s="15" t="s">
        <v>147</v>
      </c>
      <c r="AW1107" s="15" t="s">
        <v>33</v>
      </c>
      <c r="AX1107" s="15" t="s">
        <v>78</v>
      </c>
      <c r="AY1107" s="263" t="s">
        <v>140</v>
      </c>
    </row>
    <row r="1108" s="2" customFormat="1" ht="16.5" customHeight="1">
      <c r="A1108" s="40"/>
      <c r="B1108" s="41"/>
      <c r="C1108" s="214" t="s">
        <v>818</v>
      </c>
      <c r="D1108" s="214" t="s">
        <v>142</v>
      </c>
      <c r="E1108" s="215" t="s">
        <v>819</v>
      </c>
      <c r="F1108" s="216" t="s">
        <v>820</v>
      </c>
      <c r="G1108" s="217" t="s">
        <v>145</v>
      </c>
      <c r="H1108" s="218">
        <v>1812.0799999999999</v>
      </c>
      <c r="I1108" s="219"/>
      <c r="J1108" s="218">
        <f>ROUND(I1108*H1108,2)</f>
        <v>0</v>
      </c>
      <c r="K1108" s="216" t="s">
        <v>146</v>
      </c>
      <c r="L1108" s="46"/>
      <c r="M1108" s="220" t="s">
        <v>18</v>
      </c>
      <c r="N1108" s="221" t="s">
        <v>42</v>
      </c>
      <c r="O1108" s="86"/>
      <c r="P1108" s="222">
        <f>O1108*H1108</f>
        <v>0</v>
      </c>
      <c r="Q1108" s="222">
        <v>0</v>
      </c>
      <c r="R1108" s="222">
        <f>Q1108*H1108</f>
        <v>0</v>
      </c>
      <c r="S1108" s="222">
        <v>0</v>
      </c>
      <c r="T1108" s="223">
        <f>S1108*H1108</f>
        <v>0</v>
      </c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R1108" s="224" t="s">
        <v>147</v>
      </c>
      <c r="AT1108" s="224" t="s">
        <v>142</v>
      </c>
      <c r="AU1108" s="224" t="s">
        <v>80</v>
      </c>
      <c r="AY1108" s="19" t="s">
        <v>140</v>
      </c>
      <c r="BE1108" s="225">
        <f>IF(N1108="základní",J1108,0)</f>
        <v>0</v>
      </c>
      <c r="BF1108" s="225">
        <f>IF(N1108="snížená",J1108,0)</f>
        <v>0</v>
      </c>
      <c r="BG1108" s="225">
        <f>IF(N1108="zákl. přenesená",J1108,0)</f>
        <v>0</v>
      </c>
      <c r="BH1108" s="225">
        <f>IF(N1108="sníž. přenesená",J1108,0)</f>
        <v>0</v>
      </c>
      <c r="BI1108" s="225">
        <f>IF(N1108="nulová",J1108,0)</f>
        <v>0</v>
      </c>
      <c r="BJ1108" s="19" t="s">
        <v>78</v>
      </c>
      <c r="BK1108" s="225">
        <f>ROUND(I1108*H1108,2)</f>
        <v>0</v>
      </c>
      <c r="BL1108" s="19" t="s">
        <v>147</v>
      </c>
      <c r="BM1108" s="224" t="s">
        <v>821</v>
      </c>
    </row>
    <row r="1109" s="2" customFormat="1">
      <c r="A1109" s="40"/>
      <c r="B1109" s="41"/>
      <c r="C1109" s="42"/>
      <c r="D1109" s="226" t="s">
        <v>149</v>
      </c>
      <c r="E1109" s="42"/>
      <c r="F1109" s="227" t="s">
        <v>822</v>
      </c>
      <c r="G1109" s="42"/>
      <c r="H1109" s="42"/>
      <c r="I1109" s="228"/>
      <c r="J1109" s="42"/>
      <c r="K1109" s="42"/>
      <c r="L1109" s="46"/>
      <c r="M1109" s="229"/>
      <c r="N1109" s="230"/>
      <c r="O1109" s="86"/>
      <c r="P1109" s="86"/>
      <c r="Q1109" s="86"/>
      <c r="R1109" s="86"/>
      <c r="S1109" s="86"/>
      <c r="T1109" s="87"/>
      <c r="U1109" s="40"/>
      <c r="V1109" s="40"/>
      <c r="W1109" s="40"/>
      <c r="X1109" s="40"/>
      <c r="Y1109" s="40"/>
      <c r="Z1109" s="40"/>
      <c r="AA1109" s="40"/>
      <c r="AB1109" s="40"/>
      <c r="AC1109" s="40"/>
      <c r="AD1109" s="40"/>
      <c r="AE1109" s="40"/>
      <c r="AT1109" s="19" t="s">
        <v>149</v>
      </c>
      <c r="AU1109" s="19" t="s">
        <v>80</v>
      </c>
    </row>
    <row r="1110" s="13" customFormat="1">
      <c r="A1110" s="13"/>
      <c r="B1110" s="231"/>
      <c r="C1110" s="232"/>
      <c r="D1110" s="233" t="s">
        <v>151</v>
      </c>
      <c r="E1110" s="234" t="s">
        <v>18</v>
      </c>
      <c r="F1110" s="235" t="s">
        <v>628</v>
      </c>
      <c r="G1110" s="232"/>
      <c r="H1110" s="234" t="s">
        <v>18</v>
      </c>
      <c r="I1110" s="236"/>
      <c r="J1110" s="232"/>
      <c r="K1110" s="232"/>
      <c r="L1110" s="237"/>
      <c r="M1110" s="238"/>
      <c r="N1110" s="239"/>
      <c r="O1110" s="239"/>
      <c r="P1110" s="239"/>
      <c r="Q1110" s="239"/>
      <c r="R1110" s="239"/>
      <c r="S1110" s="239"/>
      <c r="T1110" s="240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1" t="s">
        <v>151</v>
      </c>
      <c r="AU1110" s="241" t="s">
        <v>80</v>
      </c>
      <c r="AV1110" s="13" t="s">
        <v>78</v>
      </c>
      <c r="AW1110" s="13" t="s">
        <v>33</v>
      </c>
      <c r="AX1110" s="13" t="s">
        <v>71</v>
      </c>
      <c r="AY1110" s="241" t="s">
        <v>140</v>
      </c>
    </row>
    <row r="1111" s="14" customFormat="1">
      <c r="A1111" s="14"/>
      <c r="B1111" s="242"/>
      <c r="C1111" s="243"/>
      <c r="D1111" s="233" t="s">
        <v>151</v>
      </c>
      <c r="E1111" s="244" t="s">
        <v>18</v>
      </c>
      <c r="F1111" s="245" t="s">
        <v>786</v>
      </c>
      <c r="G1111" s="243"/>
      <c r="H1111" s="246">
        <v>255</v>
      </c>
      <c r="I1111" s="247"/>
      <c r="J1111" s="243"/>
      <c r="K1111" s="243"/>
      <c r="L1111" s="248"/>
      <c r="M1111" s="249"/>
      <c r="N1111" s="250"/>
      <c r="O1111" s="250"/>
      <c r="P1111" s="250"/>
      <c r="Q1111" s="250"/>
      <c r="R1111" s="250"/>
      <c r="S1111" s="250"/>
      <c r="T1111" s="251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2" t="s">
        <v>151</v>
      </c>
      <c r="AU1111" s="252" t="s">
        <v>80</v>
      </c>
      <c r="AV1111" s="14" t="s">
        <v>80</v>
      </c>
      <c r="AW1111" s="14" t="s">
        <v>33</v>
      </c>
      <c r="AX1111" s="14" t="s">
        <v>71</v>
      </c>
      <c r="AY1111" s="252" t="s">
        <v>140</v>
      </c>
    </row>
    <row r="1112" s="14" customFormat="1">
      <c r="A1112" s="14"/>
      <c r="B1112" s="242"/>
      <c r="C1112" s="243"/>
      <c r="D1112" s="233" t="s">
        <v>151</v>
      </c>
      <c r="E1112" s="244" t="s">
        <v>18</v>
      </c>
      <c r="F1112" s="245" t="s">
        <v>787</v>
      </c>
      <c r="G1112" s="243"/>
      <c r="H1112" s="246">
        <v>135</v>
      </c>
      <c r="I1112" s="247"/>
      <c r="J1112" s="243"/>
      <c r="K1112" s="243"/>
      <c r="L1112" s="248"/>
      <c r="M1112" s="249"/>
      <c r="N1112" s="250"/>
      <c r="O1112" s="250"/>
      <c r="P1112" s="250"/>
      <c r="Q1112" s="250"/>
      <c r="R1112" s="250"/>
      <c r="S1112" s="250"/>
      <c r="T1112" s="251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2" t="s">
        <v>151</v>
      </c>
      <c r="AU1112" s="252" t="s">
        <v>80</v>
      </c>
      <c r="AV1112" s="14" t="s">
        <v>80</v>
      </c>
      <c r="AW1112" s="14" t="s">
        <v>33</v>
      </c>
      <c r="AX1112" s="14" t="s">
        <v>71</v>
      </c>
      <c r="AY1112" s="252" t="s">
        <v>140</v>
      </c>
    </row>
    <row r="1113" s="14" customFormat="1">
      <c r="A1113" s="14"/>
      <c r="B1113" s="242"/>
      <c r="C1113" s="243"/>
      <c r="D1113" s="233" t="s">
        <v>151</v>
      </c>
      <c r="E1113" s="244" t="s">
        <v>18</v>
      </c>
      <c r="F1113" s="245" t="s">
        <v>788</v>
      </c>
      <c r="G1113" s="243"/>
      <c r="H1113" s="246">
        <v>168.75</v>
      </c>
      <c r="I1113" s="247"/>
      <c r="J1113" s="243"/>
      <c r="K1113" s="243"/>
      <c r="L1113" s="248"/>
      <c r="M1113" s="249"/>
      <c r="N1113" s="250"/>
      <c r="O1113" s="250"/>
      <c r="P1113" s="250"/>
      <c r="Q1113" s="250"/>
      <c r="R1113" s="250"/>
      <c r="S1113" s="250"/>
      <c r="T1113" s="251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2" t="s">
        <v>151</v>
      </c>
      <c r="AU1113" s="252" t="s">
        <v>80</v>
      </c>
      <c r="AV1113" s="14" t="s">
        <v>80</v>
      </c>
      <c r="AW1113" s="14" t="s">
        <v>33</v>
      </c>
      <c r="AX1113" s="14" t="s">
        <v>71</v>
      </c>
      <c r="AY1113" s="252" t="s">
        <v>140</v>
      </c>
    </row>
    <row r="1114" s="14" customFormat="1">
      <c r="A1114" s="14"/>
      <c r="B1114" s="242"/>
      <c r="C1114" s="243"/>
      <c r="D1114" s="233" t="s">
        <v>151</v>
      </c>
      <c r="E1114" s="244" t="s">
        <v>18</v>
      </c>
      <c r="F1114" s="245" t="s">
        <v>789</v>
      </c>
      <c r="G1114" s="243"/>
      <c r="H1114" s="246">
        <v>63.75</v>
      </c>
      <c r="I1114" s="247"/>
      <c r="J1114" s="243"/>
      <c r="K1114" s="243"/>
      <c r="L1114" s="248"/>
      <c r="M1114" s="249"/>
      <c r="N1114" s="250"/>
      <c r="O1114" s="250"/>
      <c r="P1114" s="250"/>
      <c r="Q1114" s="250"/>
      <c r="R1114" s="250"/>
      <c r="S1114" s="250"/>
      <c r="T1114" s="251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2" t="s">
        <v>151</v>
      </c>
      <c r="AU1114" s="252" t="s">
        <v>80</v>
      </c>
      <c r="AV1114" s="14" t="s">
        <v>80</v>
      </c>
      <c r="AW1114" s="14" t="s">
        <v>33</v>
      </c>
      <c r="AX1114" s="14" t="s">
        <v>71</v>
      </c>
      <c r="AY1114" s="252" t="s">
        <v>140</v>
      </c>
    </row>
    <row r="1115" s="13" customFormat="1">
      <c r="A1115" s="13"/>
      <c r="B1115" s="231"/>
      <c r="C1115" s="232"/>
      <c r="D1115" s="233" t="s">
        <v>151</v>
      </c>
      <c r="E1115" s="234" t="s">
        <v>18</v>
      </c>
      <c r="F1115" s="235" t="s">
        <v>630</v>
      </c>
      <c r="G1115" s="232"/>
      <c r="H1115" s="234" t="s">
        <v>18</v>
      </c>
      <c r="I1115" s="236"/>
      <c r="J1115" s="232"/>
      <c r="K1115" s="232"/>
      <c r="L1115" s="237"/>
      <c r="M1115" s="238"/>
      <c r="N1115" s="239"/>
      <c r="O1115" s="239"/>
      <c r="P1115" s="239"/>
      <c r="Q1115" s="239"/>
      <c r="R1115" s="239"/>
      <c r="S1115" s="239"/>
      <c r="T1115" s="240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1" t="s">
        <v>151</v>
      </c>
      <c r="AU1115" s="241" t="s">
        <v>80</v>
      </c>
      <c r="AV1115" s="13" t="s">
        <v>78</v>
      </c>
      <c r="AW1115" s="13" t="s">
        <v>33</v>
      </c>
      <c r="AX1115" s="13" t="s">
        <v>71</v>
      </c>
      <c r="AY1115" s="241" t="s">
        <v>140</v>
      </c>
    </row>
    <row r="1116" s="14" customFormat="1">
      <c r="A1116" s="14"/>
      <c r="B1116" s="242"/>
      <c r="C1116" s="243"/>
      <c r="D1116" s="233" t="s">
        <v>151</v>
      </c>
      <c r="E1116" s="244" t="s">
        <v>18</v>
      </c>
      <c r="F1116" s="245" t="s">
        <v>790</v>
      </c>
      <c r="G1116" s="243"/>
      <c r="H1116" s="246">
        <v>270.63</v>
      </c>
      <c r="I1116" s="247"/>
      <c r="J1116" s="243"/>
      <c r="K1116" s="243"/>
      <c r="L1116" s="248"/>
      <c r="M1116" s="249"/>
      <c r="N1116" s="250"/>
      <c r="O1116" s="250"/>
      <c r="P1116" s="250"/>
      <c r="Q1116" s="250"/>
      <c r="R1116" s="250"/>
      <c r="S1116" s="250"/>
      <c r="T1116" s="251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2" t="s">
        <v>151</v>
      </c>
      <c r="AU1116" s="252" t="s">
        <v>80</v>
      </c>
      <c r="AV1116" s="14" t="s">
        <v>80</v>
      </c>
      <c r="AW1116" s="14" t="s">
        <v>33</v>
      </c>
      <c r="AX1116" s="14" t="s">
        <v>71</v>
      </c>
      <c r="AY1116" s="252" t="s">
        <v>140</v>
      </c>
    </row>
    <row r="1117" s="13" customFormat="1">
      <c r="A1117" s="13"/>
      <c r="B1117" s="231"/>
      <c r="C1117" s="232"/>
      <c r="D1117" s="233" t="s">
        <v>151</v>
      </c>
      <c r="E1117" s="234" t="s">
        <v>18</v>
      </c>
      <c r="F1117" s="235" t="s">
        <v>372</v>
      </c>
      <c r="G1117" s="232"/>
      <c r="H1117" s="234" t="s">
        <v>18</v>
      </c>
      <c r="I1117" s="236"/>
      <c r="J1117" s="232"/>
      <c r="K1117" s="232"/>
      <c r="L1117" s="237"/>
      <c r="M1117" s="238"/>
      <c r="N1117" s="239"/>
      <c r="O1117" s="239"/>
      <c r="P1117" s="239"/>
      <c r="Q1117" s="239"/>
      <c r="R1117" s="239"/>
      <c r="S1117" s="239"/>
      <c r="T1117" s="240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1" t="s">
        <v>151</v>
      </c>
      <c r="AU1117" s="241" t="s">
        <v>80</v>
      </c>
      <c r="AV1117" s="13" t="s">
        <v>78</v>
      </c>
      <c r="AW1117" s="13" t="s">
        <v>33</v>
      </c>
      <c r="AX1117" s="13" t="s">
        <v>71</v>
      </c>
      <c r="AY1117" s="241" t="s">
        <v>140</v>
      </c>
    </row>
    <row r="1118" s="14" customFormat="1">
      <c r="A1118" s="14"/>
      <c r="B1118" s="242"/>
      <c r="C1118" s="243"/>
      <c r="D1118" s="233" t="s">
        <v>151</v>
      </c>
      <c r="E1118" s="244" t="s">
        <v>18</v>
      </c>
      <c r="F1118" s="245" t="s">
        <v>791</v>
      </c>
      <c r="G1118" s="243"/>
      <c r="H1118" s="246">
        <v>63.75</v>
      </c>
      <c r="I1118" s="247"/>
      <c r="J1118" s="243"/>
      <c r="K1118" s="243"/>
      <c r="L1118" s="248"/>
      <c r="M1118" s="249"/>
      <c r="N1118" s="250"/>
      <c r="O1118" s="250"/>
      <c r="P1118" s="250"/>
      <c r="Q1118" s="250"/>
      <c r="R1118" s="250"/>
      <c r="S1118" s="250"/>
      <c r="T1118" s="251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2" t="s">
        <v>151</v>
      </c>
      <c r="AU1118" s="252" t="s">
        <v>80</v>
      </c>
      <c r="AV1118" s="14" t="s">
        <v>80</v>
      </c>
      <c r="AW1118" s="14" t="s">
        <v>33</v>
      </c>
      <c r="AX1118" s="14" t="s">
        <v>71</v>
      </c>
      <c r="AY1118" s="252" t="s">
        <v>140</v>
      </c>
    </row>
    <row r="1119" s="14" customFormat="1">
      <c r="A1119" s="14"/>
      <c r="B1119" s="242"/>
      <c r="C1119" s="243"/>
      <c r="D1119" s="233" t="s">
        <v>151</v>
      </c>
      <c r="E1119" s="244" t="s">
        <v>18</v>
      </c>
      <c r="F1119" s="245" t="s">
        <v>792</v>
      </c>
      <c r="G1119" s="243"/>
      <c r="H1119" s="246">
        <v>513.75</v>
      </c>
      <c r="I1119" s="247"/>
      <c r="J1119" s="243"/>
      <c r="K1119" s="243"/>
      <c r="L1119" s="248"/>
      <c r="M1119" s="249"/>
      <c r="N1119" s="250"/>
      <c r="O1119" s="250"/>
      <c r="P1119" s="250"/>
      <c r="Q1119" s="250"/>
      <c r="R1119" s="250"/>
      <c r="S1119" s="250"/>
      <c r="T1119" s="251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2" t="s">
        <v>151</v>
      </c>
      <c r="AU1119" s="252" t="s">
        <v>80</v>
      </c>
      <c r="AV1119" s="14" t="s">
        <v>80</v>
      </c>
      <c r="AW1119" s="14" t="s">
        <v>33</v>
      </c>
      <c r="AX1119" s="14" t="s">
        <v>71</v>
      </c>
      <c r="AY1119" s="252" t="s">
        <v>140</v>
      </c>
    </row>
    <row r="1120" s="13" customFormat="1">
      <c r="A1120" s="13"/>
      <c r="B1120" s="231"/>
      <c r="C1120" s="232"/>
      <c r="D1120" s="233" t="s">
        <v>151</v>
      </c>
      <c r="E1120" s="234" t="s">
        <v>18</v>
      </c>
      <c r="F1120" s="235" t="s">
        <v>407</v>
      </c>
      <c r="G1120" s="232"/>
      <c r="H1120" s="234" t="s">
        <v>18</v>
      </c>
      <c r="I1120" s="236"/>
      <c r="J1120" s="232"/>
      <c r="K1120" s="232"/>
      <c r="L1120" s="237"/>
      <c r="M1120" s="238"/>
      <c r="N1120" s="239"/>
      <c r="O1120" s="239"/>
      <c r="P1120" s="239"/>
      <c r="Q1120" s="239"/>
      <c r="R1120" s="239"/>
      <c r="S1120" s="239"/>
      <c r="T1120" s="240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1" t="s">
        <v>151</v>
      </c>
      <c r="AU1120" s="241" t="s">
        <v>80</v>
      </c>
      <c r="AV1120" s="13" t="s">
        <v>78</v>
      </c>
      <c r="AW1120" s="13" t="s">
        <v>33</v>
      </c>
      <c r="AX1120" s="13" t="s">
        <v>71</v>
      </c>
      <c r="AY1120" s="241" t="s">
        <v>140</v>
      </c>
    </row>
    <row r="1121" s="14" customFormat="1">
      <c r="A1121" s="14"/>
      <c r="B1121" s="242"/>
      <c r="C1121" s="243"/>
      <c r="D1121" s="233" t="s">
        <v>151</v>
      </c>
      <c r="E1121" s="244" t="s">
        <v>18</v>
      </c>
      <c r="F1121" s="245" t="s">
        <v>793</v>
      </c>
      <c r="G1121" s="243"/>
      <c r="H1121" s="246">
        <v>187.84999999999999</v>
      </c>
      <c r="I1121" s="247"/>
      <c r="J1121" s="243"/>
      <c r="K1121" s="243"/>
      <c r="L1121" s="248"/>
      <c r="M1121" s="249"/>
      <c r="N1121" s="250"/>
      <c r="O1121" s="250"/>
      <c r="P1121" s="250"/>
      <c r="Q1121" s="250"/>
      <c r="R1121" s="250"/>
      <c r="S1121" s="250"/>
      <c r="T1121" s="251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2" t="s">
        <v>151</v>
      </c>
      <c r="AU1121" s="252" t="s">
        <v>80</v>
      </c>
      <c r="AV1121" s="14" t="s">
        <v>80</v>
      </c>
      <c r="AW1121" s="14" t="s">
        <v>33</v>
      </c>
      <c r="AX1121" s="14" t="s">
        <v>71</v>
      </c>
      <c r="AY1121" s="252" t="s">
        <v>140</v>
      </c>
    </row>
    <row r="1122" s="14" customFormat="1">
      <c r="A1122" s="14"/>
      <c r="B1122" s="242"/>
      <c r="C1122" s="243"/>
      <c r="D1122" s="233" t="s">
        <v>151</v>
      </c>
      <c r="E1122" s="244" t="s">
        <v>18</v>
      </c>
      <c r="F1122" s="245" t="s">
        <v>794</v>
      </c>
      <c r="G1122" s="243"/>
      <c r="H1122" s="246">
        <v>45</v>
      </c>
      <c r="I1122" s="247"/>
      <c r="J1122" s="243"/>
      <c r="K1122" s="243"/>
      <c r="L1122" s="248"/>
      <c r="M1122" s="249"/>
      <c r="N1122" s="250"/>
      <c r="O1122" s="250"/>
      <c r="P1122" s="250"/>
      <c r="Q1122" s="250"/>
      <c r="R1122" s="250"/>
      <c r="S1122" s="250"/>
      <c r="T1122" s="251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2" t="s">
        <v>151</v>
      </c>
      <c r="AU1122" s="252" t="s">
        <v>80</v>
      </c>
      <c r="AV1122" s="14" t="s">
        <v>80</v>
      </c>
      <c r="AW1122" s="14" t="s">
        <v>33</v>
      </c>
      <c r="AX1122" s="14" t="s">
        <v>71</v>
      </c>
      <c r="AY1122" s="252" t="s">
        <v>140</v>
      </c>
    </row>
    <row r="1123" s="14" customFormat="1">
      <c r="A1123" s="14"/>
      <c r="B1123" s="242"/>
      <c r="C1123" s="243"/>
      <c r="D1123" s="233" t="s">
        <v>151</v>
      </c>
      <c r="E1123" s="244" t="s">
        <v>18</v>
      </c>
      <c r="F1123" s="245" t="s">
        <v>795</v>
      </c>
      <c r="G1123" s="243"/>
      <c r="H1123" s="246">
        <v>24</v>
      </c>
      <c r="I1123" s="247"/>
      <c r="J1123" s="243"/>
      <c r="K1123" s="243"/>
      <c r="L1123" s="248"/>
      <c r="M1123" s="249"/>
      <c r="N1123" s="250"/>
      <c r="O1123" s="250"/>
      <c r="P1123" s="250"/>
      <c r="Q1123" s="250"/>
      <c r="R1123" s="250"/>
      <c r="S1123" s="250"/>
      <c r="T1123" s="251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2" t="s">
        <v>151</v>
      </c>
      <c r="AU1123" s="252" t="s">
        <v>80</v>
      </c>
      <c r="AV1123" s="14" t="s">
        <v>80</v>
      </c>
      <c r="AW1123" s="14" t="s">
        <v>33</v>
      </c>
      <c r="AX1123" s="14" t="s">
        <v>71</v>
      </c>
      <c r="AY1123" s="252" t="s">
        <v>140</v>
      </c>
    </row>
    <row r="1124" s="14" customFormat="1">
      <c r="A1124" s="14"/>
      <c r="B1124" s="242"/>
      <c r="C1124" s="243"/>
      <c r="D1124" s="233" t="s">
        <v>151</v>
      </c>
      <c r="E1124" s="244" t="s">
        <v>18</v>
      </c>
      <c r="F1124" s="245" t="s">
        <v>794</v>
      </c>
      <c r="G1124" s="243"/>
      <c r="H1124" s="246">
        <v>45</v>
      </c>
      <c r="I1124" s="247"/>
      <c r="J1124" s="243"/>
      <c r="K1124" s="243"/>
      <c r="L1124" s="248"/>
      <c r="M1124" s="249"/>
      <c r="N1124" s="250"/>
      <c r="O1124" s="250"/>
      <c r="P1124" s="250"/>
      <c r="Q1124" s="250"/>
      <c r="R1124" s="250"/>
      <c r="S1124" s="250"/>
      <c r="T1124" s="251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2" t="s">
        <v>151</v>
      </c>
      <c r="AU1124" s="252" t="s">
        <v>80</v>
      </c>
      <c r="AV1124" s="14" t="s">
        <v>80</v>
      </c>
      <c r="AW1124" s="14" t="s">
        <v>33</v>
      </c>
      <c r="AX1124" s="14" t="s">
        <v>71</v>
      </c>
      <c r="AY1124" s="252" t="s">
        <v>140</v>
      </c>
    </row>
    <row r="1125" s="14" customFormat="1">
      <c r="A1125" s="14"/>
      <c r="B1125" s="242"/>
      <c r="C1125" s="243"/>
      <c r="D1125" s="233" t="s">
        <v>151</v>
      </c>
      <c r="E1125" s="244" t="s">
        <v>18</v>
      </c>
      <c r="F1125" s="245" t="s">
        <v>796</v>
      </c>
      <c r="G1125" s="243"/>
      <c r="H1125" s="246">
        <v>39.600000000000001</v>
      </c>
      <c r="I1125" s="247"/>
      <c r="J1125" s="243"/>
      <c r="K1125" s="243"/>
      <c r="L1125" s="248"/>
      <c r="M1125" s="249"/>
      <c r="N1125" s="250"/>
      <c r="O1125" s="250"/>
      <c r="P1125" s="250"/>
      <c r="Q1125" s="250"/>
      <c r="R1125" s="250"/>
      <c r="S1125" s="250"/>
      <c r="T1125" s="251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2" t="s">
        <v>151</v>
      </c>
      <c r="AU1125" s="252" t="s">
        <v>80</v>
      </c>
      <c r="AV1125" s="14" t="s">
        <v>80</v>
      </c>
      <c r="AW1125" s="14" t="s">
        <v>33</v>
      </c>
      <c r="AX1125" s="14" t="s">
        <v>71</v>
      </c>
      <c r="AY1125" s="252" t="s">
        <v>140</v>
      </c>
    </row>
    <row r="1126" s="15" customFormat="1">
      <c r="A1126" s="15"/>
      <c r="B1126" s="253"/>
      <c r="C1126" s="254"/>
      <c r="D1126" s="233" t="s">
        <v>151</v>
      </c>
      <c r="E1126" s="255" t="s">
        <v>18</v>
      </c>
      <c r="F1126" s="256" t="s">
        <v>154</v>
      </c>
      <c r="G1126" s="254"/>
      <c r="H1126" s="257">
        <v>1812.0799999999999</v>
      </c>
      <c r="I1126" s="258"/>
      <c r="J1126" s="254"/>
      <c r="K1126" s="254"/>
      <c r="L1126" s="259"/>
      <c r="M1126" s="260"/>
      <c r="N1126" s="261"/>
      <c r="O1126" s="261"/>
      <c r="P1126" s="261"/>
      <c r="Q1126" s="261"/>
      <c r="R1126" s="261"/>
      <c r="S1126" s="261"/>
      <c r="T1126" s="262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T1126" s="263" t="s">
        <v>151</v>
      </c>
      <c r="AU1126" s="263" t="s">
        <v>80</v>
      </c>
      <c r="AV1126" s="15" t="s">
        <v>147</v>
      </c>
      <c r="AW1126" s="15" t="s">
        <v>33</v>
      </c>
      <c r="AX1126" s="15" t="s">
        <v>78</v>
      </c>
      <c r="AY1126" s="263" t="s">
        <v>140</v>
      </c>
    </row>
    <row r="1127" s="2" customFormat="1" ht="21.75" customHeight="1">
      <c r="A1127" s="40"/>
      <c r="B1127" s="41"/>
      <c r="C1127" s="214" t="s">
        <v>823</v>
      </c>
      <c r="D1127" s="214" t="s">
        <v>142</v>
      </c>
      <c r="E1127" s="215" t="s">
        <v>824</v>
      </c>
      <c r="F1127" s="216" t="s">
        <v>825</v>
      </c>
      <c r="G1127" s="217" t="s">
        <v>345</v>
      </c>
      <c r="H1127" s="218">
        <v>8</v>
      </c>
      <c r="I1127" s="219"/>
      <c r="J1127" s="218">
        <f>ROUND(I1127*H1127,2)</f>
        <v>0</v>
      </c>
      <c r="K1127" s="216" t="s">
        <v>146</v>
      </c>
      <c r="L1127" s="46"/>
      <c r="M1127" s="220" t="s">
        <v>18</v>
      </c>
      <c r="N1127" s="221" t="s">
        <v>42</v>
      </c>
      <c r="O1127" s="86"/>
      <c r="P1127" s="222">
        <f>O1127*H1127</f>
        <v>0</v>
      </c>
      <c r="Q1127" s="222">
        <v>0</v>
      </c>
      <c r="R1127" s="222">
        <f>Q1127*H1127</f>
        <v>0</v>
      </c>
      <c r="S1127" s="222">
        <v>0</v>
      </c>
      <c r="T1127" s="223">
        <f>S1127*H1127</f>
        <v>0</v>
      </c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R1127" s="224" t="s">
        <v>147</v>
      </c>
      <c r="AT1127" s="224" t="s">
        <v>142</v>
      </c>
      <c r="AU1127" s="224" t="s">
        <v>80</v>
      </c>
      <c r="AY1127" s="19" t="s">
        <v>140</v>
      </c>
      <c r="BE1127" s="225">
        <f>IF(N1127="základní",J1127,0)</f>
        <v>0</v>
      </c>
      <c r="BF1127" s="225">
        <f>IF(N1127="snížená",J1127,0)</f>
        <v>0</v>
      </c>
      <c r="BG1127" s="225">
        <f>IF(N1127="zákl. přenesená",J1127,0)</f>
        <v>0</v>
      </c>
      <c r="BH1127" s="225">
        <f>IF(N1127="sníž. přenesená",J1127,0)</f>
        <v>0</v>
      </c>
      <c r="BI1127" s="225">
        <f>IF(N1127="nulová",J1127,0)</f>
        <v>0</v>
      </c>
      <c r="BJ1127" s="19" t="s">
        <v>78</v>
      </c>
      <c r="BK1127" s="225">
        <f>ROUND(I1127*H1127,2)</f>
        <v>0</v>
      </c>
      <c r="BL1127" s="19" t="s">
        <v>147</v>
      </c>
      <c r="BM1127" s="224" t="s">
        <v>826</v>
      </c>
    </row>
    <row r="1128" s="2" customFormat="1">
      <c r="A1128" s="40"/>
      <c r="B1128" s="41"/>
      <c r="C1128" s="42"/>
      <c r="D1128" s="226" t="s">
        <v>149</v>
      </c>
      <c r="E1128" s="42"/>
      <c r="F1128" s="227" t="s">
        <v>827</v>
      </c>
      <c r="G1128" s="42"/>
      <c r="H1128" s="42"/>
      <c r="I1128" s="228"/>
      <c r="J1128" s="42"/>
      <c r="K1128" s="42"/>
      <c r="L1128" s="46"/>
      <c r="M1128" s="229"/>
      <c r="N1128" s="230"/>
      <c r="O1128" s="86"/>
      <c r="P1128" s="86"/>
      <c r="Q1128" s="86"/>
      <c r="R1128" s="86"/>
      <c r="S1128" s="86"/>
      <c r="T1128" s="87"/>
      <c r="U1128" s="40"/>
      <c r="V1128" s="40"/>
      <c r="W1128" s="40"/>
      <c r="X1128" s="40"/>
      <c r="Y1128" s="40"/>
      <c r="Z1128" s="40"/>
      <c r="AA1128" s="40"/>
      <c r="AB1128" s="40"/>
      <c r="AC1128" s="40"/>
      <c r="AD1128" s="40"/>
      <c r="AE1128" s="40"/>
      <c r="AT1128" s="19" t="s">
        <v>149</v>
      </c>
      <c r="AU1128" s="19" t="s">
        <v>80</v>
      </c>
    </row>
    <row r="1129" s="14" customFormat="1">
      <c r="A1129" s="14"/>
      <c r="B1129" s="242"/>
      <c r="C1129" s="243"/>
      <c r="D1129" s="233" t="s">
        <v>151</v>
      </c>
      <c r="E1129" s="244" t="s">
        <v>18</v>
      </c>
      <c r="F1129" s="245" t="s">
        <v>828</v>
      </c>
      <c r="G1129" s="243"/>
      <c r="H1129" s="246">
        <v>8</v>
      </c>
      <c r="I1129" s="247"/>
      <c r="J1129" s="243"/>
      <c r="K1129" s="243"/>
      <c r="L1129" s="248"/>
      <c r="M1129" s="249"/>
      <c r="N1129" s="250"/>
      <c r="O1129" s="250"/>
      <c r="P1129" s="250"/>
      <c r="Q1129" s="250"/>
      <c r="R1129" s="250"/>
      <c r="S1129" s="250"/>
      <c r="T1129" s="251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2" t="s">
        <v>151</v>
      </c>
      <c r="AU1129" s="252" t="s">
        <v>80</v>
      </c>
      <c r="AV1129" s="14" t="s">
        <v>80</v>
      </c>
      <c r="AW1129" s="14" t="s">
        <v>33</v>
      </c>
      <c r="AX1129" s="14" t="s">
        <v>71</v>
      </c>
      <c r="AY1129" s="252" t="s">
        <v>140</v>
      </c>
    </row>
    <row r="1130" s="15" customFormat="1">
      <c r="A1130" s="15"/>
      <c r="B1130" s="253"/>
      <c r="C1130" s="254"/>
      <c r="D1130" s="233" t="s">
        <v>151</v>
      </c>
      <c r="E1130" s="255" t="s">
        <v>18</v>
      </c>
      <c r="F1130" s="256" t="s">
        <v>154</v>
      </c>
      <c r="G1130" s="254"/>
      <c r="H1130" s="257">
        <v>8</v>
      </c>
      <c r="I1130" s="258"/>
      <c r="J1130" s="254"/>
      <c r="K1130" s="254"/>
      <c r="L1130" s="259"/>
      <c r="M1130" s="260"/>
      <c r="N1130" s="261"/>
      <c r="O1130" s="261"/>
      <c r="P1130" s="261"/>
      <c r="Q1130" s="261"/>
      <c r="R1130" s="261"/>
      <c r="S1130" s="261"/>
      <c r="T1130" s="262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T1130" s="263" t="s">
        <v>151</v>
      </c>
      <c r="AU1130" s="263" t="s">
        <v>80</v>
      </c>
      <c r="AV1130" s="15" t="s">
        <v>147</v>
      </c>
      <c r="AW1130" s="15" t="s">
        <v>33</v>
      </c>
      <c r="AX1130" s="15" t="s">
        <v>78</v>
      </c>
      <c r="AY1130" s="263" t="s">
        <v>140</v>
      </c>
    </row>
    <row r="1131" s="2" customFormat="1" ht="21.75" customHeight="1">
      <c r="A1131" s="40"/>
      <c r="B1131" s="41"/>
      <c r="C1131" s="214" t="s">
        <v>829</v>
      </c>
      <c r="D1131" s="214" t="s">
        <v>142</v>
      </c>
      <c r="E1131" s="215" t="s">
        <v>830</v>
      </c>
      <c r="F1131" s="216" t="s">
        <v>831</v>
      </c>
      <c r="G1131" s="217" t="s">
        <v>345</v>
      </c>
      <c r="H1131" s="218">
        <v>960</v>
      </c>
      <c r="I1131" s="219"/>
      <c r="J1131" s="218">
        <f>ROUND(I1131*H1131,2)</f>
        <v>0</v>
      </c>
      <c r="K1131" s="216" t="s">
        <v>146</v>
      </c>
      <c r="L1131" s="46"/>
      <c r="M1131" s="220" t="s">
        <v>18</v>
      </c>
      <c r="N1131" s="221" t="s">
        <v>42</v>
      </c>
      <c r="O1131" s="86"/>
      <c r="P1131" s="222">
        <f>O1131*H1131</f>
        <v>0</v>
      </c>
      <c r="Q1131" s="222">
        <v>0</v>
      </c>
      <c r="R1131" s="222">
        <f>Q1131*H1131</f>
        <v>0</v>
      </c>
      <c r="S1131" s="222">
        <v>0</v>
      </c>
      <c r="T1131" s="223">
        <f>S1131*H1131</f>
        <v>0</v>
      </c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R1131" s="224" t="s">
        <v>147</v>
      </c>
      <c r="AT1131" s="224" t="s">
        <v>142</v>
      </c>
      <c r="AU1131" s="224" t="s">
        <v>80</v>
      </c>
      <c r="AY1131" s="19" t="s">
        <v>140</v>
      </c>
      <c r="BE1131" s="225">
        <f>IF(N1131="základní",J1131,0)</f>
        <v>0</v>
      </c>
      <c r="BF1131" s="225">
        <f>IF(N1131="snížená",J1131,0)</f>
        <v>0</v>
      </c>
      <c r="BG1131" s="225">
        <f>IF(N1131="zákl. přenesená",J1131,0)</f>
        <v>0</v>
      </c>
      <c r="BH1131" s="225">
        <f>IF(N1131="sníž. přenesená",J1131,0)</f>
        <v>0</v>
      </c>
      <c r="BI1131" s="225">
        <f>IF(N1131="nulová",J1131,0)</f>
        <v>0</v>
      </c>
      <c r="BJ1131" s="19" t="s">
        <v>78</v>
      </c>
      <c r="BK1131" s="225">
        <f>ROUND(I1131*H1131,2)</f>
        <v>0</v>
      </c>
      <c r="BL1131" s="19" t="s">
        <v>147</v>
      </c>
      <c r="BM1131" s="224" t="s">
        <v>832</v>
      </c>
    </row>
    <row r="1132" s="2" customFormat="1">
      <c r="A1132" s="40"/>
      <c r="B1132" s="41"/>
      <c r="C1132" s="42"/>
      <c r="D1132" s="226" t="s">
        <v>149</v>
      </c>
      <c r="E1132" s="42"/>
      <c r="F1132" s="227" t="s">
        <v>833</v>
      </c>
      <c r="G1132" s="42"/>
      <c r="H1132" s="42"/>
      <c r="I1132" s="228"/>
      <c r="J1132" s="42"/>
      <c r="K1132" s="42"/>
      <c r="L1132" s="46"/>
      <c r="M1132" s="229"/>
      <c r="N1132" s="230"/>
      <c r="O1132" s="86"/>
      <c r="P1132" s="86"/>
      <c r="Q1132" s="86"/>
      <c r="R1132" s="86"/>
      <c r="S1132" s="86"/>
      <c r="T1132" s="87"/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T1132" s="19" t="s">
        <v>149</v>
      </c>
      <c r="AU1132" s="19" t="s">
        <v>80</v>
      </c>
    </row>
    <row r="1133" s="14" customFormat="1">
      <c r="A1133" s="14"/>
      <c r="B1133" s="242"/>
      <c r="C1133" s="243"/>
      <c r="D1133" s="233" t="s">
        <v>151</v>
      </c>
      <c r="E1133" s="244" t="s">
        <v>18</v>
      </c>
      <c r="F1133" s="245" t="s">
        <v>834</v>
      </c>
      <c r="G1133" s="243"/>
      <c r="H1133" s="246">
        <v>960</v>
      </c>
      <c r="I1133" s="247"/>
      <c r="J1133" s="243"/>
      <c r="K1133" s="243"/>
      <c r="L1133" s="248"/>
      <c r="M1133" s="249"/>
      <c r="N1133" s="250"/>
      <c r="O1133" s="250"/>
      <c r="P1133" s="250"/>
      <c r="Q1133" s="250"/>
      <c r="R1133" s="250"/>
      <c r="S1133" s="250"/>
      <c r="T1133" s="251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2" t="s">
        <v>151</v>
      </c>
      <c r="AU1133" s="252" t="s">
        <v>80</v>
      </c>
      <c r="AV1133" s="14" t="s">
        <v>80</v>
      </c>
      <c r="AW1133" s="14" t="s">
        <v>33</v>
      </c>
      <c r="AX1133" s="14" t="s">
        <v>71</v>
      </c>
      <c r="AY1133" s="252" t="s">
        <v>140</v>
      </c>
    </row>
    <row r="1134" s="15" customFormat="1">
      <c r="A1134" s="15"/>
      <c r="B1134" s="253"/>
      <c r="C1134" s="254"/>
      <c r="D1134" s="233" t="s">
        <v>151</v>
      </c>
      <c r="E1134" s="255" t="s">
        <v>18</v>
      </c>
      <c r="F1134" s="256" t="s">
        <v>154</v>
      </c>
      <c r="G1134" s="254"/>
      <c r="H1134" s="257">
        <v>960</v>
      </c>
      <c r="I1134" s="258"/>
      <c r="J1134" s="254"/>
      <c r="K1134" s="254"/>
      <c r="L1134" s="259"/>
      <c r="M1134" s="260"/>
      <c r="N1134" s="261"/>
      <c r="O1134" s="261"/>
      <c r="P1134" s="261"/>
      <c r="Q1134" s="261"/>
      <c r="R1134" s="261"/>
      <c r="S1134" s="261"/>
      <c r="T1134" s="262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63" t="s">
        <v>151</v>
      </c>
      <c r="AU1134" s="263" t="s">
        <v>80</v>
      </c>
      <c r="AV1134" s="15" t="s">
        <v>147</v>
      </c>
      <c r="AW1134" s="15" t="s">
        <v>33</v>
      </c>
      <c r="AX1134" s="15" t="s">
        <v>78</v>
      </c>
      <c r="AY1134" s="263" t="s">
        <v>140</v>
      </c>
    </row>
    <row r="1135" s="2" customFormat="1" ht="21.75" customHeight="1">
      <c r="A1135" s="40"/>
      <c r="B1135" s="41"/>
      <c r="C1135" s="214" t="s">
        <v>835</v>
      </c>
      <c r="D1135" s="214" t="s">
        <v>142</v>
      </c>
      <c r="E1135" s="215" t="s">
        <v>836</v>
      </c>
      <c r="F1135" s="216" t="s">
        <v>837</v>
      </c>
      <c r="G1135" s="217" t="s">
        <v>345</v>
      </c>
      <c r="H1135" s="218">
        <v>8</v>
      </c>
      <c r="I1135" s="219"/>
      <c r="J1135" s="218">
        <f>ROUND(I1135*H1135,2)</f>
        <v>0</v>
      </c>
      <c r="K1135" s="216" t="s">
        <v>146</v>
      </c>
      <c r="L1135" s="46"/>
      <c r="M1135" s="220" t="s">
        <v>18</v>
      </c>
      <c r="N1135" s="221" t="s">
        <v>42</v>
      </c>
      <c r="O1135" s="86"/>
      <c r="P1135" s="222">
        <f>O1135*H1135</f>
        <v>0</v>
      </c>
      <c r="Q1135" s="222">
        <v>0</v>
      </c>
      <c r="R1135" s="222">
        <f>Q1135*H1135</f>
        <v>0</v>
      </c>
      <c r="S1135" s="222">
        <v>0</v>
      </c>
      <c r="T1135" s="223">
        <f>S1135*H1135</f>
        <v>0</v>
      </c>
      <c r="U1135" s="40"/>
      <c r="V1135" s="40"/>
      <c r="W1135" s="40"/>
      <c r="X1135" s="40"/>
      <c r="Y1135" s="40"/>
      <c r="Z1135" s="40"/>
      <c r="AA1135" s="40"/>
      <c r="AB1135" s="40"/>
      <c r="AC1135" s="40"/>
      <c r="AD1135" s="40"/>
      <c r="AE1135" s="40"/>
      <c r="AR1135" s="224" t="s">
        <v>147</v>
      </c>
      <c r="AT1135" s="224" t="s">
        <v>142</v>
      </c>
      <c r="AU1135" s="224" t="s">
        <v>80</v>
      </c>
      <c r="AY1135" s="19" t="s">
        <v>140</v>
      </c>
      <c r="BE1135" s="225">
        <f>IF(N1135="základní",J1135,0)</f>
        <v>0</v>
      </c>
      <c r="BF1135" s="225">
        <f>IF(N1135="snížená",J1135,0)</f>
        <v>0</v>
      </c>
      <c r="BG1135" s="225">
        <f>IF(N1135="zákl. přenesená",J1135,0)</f>
        <v>0</v>
      </c>
      <c r="BH1135" s="225">
        <f>IF(N1135="sníž. přenesená",J1135,0)</f>
        <v>0</v>
      </c>
      <c r="BI1135" s="225">
        <f>IF(N1135="nulová",J1135,0)</f>
        <v>0</v>
      </c>
      <c r="BJ1135" s="19" t="s">
        <v>78</v>
      </c>
      <c r="BK1135" s="225">
        <f>ROUND(I1135*H1135,2)</f>
        <v>0</v>
      </c>
      <c r="BL1135" s="19" t="s">
        <v>147</v>
      </c>
      <c r="BM1135" s="224" t="s">
        <v>838</v>
      </c>
    </row>
    <row r="1136" s="2" customFormat="1">
      <c r="A1136" s="40"/>
      <c r="B1136" s="41"/>
      <c r="C1136" s="42"/>
      <c r="D1136" s="226" t="s">
        <v>149</v>
      </c>
      <c r="E1136" s="42"/>
      <c r="F1136" s="227" t="s">
        <v>839</v>
      </c>
      <c r="G1136" s="42"/>
      <c r="H1136" s="42"/>
      <c r="I1136" s="228"/>
      <c r="J1136" s="42"/>
      <c r="K1136" s="42"/>
      <c r="L1136" s="46"/>
      <c r="M1136" s="229"/>
      <c r="N1136" s="230"/>
      <c r="O1136" s="86"/>
      <c r="P1136" s="86"/>
      <c r="Q1136" s="86"/>
      <c r="R1136" s="86"/>
      <c r="S1136" s="86"/>
      <c r="T1136" s="87"/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T1136" s="19" t="s">
        <v>149</v>
      </c>
      <c r="AU1136" s="19" t="s">
        <v>80</v>
      </c>
    </row>
    <row r="1137" s="14" customFormat="1">
      <c r="A1137" s="14"/>
      <c r="B1137" s="242"/>
      <c r="C1137" s="243"/>
      <c r="D1137" s="233" t="s">
        <v>151</v>
      </c>
      <c r="E1137" s="244" t="s">
        <v>18</v>
      </c>
      <c r="F1137" s="245" t="s">
        <v>828</v>
      </c>
      <c r="G1137" s="243"/>
      <c r="H1137" s="246">
        <v>8</v>
      </c>
      <c r="I1137" s="247"/>
      <c r="J1137" s="243"/>
      <c r="K1137" s="243"/>
      <c r="L1137" s="248"/>
      <c r="M1137" s="249"/>
      <c r="N1137" s="250"/>
      <c r="O1137" s="250"/>
      <c r="P1137" s="250"/>
      <c r="Q1137" s="250"/>
      <c r="R1137" s="250"/>
      <c r="S1137" s="250"/>
      <c r="T1137" s="251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2" t="s">
        <v>151</v>
      </c>
      <c r="AU1137" s="252" t="s">
        <v>80</v>
      </c>
      <c r="AV1137" s="14" t="s">
        <v>80</v>
      </c>
      <c r="AW1137" s="14" t="s">
        <v>33</v>
      </c>
      <c r="AX1137" s="14" t="s">
        <v>71</v>
      </c>
      <c r="AY1137" s="252" t="s">
        <v>140</v>
      </c>
    </row>
    <row r="1138" s="15" customFormat="1">
      <c r="A1138" s="15"/>
      <c r="B1138" s="253"/>
      <c r="C1138" s="254"/>
      <c r="D1138" s="233" t="s">
        <v>151</v>
      </c>
      <c r="E1138" s="255" t="s">
        <v>18</v>
      </c>
      <c r="F1138" s="256" t="s">
        <v>154</v>
      </c>
      <c r="G1138" s="254"/>
      <c r="H1138" s="257">
        <v>8</v>
      </c>
      <c r="I1138" s="258"/>
      <c r="J1138" s="254"/>
      <c r="K1138" s="254"/>
      <c r="L1138" s="259"/>
      <c r="M1138" s="260"/>
      <c r="N1138" s="261"/>
      <c r="O1138" s="261"/>
      <c r="P1138" s="261"/>
      <c r="Q1138" s="261"/>
      <c r="R1138" s="261"/>
      <c r="S1138" s="261"/>
      <c r="T1138" s="262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63" t="s">
        <v>151</v>
      </c>
      <c r="AU1138" s="263" t="s">
        <v>80</v>
      </c>
      <c r="AV1138" s="15" t="s">
        <v>147</v>
      </c>
      <c r="AW1138" s="15" t="s">
        <v>33</v>
      </c>
      <c r="AX1138" s="15" t="s">
        <v>78</v>
      </c>
      <c r="AY1138" s="263" t="s">
        <v>140</v>
      </c>
    </row>
    <row r="1139" s="2" customFormat="1" ht="24.15" customHeight="1">
      <c r="A1139" s="40"/>
      <c r="B1139" s="41"/>
      <c r="C1139" s="214" t="s">
        <v>840</v>
      </c>
      <c r="D1139" s="214" t="s">
        <v>142</v>
      </c>
      <c r="E1139" s="215" t="s">
        <v>841</v>
      </c>
      <c r="F1139" s="216" t="s">
        <v>842</v>
      </c>
      <c r="G1139" s="217" t="s">
        <v>145</v>
      </c>
      <c r="H1139" s="218">
        <v>544.67999999999995</v>
      </c>
      <c r="I1139" s="219"/>
      <c r="J1139" s="218">
        <f>ROUND(I1139*H1139,2)</f>
        <v>0</v>
      </c>
      <c r="K1139" s="216" t="s">
        <v>146</v>
      </c>
      <c r="L1139" s="46"/>
      <c r="M1139" s="220" t="s">
        <v>18</v>
      </c>
      <c r="N1139" s="221" t="s">
        <v>42</v>
      </c>
      <c r="O1139" s="86"/>
      <c r="P1139" s="222">
        <f>O1139*H1139</f>
        <v>0</v>
      </c>
      <c r="Q1139" s="222">
        <v>0.00012999999999999999</v>
      </c>
      <c r="R1139" s="222">
        <f>Q1139*H1139</f>
        <v>0.070808399999999994</v>
      </c>
      <c r="S1139" s="222">
        <v>0</v>
      </c>
      <c r="T1139" s="223">
        <f>S1139*H1139</f>
        <v>0</v>
      </c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R1139" s="224" t="s">
        <v>147</v>
      </c>
      <c r="AT1139" s="224" t="s">
        <v>142</v>
      </c>
      <c r="AU1139" s="224" t="s">
        <v>80</v>
      </c>
      <c r="AY1139" s="19" t="s">
        <v>140</v>
      </c>
      <c r="BE1139" s="225">
        <f>IF(N1139="základní",J1139,0)</f>
        <v>0</v>
      </c>
      <c r="BF1139" s="225">
        <f>IF(N1139="snížená",J1139,0)</f>
        <v>0</v>
      </c>
      <c r="BG1139" s="225">
        <f>IF(N1139="zákl. přenesená",J1139,0)</f>
        <v>0</v>
      </c>
      <c r="BH1139" s="225">
        <f>IF(N1139="sníž. přenesená",J1139,0)</f>
        <v>0</v>
      </c>
      <c r="BI1139" s="225">
        <f>IF(N1139="nulová",J1139,0)</f>
        <v>0</v>
      </c>
      <c r="BJ1139" s="19" t="s">
        <v>78</v>
      </c>
      <c r="BK1139" s="225">
        <f>ROUND(I1139*H1139,2)</f>
        <v>0</v>
      </c>
      <c r="BL1139" s="19" t="s">
        <v>147</v>
      </c>
      <c r="BM1139" s="224" t="s">
        <v>843</v>
      </c>
    </row>
    <row r="1140" s="2" customFormat="1">
      <c r="A1140" s="40"/>
      <c r="B1140" s="41"/>
      <c r="C1140" s="42"/>
      <c r="D1140" s="226" t="s">
        <v>149</v>
      </c>
      <c r="E1140" s="42"/>
      <c r="F1140" s="227" t="s">
        <v>844</v>
      </c>
      <c r="G1140" s="42"/>
      <c r="H1140" s="42"/>
      <c r="I1140" s="228"/>
      <c r="J1140" s="42"/>
      <c r="K1140" s="42"/>
      <c r="L1140" s="46"/>
      <c r="M1140" s="229"/>
      <c r="N1140" s="230"/>
      <c r="O1140" s="86"/>
      <c r="P1140" s="86"/>
      <c r="Q1140" s="86"/>
      <c r="R1140" s="86"/>
      <c r="S1140" s="86"/>
      <c r="T1140" s="87"/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T1140" s="19" t="s">
        <v>149</v>
      </c>
      <c r="AU1140" s="19" t="s">
        <v>80</v>
      </c>
    </row>
    <row r="1141" s="13" customFormat="1">
      <c r="A1141" s="13"/>
      <c r="B1141" s="231"/>
      <c r="C1141" s="232"/>
      <c r="D1141" s="233" t="s">
        <v>151</v>
      </c>
      <c r="E1141" s="234" t="s">
        <v>18</v>
      </c>
      <c r="F1141" s="235" t="s">
        <v>845</v>
      </c>
      <c r="G1141" s="232"/>
      <c r="H1141" s="234" t="s">
        <v>18</v>
      </c>
      <c r="I1141" s="236"/>
      <c r="J1141" s="232"/>
      <c r="K1141" s="232"/>
      <c r="L1141" s="237"/>
      <c r="M1141" s="238"/>
      <c r="N1141" s="239"/>
      <c r="O1141" s="239"/>
      <c r="P1141" s="239"/>
      <c r="Q1141" s="239"/>
      <c r="R1141" s="239"/>
      <c r="S1141" s="239"/>
      <c r="T1141" s="240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1" t="s">
        <v>151</v>
      </c>
      <c r="AU1141" s="241" t="s">
        <v>80</v>
      </c>
      <c r="AV1141" s="13" t="s">
        <v>78</v>
      </c>
      <c r="AW1141" s="13" t="s">
        <v>33</v>
      </c>
      <c r="AX1141" s="13" t="s">
        <v>71</v>
      </c>
      <c r="AY1141" s="241" t="s">
        <v>140</v>
      </c>
    </row>
    <row r="1142" s="14" customFormat="1">
      <c r="A1142" s="14"/>
      <c r="B1142" s="242"/>
      <c r="C1142" s="243"/>
      <c r="D1142" s="233" t="s">
        <v>151</v>
      </c>
      <c r="E1142" s="244" t="s">
        <v>18</v>
      </c>
      <c r="F1142" s="245" t="s">
        <v>846</v>
      </c>
      <c r="G1142" s="243"/>
      <c r="H1142" s="246">
        <v>3.2400000000000002</v>
      </c>
      <c r="I1142" s="247"/>
      <c r="J1142" s="243"/>
      <c r="K1142" s="243"/>
      <c r="L1142" s="248"/>
      <c r="M1142" s="249"/>
      <c r="N1142" s="250"/>
      <c r="O1142" s="250"/>
      <c r="P1142" s="250"/>
      <c r="Q1142" s="250"/>
      <c r="R1142" s="250"/>
      <c r="S1142" s="250"/>
      <c r="T1142" s="251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2" t="s">
        <v>151</v>
      </c>
      <c r="AU1142" s="252" t="s">
        <v>80</v>
      </c>
      <c r="AV1142" s="14" t="s">
        <v>80</v>
      </c>
      <c r="AW1142" s="14" t="s">
        <v>33</v>
      </c>
      <c r="AX1142" s="14" t="s">
        <v>71</v>
      </c>
      <c r="AY1142" s="252" t="s">
        <v>140</v>
      </c>
    </row>
    <row r="1143" s="14" customFormat="1">
      <c r="A1143" s="14"/>
      <c r="B1143" s="242"/>
      <c r="C1143" s="243"/>
      <c r="D1143" s="233" t="s">
        <v>151</v>
      </c>
      <c r="E1143" s="244" t="s">
        <v>18</v>
      </c>
      <c r="F1143" s="245" t="s">
        <v>847</v>
      </c>
      <c r="G1143" s="243"/>
      <c r="H1143" s="246">
        <v>9.7200000000000006</v>
      </c>
      <c r="I1143" s="247"/>
      <c r="J1143" s="243"/>
      <c r="K1143" s="243"/>
      <c r="L1143" s="248"/>
      <c r="M1143" s="249"/>
      <c r="N1143" s="250"/>
      <c r="O1143" s="250"/>
      <c r="P1143" s="250"/>
      <c r="Q1143" s="250"/>
      <c r="R1143" s="250"/>
      <c r="S1143" s="250"/>
      <c r="T1143" s="251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2" t="s">
        <v>151</v>
      </c>
      <c r="AU1143" s="252" t="s">
        <v>80</v>
      </c>
      <c r="AV1143" s="14" t="s">
        <v>80</v>
      </c>
      <c r="AW1143" s="14" t="s">
        <v>33</v>
      </c>
      <c r="AX1143" s="14" t="s">
        <v>71</v>
      </c>
      <c r="AY1143" s="252" t="s">
        <v>140</v>
      </c>
    </row>
    <row r="1144" s="14" customFormat="1">
      <c r="A1144" s="14"/>
      <c r="B1144" s="242"/>
      <c r="C1144" s="243"/>
      <c r="D1144" s="233" t="s">
        <v>151</v>
      </c>
      <c r="E1144" s="244" t="s">
        <v>18</v>
      </c>
      <c r="F1144" s="245" t="s">
        <v>848</v>
      </c>
      <c r="G1144" s="243"/>
      <c r="H1144" s="246">
        <v>7.5599999999999996</v>
      </c>
      <c r="I1144" s="247"/>
      <c r="J1144" s="243"/>
      <c r="K1144" s="243"/>
      <c r="L1144" s="248"/>
      <c r="M1144" s="249"/>
      <c r="N1144" s="250"/>
      <c r="O1144" s="250"/>
      <c r="P1144" s="250"/>
      <c r="Q1144" s="250"/>
      <c r="R1144" s="250"/>
      <c r="S1144" s="250"/>
      <c r="T1144" s="251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2" t="s">
        <v>151</v>
      </c>
      <c r="AU1144" s="252" t="s">
        <v>80</v>
      </c>
      <c r="AV1144" s="14" t="s">
        <v>80</v>
      </c>
      <c r="AW1144" s="14" t="s">
        <v>33</v>
      </c>
      <c r="AX1144" s="14" t="s">
        <v>71</v>
      </c>
      <c r="AY1144" s="252" t="s">
        <v>140</v>
      </c>
    </row>
    <row r="1145" s="14" customFormat="1">
      <c r="A1145" s="14"/>
      <c r="B1145" s="242"/>
      <c r="C1145" s="243"/>
      <c r="D1145" s="233" t="s">
        <v>151</v>
      </c>
      <c r="E1145" s="244" t="s">
        <v>18</v>
      </c>
      <c r="F1145" s="245" t="s">
        <v>849</v>
      </c>
      <c r="G1145" s="243"/>
      <c r="H1145" s="246">
        <v>4.7999999999999998</v>
      </c>
      <c r="I1145" s="247"/>
      <c r="J1145" s="243"/>
      <c r="K1145" s="243"/>
      <c r="L1145" s="248"/>
      <c r="M1145" s="249"/>
      <c r="N1145" s="250"/>
      <c r="O1145" s="250"/>
      <c r="P1145" s="250"/>
      <c r="Q1145" s="250"/>
      <c r="R1145" s="250"/>
      <c r="S1145" s="250"/>
      <c r="T1145" s="251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2" t="s">
        <v>151</v>
      </c>
      <c r="AU1145" s="252" t="s">
        <v>80</v>
      </c>
      <c r="AV1145" s="14" t="s">
        <v>80</v>
      </c>
      <c r="AW1145" s="14" t="s">
        <v>33</v>
      </c>
      <c r="AX1145" s="14" t="s">
        <v>71</v>
      </c>
      <c r="AY1145" s="252" t="s">
        <v>140</v>
      </c>
    </row>
    <row r="1146" s="13" customFormat="1">
      <c r="A1146" s="13"/>
      <c r="B1146" s="231"/>
      <c r="C1146" s="232"/>
      <c r="D1146" s="233" t="s">
        <v>151</v>
      </c>
      <c r="E1146" s="234" t="s">
        <v>18</v>
      </c>
      <c r="F1146" s="235" t="s">
        <v>850</v>
      </c>
      <c r="G1146" s="232"/>
      <c r="H1146" s="234" t="s">
        <v>18</v>
      </c>
      <c r="I1146" s="236"/>
      <c r="J1146" s="232"/>
      <c r="K1146" s="232"/>
      <c r="L1146" s="237"/>
      <c r="M1146" s="238"/>
      <c r="N1146" s="239"/>
      <c r="O1146" s="239"/>
      <c r="P1146" s="239"/>
      <c r="Q1146" s="239"/>
      <c r="R1146" s="239"/>
      <c r="S1146" s="239"/>
      <c r="T1146" s="240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1" t="s">
        <v>151</v>
      </c>
      <c r="AU1146" s="241" t="s">
        <v>80</v>
      </c>
      <c r="AV1146" s="13" t="s">
        <v>78</v>
      </c>
      <c r="AW1146" s="13" t="s">
        <v>33</v>
      </c>
      <c r="AX1146" s="13" t="s">
        <v>71</v>
      </c>
      <c r="AY1146" s="241" t="s">
        <v>140</v>
      </c>
    </row>
    <row r="1147" s="14" customFormat="1">
      <c r="A1147" s="14"/>
      <c r="B1147" s="242"/>
      <c r="C1147" s="243"/>
      <c r="D1147" s="233" t="s">
        <v>151</v>
      </c>
      <c r="E1147" s="244" t="s">
        <v>18</v>
      </c>
      <c r="F1147" s="245" t="s">
        <v>851</v>
      </c>
      <c r="G1147" s="243"/>
      <c r="H1147" s="246">
        <v>80.640000000000001</v>
      </c>
      <c r="I1147" s="247"/>
      <c r="J1147" s="243"/>
      <c r="K1147" s="243"/>
      <c r="L1147" s="248"/>
      <c r="M1147" s="249"/>
      <c r="N1147" s="250"/>
      <c r="O1147" s="250"/>
      <c r="P1147" s="250"/>
      <c r="Q1147" s="250"/>
      <c r="R1147" s="250"/>
      <c r="S1147" s="250"/>
      <c r="T1147" s="251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2" t="s">
        <v>151</v>
      </c>
      <c r="AU1147" s="252" t="s">
        <v>80</v>
      </c>
      <c r="AV1147" s="14" t="s">
        <v>80</v>
      </c>
      <c r="AW1147" s="14" t="s">
        <v>33</v>
      </c>
      <c r="AX1147" s="14" t="s">
        <v>71</v>
      </c>
      <c r="AY1147" s="252" t="s">
        <v>140</v>
      </c>
    </row>
    <row r="1148" s="14" customFormat="1">
      <c r="A1148" s="14"/>
      <c r="B1148" s="242"/>
      <c r="C1148" s="243"/>
      <c r="D1148" s="233" t="s">
        <v>151</v>
      </c>
      <c r="E1148" s="244" t="s">
        <v>18</v>
      </c>
      <c r="F1148" s="245" t="s">
        <v>852</v>
      </c>
      <c r="G1148" s="243"/>
      <c r="H1148" s="246">
        <v>15.84</v>
      </c>
      <c r="I1148" s="247"/>
      <c r="J1148" s="243"/>
      <c r="K1148" s="243"/>
      <c r="L1148" s="248"/>
      <c r="M1148" s="249"/>
      <c r="N1148" s="250"/>
      <c r="O1148" s="250"/>
      <c r="P1148" s="250"/>
      <c r="Q1148" s="250"/>
      <c r="R1148" s="250"/>
      <c r="S1148" s="250"/>
      <c r="T1148" s="251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2" t="s">
        <v>151</v>
      </c>
      <c r="AU1148" s="252" t="s">
        <v>80</v>
      </c>
      <c r="AV1148" s="14" t="s">
        <v>80</v>
      </c>
      <c r="AW1148" s="14" t="s">
        <v>33</v>
      </c>
      <c r="AX1148" s="14" t="s">
        <v>71</v>
      </c>
      <c r="AY1148" s="252" t="s">
        <v>140</v>
      </c>
    </row>
    <row r="1149" s="14" customFormat="1">
      <c r="A1149" s="14"/>
      <c r="B1149" s="242"/>
      <c r="C1149" s="243"/>
      <c r="D1149" s="233" t="s">
        <v>151</v>
      </c>
      <c r="E1149" s="244" t="s">
        <v>18</v>
      </c>
      <c r="F1149" s="245" t="s">
        <v>853</v>
      </c>
      <c r="G1149" s="243"/>
      <c r="H1149" s="246">
        <v>2.8799999999999999</v>
      </c>
      <c r="I1149" s="247"/>
      <c r="J1149" s="243"/>
      <c r="K1149" s="243"/>
      <c r="L1149" s="248"/>
      <c r="M1149" s="249"/>
      <c r="N1149" s="250"/>
      <c r="O1149" s="250"/>
      <c r="P1149" s="250"/>
      <c r="Q1149" s="250"/>
      <c r="R1149" s="250"/>
      <c r="S1149" s="250"/>
      <c r="T1149" s="251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2" t="s">
        <v>151</v>
      </c>
      <c r="AU1149" s="252" t="s">
        <v>80</v>
      </c>
      <c r="AV1149" s="14" t="s">
        <v>80</v>
      </c>
      <c r="AW1149" s="14" t="s">
        <v>33</v>
      </c>
      <c r="AX1149" s="14" t="s">
        <v>71</v>
      </c>
      <c r="AY1149" s="252" t="s">
        <v>140</v>
      </c>
    </row>
    <row r="1150" s="14" customFormat="1">
      <c r="A1150" s="14"/>
      <c r="B1150" s="242"/>
      <c r="C1150" s="243"/>
      <c r="D1150" s="233" t="s">
        <v>151</v>
      </c>
      <c r="E1150" s="244" t="s">
        <v>18</v>
      </c>
      <c r="F1150" s="245" t="s">
        <v>854</v>
      </c>
      <c r="G1150" s="243"/>
      <c r="H1150" s="246">
        <v>64.799999999999997</v>
      </c>
      <c r="I1150" s="247"/>
      <c r="J1150" s="243"/>
      <c r="K1150" s="243"/>
      <c r="L1150" s="248"/>
      <c r="M1150" s="249"/>
      <c r="N1150" s="250"/>
      <c r="O1150" s="250"/>
      <c r="P1150" s="250"/>
      <c r="Q1150" s="250"/>
      <c r="R1150" s="250"/>
      <c r="S1150" s="250"/>
      <c r="T1150" s="251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2" t="s">
        <v>151</v>
      </c>
      <c r="AU1150" s="252" t="s">
        <v>80</v>
      </c>
      <c r="AV1150" s="14" t="s">
        <v>80</v>
      </c>
      <c r="AW1150" s="14" t="s">
        <v>33</v>
      </c>
      <c r="AX1150" s="14" t="s">
        <v>71</v>
      </c>
      <c r="AY1150" s="252" t="s">
        <v>140</v>
      </c>
    </row>
    <row r="1151" s="14" customFormat="1">
      <c r="A1151" s="14"/>
      <c r="B1151" s="242"/>
      <c r="C1151" s="243"/>
      <c r="D1151" s="233" t="s">
        <v>151</v>
      </c>
      <c r="E1151" s="244" t="s">
        <v>18</v>
      </c>
      <c r="F1151" s="245" t="s">
        <v>855</v>
      </c>
      <c r="G1151" s="243"/>
      <c r="H1151" s="246">
        <v>4.7999999999999998</v>
      </c>
      <c r="I1151" s="247"/>
      <c r="J1151" s="243"/>
      <c r="K1151" s="243"/>
      <c r="L1151" s="248"/>
      <c r="M1151" s="249"/>
      <c r="N1151" s="250"/>
      <c r="O1151" s="250"/>
      <c r="P1151" s="250"/>
      <c r="Q1151" s="250"/>
      <c r="R1151" s="250"/>
      <c r="S1151" s="250"/>
      <c r="T1151" s="251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2" t="s">
        <v>151</v>
      </c>
      <c r="AU1151" s="252" t="s">
        <v>80</v>
      </c>
      <c r="AV1151" s="14" t="s">
        <v>80</v>
      </c>
      <c r="AW1151" s="14" t="s">
        <v>33</v>
      </c>
      <c r="AX1151" s="14" t="s">
        <v>71</v>
      </c>
      <c r="AY1151" s="252" t="s">
        <v>140</v>
      </c>
    </row>
    <row r="1152" s="14" customFormat="1">
      <c r="A1152" s="14"/>
      <c r="B1152" s="242"/>
      <c r="C1152" s="243"/>
      <c r="D1152" s="233" t="s">
        <v>151</v>
      </c>
      <c r="E1152" s="244" t="s">
        <v>18</v>
      </c>
      <c r="F1152" s="245" t="s">
        <v>856</v>
      </c>
      <c r="G1152" s="243"/>
      <c r="H1152" s="246">
        <v>43.200000000000003</v>
      </c>
      <c r="I1152" s="247"/>
      <c r="J1152" s="243"/>
      <c r="K1152" s="243"/>
      <c r="L1152" s="248"/>
      <c r="M1152" s="249"/>
      <c r="N1152" s="250"/>
      <c r="O1152" s="250"/>
      <c r="P1152" s="250"/>
      <c r="Q1152" s="250"/>
      <c r="R1152" s="250"/>
      <c r="S1152" s="250"/>
      <c r="T1152" s="251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2" t="s">
        <v>151</v>
      </c>
      <c r="AU1152" s="252" t="s">
        <v>80</v>
      </c>
      <c r="AV1152" s="14" t="s">
        <v>80</v>
      </c>
      <c r="AW1152" s="14" t="s">
        <v>33</v>
      </c>
      <c r="AX1152" s="14" t="s">
        <v>71</v>
      </c>
      <c r="AY1152" s="252" t="s">
        <v>140</v>
      </c>
    </row>
    <row r="1153" s="14" customFormat="1">
      <c r="A1153" s="14"/>
      <c r="B1153" s="242"/>
      <c r="C1153" s="243"/>
      <c r="D1153" s="233" t="s">
        <v>151</v>
      </c>
      <c r="E1153" s="244" t="s">
        <v>18</v>
      </c>
      <c r="F1153" s="245" t="s">
        <v>857</v>
      </c>
      <c r="G1153" s="243"/>
      <c r="H1153" s="246">
        <v>4.3200000000000003</v>
      </c>
      <c r="I1153" s="247"/>
      <c r="J1153" s="243"/>
      <c r="K1153" s="243"/>
      <c r="L1153" s="248"/>
      <c r="M1153" s="249"/>
      <c r="N1153" s="250"/>
      <c r="O1153" s="250"/>
      <c r="P1153" s="250"/>
      <c r="Q1153" s="250"/>
      <c r="R1153" s="250"/>
      <c r="S1153" s="250"/>
      <c r="T1153" s="251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2" t="s">
        <v>151</v>
      </c>
      <c r="AU1153" s="252" t="s">
        <v>80</v>
      </c>
      <c r="AV1153" s="14" t="s">
        <v>80</v>
      </c>
      <c r="AW1153" s="14" t="s">
        <v>33</v>
      </c>
      <c r="AX1153" s="14" t="s">
        <v>71</v>
      </c>
      <c r="AY1153" s="252" t="s">
        <v>140</v>
      </c>
    </row>
    <row r="1154" s="14" customFormat="1">
      <c r="A1154" s="14"/>
      <c r="B1154" s="242"/>
      <c r="C1154" s="243"/>
      <c r="D1154" s="233" t="s">
        <v>151</v>
      </c>
      <c r="E1154" s="244" t="s">
        <v>18</v>
      </c>
      <c r="F1154" s="245" t="s">
        <v>853</v>
      </c>
      <c r="G1154" s="243"/>
      <c r="H1154" s="246">
        <v>2.8799999999999999</v>
      </c>
      <c r="I1154" s="247"/>
      <c r="J1154" s="243"/>
      <c r="K1154" s="243"/>
      <c r="L1154" s="248"/>
      <c r="M1154" s="249"/>
      <c r="N1154" s="250"/>
      <c r="O1154" s="250"/>
      <c r="P1154" s="250"/>
      <c r="Q1154" s="250"/>
      <c r="R1154" s="250"/>
      <c r="S1154" s="250"/>
      <c r="T1154" s="251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2" t="s">
        <v>151</v>
      </c>
      <c r="AU1154" s="252" t="s">
        <v>80</v>
      </c>
      <c r="AV1154" s="14" t="s">
        <v>80</v>
      </c>
      <c r="AW1154" s="14" t="s">
        <v>33</v>
      </c>
      <c r="AX1154" s="14" t="s">
        <v>71</v>
      </c>
      <c r="AY1154" s="252" t="s">
        <v>140</v>
      </c>
    </row>
    <row r="1155" s="14" customFormat="1">
      <c r="A1155" s="14"/>
      <c r="B1155" s="242"/>
      <c r="C1155" s="243"/>
      <c r="D1155" s="233" t="s">
        <v>151</v>
      </c>
      <c r="E1155" s="244" t="s">
        <v>18</v>
      </c>
      <c r="F1155" s="245" t="s">
        <v>858</v>
      </c>
      <c r="G1155" s="243"/>
      <c r="H1155" s="246">
        <v>7.5599999999999996</v>
      </c>
      <c r="I1155" s="247"/>
      <c r="J1155" s="243"/>
      <c r="K1155" s="243"/>
      <c r="L1155" s="248"/>
      <c r="M1155" s="249"/>
      <c r="N1155" s="250"/>
      <c r="O1155" s="250"/>
      <c r="P1155" s="250"/>
      <c r="Q1155" s="250"/>
      <c r="R1155" s="250"/>
      <c r="S1155" s="250"/>
      <c r="T1155" s="251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2" t="s">
        <v>151</v>
      </c>
      <c r="AU1155" s="252" t="s">
        <v>80</v>
      </c>
      <c r="AV1155" s="14" t="s">
        <v>80</v>
      </c>
      <c r="AW1155" s="14" t="s">
        <v>33</v>
      </c>
      <c r="AX1155" s="14" t="s">
        <v>71</v>
      </c>
      <c r="AY1155" s="252" t="s">
        <v>140</v>
      </c>
    </row>
    <row r="1156" s="14" customFormat="1">
      <c r="A1156" s="14"/>
      <c r="B1156" s="242"/>
      <c r="C1156" s="243"/>
      <c r="D1156" s="233" t="s">
        <v>151</v>
      </c>
      <c r="E1156" s="244" t="s">
        <v>18</v>
      </c>
      <c r="F1156" s="245" t="s">
        <v>859</v>
      </c>
      <c r="G1156" s="243"/>
      <c r="H1156" s="246">
        <v>3.2400000000000002</v>
      </c>
      <c r="I1156" s="247"/>
      <c r="J1156" s="243"/>
      <c r="K1156" s="243"/>
      <c r="L1156" s="248"/>
      <c r="M1156" s="249"/>
      <c r="N1156" s="250"/>
      <c r="O1156" s="250"/>
      <c r="P1156" s="250"/>
      <c r="Q1156" s="250"/>
      <c r="R1156" s="250"/>
      <c r="S1156" s="250"/>
      <c r="T1156" s="251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2" t="s">
        <v>151</v>
      </c>
      <c r="AU1156" s="252" t="s">
        <v>80</v>
      </c>
      <c r="AV1156" s="14" t="s">
        <v>80</v>
      </c>
      <c r="AW1156" s="14" t="s">
        <v>33</v>
      </c>
      <c r="AX1156" s="14" t="s">
        <v>71</v>
      </c>
      <c r="AY1156" s="252" t="s">
        <v>140</v>
      </c>
    </row>
    <row r="1157" s="14" customFormat="1">
      <c r="A1157" s="14"/>
      <c r="B1157" s="242"/>
      <c r="C1157" s="243"/>
      <c r="D1157" s="233" t="s">
        <v>151</v>
      </c>
      <c r="E1157" s="244" t="s">
        <v>18</v>
      </c>
      <c r="F1157" s="245" t="s">
        <v>860</v>
      </c>
      <c r="G1157" s="243"/>
      <c r="H1157" s="246">
        <v>2.3999999999999999</v>
      </c>
      <c r="I1157" s="247"/>
      <c r="J1157" s="243"/>
      <c r="K1157" s="243"/>
      <c r="L1157" s="248"/>
      <c r="M1157" s="249"/>
      <c r="N1157" s="250"/>
      <c r="O1157" s="250"/>
      <c r="P1157" s="250"/>
      <c r="Q1157" s="250"/>
      <c r="R1157" s="250"/>
      <c r="S1157" s="250"/>
      <c r="T1157" s="251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2" t="s">
        <v>151</v>
      </c>
      <c r="AU1157" s="252" t="s">
        <v>80</v>
      </c>
      <c r="AV1157" s="14" t="s">
        <v>80</v>
      </c>
      <c r="AW1157" s="14" t="s">
        <v>33</v>
      </c>
      <c r="AX1157" s="14" t="s">
        <v>71</v>
      </c>
      <c r="AY1157" s="252" t="s">
        <v>140</v>
      </c>
    </row>
    <row r="1158" s="14" customFormat="1">
      <c r="A1158" s="14"/>
      <c r="B1158" s="242"/>
      <c r="C1158" s="243"/>
      <c r="D1158" s="233" t="s">
        <v>151</v>
      </c>
      <c r="E1158" s="244" t="s">
        <v>18</v>
      </c>
      <c r="F1158" s="245" t="s">
        <v>861</v>
      </c>
      <c r="G1158" s="243"/>
      <c r="H1158" s="246">
        <v>5.7599999999999998</v>
      </c>
      <c r="I1158" s="247"/>
      <c r="J1158" s="243"/>
      <c r="K1158" s="243"/>
      <c r="L1158" s="248"/>
      <c r="M1158" s="249"/>
      <c r="N1158" s="250"/>
      <c r="O1158" s="250"/>
      <c r="P1158" s="250"/>
      <c r="Q1158" s="250"/>
      <c r="R1158" s="250"/>
      <c r="S1158" s="250"/>
      <c r="T1158" s="251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2" t="s">
        <v>151</v>
      </c>
      <c r="AU1158" s="252" t="s">
        <v>80</v>
      </c>
      <c r="AV1158" s="14" t="s">
        <v>80</v>
      </c>
      <c r="AW1158" s="14" t="s">
        <v>33</v>
      </c>
      <c r="AX1158" s="14" t="s">
        <v>71</v>
      </c>
      <c r="AY1158" s="252" t="s">
        <v>140</v>
      </c>
    </row>
    <row r="1159" s="14" customFormat="1">
      <c r="A1159" s="14"/>
      <c r="B1159" s="242"/>
      <c r="C1159" s="243"/>
      <c r="D1159" s="233" t="s">
        <v>151</v>
      </c>
      <c r="E1159" s="244" t="s">
        <v>18</v>
      </c>
      <c r="F1159" s="245" t="s">
        <v>862</v>
      </c>
      <c r="G1159" s="243"/>
      <c r="H1159" s="246">
        <v>2.8799999999999999</v>
      </c>
      <c r="I1159" s="247"/>
      <c r="J1159" s="243"/>
      <c r="K1159" s="243"/>
      <c r="L1159" s="248"/>
      <c r="M1159" s="249"/>
      <c r="N1159" s="250"/>
      <c r="O1159" s="250"/>
      <c r="P1159" s="250"/>
      <c r="Q1159" s="250"/>
      <c r="R1159" s="250"/>
      <c r="S1159" s="250"/>
      <c r="T1159" s="251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2" t="s">
        <v>151</v>
      </c>
      <c r="AU1159" s="252" t="s">
        <v>80</v>
      </c>
      <c r="AV1159" s="14" t="s">
        <v>80</v>
      </c>
      <c r="AW1159" s="14" t="s">
        <v>33</v>
      </c>
      <c r="AX1159" s="14" t="s">
        <v>71</v>
      </c>
      <c r="AY1159" s="252" t="s">
        <v>140</v>
      </c>
    </row>
    <row r="1160" s="14" customFormat="1">
      <c r="A1160" s="14"/>
      <c r="B1160" s="242"/>
      <c r="C1160" s="243"/>
      <c r="D1160" s="233" t="s">
        <v>151</v>
      </c>
      <c r="E1160" s="244" t="s">
        <v>18</v>
      </c>
      <c r="F1160" s="245" t="s">
        <v>863</v>
      </c>
      <c r="G1160" s="243"/>
      <c r="H1160" s="246">
        <v>2.04</v>
      </c>
      <c r="I1160" s="247"/>
      <c r="J1160" s="243"/>
      <c r="K1160" s="243"/>
      <c r="L1160" s="248"/>
      <c r="M1160" s="249"/>
      <c r="N1160" s="250"/>
      <c r="O1160" s="250"/>
      <c r="P1160" s="250"/>
      <c r="Q1160" s="250"/>
      <c r="R1160" s="250"/>
      <c r="S1160" s="250"/>
      <c r="T1160" s="251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2" t="s">
        <v>151</v>
      </c>
      <c r="AU1160" s="252" t="s">
        <v>80</v>
      </c>
      <c r="AV1160" s="14" t="s">
        <v>80</v>
      </c>
      <c r="AW1160" s="14" t="s">
        <v>33</v>
      </c>
      <c r="AX1160" s="14" t="s">
        <v>71</v>
      </c>
      <c r="AY1160" s="252" t="s">
        <v>140</v>
      </c>
    </row>
    <row r="1161" s="14" customFormat="1">
      <c r="A1161" s="14"/>
      <c r="B1161" s="242"/>
      <c r="C1161" s="243"/>
      <c r="D1161" s="233" t="s">
        <v>151</v>
      </c>
      <c r="E1161" s="244" t="s">
        <v>18</v>
      </c>
      <c r="F1161" s="245" t="s">
        <v>864</v>
      </c>
      <c r="G1161" s="243"/>
      <c r="H1161" s="246">
        <v>3.7799999999999998</v>
      </c>
      <c r="I1161" s="247"/>
      <c r="J1161" s="243"/>
      <c r="K1161" s="243"/>
      <c r="L1161" s="248"/>
      <c r="M1161" s="249"/>
      <c r="N1161" s="250"/>
      <c r="O1161" s="250"/>
      <c r="P1161" s="250"/>
      <c r="Q1161" s="250"/>
      <c r="R1161" s="250"/>
      <c r="S1161" s="250"/>
      <c r="T1161" s="251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2" t="s">
        <v>151</v>
      </c>
      <c r="AU1161" s="252" t="s">
        <v>80</v>
      </c>
      <c r="AV1161" s="14" t="s">
        <v>80</v>
      </c>
      <c r="AW1161" s="14" t="s">
        <v>33</v>
      </c>
      <c r="AX1161" s="14" t="s">
        <v>71</v>
      </c>
      <c r="AY1161" s="252" t="s">
        <v>140</v>
      </c>
    </row>
    <row r="1162" s="15" customFormat="1">
      <c r="A1162" s="15"/>
      <c r="B1162" s="253"/>
      <c r="C1162" s="254"/>
      <c r="D1162" s="233" t="s">
        <v>151</v>
      </c>
      <c r="E1162" s="255" t="s">
        <v>18</v>
      </c>
      <c r="F1162" s="256" t="s">
        <v>154</v>
      </c>
      <c r="G1162" s="254"/>
      <c r="H1162" s="257">
        <v>272.33999999999997</v>
      </c>
      <c r="I1162" s="258"/>
      <c r="J1162" s="254"/>
      <c r="K1162" s="254"/>
      <c r="L1162" s="259"/>
      <c r="M1162" s="260"/>
      <c r="N1162" s="261"/>
      <c r="O1162" s="261"/>
      <c r="P1162" s="261"/>
      <c r="Q1162" s="261"/>
      <c r="R1162" s="261"/>
      <c r="S1162" s="261"/>
      <c r="T1162" s="262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63" t="s">
        <v>151</v>
      </c>
      <c r="AU1162" s="263" t="s">
        <v>80</v>
      </c>
      <c r="AV1162" s="15" t="s">
        <v>147</v>
      </c>
      <c r="AW1162" s="15" t="s">
        <v>33</v>
      </c>
      <c r="AX1162" s="15" t="s">
        <v>78</v>
      </c>
      <c r="AY1162" s="263" t="s">
        <v>140</v>
      </c>
    </row>
    <row r="1163" s="14" customFormat="1">
      <c r="A1163" s="14"/>
      <c r="B1163" s="242"/>
      <c r="C1163" s="243"/>
      <c r="D1163" s="233" t="s">
        <v>151</v>
      </c>
      <c r="E1163" s="243"/>
      <c r="F1163" s="245" t="s">
        <v>865</v>
      </c>
      <c r="G1163" s="243"/>
      <c r="H1163" s="246">
        <v>544.67999999999995</v>
      </c>
      <c r="I1163" s="247"/>
      <c r="J1163" s="243"/>
      <c r="K1163" s="243"/>
      <c r="L1163" s="248"/>
      <c r="M1163" s="249"/>
      <c r="N1163" s="250"/>
      <c r="O1163" s="250"/>
      <c r="P1163" s="250"/>
      <c r="Q1163" s="250"/>
      <c r="R1163" s="250"/>
      <c r="S1163" s="250"/>
      <c r="T1163" s="251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2" t="s">
        <v>151</v>
      </c>
      <c r="AU1163" s="252" t="s">
        <v>80</v>
      </c>
      <c r="AV1163" s="14" t="s">
        <v>80</v>
      </c>
      <c r="AW1163" s="14" t="s">
        <v>4</v>
      </c>
      <c r="AX1163" s="14" t="s">
        <v>78</v>
      </c>
      <c r="AY1163" s="252" t="s">
        <v>140</v>
      </c>
    </row>
    <row r="1164" s="2" customFormat="1" ht="16.5" customHeight="1">
      <c r="A1164" s="40"/>
      <c r="B1164" s="41"/>
      <c r="C1164" s="214" t="s">
        <v>866</v>
      </c>
      <c r="D1164" s="214" t="s">
        <v>142</v>
      </c>
      <c r="E1164" s="215" t="s">
        <v>867</v>
      </c>
      <c r="F1164" s="216" t="s">
        <v>868</v>
      </c>
      <c r="G1164" s="217" t="s">
        <v>345</v>
      </c>
      <c r="H1164" s="218">
        <v>32.299999999999997</v>
      </c>
      <c r="I1164" s="219"/>
      <c r="J1164" s="218">
        <f>ROUND(I1164*H1164,2)</f>
        <v>0</v>
      </c>
      <c r="K1164" s="216" t="s">
        <v>146</v>
      </c>
      <c r="L1164" s="46"/>
      <c r="M1164" s="220" t="s">
        <v>18</v>
      </c>
      <c r="N1164" s="221" t="s">
        <v>42</v>
      </c>
      <c r="O1164" s="86"/>
      <c r="P1164" s="222">
        <f>O1164*H1164</f>
        <v>0</v>
      </c>
      <c r="Q1164" s="222">
        <v>0</v>
      </c>
      <c r="R1164" s="222">
        <f>Q1164*H1164</f>
        <v>0</v>
      </c>
      <c r="S1164" s="222">
        <v>0.010999999999999999</v>
      </c>
      <c r="T1164" s="223">
        <f>S1164*H1164</f>
        <v>0.35529999999999995</v>
      </c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R1164" s="224" t="s">
        <v>147</v>
      </c>
      <c r="AT1164" s="224" t="s">
        <v>142</v>
      </c>
      <c r="AU1164" s="224" t="s">
        <v>80</v>
      </c>
      <c r="AY1164" s="19" t="s">
        <v>140</v>
      </c>
      <c r="BE1164" s="225">
        <f>IF(N1164="základní",J1164,0)</f>
        <v>0</v>
      </c>
      <c r="BF1164" s="225">
        <f>IF(N1164="snížená",J1164,0)</f>
        <v>0</v>
      </c>
      <c r="BG1164" s="225">
        <f>IF(N1164="zákl. přenesená",J1164,0)</f>
        <v>0</v>
      </c>
      <c r="BH1164" s="225">
        <f>IF(N1164="sníž. přenesená",J1164,0)</f>
        <v>0</v>
      </c>
      <c r="BI1164" s="225">
        <f>IF(N1164="nulová",J1164,0)</f>
        <v>0</v>
      </c>
      <c r="BJ1164" s="19" t="s">
        <v>78</v>
      </c>
      <c r="BK1164" s="225">
        <f>ROUND(I1164*H1164,2)</f>
        <v>0</v>
      </c>
      <c r="BL1164" s="19" t="s">
        <v>147</v>
      </c>
      <c r="BM1164" s="224" t="s">
        <v>869</v>
      </c>
    </row>
    <row r="1165" s="2" customFormat="1">
      <c r="A1165" s="40"/>
      <c r="B1165" s="41"/>
      <c r="C1165" s="42"/>
      <c r="D1165" s="226" t="s">
        <v>149</v>
      </c>
      <c r="E1165" s="42"/>
      <c r="F1165" s="227" t="s">
        <v>870</v>
      </c>
      <c r="G1165" s="42"/>
      <c r="H1165" s="42"/>
      <c r="I1165" s="228"/>
      <c r="J1165" s="42"/>
      <c r="K1165" s="42"/>
      <c r="L1165" s="46"/>
      <c r="M1165" s="229"/>
      <c r="N1165" s="230"/>
      <c r="O1165" s="86"/>
      <c r="P1165" s="86"/>
      <c r="Q1165" s="86"/>
      <c r="R1165" s="86"/>
      <c r="S1165" s="86"/>
      <c r="T1165" s="87"/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T1165" s="19" t="s">
        <v>149</v>
      </c>
      <c r="AU1165" s="19" t="s">
        <v>80</v>
      </c>
    </row>
    <row r="1166" s="13" customFormat="1">
      <c r="A1166" s="13"/>
      <c r="B1166" s="231"/>
      <c r="C1166" s="232"/>
      <c r="D1166" s="233" t="s">
        <v>151</v>
      </c>
      <c r="E1166" s="234" t="s">
        <v>18</v>
      </c>
      <c r="F1166" s="235" t="s">
        <v>871</v>
      </c>
      <c r="G1166" s="232"/>
      <c r="H1166" s="234" t="s">
        <v>18</v>
      </c>
      <c r="I1166" s="236"/>
      <c r="J1166" s="232"/>
      <c r="K1166" s="232"/>
      <c r="L1166" s="237"/>
      <c r="M1166" s="238"/>
      <c r="N1166" s="239"/>
      <c r="O1166" s="239"/>
      <c r="P1166" s="239"/>
      <c r="Q1166" s="239"/>
      <c r="R1166" s="239"/>
      <c r="S1166" s="239"/>
      <c r="T1166" s="240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1" t="s">
        <v>151</v>
      </c>
      <c r="AU1166" s="241" t="s">
        <v>80</v>
      </c>
      <c r="AV1166" s="13" t="s">
        <v>78</v>
      </c>
      <c r="AW1166" s="13" t="s">
        <v>33</v>
      </c>
      <c r="AX1166" s="13" t="s">
        <v>71</v>
      </c>
      <c r="AY1166" s="241" t="s">
        <v>140</v>
      </c>
    </row>
    <row r="1167" s="14" customFormat="1">
      <c r="A1167" s="14"/>
      <c r="B1167" s="242"/>
      <c r="C1167" s="243"/>
      <c r="D1167" s="233" t="s">
        <v>151</v>
      </c>
      <c r="E1167" s="244" t="s">
        <v>18</v>
      </c>
      <c r="F1167" s="245" t="s">
        <v>872</v>
      </c>
      <c r="G1167" s="243"/>
      <c r="H1167" s="246">
        <v>21.199999999999999</v>
      </c>
      <c r="I1167" s="247"/>
      <c r="J1167" s="243"/>
      <c r="K1167" s="243"/>
      <c r="L1167" s="248"/>
      <c r="M1167" s="249"/>
      <c r="N1167" s="250"/>
      <c r="O1167" s="250"/>
      <c r="P1167" s="250"/>
      <c r="Q1167" s="250"/>
      <c r="R1167" s="250"/>
      <c r="S1167" s="250"/>
      <c r="T1167" s="251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2" t="s">
        <v>151</v>
      </c>
      <c r="AU1167" s="252" t="s">
        <v>80</v>
      </c>
      <c r="AV1167" s="14" t="s">
        <v>80</v>
      </c>
      <c r="AW1167" s="14" t="s">
        <v>33</v>
      </c>
      <c r="AX1167" s="14" t="s">
        <v>71</v>
      </c>
      <c r="AY1167" s="252" t="s">
        <v>140</v>
      </c>
    </row>
    <row r="1168" s="14" customFormat="1">
      <c r="A1168" s="14"/>
      <c r="B1168" s="242"/>
      <c r="C1168" s="243"/>
      <c r="D1168" s="233" t="s">
        <v>151</v>
      </c>
      <c r="E1168" s="244" t="s">
        <v>18</v>
      </c>
      <c r="F1168" s="245" t="s">
        <v>873</v>
      </c>
      <c r="G1168" s="243"/>
      <c r="H1168" s="246">
        <v>11.1</v>
      </c>
      <c r="I1168" s="247"/>
      <c r="J1168" s="243"/>
      <c r="K1168" s="243"/>
      <c r="L1168" s="248"/>
      <c r="M1168" s="249"/>
      <c r="N1168" s="250"/>
      <c r="O1168" s="250"/>
      <c r="P1168" s="250"/>
      <c r="Q1168" s="250"/>
      <c r="R1168" s="250"/>
      <c r="S1168" s="250"/>
      <c r="T1168" s="251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2" t="s">
        <v>151</v>
      </c>
      <c r="AU1168" s="252" t="s">
        <v>80</v>
      </c>
      <c r="AV1168" s="14" t="s">
        <v>80</v>
      </c>
      <c r="AW1168" s="14" t="s">
        <v>33</v>
      </c>
      <c r="AX1168" s="14" t="s">
        <v>71</v>
      </c>
      <c r="AY1168" s="252" t="s">
        <v>140</v>
      </c>
    </row>
    <row r="1169" s="15" customFormat="1">
      <c r="A1169" s="15"/>
      <c r="B1169" s="253"/>
      <c r="C1169" s="254"/>
      <c r="D1169" s="233" t="s">
        <v>151</v>
      </c>
      <c r="E1169" s="255" t="s">
        <v>18</v>
      </c>
      <c r="F1169" s="256" t="s">
        <v>154</v>
      </c>
      <c r="G1169" s="254"/>
      <c r="H1169" s="257">
        <v>32.299999999999997</v>
      </c>
      <c r="I1169" s="258"/>
      <c r="J1169" s="254"/>
      <c r="K1169" s="254"/>
      <c r="L1169" s="259"/>
      <c r="M1169" s="260"/>
      <c r="N1169" s="261"/>
      <c r="O1169" s="261"/>
      <c r="P1169" s="261"/>
      <c r="Q1169" s="261"/>
      <c r="R1169" s="261"/>
      <c r="S1169" s="261"/>
      <c r="T1169" s="262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63" t="s">
        <v>151</v>
      </c>
      <c r="AU1169" s="263" t="s">
        <v>80</v>
      </c>
      <c r="AV1169" s="15" t="s">
        <v>147</v>
      </c>
      <c r="AW1169" s="15" t="s">
        <v>33</v>
      </c>
      <c r="AX1169" s="15" t="s">
        <v>78</v>
      </c>
      <c r="AY1169" s="263" t="s">
        <v>140</v>
      </c>
    </row>
    <row r="1170" s="2" customFormat="1" ht="16.5" customHeight="1">
      <c r="A1170" s="40"/>
      <c r="B1170" s="41"/>
      <c r="C1170" s="214" t="s">
        <v>874</v>
      </c>
      <c r="D1170" s="214" t="s">
        <v>142</v>
      </c>
      <c r="E1170" s="215" t="s">
        <v>875</v>
      </c>
      <c r="F1170" s="216" t="s">
        <v>876</v>
      </c>
      <c r="G1170" s="217" t="s">
        <v>145</v>
      </c>
      <c r="H1170" s="218">
        <v>300.08999999999997</v>
      </c>
      <c r="I1170" s="219"/>
      <c r="J1170" s="218">
        <f>ROUND(I1170*H1170,2)</f>
        <v>0</v>
      </c>
      <c r="K1170" s="216" t="s">
        <v>146</v>
      </c>
      <c r="L1170" s="46"/>
      <c r="M1170" s="220" t="s">
        <v>18</v>
      </c>
      <c r="N1170" s="221" t="s">
        <v>42</v>
      </c>
      <c r="O1170" s="86"/>
      <c r="P1170" s="222">
        <f>O1170*H1170</f>
        <v>0</v>
      </c>
      <c r="Q1170" s="222">
        <v>0</v>
      </c>
      <c r="R1170" s="222">
        <f>Q1170*H1170</f>
        <v>0</v>
      </c>
      <c r="S1170" s="222">
        <v>0.108</v>
      </c>
      <c r="T1170" s="223">
        <f>S1170*H1170</f>
        <v>32.40972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24" t="s">
        <v>147</v>
      </c>
      <c r="AT1170" s="224" t="s">
        <v>142</v>
      </c>
      <c r="AU1170" s="224" t="s">
        <v>80</v>
      </c>
      <c r="AY1170" s="19" t="s">
        <v>140</v>
      </c>
      <c r="BE1170" s="225">
        <f>IF(N1170="základní",J1170,0)</f>
        <v>0</v>
      </c>
      <c r="BF1170" s="225">
        <f>IF(N1170="snížená",J1170,0)</f>
        <v>0</v>
      </c>
      <c r="BG1170" s="225">
        <f>IF(N1170="zákl. přenesená",J1170,0)</f>
        <v>0</v>
      </c>
      <c r="BH1170" s="225">
        <f>IF(N1170="sníž. přenesená",J1170,0)</f>
        <v>0</v>
      </c>
      <c r="BI1170" s="225">
        <f>IF(N1170="nulová",J1170,0)</f>
        <v>0</v>
      </c>
      <c r="BJ1170" s="19" t="s">
        <v>78</v>
      </c>
      <c r="BK1170" s="225">
        <f>ROUND(I1170*H1170,2)</f>
        <v>0</v>
      </c>
      <c r="BL1170" s="19" t="s">
        <v>147</v>
      </c>
      <c r="BM1170" s="224" t="s">
        <v>877</v>
      </c>
    </row>
    <row r="1171" s="2" customFormat="1">
      <c r="A1171" s="40"/>
      <c r="B1171" s="41"/>
      <c r="C1171" s="42"/>
      <c r="D1171" s="226" t="s">
        <v>149</v>
      </c>
      <c r="E1171" s="42"/>
      <c r="F1171" s="227" t="s">
        <v>878</v>
      </c>
      <c r="G1171" s="42"/>
      <c r="H1171" s="42"/>
      <c r="I1171" s="228"/>
      <c r="J1171" s="42"/>
      <c r="K1171" s="42"/>
      <c r="L1171" s="46"/>
      <c r="M1171" s="229"/>
      <c r="N1171" s="230"/>
      <c r="O1171" s="86"/>
      <c r="P1171" s="86"/>
      <c r="Q1171" s="86"/>
      <c r="R1171" s="86"/>
      <c r="S1171" s="86"/>
      <c r="T1171" s="87"/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T1171" s="19" t="s">
        <v>149</v>
      </c>
      <c r="AU1171" s="19" t="s">
        <v>80</v>
      </c>
    </row>
    <row r="1172" s="13" customFormat="1">
      <c r="A1172" s="13"/>
      <c r="B1172" s="231"/>
      <c r="C1172" s="232"/>
      <c r="D1172" s="233" t="s">
        <v>151</v>
      </c>
      <c r="E1172" s="234" t="s">
        <v>18</v>
      </c>
      <c r="F1172" s="235" t="s">
        <v>871</v>
      </c>
      <c r="G1172" s="232"/>
      <c r="H1172" s="234" t="s">
        <v>18</v>
      </c>
      <c r="I1172" s="236"/>
      <c r="J1172" s="232"/>
      <c r="K1172" s="232"/>
      <c r="L1172" s="237"/>
      <c r="M1172" s="238"/>
      <c r="N1172" s="239"/>
      <c r="O1172" s="239"/>
      <c r="P1172" s="239"/>
      <c r="Q1172" s="239"/>
      <c r="R1172" s="239"/>
      <c r="S1172" s="239"/>
      <c r="T1172" s="240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1" t="s">
        <v>151</v>
      </c>
      <c r="AU1172" s="241" t="s">
        <v>80</v>
      </c>
      <c r="AV1172" s="13" t="s">
        <v>78</v>
      </c>
      <c r="AW1172" s="13" t="s">
        <v>33</v>
      </c>
      <c r="AX1172" s="13" t="s">
        <v>71</v>
      </c>
      <c r="AY1172" s="241" t="s">
        <v>140</v>
      </c>
    </row>
    <row r="1173" s="14" customFormat="1">
      <c r="A1173" s="14"/>
      <c r="B1173" s="242"/>
      <c r="C1173" s="243"/>
      <c r="D1173" s="233" t="s">
        <v>151</v>
      </c>
      <c r="E1173" s="244" t="s">
        <v>18</v>
      </c>
      <c r="F1173" s="245" t="s">
        <v>879</v>
      </c>
      <c r="G1173" s="243"/>
      <c r="H1173" s="246">
        <v>0.80000000000000004</v>
      </c>
      <c r="I1173" s="247"/>
      <c r="J1173" s="243"/>
      <c r="K1173" s="243"/>
      <c r="L1173" s="248"/>
      <c r="M1173" s="249"/>
      <c r="N1173" s="250"/>
      <c r="O1173" s="250"/>
      <c r="P1173" s="250"/>
      <c r="Q1173" s="250"/>
      <c r="R1173" s="250"/>
      <c r="S1173" s="250"/>
      <c r="T1173" s="251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2" t="s">
        <v>151</v>
      </c>
      <c r="AU1173" s="252" t="s">
        <v>80</v>
      </c>
      <c r="AV1173" s="14" t="s">
        <v>80</v>
      </c>
      <c r="AW1173" s="14" t="s">
        <v>33</v>
      </c>
      <c r="AX1173" s="14" t="s">
        <v>71</v>
      </c>
      <c r="AY1173" s="252" t="s">
        <v>140</v>
      </c>
    </row>
    <row r="1174" s="14" customFormat="1">
      <c r="A1174" s="14"/>
      <c r="B1174" s="242"/>
      <c r="C1174" s="243"/>
      <c r="D1174" s="233" t="s">
        <v>151</v>
      </c>
      <c r="E1174" s="244" t="s">
        <v>18</v>
      </c>
      <c r="F1174" s="245" t="s">
        <v>880</v>
      </c>
      <c r="G1174" s="243"/>
      <c r="H1174" s="246">
        <v>1.1299999999999999</v>
      </c>
      <c r="I1174" s="247"/>
      <c r="J1174" s="243"/>
      <c r="K1174" s="243"/>
      <c r="L1174" s="248"/>
      <c r="M1174" s="249"/>
      <c r="N1174" s="250"/>
      <c r="O1174" s="250"/>
      <c r="P1174" s="250"/>
      <c r="Q1174" s="250"/>
      <c r="R1174" s="250"/>
      <c r="S1174" s="250"/>
      <c r="T1174" s="251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2" t="s">
        <v>151</v>
      </c>
      <c r="AU1174" s="252" t="s">
        <v>80</v>
      </c>
      <c r="AV1174" s="14" t="s">
        <v>80</v>
      </c>
      <c r="AW1174" s="14" t="s">
        <v>33</v>
      </c>
      <c r="AX1174" s="14" t="s">
        <v>71</v>
      </c>
      <c r="AY1174" s="252" t="s">
        <v>140</v>
      </c>
    </row>
    <row r="1175" s="14" customFormat="1">
      <c r="A1175" s="14"/>
      <c r="B1175" s="242"/>
      <c r="C1175" s="243"/>
      <c r="D1175" s="233" t="s">
        <v>151</v>
      </c>
      <c r="E1175" s="244" t="s">
        <v>18</v>
      </c>
      <c r="F1175" s="245" t="s">
        <v>881</v>
      </c>
      <c r="G1175" s="243"/>
      <c r="H1175" s="246">
        <v>2.4399999999999999</v>
      </c>
      <c r="I1175" s="247"/>
      <c r="J1175" s="243"/>
      <c r="K1175" s="243"/>
      <c r="L1175" s="248"/>
      <c r="M1175" s="249"/>
      <c r="N1175" s="250"/>
      <c r="O1175" s="250"/>
      <c r="P1175" s="250"/>
      <c r="Q1175" s="250"/>
      <c r="R1175" s="250"/>
      <c r="S1175" s="250"/>
      <c r="T1175" s="251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2" t="s">
        <v>151</v>
      </c>
      <c r="AU1175" s="252" t="s">
        <v>80</v>
      </c>
      <c r="AV1175" s="14" t="s">
        <v>80</v>
      </c>
      <c r="AW1175" s="14" t="s">
        <v>33</v>
      </c>
      <c r="AX1175" s="14" t="s">
        <v>71</v>
      </c>
      <c r="AY1175" s="252" t="s">
        <v>140</v>
      </c>
    </row>
    <row r="1176" s="14" customFormat="1">
      <c r="A1176" s="14"/>
      <c r="B1176" s="242"/>
      <c r="C1176" s="243"/>
      <c r="D1176" s="233" t="s">
        <v>151</v>
      </c>
      <c r="E1176" s="244" t="s">
        <v>18</v>
      </c>
      <c r="F1176" s="245" t="s">
        <v>882</v>
      </c>
      <c r="G1176" s="243"/>
      <c r="H1176" s="246">
        <v>1.71</v>
      </c>
      <c r="I1176" s="247"/>
      <c r="J1176" s="243"/>
      <c r="K1176" s="243"/>
      <c r="L1176" s="248"/>
      <c r="M1176" s="249"/>
      <c r="N1176" s="250"/>
      <c r="O1176" s="250"/>
      <c r="P1176" s="250"/>
      <c r="Q1176" s="250"/>
      <c r="R1176" s="250"/>
      <c r="S1176" s="250"/>
      <c r="T1176" s="251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2" t="s">
        <v>151</v>
      </c>
      <c r="AU1176" s="252" t="s">
        <v>80</v>
      </c>
      <c r="AV1176" s="14" t="s">
        <v>80</v>
      </c>
      <c r="AW1176" s="14" t="s">
        <v>33</v>
      </c>
      <c r="AX1176" s="14" t="s">
        <v>71</v>
      </c>
      <c r="AY1176" s="252" t="s">
        <v>140</v>
      </c>
    </row>
    <row r="1177" s="14" customFormat="1">
      <c r="A1177" s="14"/>
      <c r="B1177" s="242"/>
      <c r="C1177" s="243"/>
      <c r="D1177" s="233" t="s">
        <v>151</v>
      </c>
      <c r="E1177" s="244" t="s">
        <v>18</v>
      </c>
      <c r="F1177" s="245" t="s">
        <v>883</v>
      </c>
      <c r="G1177" s="243"/>
      <c r="H1177" s="246">
        <v>2.1600000000000001</v>
      </c>
      <c r="I1177" s="247"/>
      <c r="J1177" s="243"/>
      <c r="K1177" s="243"/>
      <c r="L1177" s="248"/>
      <c r="M1177" s="249"/>
      <c r="N1177" s="250"/>
      <c r="O1177" s="250"/>
      <c r="P1177" s="250"/>
      <c r="Q1177" s="250"/>
      <c r="R1177" s="250"/>
      <c r="S1177" s="250"/>
      <c r="T1177" s="251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2" t="s">
        <v>151</v>
      </c>
      <c r="AU1177" s="252" t="s">
        <v>80</v>
      </c>
      <c r="AV1177" s="14" t="s">
        <v>80</v>
      </c>
      <c r="AW1177" s="14" t="s">
        <v>33</v>
      </c>
      <c r="AX1177" s="14" t="s">
        <v>71</v>
      </c>
      <c r="AY1177" s="252" t="s">
        <v>140</v>
      </c>
    </row>
    <row r="1178" s="14" customFormat="1">
      <c r="A1178" s="14"/>
      <c r="B1178" s="242"/>
      <c r="C1178" s="243"/>
      <c r="D1178" s="233" t="s">
        <v>151</v>
      </c>
      <c r="E1178" s="244" t="s">
        <v>18</v>
      </c>
      <c r="F1178" s="245" t="s">
        <v>884</v>
      </c>
      <c r="G1178" s="243"/>
      <c r="H1178" s="246">
        <v>1.1200000000000001</v>
      </c>
      <c r="I1178" s="247"/>
      <c r="J1178" s="243"/>
      <c r="K1178" s="243"/>
      <c r="L1178" s="248"/>
      <c r="M1178" s="249"/>
      <c r="N1178" s="250"/>
      <c r="O1178" s="250"/>
      <c r="P1178" s="250"/>
      <c r="Q1178" s="250"/>
      <c r="R1178" s="250"/>
      <c r="S1178" s="250"/>
      <c r="T1178" s="251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2" t="s">
        <v>151</v>
      </c>
      <c r="AU1178" s="252" t="s">
        <v>80</v>
      </c>
      <c r="AV1178" s="14" t="s">
        <v>80</v>
      </c>
      <c r="AW1178" s="14" t="s">
        <v>33</v>
      </c>
      <c r="AX1178" s="14" t="s">
        <v>71</v>
      </c>
      <c r="AY1178" s="252" t="s">
        <v>140</v>
      </c>
    </row>
    <row r="1179" s="14" customFormat="1">
      <c r="A1179" s="14"/>
      <c r="B1179" s="242"/>
      <c r="C1179" s="243"/>
      <c r="D1179" s="233" t="s">
        <v>151</v>
      </c>
      <c r="E1179" s="244" t="s">
        <v>18</v>
      </c>
      <c r="F1179" s="245" t="s">
        <v>881</v>
      </c>
      <c r="G1179" s="243"/>
      <c r="H1179" s="246">
        <v>2.4399999999999999</v>
      </c>
      <c r="I1179" s="247"/>
      <c r="J1179" s="243"/>
      <c r="K1179" s="243"/>
      <c r="L1179" s="248"/>
      <c r="M1179" s="249"/>
      <c r="N1179" s="250"/>
      <c r="O1179" s="250"/>
      <c r="P1179" s="250"/>
      <c r="Q1179" s="250"/>
      <c r="R1179" s="250"/>
      <c r="S1179" s="250"/>
      <c r="T1179" s="251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2" t="s">
        <v>151</v>
      </c>
      <c r="AU1179" s="252" t="s">
        <v>80</v>
      </c>
      <c r="AV1179" s="14" t="s">
        <v>80</v>
      </c>
      <c r="AW1179" s="14" t="s">
        <v>33</v>
      </c>
      <c r="AX1179" s="14" t="s">
        <v>71</v>
      </c>
      <c r="AY1179" s="252" t="s">
        <v>140</v>
      </c>
    </row>
    <row r="1180" s="14" customFormat="1">
      <c r="A1180" s="14"/>
      <c r="B1180" s="242"/>
      <c r="C1180" s="243"/>
      <c r="D1180" s="233" t="s">
        <v>151</v>
      </c>
      <c r="E1180" s="244" t="s">
        <v>18</v>
      </c>
      <c r="F1180" s="245" t="s">
        <v>882</v>
      </c>
      <c r="G1180" s="243"/>
      <c r="H1180" s="246">
        <v>1.71</v>
      </c>
      <c r="I1180" s="247"/>
      <c r="J1180" s="243"/>
      <c r="K1180" s="243"/>
      <c r="L1180" s="248"/>
      <c r="M1180" s="249"/>
      <c r="N1180" s="250"/>
      <c r="O1180" s="250"/>
      <c r="P1180" s="250"/>
      <c r="Q1180" s="250"/>
      <c r="R1180" s="250"/>
      <c r="S1180" s="250"/>
      <c r="T1180" s="251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2" t="s">
        <v>151</v>
      </c>
      <c r="AU1180" s="252" t="s">
        <v>80</v>
      </c>
      <c r="AV1180" s="14" t="s">
        <v>80</v>
      </c>
      <c r="AW1180" s="14" t="s">
        <v>33</v>
      </c>
      <c r="AX1180" s="14" t="s">
        <v>71</v>
      </c>
      <c r="AY1180" s="252" t="s">
        <v>140</v>
      </c>
    </row>
    <row r="1181" s="14" customFormat="1">
      <c r="A1181" s="14"/>
      <c r="B1181" s="242"/>
      <c r="C1181" s="243"/>
      <c r="D1181" s="233" t="s">
        <v>151</v>
      </c>
      <c r="E1181" s="244" t="s">
        <v>18</v>
      </c>
      <c r="F1181" s="245" t="s">
        <v>883</v>
      </c>
      <c r="G1181" s="243"/>
      <c r="H1181" s="246">
        <v>2.1600000000000001</v>
      </c>
      <c r="I1181" s="247"/>
      <c r="J1181" s="243"/>
      <c r="K1181" s="243"/>
      <c r="L1181" s="248"/>
      <c r="M1181" s="249"/>
      <c r="N1181" s="250"/>
      <c r="O1181" s="250"/>
      <c r="P1181" s="250"/>
      <c r="Q1181" s="250"/>
      <c r="R1181" s="250"/>
      <c r="S1181" s="250"/>
      <c r="T1181" s="251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2" t="s">
        <v>151</v>
      </c>
      <c r="AU1181" s="252" t="s">
        <v>80</v>
      </c>
      <c r="AV1181" s="14" t="s">
        <v>80</v>
      </c>
      <c r="AW1181" s="14" t="s">
        <v>33</v>
      </c>
      <c r="AX1181" s="14" t="s">
        <v>71</v>
      </c>
      <c r="AY1181" s="252" t="s">
        <v>140</v>
      </c>
    </row>
    <row r="1182" s="14" customFormat="1">
      <c r="A1182" s="14"/>
      <c r="B1182" s="242"/>
      <c r="C1182" s="243"/>
      <c r="D1182" s="233" t="s">
        <v>151</v>
      </c>
      <c r="E1182" s="244" t="s">
        <v>18</v>
      </c>
      <c r="F1182" s="245" t="s">
        <v>884</v>
      </c>
      <c r="G1182" s="243"/>
      <c r="H1182" s="246">
        <v>1.1200000000000001</v>
      </c>
      <c r="I1182" s="247"/>
      <c r="J1182" s="243"/>
      <c r="K1182" s="243"/>
      <c r="L1182" s="248"/>
      <c r="M1182" s="249"/>
      <c r="N1182" s="250"/>
      <c r="O1182" s="250"/>
      <c r="P1182" s="250"/>
      <c r="Q1182" s="250"/>
      <c r="R1182" s="250"/>
      <c r="S1182" s="250"/>
      <c r="T1182" s="251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2" t="s">
        <v>151</v>
      </c>
      <c r="AU1182" s="252" t="s">
        <v>80</v>
      </c>
      <c r="AV1182" s="14" t="s">
        <v>80</v>
      </c>
      <c r="AW1182" s="14" t="s">
        <v>33</v>
      </c>
      <c r="AX1182" s="14" t="s">
        <v>71</v>
      </c>
      <c r="AY1182" s="252" t="s">
        <v>140</v>
      </c>
    </row>
    <row r="1183" s="14" customFormat="1">
      <c r="A1183" s="14"/>
      <c r="B1183" s="242"/>
      <c r="C1183" s="243"/>
      <c r="D1183" s="233" t="s">
        <v>151</v>
      </c>
      <c r="E1183" s="244" t="s">
        <v>18</v>
      </c>
      <c r="F1183" s="245" t="s">
        <v>885</v>
      </c>
      <c r="G1183" s="243"/>
      <c r="H1183" s="246">
        <v>3.6800000000000002</v>
      </c>
      <c r="I1183" s="247"/>
      <c r="J1183" s="243"/>
      <c r="K1183" s="243"/>
      <c r="L1183" s="248"/>
      <c r="M1183" s="249"/>
      <c r="N1183" s="250"/>
      <c r="O1183" s="250"/>
      <c r="P1183" s="250"/>
      <c r="Q1183" s="250"/>
      <c r="R1183" s="250"/>
      <c r="S1183" s="250"/>
      <c r="T1183" s="251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2" t="s">
        <v>151</v>
      </c>
      <c r="AU1183" s="252" t="s">
        <v>80</v>
      </c>
      <c r="AV1183" s="14" t="s">
        <v>80</v>
      </c>
      <c r="AW1183" s="14" t="s">
        <v>33</v>
      </c>
      <c r="AX1183" s="14" t="s">
        <v>71</v>
      </c>
      <c r="AY1183" s="252" t="s">
        <v>140</v>
      </c>
    </row>
    <row r="1184" s="14" customFormat="1">
      <c r="A1184" s="14"/>
      <c r="B1184" s="242"/>
      <c r="C1184" s="243"/>
      <c r="D1184" s="233" t="s">
        <v>151</v>
      </c>
      <c r="E1184" s="244" t="s">
        <v>18</v>
      </c>
      <c r="F1184" s="245" t="s">
        <v>885</v>
      </c>
      <c r="G1184" s="243"/>
      <c r="H1184" s="246">
        <v>3.6800000000000002</v>
      </c>
      <c r="I1184" s="247"/>
      <c r="J1184" s="243"/>
      <c r="K1184" s="243"/>
      <c r="L1184" s="248"/>
      <c r="M1184" s="249"/>
      <c r="N1184" s="250"/>
      <c r="O1184" s="250"/>
      <c r="P1184" s="250"/>
      <c r="Q1184" s="250"/>
      <c r="R1184" s="250"/>
      <c r="S1184" s="250"/>
      <c r="T1184" s="251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2" t="s">
        <v>151</v>
      </c>
      <c r="AU1184" s="252" t="s">
        <v>80</v>
      </c>
      <c r="AV1184" s="14" t="s">
        <v>80</v>
      </c>
      <c r="AW1184" s="14" t="s">
        <v>33</v>
      </c>
      <c r="AX1184" s="14" t="s">
        <v>71</v>
      </c>
      <c r="AY1184" s="252" t="s">
        <v>140</v>
      </c>
    </row>
    <row r="1185" s="14" customFormat="1">
      <c r="A1185" s="14"/>
      <c r="B1185" s="242"/>
      <c r="C1185" s="243"/>
      <c r="D1185" s="233" t="s">
        <v>151</v>
      </c>
      <c r="E1185" s="244" t="s">
        <v>18</v>
      </c>
      <c r="F1185" s="245" t="s">
        <v>886</v>
      </c>
      <c r="G1185" s="243"/>
      <c r="H1185" s="246">
        <v>1.9199999999999999</v>
      </c>
      <c r="I1185" s="247"/>
      <c r="J1185" s="243"/>
      <c r="K1185" s="243"/>
      <c r="L1185" s="248"/>
      <c r="M1185" s="249"/>
      <c r="N1185" s="250"/>
      <c r="O1185" s="250"/>
      <c r="P1185" s="250"/>
      <c r="Q1185" s="250"/>
      <c r="R1185" s="250"/>
      <c r="S1185" s="250"/>
      <c r="T1185" s="251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2" t="s">
        <v>151</v>
      </c>
      <c r="AU1185" s="252" t="s">
        <v>80</v>
      </c>
      <c r="AV1185" s="14" t="s">
        <v>80</v>
      </c>
      <c r="AW1185" s="14" t="s">
        <v>33</v>
      </c>
      <c r="AX1185" s="14" t="s">
        <v>71</v>
      </c>
      <c r="AY1185" s="252" t="s">
        <v>140</v>
      </c>
    </row>
    <row r="1186" s="14" customFormat="1">
      <c r="A1186" s="14"/>
      <c r="B1186" s="242"/>
      <c r="C1186" s="243"/>
      <c r="D1186" s="233" t="s">
        <v>151</v>
      </c>
      <c r="E1186" s="244" t="s">
        <v>18</v>
      </c>
      <c r="F1186" s="245" t="s">
        <v>887</v>
      </c>
      <c r="G1186" s="243"/>
      <c r="H1186" s="246">
        <v>0.59999999999999998</v>
      </c>
      <c r="I1186" s="247"/>
      <c r="J1186" s="243"/>
      <c r="K1186" s="243"/>
      <c r="L1186" s="248"/>
      <c r="M1186" s="249"/>
      <c r="N1186" s="250"/>
      <c r="O1186" s="250"/>
      <c r="P1186" s="250"/>
      <c r="Q1186" s="250"/>
      <c r="R1186" s="250"/>
      <c r="S1186" s="250"/>
      <c r="T1186" s="251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2" t="s">
        <v>151</v>
      </c>
      <c r="AU1186" s="252" t="s">
        <v>80</v>
      </c>
      <c r="AV1186" s="14" t="s">
        <v>80</v>
      </c>
      <c r="AW1186" s="14" t="s">
        <v>33</v>
      </c>
      <c r="AX1186" s="14" t="s">
        <v>71</v>
      </c>
      <c r="AY1186" s="252" t="s">
        <v>140</v>
      </c>
    </row>
    <row r="1187" s="14" customFormat="1">
      <c r="A1187" s="14"/>
      <c r="B1187" s="242"/>
      <c r="C1187" s="243"/>
      <c r="D1187" s="233" t="s">
        <v>151</v>
      </c>
      <c r="E1187" s="244" t="s">
        <v>18</v>
      </c>
      <c r="F1187" s="245" t="s">
        <v>880</v>
      </c>
      <c r="G1187" s="243"/>
      <c r="H1187" s="246">
        <v>1.1299999999999999</v>
      </c>
      <c r="I1187" s="247"/>
      <c r="J1187" s="243"/>
      <c r="K1187" s="243"/>
      <c r="L1187" s="248"/>
      <c r="M1187" s="249"/>
      <c r="N1187" s="250"/>
      <c r="O1187" s="250"/>
      <c r="P1187" s="250"/>
      <c r="Q1187" s="250"/>
      <c r="R1187" s="250"/>
      <c r="S1187" s="250"/>
      <c r="T1187" s="251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2" t="s">
        <v>151</v>
      </c>
      <c r="AU1187" s="252" t="s">
        <v>80</v>
      </c>
      <c r="AV1187" s="14" t="s">
        <v>80</v>
      </c>
      <c r="AW1187" s="14" t="s">
        <v>33</v>
      </c>
      <c r="AX1187" s="14" t="s">
        <v>71</v>
      </c>
      <c r="AY1187" s="252" t="s">
        <v>140</v>
      </c>
    </row>
    <row r="1188" s="14" customFormat="1">
      <c r="A1188" s="14"/>
      <c r="B1188" s="242"/>
      <c r="C1188" s="243"/>
      <c r="D1188" s="233" t="s">
        <v>151</v>
      </c>
      <c r="E1188" s="244" t="s">
        <v>18</v>
      </c>
      <c r="F1188" s="245" t="s">
        <v>888</v>
      </c>
      <c r="G1188" s="243"/>
      <c r="H1188" s="246">
        <v>0.68999999999999995</v>
      </c>
      <c r="I1188" s="247"/>
      <c r="J1188" s="243"/>
      <c r="K1188" s="243"/>
      <c r="L1188" s="248"/>
      <c r="M1188" s="249"/>
      <c r="N1188" s="250"/>
      <c r="O1188" s="250"/>
      <c r="P1188" s="250"/>
      <c r="Q1188" s="250"/>
      <c r="R1188" s="250"/>
      <c r="S1188" s="250"/>
      <c r="T1188" s="251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2" t="s">
        <v>151</v>
      </c>
      <c r="AU1188" s="252" t="s">
        <v>80</v>
      </c>
      <c r="AV1188" s="14" t="s">
        <v>80</v>
      </c>
      <c r="AW1188" s="14" t="s">
        <v>33</v>
      </c>
      <c r="AX1188" s="14" t="s">
        <v>71</v>
      </c>
      <c r="AY1188" s="252" t="s">
        <v>140</v>
      </c>
    </row>
    <row r="1189" s="14" customFormat="1">
      <c r="A1189" s="14"/>
      <c r="B1189" s="242"/>
      <c r="C1189" s="243"/>
      <c r="D1189" s="233" t="s">
        <v>151</v>
      </c>
      <c r="E1189" s="244" t="s">
        <v>18</v>
      </c>
      <c r="F1189" s="245" t="s">
        <v>889</v>
      </c>
      <c r="G1189" s="243"/>
      <c r="H1189" s="246">
        <v>0.88</v>
      </c>
      <c r="I1189" s="247"/>
      <c r="J1189" s="243"/>
      <c r="K1189" s="243"/>
      <c r="L1189" s="248"/>
      <c r="M1189" s="249"/>
      <c r="N1189" s="250"/>
      <c r="O1189" s="250"/>
      <c r="P1189" s="250"/>
      <c r="Q1189" s="250"/>
      <c r="R1189" s="250"/>
      <c r="S1189" s="250"/>
      <c r="T1189" s="251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2" t="s">
        <v>151</v>
      </c>
      <c r="AU1189" s="252" t="s">
        <v>80</v>
      </c>
      <c r="AV1189" s="14" t="s">
        <v>80</v>
      </c>
      <c r="AW1189" s="14" t="s">
        <v>33</v>
      </c>
      <c r="AX1189" s="14" t="s">
        <v>71</v>
      </c>
      <c r="AY1189" s="252" t="s">
        <v>140</v>
      </c>
    </row>
    <row r="1190" s="14" customFormat="1">
      <c r="A1190" s="14"/>
      <c r="B1190" s="242"/>
      <c r="C1190" s="243"/>
      <c r="D1190" s="233" t="s">
        <v>151</v>
      </c>
      <c r="E1190" s="244" t="s">
        <v>18</v>
      </c>
      <c r="F1190" s="245" t="s">
        <v>886</v>
      </c>
      <c r="G1190" s="243"/>
      <c r="H1190" s="246">
        <v>1.9199999999999999</v>
      </c>
      <c r="I1190" s="247"/>
      <c r="J1190" s="243"/>
      <c r="K1190" s="243"/>
      <c r="L1190" s="248"/>
      <c r="M1190" s="249"/>
      <c r="N1190" s="250"/>
      <c r="O1190" s="250"/>
      <c r="P1190" s="250"/>
      <c r="Q1190" s="250"/>
      <c r="R1190" s="250"/>
      <c r="S1190" s="250"/>
      <c r="T1190" s="251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2" t="s">
        <v>151</v>
      </c>
      <c r="AU1190" s="252" t="s">
        <v>80</v>
      </c>
      <c r="AV1190" s="14" t="s">
        <v>80</v>
      </c>
      <c r="AW1190" s="14" t="s">
        <v>33</v>
      </c>
      <c r="AX1190" s="14" t="s">
        <v>71</v>
      </c>
      <c r="AY1190" s="252" t="s">
        <v>140</v>
      </c>
    </row>
    <row r="1191" s="14" customFormat="1">
      <c r="A1191" s="14"/>
      <c r="B1191" s="242"/>
      <c r="C1191" s="243"/>
      <c r="D1191" s="233" t="s">
        <v>151</v>
      </c>
      <c r="E1191" s="244" t="s">
        <v>18</v>
      </c>
      <c r="F1191" s="245" t="s">
        <v>887</v>
      </c>
      <c r="G1191" s="243"/>
      <c r="H1191" s="246">
        <v>0.59999999999999998</v>
      </c>
      <c r="I1191" s="247"/>
      <c r="J1191" s="243"/>
      <c r="K1191" s="243"/>
      <c r="L1191" s="248"/>
      <c r="M1191" s="249"/>
      <c r="N1191" s="250"/>
      <c r="O1191" s="250"/>
      <c r="P1191" s="250"/>
      <c r="Q1191" s="250"/>
      <c r="R1191" s="250"/>
      <c r="S1191" s="250"/>
      <c r="T1191" s="251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2" t="s">
        <v>151</v>
      </c>
      <c r="AU1191" s="252" t="s">
        <v>80</v>
      </c>
      <c r="AV1191" s="14" t="s">
        <v>80</v>
      </c>
      <c r="AW1191" s="14" t="s">
        <v>33</v>
      </c>
      <c r="AX1191" s="14" t="s">
        <v>71</v>
      </c>
      <c r="AY1191" s="252" t="s">
        <v>140</v>
      </c>
    </row>
    <row r="1192" s="14" customFormat="1">
      <c r="A1192" s="14"/>
      <c r="B1192" s="242"/>
      <c r="C1192" s="243"/>
      <c r="D1192" s="233" t="s">
        <v>151</v>
      </c>
      <c r="E1192" s="244" t="s">
        <v>18</v>
      </c>
      <c r="F1192" s="245" t="s">
        <v>880</v>
      </c>
      <c r="G1192" s="243"/>
      <c r="H1192" s="246">
        <v>1.1299999999999999</v>
      </c>
      <c r="I1192" s="247"/>
      <c r="J1192" s="243"/>
      <c r="K1192" s="243"/>
      <c r="L1192" s="248"/>
      <c r="M1192" s="249"/>
      <c r="N1192" s="250"/>
      <c r="O1192" s="250"/>
      <c r="P1192" s="250"/>
      <c r="Q1192" s="250"/>
      <c r="R1192" s="250"/>
      <c r="S1192" s="250"/>
      <c r="T1192" s="251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2" t="s">
        <v>151</v>
      </c>
      <c r="AU1192" s="252" t="s">
        <v>80</v>
      </c>
      <c r="AV1192" s="14" t="s">
        <v>80</v>
      </c>
      <c r="AW1192" s="14" t="s">
        <v>33</v>
      </c>
      <c r="AX1192" s="14" t="s">
        <v>71</v>
      </c>
      <c r="AY1192" s="252" t="s">
        <v>140</v>
      </c>
    </row>
    <row r="1193" s="14" customFormat="1">
      <c r="A1193" s="14"/>
      <c r="B1193" s="242"/>
      <c r="C1193" s="243"/>
      <c r="D1193" s="233" t="s">
        <v>151</v>
      </c>
      <c r="E1193" s="244" t="s">
        <v>18</v>
      </c>
      <c r="F1193" s="245" t="s">
        <v>890</v>
      </c>
      <c r="G1193" s="243"/>
      <c r="H1193" s="246">
        <v>1.1200000000000001</v>
      </c>
      <c r="I1193" s="247"/>
      <c r="J1193" s="243"/>
      <c r="K1193" s="243"/>
      <c r="L1193" s="248"/>
      <c r="M1193" s="249"/>
      <c r="N1193" s="250"/>
      <c r="O1193" s="250"/>
      <c r="P1193" s="250"/>
      <c r="Q1193" s="250"/>
      <c r="R1193" s="250"/>
      <c r="S1193" s="250"/>
      <c r="T1193" s="251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2" t="s">
        <v>151</v>
      </c>
      <c r="AU1193" s="252" t="s">
        <v>80</v>
      </c>
      <c r="AV1193" s="14" t="s">
        <v>80</v>
      </c>
      <c r="AW1193" s="14" t="s">
        <v>33</v>
      </c>
      <c r="AX1193" s="14" t="s">
        <v>71</v>
      </c>
      <c r="AY1193" s="252" t="s">
        <v>140</v>
      </c>
    </row>
    <row r="1194" s="14" customFormat="1">
      <c r="A1194" s="14"/>
      <c r="B1194" s="242"/>
      <c r="C1194" s="243"/>
      <c r="D1194" s="233" t="s">
        <v>151</v>
      </c>
      <c r="E1194" s="244" t="s">
        <v>18</v>
      </c>
      <c r="F1194" s="245" t="s">
        <v>888</v>
      </c>
      <c r="G1194" s="243"/>
      <c r="H1194" s="246">
        <v>0.68999999999999995</v>
      </c>
      <c r="I1194" s="247"/>
      <c r="J1194" s="243"/>
      <c r="K1194" s="243"/>
      <c r="L1194" s="248"/>
      <c r="M1194" s="249"/>
      <c r="N1194" s="250"/>
      <c r="O1194" s="250"/>
      <c r="P1194" s="250"/>
      <c r="Q1194" s="250"/>
      <c r="R1194" s="250"/>
      <c r="S1194" s="250"/>
      <c r="T1194" s="251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2" t="s">
        <v>151</v>
      </c>
      <c r="AU1194" s="252" t="s">
        <v>80</v>
      </c>
      <c r="AV1194" s="14" t="s">
        <v>80</v>
      </c>
      <c r="AW1194" s="14" t="s">
        <v>33</v>
      </c>
      <c r="AX1194" s="14" t="s">
        <v>71</v>
      </c>
      <c r="AY1194" s="252" t="s">
        <v>140</v>
      </c>
    </row>
    <row r="1195" s="14" customFormat="1">
      <c r="A1195" s="14"/>
      <c r="B1195" s="242"/>
      <c r="C1195" s="243"/>
      <c r="D1195" s="233" t="s">
        <v>151</v>
      </c>
      <c r="E1195" s="244" t="s">
        <v>18</v>
      </c>
      <c r="F1195" s="245" t="s">
        <v>890</v>
      </c>
      <c r="G1195" s="243"/>
      <c r="H1195" s="246">
        <v>1.1200000000000001</v>
      </c>
      <c r="I1195" s="247"/>
      <c r="J1195" s="243"/>
      <c r="K1195" s="243"/>
      <c r="L1195" s="248"/>
      <c r="M1195" s="249"/>
      <c r="N1195" s="250"/>
      <c r="O1195" s="250"/>
      <c r="P1195" s="250"/>
      <c r="Q1195" s="250"/>
      <c r="R1195" s="250"/>
      <c r="S1195" s="250"/>
      <c r="T1195" s="251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2" t="s">
        <v>151</v>
      </c>
      <c r="AU1195" s="252" t="s">
        <v>80</v>
      </c>
      <c r="AV1195" s="14" t="s">
        <v>80</v>
      </c>
      <c r="AW1195" s="14" t="s">
        <v>33</v>
      </c>
      <c r="AX1195" s="14" t="s">
        <v>71</v>
      </c>
      <c r="AY1195" s="252" t="s">
        <v>140</v>
      </c>
    </row>
    <row r="1196" s="14" customFormat="1">
      <c r="A1196" s="14"/>
      <c r="B1196" s="242"/>
      <c r="C1196" s="243"/>
      <c r="D1196" s="233" t="s">
        <v>151</v>
      </c>
      <c r="E1196" s="244" t="s">
        <v>18</v>
      </c>
      <c r="F1196" s="245" t="s">
        <v>891</v>
      </c>
      <c r="G1196" s="243"/>
      <c r="H1196" s="246">
        <v>0.20000000000000001</v>
      </c>
      <c r="I1196" s="247"/>
      <c r="J1196" s="243"/>
      <c r="K1196" s="243"/>
      <c r="L1196" s="248"/>
      <c r="M1196" s="249"/>
      <c r="N1196" s="250"/>
      <c r="O1196" s="250"/>
      <c r="P1196" s="250"/>
      <c r="Q1196" s="250"/>
      <c r="R1196" s="250"/>
      <c r="S1196" s="250"/>
      <c r="T1196" s="251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2" t="s">
        <v>151</v>
      </c>
      <c r="AU1196" s="252" t="s">
        <v>80</v>
      </c>
      <c r="AV1196" s="14" t="s">
        <v>80</v>
      </c>
      <c r="AW1196" s="14" t="s">
        <v>33</v>
      </c>
      <c r="AX1196" s="14" t="s">
        <v>71</v>
      </c>
      <c r="AY1196" s="252" t="s">
        <v>140</v>
      </c>
    </row>
    <row r="1197" s="14" customFormat="1">
      <c r="A1197" s="14"/>
      <c r="B1197" s="242"/>
      <c r="C1197" s="243"/>
      <c r="D1197" s="233" t="s">
        <v>151</v>
      </c>
      <c r="E1197" s="244" t="s">
        <v>18</v>
      </c>
      <c r="F1197" s="245" t="s">
        <v>890</v>
      </c>
      <c r="G1197" s="243"/>
      <c r="H1197" s="246">
        <v>1.1200000000000001</v>
      </c>
      <c r="I1197" s="247"/>
      <c r="J1197" s="243"/>
      <c r="K1197" s="243"/>
      <c r="L1197" s="248"/>
      <c r="M1197" s="249"/>
      <c r="N1197" s="250"/>
      <c r="O1197" s="250"/>
      <c r="P1197" s="250"/>
      <c r="Q1197" s="250"/>
      <c r="R1197" s="250"/>
      <c r="S1197" s="250"/>
      <c r="T1197" s="251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2" t="s">
        <v>151</v>
      </c>
      <c r="AU1197" s="252" t="s">
        <v>80</v>
      </c>
      <c r="AV1197" s="14" t="s">
        <v>80</v>
      </c>
      <c r="AW1197" s="14" t="s">
        <v>33</v>
      </c>
      <c r="AX1197" s="14" t="s">
        <v>71</v>
      </c>
      <c r="AY1197" s="252" t="s">
        <v>140</v>
      </c>
    </row>
    <row r="1198" s="14" customFormat="1">
      <c r="A1198" s="14"/>
      <c r="B1198" s="242"/>
      <c r="C1198" s="243"/>
      <c r="D1198" s="233" t="s">
        <v>151</v>
      </c>
      <c r="E1198" s="244" t="s">
        <v>18</v>
      </c>
      <c r="F1198" s="245" t="s">
        <v>891</v>
      </c>
      <c r="G1198" s="243"/>
      <c r="H1198" s="246">
        <v>0.20000000000000001</v>
      </c>
      <c r="I1198" s="247"/>
      <c r="J1198" s="243"/>
      <c r="K1198" s="243"/>
      <c r="L1198" s="248"/>
      <c r="M1198" s="249"/>
      <c r="N1198" s="250"/>
      <c r="O1198" s="250"/>
      <c r="P1198" s="250"/>
      <c r="Q1198" s="250"/>
      <c r="R1198" s="250"/>
      <c r="S1198" s="250"/>
      <c r="T1198" s="251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2" t="s">
        <v>151</v>
      </c>
      <c r="AU1198" s="252" t="s">
        <v>80</v>
      </c>
      <c r="AV1198" s="14" t="s">
        <v>80</v>
      </c>
      <c r="AW1198" s="14" t="s">
        <v>33</v>
      </c>
      <c r="AX1198" s="14" t="s">
        <v>71</v>
      </c>
      <c r="AY1198" s="252" t="s">
        <v>140</v>
      </c>
    </row>
    <row r="1199" s="14" customFormat="1">
      <c r="A1199" s="14"/>
      <c r="B1199" s="242"/>
      <c r="C1199" s="243"/>
      <c r="D1199" s="233" t="s">
        <v>151</v>
      </c>
      <c r="E1199" s="244" t="s">
        <v>18</v>
      </c>
      <c r="F1199" s="245" t="s">
        <v>892</v>
      </c>
      <c r="G1199" s="243"/>
      <c r="H1199" s="246">
        <v>5.0599999999999996</v>
      </c>
      <c r="I1199" s="247"/>
      <c r="J1199" s="243"/>
      <c r="K1199" s="243"/>
      <c r="L1199" s="248"/>
      <c r="M1199" s="249"/>
      <c r="N1199" s="250"/>
      <c r="O1199" s="250"/>
      <c r="P1199" s="250"/>
      <c r="Q1199" s="250"/>
      <c r="R1199" s="250"/>
      <c r="S1199" s="250"/>
      <c r="T1199" s="251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2" t="s">
        <v>151</v>
      </c>
      <c r="AU1199" s="252" t="s">
        <v>80</v>
      </c>
      <c r="AV1199" s="14" t="s">
        <v>80</v>
      </c>
      <c r="AW1199" s="14" t="s">
        <v>33</v>
      </c>
      <c r="AX1199" s="14" t="s">
        <v>71</v>
      </c>
      <c r="AY1199" s="252" t="s">
        <v>140</v>
      </c>
    </row>
    <row r="1200" s="14" customFormat="1">
      <c r="A1200" s="14"/>
      <c r="B1200" s="242"/>
      <c r="C1200" s="243"/>
      <c r="D1200" s="233" t="s">
        <v>151</v>
      </c>
      <c r="E1200" s="244" t="s">
        <v>18</v>
      </c>
      <c r="F1200" s="245" t="s">
        <v>892</v>
      </c>
      <c r="G1200" s="243"/>
      <c r="H1200" s="246">
        <v>5.0599999999999996</v>
      </c>
      <c r="I1200" s="247"/>
      <c r="J1200" s="243"/>
      <c r="K1200" s="243"/>
      <c r="L1200" s="248"/>
      <c r="M1200" s="249"/>
      <c r="N1200" s="250"/>
      <c r="O1200" s="250"/>
      <c r="P1200" s="250"/>
      <c r="Q1200" s="250"/>
      <c r="R1200" s="250"/>
      <c r="S1200" s="250"/>
      <c r="T1200" s="251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2" t="s">
        <v>151</v>
      </c>
      <c r="AU1200" s="252" t="s">
        <v>80</v>
      </c>
      <c r="AV1200" s="14" t="s">
        <v>80</v>
      </c>
      <c r="AW1200" s="14" t="s">
        <v>33</v>
      </c>
      <c r="AX1200" s="14" t="s">
        <v>71</v>
      </c>
      <c r="AY1200" s="252" t="s">
        <v>140</v>
      </c>
    </row>
    <row r="1201" s="14" customFormat="1">
      <c r="A1201" s="14"/>
      <c r="B1201" s="242"/>
      <c r="C1201" s="243"/>
      <c r="D1201" s="233" t="s">
        <v>151</v>
      </c>
      <c r="E1201" s="244" t="s">
        <v>18</v>
      </c>
      <c r="F1201" s="245" t="s">
        <v>893</v>
      </c>
      <c r="G1201" s="243"/>
      <c r="H1201" s="246">
        <v>0.90000000000000002</v>
      </c>
      <c r="I1201" s="247"/>
      <c r="J1201" s="243"/>
      <c r="K1201" s="243"/>
      <c r="L1201" s="248"/>
      <c r="M1201" s="249"/>
      <c r="N1201" s="250"/>
      <c r="O1201" s="250"/>
      <c r="P1201" s="250"/>
      <c r="Q1201" s="250"/>
      <c r="R1201" s="250"/>
      <c r="S1201" s="250"/>
      <c r="T1201" s="251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2" t="s">
        <v>151</v>
      </c>
      <c r="AU1201" s="252" t="s">
        <v>80</v>
      </c>
      <c r="AV1201" s="14" t="s">
        <v>80</v>
      </c>
      <c r="AW1201" s="14" t="s">
        <v>33</v>
      </c>
      <c r="AX1201" s="14" t="s">
        <v>71</v>
      </c>
      <c r="AY1201" s="252" t="s">
        <v>140</v>
      </c>
    </row>
    <row r="1202" s="14" customFormat="1">
      <c r="A1202" s="14"/>
      <c r="B1202" s="242"/>
      <c r="C1202" s="243"/>
      <c r="D1202" s="233" t="s">
        <v>151</v>
      </c>
      <c r="E1202" s="244" t="s">
        <v>18</v>
      </c>
      <c r="F1202" s="245" t="s">
        <v>894</v>
      </c>
      <c r="G1202" s="243"/>
      <c r="H1202" s="246">
        <v>5.29</v>
      </c>
      <c r="I1202" s="247"/>
      <c r="J1202" s="243"/>
      <c r="K1202" s="243"/>
      <c r="L1202" s="248"/>
      <c r="M1202" s="249"/>
      <c r="N1202" s="250"/>
      <c r="O1202" s="250"/>
      <c r="P1202" s="250"/>
      <c r="Q1202" s="250"/>
      <c r="R1202" s="250"/>
      <c r="S1202" s="250"/>
      <c r="T1202" s="251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2" t="s">
        <v>151</v>
      </c>
      <c r="AU1202" s="252" t="s">
        <v>80</v>
      </c>
      <c r="AV1202" s="14" t="s">
        <v>80</v>
      </c>
      <c r="AW1202" s="14" t="s">
        <v>33</v>
      </c>
      <c r="AX1202" s="14" t="s">
        <v>71</v>
      </c>
      <c r="AY1202" s="252" t="s">
        <v>140</v>
      </c>
    </row>
    <row r="1203" s="14" customFormat="1">
      <c r="A1203" s="14"/>
      <c r="B1203" s="242"/>
      <c r="C1203" s="243"/>
      <c r="D1203" s="233" t="s">
        <v>151</v>
      </c>
      <c r="E1203" s="244" t="s">
        <v>18</v>
      </c>
      <c r="F1203" s="245" t="s">
        <v>893</v>
      </c>
      <c r="G1203" s="243"/>
      <c r="H1203" s="246">
        <v>0.90000000000000002</v>
      </c>
      <c r="I1203" s="247"/>
      <c r="J1203" s="243"/>
      <c r="K1203" s="243"/>
      <c r="L1203" s="248"/>
      <c r="M1203" s="249"/>
      <c r="N1203" s="250"/>
      <c r="O1203" s="250"/>
      <c r="P1203" s="250"/>
      <c r="Q1203" s="250"/>
      <c r="R1203" s="250"/>
      <c r="S1203" s="250"/>
      <c r="T1203" s="251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2" t="s">
        <v>151</v>
      </c>
      <c r="AU1203" s="252" t="s">
        <v>80</v>
      </c>
      <c r="AV1203" s="14" t="s">
        <v>80</v>
      </c>
      <c r="AW1203" s="14" t="s">
        <v>33</v>
      </c>
      <c r="AX1203" s="14" t="s">
        <v>71</v>
      </c>
      <c r="AY1203" s="252" t="s">
        <v>140</v>
      </c>
    </row>
    <row r="1204" s="14" customFormat="1">
      <c r="A1204" s="14"/>
      <c r="B1204" s="242"/>
      <c r="C1204" s="243"/>
      <c r="D1204" s="233" t="s">
        <v>151</v>
      </c>
      <c r="E1204" s="244" t="s">
        <v>18</v>
      </c>
      <c r="F1204" s="245" t="s">
        <v>895</v>
      </c>
      <c r="G1204" s="243"/>
      <c r="H1204" s="246">
        <v>11.84</v>
      </c>
      <c r="I1204" s="247"/>
      <c r="J1204" s="243"/>
      <c r="K1204" s="243"/>
      <c r="L1204" s="248"/>
      <c r="M1204" s="249"/>
      <c r="N1204" s="250"/>
      <c r="O1204" s="250"/>
      <c r="P1204" s="250"/>
      <c r="Q1204" s="250"/>
      <c r="R1204" s="250"/>
      <c r="S1204" s="250"/>
      <c r="T1204" s="251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2" t="s">
        <v>151</v>
      </c>
      <c r="AU1204" s="252" t="s">
        <v>80</v>
      </c>
      <c r="AV1204" s="14" t="s">
        <v>80</v>
      </c>
      <c r="AW1204" s="14" t="s">
        <v>33</v>
      </c>
      <c r="AX1204" s="14" t="s">
        <v>71</v>
      </c>
      <c r="AY1204" s="252" t="s">
        <v>140</v>
      </c>
    </row>
    <row r="1205" s="14" customFormat="1">
      <c r="A1205" s="14"/>
      <c r="B1205" s="242"/>
      <c r="C1205" s="243"/>
      <c r="D1205" s="233" t="s">
        <v>151</v>
      </c>
      <c r="E1205" s="244" t="s">
        <v>18</v>
      </c>
      <c r="F1205" s="245" t="s">
        <v>896</v>
      </c>
      <c r="G1205" s="243"/>
      <c r="H1205" s="246">
        <v>5.2800000000000002</v>
      </c>
      <c r="I1205" s="247"/>
      <c r="J1205" s="243"/>
      <c r="K1205" s="243"/>
      <c r="L1205" s="248"/>
      <c r="M1205" s="249"/>
      <c r="N1205" s="250"/>
      <c r="O1205" s="250"/>
      <c r="P1205" s="250"/>
      <c r="Q1205" s="250"/>
      <c r="R1205" s="250"/>
      <c r="S1205" s="250"/>
      <c r="T1205" s="251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2" t="s">
        <v>151</v>
      </c>
      <c r="AU1205" s="252" t="s">
        <v>80</v>
      </c>
      <c r="AV1205" s="14" t="s">
        <v>80</v>
      </c>
      <c r="AW1205" s="14" t="s">
        <v>33</v>
      </c>
      <c r="AX1205" s="14" t="s">
        <v>71</v>
      </c>
      <c r="AY1205" s="252" t="s">
        <v>140</v>
      </c>
    </row>
    <row r="1206" s="14" customFormat="1">
      <c r="A1206" s="14"/>
      <c r="B1206" s="242"/>
      <c r="C1206" s="243"/>
      <c r="D1206" s="233" t="s">
        <v>151</v>
      </c>
      <c r="E1206" s="244" t="s">
        <v>18</v>
      </c>
      <c r="F1206" s="245" t="s">
        <v>896</v>
      </c>
      <c r="G1206" s="243"/>
      <c r="H1206" s="246">
        <v>5.2800000000000002</v>
      </c>
      <c r="I1206" s="247"/>
      <c r="J1206" s="243"/>
      <c r="K1206" s="243"/>
      <c r="L1206" s="248"/>
      <c r="M1206" s="249"/>
      <c r="N1206" s="250"/>
      <c r="O1206" s="250"/>
      <c r="P1206" s="250"/>
      <c r="Q1206" s="250"/>
      <c r="R1206" s="250"/>
      <c r="S1206" s="250"/>
      <c r="T1206" s="251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2" t="s">
        <v>151</v>
      </c>
      <c r="AU1206" s="252" t="s">
        <v>80</v>
      </c>
      <c r="AV1206" s="14" t="s">
        <v>80</v>
      </c>
      <c r="AW1206" s="14" t="s">
        <v>33</v>
      </c>
      <c r="AX1206" s="14" t="s">
        <v>71</v>
      </c>
      <c r="AY1206" s="252" t="s">
        <v>140</v>
      </c>
    </row>
    <row r="1207" s="14" customFormat="1">
      <c r="A1207" s="14"/>
      <c r="B1207" s="242"/>
      <c r="C1207" s="243"/>
      <c r="D1207" s="233" t="s">
        <v>151</v>
      </c>
      <c r="E1207" s="244" t="s">
        <v>18</v>
      </c>
      <c r="F1207" s="245" t="s">
        <v>897</v>
      </c>
      <c r="G1207" s="243"/>
      <c r="H1207" s="246">
        <v>5.6299999999999999</v>
      </c>
      <c r="I1207" s="247"/>
      <c r="J1207" s="243"/>
      <c r="K1207" s="243"/>
      <c r="L1207" s="248"/>
      <c r="M1207" s="249"/>
      <c r="N1207" s="250"/>
      <c r="O1207" s="250"/>
      <c r="P1207" s="250"/>
      <c r="Q1207" s="250"/>
      <c r="R1207" s="250"/>
      <c r="S1207" s="250"/>
      <c r="T1207" s="251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2" t="s">
        <v>151</v>
      </c>
      <c r="AU1207" s="252" t="s">
        <v>80</v>
      </c>
      <c r="AV1207" s="14" t="s">
        <v>80</v>
      </c>
      <c r="AW1207" s="14" t="s">
        <v>33</v>
      </c>
      <c r="AX1207" s="14" t="s">
        <v>71</v>
      </c>
      <c r="AY1207" s="252" t="s">
        <v>140</v>
      </c>
    </row>
    <row r="1208" s="14" customFormat="1">
      <c r="A1208" s="14"/>
      <c r="B1208" s="242"/>
      <c r="C1208" s="243"/>
      <c r="D1208" s="233" t="s">
        <v>151</v>
      </c>
      <c r="E1208" s="244" t="s">
        <v>18</v>
      </c>
      <c r="F1208" s="245" t="s">
        <v>897</v>
      </c>
      <c r="G1208" s="243"/>
      <c r="H1208" s="246">
        <v>5.6299999999999999</v>
      </c>
      <c r="I1208" s="247"/>
      <c r="J1208" s="243"/>
      <c r="K1208" s="243"/>
      <c r="L1208" s="248"/>
      <c r="M1208" s="249"/>
      <c r="N1208" s="250"/>
      <c r="O1208" s="250"/>
      <c r="P1208" s="250"/>
      <c r="Q1208" s="250"/>
      <c r="R1208" s="250"/>
      <c r="S1208" s="250"/>
      <c r="T1208" s="251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2" t="s">
        <v>151</v>
      </c>
      <c r="AU1208" s="252" t="s">
        <v>80</v>
      </c>
      <c r="AV1208" s="14" t="s">
        <v>80</v>
      </c>
      <c r="AW1208" s="14" t="s">
        <v>33</v>
      </c>
      <c r="AX1208" s="14" t="s">
        <v>71</v>
      </c>
      <c r="AY1208" s="252" t="s">
        <v>140</v>
      </c>
    </row>
    <row r="1209" s="14" customFormat="1">
      <c r="A1209" s="14"/>
      <c r="B1209" s="242"/>
      <c r="C1209" s="243"/>
      <c r="D1209" s="233" t="s">
        <v>151</v>
      </c>
      <c r="E1209" s="244" t="s">
        <v>18</v>
      </c>
      <c r="F1209" s="245" t="s">
        <v>898</v>
      </c>
      <c r="G1209" s="243"/>
      <c r="H1209" s="246">
        <v>2.0299999999999998</v>
      </c>
      <c r="I1209" s="247"/>
      <c r="J1209" s="243"/>
      <c r="K1209" s="243"/>
      <c r="L1209" s="248"/>
      <c r="M1209" s="249"/>
      <c r="N1209" s="250"/>
      <c r="O1209" s="250"/>
      <c r="P1209" s="250"/>
      <c r="Q1209" s="250"/>
      <c r="R1209" s="250"/>
      <c r="S1209" s="250"/>
      <c r="T1209" s="251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2" t="s">
        <v>151</v>
      </c>
      <c r="AU1209" s="252" t="s">
        <v>80</v>
      </c>
      <c r="AV1209" s="14" t="s">
        <v>80</v>
      </c>
      <c r="AW1209" s="14" t="s">
        <v>33</v>
      </c>
      <c r="AX1209" s="14" t="s">
        <v>71</v>
      </c>
      <c r="AY1209" s="252" t="s">
        <v>140</v>
      </c>
    </row>
    <row r="1210" s="14" customFormat="1">
      <c r="A1210" s="14"/>
      <c r="B1210" s="242"/>
      <c r="C1210" s="243"/>
      <c r="D1210" s="233" t="s">
        <v>151</v>
      </c>
      <c r="E1210" s="244" t="s">
        <v>18</v>
      </c>
      <c r="F1210" s="245" t="s">
        <v>898</v>
      </c>
      <c r="G1210" s="243"/>
      <c r="H1210" s="246">
        <v>2.0299999999999998</v>
      </c>
      <c r="I1210" s="247"/>
      <c r="J1210" s="243"/>
      <c r="K1210" s="243"/>
      <c r="L1210" s="248"/>
      <c r="M1210" s="249"/>
      <c r="N1210" s="250"/>
      <c r="O1210" s="250"/>
      <c r="P1210" s="250"/>
      <c r="Q1210" s="250"/>
      <c r="R1210" s="250"/>
      <c r="S1210" s="250"/>
      <c r="T1210" s="251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2" t="s">
        <v>151</v>
      </c>
      <c r="AU1210" s="252" t="s">
        <v>80</v>
      </c>
      <c r="AV1210" s="14" t="s">
        <v>80</v>
      </c>
      <c r="AW1210" s="14" t="s">
        <v>33</v>
      </c>
      <c r="AX1210" s="14" t="s">
        <v>71</v>
      </c>
      <c r="AY1210" s="252" t="s">
        <v>140</v>
      </c>
    </row>
    <row r="1211" s="13" customFormat="1">
      <c r="A1211" s="13"/>
      <c r="B1211" s="231"/>
      <c r="C1211" s="232"/>
      <c r="D1211" s="233" t="s">
        <v>151</v>
      </c>
      <c r="E1211" s="234" t="s">
        <v>18</v>
      </c>
      <c r="F1211" s="235" t="s">
        <v>899</v>
      </c>
      <c r="G1211" s="232"/>
      <c r="H1211" s="234" t="s">
        <v>18</v>
      </c>
      <c r="I1211" s="236"/>
      <c r="J1211" s="232"/>
      <c r="K1211" s="232"/>
      <c r="L1211" s="237"/>
      <c r="M1211" s="238"/>
      <c r="N1211" s="239"/>
      <c r="O1211" s="239"/>
      <c r="P1211" s="239"/>
      <c r="Q1211" s="239"/>
      <c r="R1211" s="239"/>
      <c r="S1211" s="239"/>
      <c r="T1211" s="240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1" t="s">
        <v>151</v>
      </c>
      <c r="AU1211" s="241" t="s">
        <v>80</v>
      </c>
      <c r="AV1211" s="13" t="s">
        <v>78</v>
      </c>
      <c r="AW1211" s="13" t="s">
        <v>33</v>
      </c>
      <c r="AX1211" s="13" t="s">
        <v>71</v>
      </c>
      <c r="AY1211" s="241" t="s">
        <v>140</v>
      </c>
    </row>
    <row r="1212" s="14" customFormat="1">
      <c r="A1212" s="14"/>
      <c r="B1212" s="242"/>
      <c r="C1212" s="243"/>
      <c r="D1212" s="233" t="s">
        <v>151</v>
      </c>
      <c r="E1212" s="244" t="s">
        <v>18</v>
      </c>
      <c r="F1212" s="245" t="s">
        <v>534</v>
      </c>
      <c r="G1212" s="243"/>
      <c r="H1212" s="246">
        <v>1.4299999999999999</v>
      </c>
      <c r="I1212" s="247"/>
      <c r="J1212" s="243"/>
      <c r="K1212" s="243"/>
      <c r="L1212" s="248"/>
      <c r="M1212" s="249"/>
      <c r="N1212" s="250"/>
      <c r="O1212" s="250"/>
      <c r="P1212" s="250"/>
      <c r="Q1212" s="250"/>
      <c r="R1212" s="250"/>
      <c r="S1212" s="250"/>
      <c r="T1212" s="251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2" t="s">
        <v>151</v>
      </c>
      <c r="AU1212" s="252" t="s">
        <v>80</v>
      </c>
      <c r="AV1212" s="14" t="s">
        <v>80</v>
      </c>
      <c r="AW1212" s="14" t="s">
        <v>33</v>
      </c>
      <c r="AX1212" s="14" t="s">
        <v>71</v>
      </c>
      <c r="AY1212" s="252" t="s">
        <v>140</v>
      </c>
    </row>
    <row r="1213" s="14" customFormat="1">
      <c r="A1213" s="14"/>
      <c r="B1213" s="242"/>
      <c r="C1213" s="243"/>
      <c r="D1213" s="233" t="s">
        <v>151</v>
      </c>
      <c r="E1213" s="244" t="s">
        <v>18</v>
      </c>
      <c r="F1213" s="245" t="s">
        <v>900</v>
      </c>
      <c r="G1213" s="243"/>
      <c r="H1213" s="246">
        <v>8.1799999999999997</v>
      </c>
      <c r="I1213" s="247"/>
      <c r="J1213" s="243"/>
      <c r="K1213" s="243"/>
      <c r="L1213" s="248"/>
      <c r="M1213" s="249"/>
      <c r="N1213" s="250"/>
      <c r="O1213" s="250"/>
      <c r="P1213" s="250"/>
      <c r="Q1213" s="250"/>
      <c r="R1213" s="250"/>
      <c r="S1213" s="250"/>
      <c r="T1213" s="251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2" t="s">
        <v>151</v>
      </c>
      <c r="AU1213" s="252" t="s">
        <v>80</v>
      </c>
      <c r="AV1213" s="14" t="s">
        <v>80</v>
      </c>
      <c r="AW1213" s="14" t="s">
        <v>33</v>
      </c>
      <c r="AX1213" s="14" t="s">
        <v>71</v>
      </c>
      <c r="AY1213" s="252" t="s">
        <v>140</v>
      </c>
    </row>
    <row r="1214" s="14" customFormat="1">
      <c r="A1214" s="14"/>
      <c r="B1214" s="242"/>
      <c r="C1214" s="243"/>
      <c r="D1214" s="233" t="s">
        <v>151</v>
      </c>
      <c r="E1214" s="244" t="s">
        <v>18</v>
      </c>
      <c r="F1214" s="245" t="s">
        <v>901</v>
      </c>
      <c r="G1214" s="243"/>
      <c r="H1214" s="246">
        <v>11.970000000000001</v>
      </c>
      <c r="I1214" s="247"/>
      <c r="J1214" s="243"/>
      <c r="K1214" s="243"/>
      <c r="L1214" s="248"/>
      <c r="M1214" s="249"/>
      <c r="N1214" s="250"/>
      <c r="O1214" s="250"/>
      <c r="P1214" s="250"/>
      <c r="Q1214" s="250"/>
      <c r="R1214" s="250"/>
      <c r="S1214" s="250"/>
      <c r="T1214" s="251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2" t="s">
        <v>151</v>
      </c>
      <c r="AU1214" s="252" t="s">
        <v>80</v>
      </c>
      <c r="AV1214" s="14" t="s">
        <v>80</v>
      </c>
      <c r="AW1214" s="14" t="s">
        <v>33</v>
      </c>
      <c r="AX1214" s="14" t="s">
        <v>71</v>
      </c>
      <c r="AY1214" s="252" t="s">
        <v>140</v>
      </c>
    </row>
    <row r="1215" s="14" customFormat="1">
      <c r="A1215" s="14"/>
      <c r="B1215" s="242"/>
      <c r="C1215" s="243"/>
      <c r="D1215" s="233" t="s">
        <v>151</v>
      </c>
      <c r="E1215" s="244" t="s">
        <v>18</v>
      </c>
      <c r="F1215" s="245" t="s">
        <v>902</v>
      </c>
      <c r="G1215" s="243"/>
      <c r="H1215" s="246">
        <v>7.5599999999999996</v>
      </c>
      <c r="I1215" s="247"/>
      <c r="J1215" s="243"/>
      <c r="K1215" s="243"/>
      <c r="L1215" s="248"/>
      <c r="M1215" s="249"/>
      <c r="N1215" s="250"/>
      <c r="O1215" s="250"/>
      <c r="P1215" s="250"/>
      <c r="Q1215" s="250"/>
      <c r="R1215" s="250"/>
      <c r="S1215" s="250"/>
      <c r="T1215" s="251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2" t="s">
        <v>151</v>
      </c>
      <c r="AU1215" s="252" t="s">
        <v>80</v>
      </c>
      <c r="AV1215" s="14" t="s">
        <v>80</v>
      </c>
      <c r="AW1215" s="14" t="s">
        <v>33</v>
      </c>
      <c r="AX1215" s="14" t="s">
        <v>71</v>
      </c>
      <c r="AY1215" s="252" t="s">
        <v>140</v>
      </c>
    </row>
    <row r="1216" s="14" customFormat="1">
      <c r="A1216" s="14"/>
      <c r="B1216" s="242"/>
      <c r="C1216" s="243"/>
      <c r="D1216" s="233" t="s">
        <v>151</v>
      </c>
      <c r="E1216" s="244" t="s">
        <v>18</v>
      </c>
      <c r="F1216" s="245" t="s">
        <v>903</v>
      </c>
      <c r="G1216" s="243"/>
      <c r="H1216" s="246">
        <v>5.0300000000000002</v>
      </c>
      <c r="I1216" s="247"/>
      <c r="J1216" s="243"/>
      <c r="K1216" s="243"/>
      <c r="L1216" s="248"/>
      <c r="M1216" s="249"/>
      <c r="N1216" s="250"/>
      <c r="O1216" s="250"/>
      <c r="P1216" s="250"/>
      <c r="Q1216" s="250"/>
      <c r="R1216" s="250"/>
      <c r="S1216" s="250"/>
      <c r="T1216" s="251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2" t="s">
        <v>151</v>
      </c>
      <c r="AU1216" s="252" t="s">
        <v>80</v>
      </c>
      <c r="AV1216" s="14" t="s">
        <v>80</v>
      </c>
      <c r="AW1216" s="14" t="s">
        <v>33</v>
      </c>
      <c r="AX1216" s="14" t="s">
        <v>71</v>
      </c>
      <c r="AY1216" s="252" t="s">
        <v>140</v>
      </c>
    </row>
    <row r="1217" s="14" customFormat="1">
      <c r="A1217" s="14"/>
      <c r="B1217" s="242"/>
      <c r="C1217" s="243"/>
      <c r="D1217" s="233" t="s">
        <v>151</v>
      </c>
      <c r="E1217" s="244" t="s">
        <v>18</v>
      </c>
      <c r="F1217" s="245" t="s">
        <v>903</v>
      </c>
      <c r="G1217" s="243"/>
      <c r="H1217" s="246">
        <v>5.0300000000000002</v>
      </c>
      <c r="I1217" s="247"/>
      <c r="J1217" s="243"/>
      <c r="K1217" s="243"/>
      <c r="L1217" s="248"/>
      <c r="M1217" s="249"/>
      <c r="N1217" s="250"/>
      <c r="O1217" s="250"/>
      <c r="P1217" s="250"/>
      <c r="Q1217" s="250"/>
      <c r="R1217" s="250"/>
      <c r="S1217" s="250"/>
      <c r="T1217" s="251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2" t="s">
        <v>151</v>
      </c>
      <c r="AU1217" s="252" t="s">
        <v>80</v>
      </c>
      <c r="AV1217" s="14" t="s">
        <v>80</v>
      </c>
      <c r="AW1217" s="14" t="s">
        <v>33</v>
      </c>
      <c r="AX1217" s="14" t="s">
        <v>71</v>
      </c>
      <c r="AY1217" s="252" t="s">
        <v>140</v>
      </c>
    </row>
    <row r="1218" s="14" customFormat="1">
      <c r="A1218" s="14"/>
      <c r="B1218" s="242"/>
      <c r="C1218" s="243"/>
      <c r="D1218" s="233" t="s">
        <v>151</v>
      </c>
      <c r="E1218" s="244" t="s">
        <v>18</v>
      </c>
      <c r="F1218" s="245" t="s">
        <v>904</v>
      </c>
      <c r="G1218" s="243"/>
      <c r="H1218" s="246">
        <v>15.08</v>
      </c>
      <c r="I1218" s="247"/>
      <c r="J1218" s="243"/>
      <c r="K1218" s="243"/>
      <c r="L1218" s="248"/>
      <c r="M1218" s="249"/>
      <c r="N1218" s="250"/>
      <c r="O1218" s="250"/>
      <c r="P1218" s="250"/>
      <c r="Q1218" s="250"/>
      <c r="R1218" s="250"/>
      <c r="S1218" s="250"/>
      <c r="T1218" s="251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2" t="s">
        <v>151</v>
      </c>
      <c r="AU1218" s="252" t="s">
        <v>80</v>
      </c>
      <c r="AV1218" s="14" t="s">
        <v>80</v>
      </c>
      <c r="AW1218" s="14" t="s">
        <v>33</v>
      </c>
      <c r="AX1218" s="14" t="s">
        <v>71</v>
      </c>
      <c r="AY1218" s="252" t="s">
        <v>140</v>
      </c>
    </row>
    <row r="1219" s="14" customFormat="1">
      <c r="A1219" s="14"/>
      <c r="B1219" s="242"/>
      <c r="C1219" s="243"/>
      <c r="D1219" s="233" t="s">
        <v>151</v>
      </c>
      <c r="E1219" s="244" t="s">
        <v>18</v>
      </c>
      <c r="F1219" s="245" t="s">
        <v>905</v>
      </c>
      <c r="G1219" s="243"/>
      <c r="H1219" s="246">
        <v>47</v>
      </c>
      <c r="I1219" s="247"/>
      <c r="J1219" s="243"/>
      <c r="K1219" s="243"/>
      <c r="L1219" s="248"/>
      <c r="M1219" s="249"/>
      <c r="N1219" s="250"/>
      <c r="O1219" s="250"/>
      <c r="P1219" s="250"/>
      <c r="Q1219" s="250"/>
      <c r="R1219" s="250"/>
      <c r="S1219" s="250"/>
      <c r="T1219" s="251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2" t="s">
        <v>151</v>
      </c>
      <c r="AU1219" s="252" t="s">
        <v>80</v>
      </c>
      <c r="AV1219" s="14" t="s">
        <v>80</v>
      </c>
      <c r="AW1219" s="14" t="s">
        <v>33</v>
      </c>
      <c r="AX1219" s="14" t="s">
        <v>71</v>
      </c>
      <c r="AY1219" s="252" t="s">
        <v>140</v>
      </c>
    </row>
    <row r="1220" s="14" customFormat="1">
      <c r="A1220" s="14"/>
      <c r="B1220" s="242"/>
      <c r="C1220" s="243"/>
      <c r="D1220" s="233" t="s">
        <v>151</v>
      </c>
      <c r="E1220" s="244" t="s">
        <v>18</v>
      </c>
      <c r="F1220" s="245" t="s">
        <v>906</v>
      </c>
      <c r="G1220" s="243"/>
      <c r="H1220" s="246">
        <v>12.65</v>
      </c>
      <c r="I1220" s="247"/>
      <c r="J1220" s="243"/>
      <c r="K1220" s="243"/>
      <c r="L1220" s="248"/>
      <c r="M1220" s="249"/>
      <c r="N1220" s="250"/>
      <c r="O1220" s="250"/>
      <c r="P1220" s="250"/>
      <c r="Q1220" s="250"/>
      <c r="R1220" s="250"/>
      <c r="S1220" s="250"/>
      <c r="T1220" s="251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2" t="s">
        <v>151</v>
      </c>
      <c r="AU1220" s="252" t="s">
        <v>80</v>
      </c>
      <c r="AV1220" s="14" t="s">
        <v>80</v>
      </c>
      <c r="AW1220" s="14" t="s">
        <v>33</v>
      </c>
      <c r="AX1220" s="14" t="s">
        <v>71</v>
      </c>
      <c r="AY1220" s="252" t="s">
        <v>140</v>
      </c>
    </row>
    <row r="1221" s="14" customFormat="1">
      <c r="A1221" s="14"/>
      <c r="B1221" s="242"/>
      <c r="C1221" s="243"/>
      <c r="D1221" s="233" t="s">
        <v>151</v>
      </c>
      <c r="E1221" s="244" t="s">
        <v>18</v>
      </c>
      <c r="F1221" s="245" t="s">
        <v>907</v>
      </c>
      <c r="G1221" s="243"/>
      <c r="H1221" s="246">
        <v>0.78000000000000003</v>
      </c>
      <c r="I1221" s="247"/>
      <c r="J1221" s="243"/>
      <c r="K1221" s="243"/>
      <c r="L1221" s="248"/>
      <c r="M1221" s="249"/>
      <c r="N1221" s="250"/>
      <c r="O1221" s="250"/>
      <c r="P1221" s="250"/>
      <c r="Q1221" s="250"/>
      <c r="R1221" s="250"/>
      <c r="S1221" s="250"/>
      <c r="T1221" s="251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2" t="s">
        <v>151</v>
      </c>
      <c r="AU1221" s="252" t="s">
        <v>80</v>
      </c>
      <c r="AV1221" s="14" t="s">
        <v>80</v>
      </c>
      <c r="AW1221" s="14" t="s">
        <v>33</v>
      </c>
      <c r="AX1221" s="14" t="s">
        <v>71</v>
      </c>
      <c r="AY1221" s="252" t="s">
        <v>140</v>
      </c>
    </row>
    <row r="1222" s="14" customFormat="1">
      <c r="A1222" s="14"/>
      <c r="B1222" s="242"/>
      <c r="C1222" s="243"/>
      <c r="D1222" s="233" t="s">
        <v>151</v>
      </c>
      <c r="E1222" s="244" t="s">
        <v>18</v>
      </c>
      <c r="F1222" s="245" t="s">
        <v>907</v>
      </c>
      <c r="G1222" s="243"/>
      <c r="H1222" s="246">
        <v>0.78000000000000003</v>
      </c>
      <c r="I1222" s="247"/>
      <c r="J1222" s="243"/>
      <c r="K1222" s="243"/>
      <c r="L1222" s="248"/>
      <c r="M1222" s="249"/>
      <c r="N1222" s="250"/>
      <c r="O1222" s="250"/>
      <c r="P1222" s="250"/>
      <c r="Q1222" s="250"/>
      <c r="R1222" s="250"/>
      <c r="S1222" s="250"/>
      <c r="T1222" s="251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2" t="s">
        <v>151</v>
      </c>
      <c r="AU1222" s="252" t="s">
        <v>80</v>
      </c>
      <c r="AV1222" s="14" t="s">
        <v>80</v>
      </c>
      <c r="AW1222" s="14" t="s">
        <v>33</v>
      </c>
      <c r="AX1222" s="14" t="s">
        <v>71</v>
      </c>
      <c r="AY1222" s="252" t="s">
        <v>140</v>
      </c>
    </row>
    <row r="1223" s="13" customFormat="1">
      <c r="A1223" s="13"/>
      <c r="B1223" s="231"/>
      <c r="C1223" s="232"/>
      <c r="D1223" s="233" t="s">
        <v>151</v>
      </c>
      <c r="E1223" s="234" t="s">
        <v>18</v>
      </c>
      <c r="F1223" s="235" t="s">
        <v>908</v>
      </c>
      <c r="G1223" s="232"/>
      <c r="H1223" s="234" t="s">
        <v>18</v>
      </c>
      <c r="I1223" s="236"/>
      <c r="J1223" s="232"/>
      <c r="K1223" s="232"/>
      <c r="L1223" s="237"/>
      <c r="M1223" s="238"/>
      <c r="N1223" s="239"/>
      <c r="O1223" s="239"/>
      <c r="P1223" s="239"/>
      <c r="Q1223" s="239"/>
      <c r="R1223" s="239"/>
      <c r="S1223" s="239"/>
      <c r="T1223" s="240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1" t="s">
        <v>151</v>
      </c>
      <c r="AU1223" s="241" t="s">
        <v>80</v>
      </c>
      <c r="AV1223" s="13" t="s">
        <v>78</v>
      </c>
      <c r="AW1223" s="13" t="s">
        <v>33</v>
      </c>
      <c r="AX1223" s="13" t="s">
        <v>71</v>
      </c>
      <c r="AY1223" s="241" t="s">
        <v>140</v>
      </c>
    </row>
    <row r="1224" s="14" customFormat="1">
      <c r="A1224" s="14"/>
      <c r="B1224" s="242"/>
      <c r="C1224" s="243"/>
      <c r="D1224" s="233" t="s">
        <v>151</v>
      </c>
      <c r="E1224" s="244" t="s">
        <v>18</v>
      </c>
      <c r="F1224" s="245" t="s">
        <v>909</v>
      </c>
      <c r="G1224" s="243"/>
      <c r="H1224" s="246">
        <v>4.7999999999999998</v>
      </c>
      <c r="I1224" s="247"/>
      <c r="J1224" s="243"/>
      <c r="K1224" s="243"/>
      <c r="L1224" s="248"/>
      <c r="M1224" s="249"/>
      <c r="N1224" s="250"/>
      <c r="O1224" s="250"/>
      <c r="P1224" s="250"/>
      <c r="Q1224" s="250"/>
      <c r="R1224" s="250"/>
      <c r="S1224" s="250"/>
      <c r="T1224" s="251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2" t="s">
        <v>151</v>
      </c>
      <c r="AU1224" s="252" t="s">
        <v>80</v>
      </c>
      <c r="AV1224" s="14" t="s">
        <v>80</v>
      </c>
      <c r="AW1224" s="14" t="s">
        <v>33</v>
      </c>
      <c r="AX1224" s="14" t="s">
        <v>71</v>
      </c>
      <c r="AY1224" s="252" t="s">
        <v>140</v>
      </c>
    </row>
    <row r="1225" s="14" customFormat="1">
      <c r="A1225" s="14"/>
      <c r="B1225" s="242"/>
      <c r="C1225" s="243"/>
      <c r="D1225" s="233" t="s">
        <v>151</v>
      </c>
      <c r="E1225" s="244" t="s">
        <v>18</v>
      </c>
      <c r="F1225" s="245" t="s">
        <v>909</v>
      </c>
      <c r="G1225" s="243"/>
      <c r="H1225" s="246">
        <v>4.7999999999999998</v>
      </c>
      <c r="I1225" s="247"/>
      <c r="J1225" s="243"/>
      <c r="K1225" s="243"/>
      <c r="L1225" s="248"/>
      <c r="M1225" s="249"/>
      <c r="N1225" s="250"/>
      <c r="O1225" s="250"/>
      <c r="P1225" s="250"/>
      <c r="Q1225" s="250"/>
      <c r="R1225" s="250"/>
      <c r="S1225" s="250"/>
      <c r="T1225" s="251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2" t="s">
        <v>151</v>
      </c>
      <c r="AU1225" s="252" t="s">
        <v>80</v>
      </c>
      <c r="AV1225" s="14" t="s">
        <v>80</v>
      </c>
      <c r="AW1225" s="14" t="s">
        <v>33</v>
      </c>
      <c r="AX1225" s="14" t="s">
        <v>71</v>
      </c>
      <c r="AY1225" s="252" t="s">
        <v>140</v>
      </c>
    </row>
    <row r="1226" s="14" customFormat="1">
      <c r="A1226" s="14"/>
      <c r="B1226" s="242"/>
      <c r="C1226" s="243"/>
      <c r="D1226" s="233" t="s">
        <v>151</v>
      </c>
      <c r="E1226" s="244" t="s">
        <v>18</v>
      </c>
      <c r="F1226" s="245" t="s">
        <v>909</v>
      </c>
      <c r="G1226" s="243"/>
      <c r="H1226" s="246">
        <v>4.7999999999999998</v>
      </c>
      <c r="I1226" s="247"/>
      <c r="J1226" s="243"/>
      <c r="K1226" s="243"/>
      <c r="L1226" s="248"/>
      <c r="M1226" s="249"/>
      <c r="N1226" s="250"/>
      <c r="O1226" s="250"/>
      <c r="P1226" s="250"/>
      <c r="Q1226" s="250"/>
      <c r="R1226" s="250"/>
      <c r="S1226" s="250"/>
      <c r="T1226" s="251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2" t="s">
        <v>151</v>
      </c>
      <c r="AU1226" s="252" t="s">
        <v>80</v>
      </c>
      <c r="AV1226" s="14" t="s">
        <v>80</v>
      </c>
      <c r="AW1226" s="14" t="s">
        <v>33</v>
      </c>
      <c r="AX1226" s="14" t="s">
        <v>71</v>
      </c>
      <c r="AY1226" s="252" t="s">
        <v>140</v>
      </c>
    </row>
    <row r="1227" s="14" customFormat="1">
      <c r="A1227" s="14"/>
      <c r="B1227" s="242"/>
      <c r="C1227" s="243"/>
      <c r="D1227" s="233" t="s">
        <v>151</v>
      </c>
      <c r="E1227" s="244" t="s">
        <v>18</v>
      </c>
      <c r="F1227" s="245" t="s">
        <v>909</v>
      </c>
      <c r="G1227" s="243"/>
      <c r="H1227" s="246">
        <v>4.7999999999999998</v>
      </c>
      <c r="I1227" s="247"/>
      <c r="J1227" s="243"/>
      <c r="K1227" s="243"/>
      <c r="L1227" s="248"/>
      <c r="M1227" s="249"/>
      <c r="N1227" s="250"/>
      <c r="O1227" s="250"/>
      <c r="P1227" s="250"/>
      <c r="Q1227" s="250"/>
      <c r="R1227" s="250"/>
      <c r="S1227" s="250"/>
      <c r="T1227" s="251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2" t="s">
        <v>151</v>
      </c>
      <c r="AU1227" s="252" t="s">
        <v>80</v>
      </c>
      <c r="AV1227" s="14" t="s">
        <v>80</v>
      </c>
      <c r="AW1227" s="14" t="s">
        <v>33</v>
      </c>
      <c r="AX1227" s="14" t="s">
        <v>71</v>
      </c>
      <c r="AY1227" s="252" t="s">
        <v>140</v>
      </c>
    </row>
    <row r="1228" s="14" customFormat="1">
      <c r="A1228" s="14"/>
      <c r="B1228" s="242"/>
      <c r="C1228" s="243"/>
      <c r="D1228" s="233" t="s">
        <v>151</v>
      </c>
      <c r="E1228" s="244" t="s">
        <v>18</v>
      </c>
      <c r="F1228" s="245" t="s">
        <v>910</v>
      </c>
      <c r="G1228" s="243"/>
      <c r="H1228" s="246">
        <v>36</v>
      </c>
      <c r="I1228" s="247"/>
      <c r="J1228" s="243"/>
      <c r="K1228" s="243"/>
      <c r="L1228" s="248"/>
      <c r="M1228" s="249"/>
      <c r="N1228" s="250"/>
      <c r="O1228" s="250"/>
      <c r="P1228" s="250"/>
      <c r="Q1228" s="250"/>
      <c r="R1228" s="250"/>
      <c r="S1228" s="250"/>
      <c r="T1228" s="251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2" t="s">
        <v>151</v>
      </c>
      <c r="AU1228" s="252" t="s">
        <v>80</v>
      </c>
      <c r="AV1228" s="14" t="s">
        <v>80</v>
      </c>
      <c r="AW1228" s="14" t="s">
        <v>33</v>
      </c>
      <c r="AX1228" s="14" t="s">
        <v>71</v>
      </c>
      <c r="AY1228" s="252" t="s">
        <v>140</v>
      </c>
    </row>
    <row r="1229" s="14" customFormat="1">
      <c r="A1229" s="14"/>
      <c r="B1229" s="242"/>
      <c r="C1229" s="243"/>
      <c r="D1229" s="233" t="s">
        <v>151</v>
      </c>
      <c r="E1229" s="244" t="s">
        <v>18</v>
      </c>
      <c r="F1229" s="245" t="s">
        <v>910</v>
      </c>
      <c r="G1229" s="243"/>
      <c r="H1229" s="246">
        <v>36</v>
      </c>
      <c r="I1229" s="247"/>
      <c r="J1229" s="243"/>
      <c r="K1229" s="243"/>
      <c r="L1229" s="248"/>
      <c r="M1229" s="249"/>
      <c r="N1229" s="250"/>
      <c r="O1229" s="250"/>
      <c r="P1229" s="250"/>
      <c r="Q1229" s="250"/>
      <c r="R1229" s="250"/>
      <c r="S1229" s="250"/>
      <c r="T1229" s="251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2" t="s">
        <v>151</v>
      </c>
      <c r="AU1229" s="252" t="s">
        <v>80</v>
      </c>
      <c r="AV1229" s="14" t="s">
        <v>80</v>
      </c>
      <c r="AW1229" s="14" t="s">
        <v>33</v>
      </c>
      <c r="AX1229" s="14" t="s">
        <v>71</v>
      </c>
      <c r="AY1229" s="252" t="s">
        <v>140</v>
      </c>
    </row>
    <row r="1230" s="14" customFormat="1">
      <c r="A1230" s="14"/>
      <c r="B1230" s="242"/>
      <c r="C1230" s="243"/>
      <c r="D1230" s="233" t="s">
        <v>151</v>
      </c>
      <c r="E1230" s="244" t="s">
        <v>18</v>
      </c>
      <c r="F1230" s="245" t="s">
        <v>397</v>
      </c>
      <c r="G1230" s="243"/>
      <c r="H1230" s="246">
        <v>0.64000000000000001</v>
      </c>
      <c r="I1230" s="247"/>
      <c r="J1230" s="243"/>
      <c r="K1230" s="243"/>
      <c r="L1230" s="248"/>
      <c r="M1230" s="249"/>
      <c r="N1230" s="250"/>
      <c r="O1230" s="250"/>
      <c r="P1230" s="250"/>
      <c r="Q1230" s="250"/>
      <c r="R1230" s="250"/>
      <c r="S1230" s="250"/>
      <c r="T1230" s="251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2" t="s">
        <v>151</v>
      </c>
      <c r="AU1230" s="252" t="s">
        <v>80</v>
      </c>
      <c r="AV1230" s="14" t="s">
        <v>80</v>
      </c>
      <c r="AW1230" s="14" t="s">
        <v>33</v>
      </c>
      <c r="AX1230" s="14" t="s">
        <v>71</v>
      </c>
      <c r="AY1230" s="252" t="s">
        <v>140</v>
      </c>
    </row>
    <row r="1231" s="14" customFormat="1">
      <c r="A1231" s="14"/>
      <c r="B1231" s="242"/>
      <c r="C1231" s="243"/>
      <c r="D1231" s="233" t="s">
        <v>151</v>
      </c>
      <c r="E1231" s="244" t="s">
        <v>18</v>
      </c>
      <c r="F1231" s="245" t="s">
        <v>397</v>
      </c>
      <c r="G1231" s="243"/>
      <c r="H1231" s="246">
        <v>0.64000000000000001</v>
      </c>
      <c r="I1231" s="247"/>
      <c r="J1231" s="243"/>
      <c r="K1231" s="243"/>
      <c r="L1231" s="248"/>
      <c r="M1231" s="249"/>
      <c r="N1231" s="250"/>
      <c r="O1231" s="250"/>
      <c r="P1231" s="250"/>
      <c r="Q1231" s="250"/>
      <c r="R1231" s="250"/>
      <c r="S1231" s="250"/>
      <c r="T1231" s="251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2" t="s">
        <v>151</v>
      </c>
      <c r="AU1231" s="252" t="s">
        <v>80</v>
      </c>
      <c r="AV1231" s="14" t="s">
        <v>80</v>
      </c>
      <c r="AW1231" s="14" t="s">
        <v>33</v>
      </c>
      <c r="AX1231" s="14" t="s">
        <v>71</v>
      </c>
      <c r="AY1231" s="252" t="s">
        <v>140</v>
      </c>
    </row>
    <row r="1232" s="14" customFormat="1">
      <c r="A1232" s="14"/>
      <c r="B1232" s="242"/>
      <c r="C1232" s="243"/>
      <c r="D1232" s="233" t="s">
        <v>151</v>
      </c>
      <c r="E1232" s="244" t="s">
        <v>18</v>
      </c>
      <c r="F1232" s="245" t="s">
        <v>911</v>
      </c>
      <c r="G1232" s="243"/>
      <c r="H1232" s="246">
        <v>3.6400000000000001</v>
      </c>
      <c r="I1232" s="247"/>
      <c r="J1232" s="243"/>
      <c r="K1232" s="243"/>
      <c r="L1232" s="248"/>
      <c r="M1232" s="249"/>
      <c r="N1232" s="250"/>
      <c r="O1232" s="250"/>
      <c r="P1232" s="250"/>
      <c r="Q1232" s="250"/>
      <c r="R1232" s="250"/>
      <c r="S1232" s="250"/>
      <c r="T1232" s="251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2" t="s">
        <v>151</v>
      </c>
      <c r="AU1232" s="252" t="s">
        <v>80</v>
      </c>
      <c r="AV1232" s="14" t="s">
        <v>80</v>
      </c>
      <c r="AW1232" s="14" t="s">
        <v>33</v>
      </c>
      <c r="AX1232" s="14" t="s">
        <v>71</v>
      </c>
      <c r="AY1232" s="252" t="s">
        <v>140</v>
      </c>
    </row>
    <row r="1233" s="14" customFormat="1">
      <c r="A1233" s="14"/>
      <c r="B1233" s="242"/>
      <c r="C1233" s="243"/>
      <c r="D1233" s="233" t="s">
        <v>151</v>
      </c>
      <c r="E1233" s="244" t="s">
        <v>18</v>
      </c>
      <c r="F1233" s="245" t="s">
        <v>911</v>
      </c>
      <c r="G1233" s="243"/>
      <c r="H1233" s="246">
        <v>3.6400000000000001</v>
      </c>
      <c r="I1233" s="247"/>
      <c r="J1233" s="243"/>
      <c r="K1233" s="243"/>
      <c r="L1233" s="248"/>
      <c r="M1233" s="249"/>
      <c r="N1233" s="250"/>
      <c r="O1233" s="250"/>
      <c r="P1233" s="250"/>
      <c r="Q1233" s="250"/>
      <c r="R1233" s="250"/>
      <c r="S1233" s="250"/>
      <c r="T1233" s="251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2" t="s">
        <v>151</v>
      </c>
      <c r="AU1233" s="252" t="s">
        <v>80</v>
      </c>
      <c r="AV1233" s="14" t="s">
        <v>80</v>
      </c>
      <c r="AW1233" s="14" t="s">
        <v>33</v>
      </c>
      <c r="AX1233" s="14" t="s">
        <v>71</v>
      </c>
      <c r="AY1233" s="252" t="s">
        <v>140</v>
      </c>
    </row>
    <row r="1234" s="14" customFormat="1">
      <c r="A1234" s="14"/>
      <c r="B1234" s="242"/>
      <c r="C1234" s="243"/>
      <c r="D1234" s="233" t="s">
        <v>151</v>
      </c>
      <c r="E1234" s="244" t="s">
        <v>18</v>
      </c>
      <c r="F1234" s="245" t="s">
        <v>912</v>
      </c>
      <c r="G1234" s="243"/>
      <c r="H1234" s="246">
        <v>-7.5599999999999996</v>
      </c>
      <c r="I1234" s="247"/>
      <c r="J1234" s="243"/>
      <c r="K1234" s="243"/>
      <c r="L1234" s="248"/>
      <c r="M1234" s="249"/>
      <c r="N1234" s="250"/>
      <c r="O1234" s="250"/>
      <c r="P1234" s="250"/>
      <c r="Q1234" s="250"/>
      <c r="R1234" s="250"/>
      <c r="S1234" s="250"/>
      <c r="T1234" s="251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2" t="s">
        <v>151</v>
      </c>
      <c r="AU1234" s="252" t="s">
        <v>80</v>
      </c>
      <c r="AV1234" s="14" t="s">
        <v>80</v>
      </c>
      <c r="AW1234" s="14" t="s">
        <v>33</v>
      </c>
      <c r="AX1234" s="14" t="s">
        <v>71</v>
      </c>
      <c r="AY1234" s="252" t="s">
        <v>140</v>
      </c>
    </row>
    <row r="1235" s="15" customFormat="1">
      <c r="A1235" s="15"/>
      <c r="B1235" s="253"/>
      <c r="C1235" s="254"/>
      <c r="D1235" s="233" t="s">
        <v>151</v>
      </c>
      <c r="E1235" s="255" t="s">
        <v>18</v>
      </c>
      <c r="F1235" s="256" t="s">
        <v>154</v>
      </c>
      <c r="G1235" s="254"/>
      <c r="H1235" s="257">
        <v>300.08999999999997</v>
      </c>
      <c r="I1235" s="258"/>
      <c r="J1235" s="254"/>
      <c r="K1235" s="254"/>
      <c r="L1235" s="259"/>
      <c r="M1235" s="260"/>
      <c r="N1235" s="261"/>
      <c r="O1235" s="261"/>
      <c r="P1235" s="261"/>
      <c r="Q1235" s="261"/>
      <c r="R1235" s="261"/>
      <c r="S1235" s="261"/>
      <c r="T1235" s="262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63" t="s">
        <v>151</v>
      </c>
      <c r="AU1235" s="263" t="s">
        <v>80</v>
      </c>
      <c r="AV1235" s="15" t="s">
        <v>147</v>
      </c>
      <c r="AW1235" s="15" t="s">
        <v>33</v>
      </c>
      <c r="AX1235" s="15" t="s">
        <v>78</v>
      </c>
      <c r="AY1235" s="263" t="s">
        <v>140</v>
      </c>
    </row>
    <row r="1236" s="2" customFormat="1" ht="21.75" customHeight="1">
      <c r="A1236" s="40"/>
      <c r="B1236" s="41"/>
      <c r="C1236" s="214" t="s">
        <v>913</v>
      </c>
      <c r="D1236" s="214" t="s">
        <v>142</v>
      </c>
      <c r="E1236" s="215" t="s">
        <v>914</v>
      </c>
      <c r="F1236" s="216" t="s">
        <v>915</v>
      </c>
      <c r="G1236" s="217" t="s">
        <v>145</v>
      </c>
      <c r="H1236" s="218">
        <v>62.729999999999997</v>
      </c>
      <c r="I1236" s="219"/>
      <c r="J1236" s="218">
        <f>ROUND(I1236*H1236,2)</f>
        <v>0</v>
      </c>
      <c r="K1236" s="216" t="s">
        <v>146</v>
      </c>
      <c r="L1236" s="46"/>
      <c r="M1236" s="220" t="s">
        <v>18</v>
      </c>
      <c r="N1236" s="221" t="s">
        <v>42</v>
      </c>
      <c r="O1236" s="86"/>
      <c r="P1236" s="222">
        <f>O1236*H1236</f>
        <v>0</v>
      </c>
      <c r="Q1236" s="222">
        <v>0</v>
      </c>
      <c r="R1236" s="222">
        <f>Q1236*H1236</f>
        <v>0</v>
      </c>
      <c r="S1236" s="222">
        <v>0.058999999999999997</v>
      </c>
      <c r="T1236" s="223">
        <f>S1236*H1236</f>
        <v>3.7010699999999996</v>
      </c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R1236" s="224" t="s">
        <v>147</v>
      </c>
      <c r="AT1236" s="224" t="s">
        <v>142</v>
      </c>
      <c r="AU1236" s="224" t="s">
        <v>80</v>
      </c>
      <c r="AY1236" s="19" t="s">
        <v>140</v>
      </c>
      <c r="BE1236" s="225">
        <f>IF(N1236="základní",J1236,0)</f>
        <v>0</v>
      </c>
      <c r="BF1236" s="225">
        <f>IF(N1236="snížená",J1236,0)</f>
        <v>0</v>
      </c>
      <c r="BG1236" s="225">
        <f>IF(N1236="zákl. přenesená",J1236,0)</f>
        <v>0</v>
      </c>
      <c r="BH1236" s="225">
        <f>IF(N1236="sníž. přenesená",J1236,0)</f>
        <v>0</v>
      </c>
      <c r="BI1236" s="225">
        <f>IF(N1236="nulová",J1236,0)</f>
        <v>0</v>
      </c>
      <c r="BJ1236" s="19" t="s">
        <v>78</v>
      </c>
      <c r="BK1236" s="225">
        <f>ROUND(I1236*H1236,2)</f>
        <v>0</v>
      </c>
      <c r="BL1236" s="19" t="s">
        <v>147</v>
      </c>
      <c r="BM1236" s="224" t="s">
        <v>916</v>
      </c>
    </row>
    <row r="1237" s="2" customFormat="1">
      <c r="A1237" s="40"/>
      <c r="B1237" s="41"/>
      <c r="C1237" s="42"/>
      <c r="D1237" s="226" t="s">
        <v>149</v>
      </c>
      <c r="E1237" s="42"/>
      <c r="F1237" s="227" t="s">
        <v>917</v>
      </c>
      <c r="G1237" s="42"/>
      <c r="H1237" s="42"/>
      <c r="I1237" s="228"/>
      <c r="J1237" s="42"/>
      <c r="K1237" s="42"/>
      <c r="L1237" s="46"/>
      <c r="M1237" s="229"/>
      <c r="N1237" s="230"/>
      <c r="O1237" s="86"/>
      <c r="P1237" s="86"/>
      <c r="Q1237" s="86"/>
      <c r="R1237" s="86"/>
      <c r="S1237" s="86"/>
      <c r="T1237" s="87"/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T1237" s="19" t="s">
        <v>149</v>
      </c>
      <c r="AU1237" s="19" t="s">
        <v>80</v>
      </c>
    </row>
    <row r="1238" s="14" customFormat="1">
      <c r="A1238" s="14"/>
      <c r="B1238" s="242"/>
      <c r="C1238" s="243"/>
      <c r="D1238" s="233" t="s">
        <v>151</v>
      </c>
      <c r="E1238" s="244" t="s">
        <v>18</v>
      </c>
      <c r="F1238" s="245" t="s">
        <v>918</v>
      </c>
      <c r="G1238" s="243"/>
      <c r="H1238" s="246">
        <v>6.4800000000000004</v>
      </c>
      <c r="I1238" s="247"/>
      <c r="J1238" s="243"/>
      <c r="K1238" s="243"/>
      <c r="L1238" s="248"/>
      <c r="M1238" s="249"/>
      <c r="N1238" s="250"/>
      <c r="O1238" s="250"/>
      <c r="P1238" s="250"/>
      <c r="Q1238" s="250"/>
      <c r="R1238" s="250"/>
      <c r="S1238" s="250"/>
      <c r="T1238" s="251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2" t="s">
        <v>151</v>
      </c>
      <c r="AU1238" s="252" t="s">
        <v>80</v>
      </c>
      <c r="AV1238" s="14" t="s">
        <v>80</v>
      </c>
      <c r="AW1238" s="14" t="s">
        <v>33</v>
      </c>
      <c r="AX1238" s="14" t="s">
        <v>71</v>
      </c>
      <c r="AY1238" s="252" t="s">
        <v>140</v>
      </c>
    </row>
    <row r="1239" s="14" customFormat="1">
      <c r="A1239" s="14"/>
      <c r="B1239" s="242"/>
      <c r="C1239" s="243"/>
      <c r="D1239" s="233" t="s">
        <v>151</v>
      </c>
      <c r="E1239" s="244" t="s">
        <v>18</v>
      </c>
      <c r="F1239" s="245" t="s">
        <v>919</v>
      </c>
      <c r="G1239" s="243"/>
      <c r="H1239" s="246">
        <v>46.799999999999997</v>
      </c>
      <c r="I1239" s="247"/>
      <c r="J1239" s="243"/>
      <c r="K1239" s="243"/>
      <c r="L1239" s="248"/>
      <c r="M1239" s="249"/>
      <c r="N1239" s="250"/>
      <c r="O1239" s="250"/>
      <c r="P1239" s="250"/>
      <c r="Q1239" s="250"/>
      <c r="R1239" s="250"/>
      <c r="S1239" s="250"/>
      <c r="T1239" s="251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2" t="s">
        <v>151</v>
      </c>
      <c r="AU1239" s="252" t="s">
        <v>80</v>
      </c>
      <c r="AV1239" s="14" t="s">
        <v>80</v>
      </c>
      <c r="AW1239" s="14" t="s">
        <v>33</v>
      </c>
      <c r="AX1239" s="14" t="s">
        <v>71</v>
      </c>
      <c r="AY1239" s="252" t="s">
        <v>140</v>
      </c>
    </row>
    <row r="1240" s="14" customFormat="1">
      <c r="A1240" s="14"/>
      <c r="B1240" s="242"/>
      <c r="C1240" s="243"/>
      <c r="D1240" s="233" t="s">
        <v>151</v>
      </c>
      <c r="E1240" s="244" t="s">
        <v>18</v>
      </c>
      <c r="F1240" s="245" t="s">
        <v>764</v>
      </c>
      <c r="G1240" s="243"/>
      <c r="H1240" s="246">
        <v>5.4000000000000004</v>
      </c>
      <c r="I1240" s="247"/>
      <c r="J1240" s="243"/>
      <c r="K1240" s="243"/>
      <c r="L1240" s="248"/>
      <c r="M1240" s="249"/>
      <c r="N1240" s="250"/>
      <c r="O1240" s="250"/>
      <c r="P1240" s="250"/>
      <c r="Q1240" s="250"/>
      <c r="R1240" s="250"/>
      <c r="S1240" s="250"/>
      <c r="T1240" s="251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2" t="s">
        <v>151</v>
      </c>
      <c r="AU1240" s="252" t="s">
        <v>80</v>
      </c>
      <c r="AV1240" s="14" t="s">
        <v>80</v>
      </c>
      <c r="AW1240" s="14" t="s">
        <v>33</v>
      </c>
      <c r="AX1240" s="14" t="s">
        <v>71</v>
      </c>
      <c r="AY1240" s="252" t="s">
        <v>140</v>
      </c>
    </row>
    <row r="1241" s="14" customFormat="1">
      <c r="A1241" s="14"/>
      <c r="B1241" s="242"/>
      <c r="C1241" s="243"/>
      <c r="D1241" s="233" t="s">
        <v>151</v>
      </c>
      <c r="E1241" s="244" t="s">
        <v>18</v>
      </c>
      <c r="F1241" s="245" t="s">
        <v>767</v>
      </c>
      <c r="G1241" s="243"/>
      <c r="H1241" s="246">
        <v>4.0499999999999998</v>
      </c>
      <c r="I1241" s="247"/>
      <c r="J1241" s="243"/>
      <c r="K1241" s="243"/>
      <c r="L1241" s="248"/>
      <c r="M1241" s="249"/>
      <c r="N1241" s="250"/>
      <c r="O1241" s="250"/>
      <c r="P1241" s="250"/>
      <c r="Q1241" s="250"/>
      <c r="R1241" s="250"/>
      <c r="S1241" s="250"/>
      <c r="T1241" s="251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2" t="s">
        <v>151</v>
      </c>
      <c r="AU1241" s="252" t="s">
        <v>80</v>
      </c>
      <c r="AV1241" s="14" t="s">
        <v>80</v>
      </c>
      <c r="AW1241" s="14" t="s">
        <v>33</v>
      </c>
      <c r="AX1241" s="14" t="s">
        <v>71</v>
      </c>
      <c r="AY1241" s="252" t="s">
        <v>140</v>
      </c>
    </row>
    <row r="1242" s="15" customFormat="1">
      <c r="A1242" s="15"/>
      <c r="B1242" s="253"/>
      <c r="C1242" s="254"/>
      <c r="D1242" s="233" t="s">
        <v>151</v>
      </c>
      <c r="E1242" s="255" t="s">
        <v>18</v>
      </c>
      <c r="F1242" s="256" t="s">
        <v>154</v>
      </c>
      <c r="G1242" s="254"/>
      <c r="H1242" s="257">
        <v>62.729999999999997</v>
      </c>
      <c r="I1242" s="258"/>
      <c r="J1242" s="254"/>
      <c r="K1242" s="254"/>
      <c r="L1242" s="259"/>
      <c r="M1242" s="260"/>
      <c r="N1242" s="261"/>
      <c r="O1242" s="261"/>
      <c r="P1242" s="261"/>
      <c r="Q1242" s="261"/>
      <c r="R1242" s="261"/>
      <c r="S1242" s="261"/>
      <c r="T1242" s="262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63" t="s">
        <v>151</v>
      </c>
      <c r="AU1242" s="263" t="s">
        <v>80</v>
      </c>
      <c r="AV1242" s="15" t="s">
        <v>147</v>
      </c>
      <c r="AW1242" s="15" t="s">
        <v>33</v>
      </c>
      <c r="AX1242" s="15" t="s">
        <v>78</v>
      </c>
      <c r="AY1242" s="263" t="s">
        <v>140</v>
      </c>
    </row>
    <row r="1243" s="2" customFormat="1" ht="21.75" customHeight="1">
      <c r="A1243" s="40"/>
      <c r="B1243" s="41"/>
      <c r="C1243" s="214" t="s">
        <v>920</v>
      </c>
      <c r="D1243" s="214" t="s">
        <v>142</v>
      </c>
      <c r="E1243" s="215" t="s">
        <v>921</v>
      </c>
      <c r="F1243" s="216" t="s">
        <v>922</v>
      </c>
      <c r="G1243" s="217" t="s">
        <v>145</v>
      </c>
      <c r="H1243" s="218">
        <v>143.63999999999999</v>
      </c>
      <c r="I1243" s="219"/>
      <c r="J1243" s="218">
        <f>ROUND(I1243*H1243,2)</f>
        <v>0</v>
      </c>
      <c r="K1243" s="216" t="s">
        <v>146</v>
      </c>
      <c r="L1243" s="46"/>
      <c r="M1243" s="220" t="s">
        <v>18</v>
      </c>
      <c r="N1243" s="221" t="s">
        <v>42</v>
      </c>
      <c r="O1243" s="86"/>
      <c r="P1243" s="222">
        <f>O1243*H1243</f>
        <v>0</v>
      </c>
      <c r="Q1243" s="222">
        <v>0</v>
      </c>
      <c r="R1243" s="222">
        <f>Q1243*H1243</f>
        <v>0</v>
      </c>
      <c r="S1243" s="222">
        <v>0.050999999999999997</v>
      </c>
      <c r="T1243" s="223">
        <f>S1243*H1243</f>
        <v>7.325639999999999</v>
      </c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R1243" s="224" t="s">
        <v>147</v>
      </c>
      <c r="AT1243" s="224" t="s">
        <v>142</v>
      </c>
      <c r="AU1243" s="224" t="s">
        <v>80</v>
      </c>
      <c r="AY1243" s="19" t="s">
        <v>140</v>
      </c>
      <c r="BE1243" s="225">
        <f>IF(N1243="základní",J1243,0)</f>
        <v>0</v>
      </c>
      <c r="BF1243" s="225">
        <f>IF(N1243="snížená",J1243,0)</f>
        <v>0</v>
      </c>
      <c r="BG1243" s="225">
        <f>IF(N1243="zákl. přenesená",J1243,0)</f>
        <v>0</v>
      </c>
      <c r="BH1243" s="225">
        <f>IF(N1243="sníž. přenesená",J1243,0)</f>
        <v>0</v>
      </c>
      <c r="BI1243" s="225">
        <f>IF(N1243="nulová",J1243,0)</f>
        <v>0</v>
      </c>
      <c r="BJ1243" s="19" t="s">
        <v>78</v>
      </c>
      <c r="BK1243" s="225">
        <f>ROUND(I1243*H1243,2)</f>
        <v>0</v>
      </c>
      <c r="BL1243" s="19" t="s">
        <v>147</v>
      </c>
      <c r="BM1243" s="224" t="s">
        <v>923</v>
      </c>
    </row>
    <row r="1244" s="2" customFormat="1">
      <c r="A1244" s="40"/>
      <c r="B1244" s="41"/>
      <c r="C1244" s="42"/>
      <c r="D1244" s="226" t="s">
        <v>149</v>
      </c>
      <c r="E1244" s="42"/>
      <c r="F1244" s="227" t="s">
        <v>924</v>
      </c>
      <c r="G1244" s="42"/>
      <c r="H1244" s="42"/>
      <c r="I1244" s="228"/>
      <c r="J1244" s="42"/>
      <c r="K1244" s="42"/>
      <c r="L1244" s="46"/>
      <c r="M1244" s="229"/>
      <c r="N1244" s="230"/>
      <c r="O1244" s="86"/>
      <c r="P1244" s="86"/>
      <c r="Q1244" s="86"/>
      <c r="R1244" s="86"/>
      <c r="S1244" s="86"/>
      <c r="T1244" s="87"/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T1244" s="19" t="s">
        <v>149</v>
      </c>
      <c r="AU1244" s="19" t="s">
        <v>80</v>
      </c>
    </row>
    <row r="1245" s="14" customFormat="1">
      <c r="A1245" s="14"/>
      <c r="B1245" s="242"/>
      <c r="C1245" s="243"/>
      <c r="D1245" s="233" t="s">
        <v>151</v>
      </c>
      <c r="E1245" s="244" t="s">
        <v>18</v>
      </c>
      <c r="F1245" s="245" t="s">
        <v>925</v>
      </c>
      <c r="G1245" s="243"/>
      <c r="H1245" s="246">
        <v>115.92</v>
      </c>
      <c r="I1245" s="247"/>
      <c r="J1245" s="243"/>
      <c r="K1245" s="243"/>
      <c r="L1245" s="248"/>
      <c r="M1245" s="249"/>
      <c r="N1245" s="250"/>
      <c r="O1245" s="250"/>
      <c r="P1245" s="250"/>
      <c r="Q1245" s="250"/>
      <c r="R1245" s="250"/>
      <c r="S1245" s="250"/>
      <c r="T1245" s="251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2" t="s">
        <v>151</v>
      </c>
      <c r="AU1245" s="252" t="s">
        <v>80</v>
      </c>
      <c r="AV1245" s="14" t="s">
        <v>80</v>
      </c>
      <c r="AW1245" s="14" t="s">
        <v>33</v>
      </c>
      <c r="AX1245" s="14" t="s">
        <v>71</v>
      </c>
      <c r="AY1245" s="252" t="s">
        <v>140</v>
      </c>
    </row>
    <row r="1246" s="14" customFormat="1">
      <c r="A1246" s="14"/>
      <c r="B1246" s="242"/>
      <c r="C1246" s="243"/>
      <c r="D1246" s="233" t="s">
        <v>151</v>
      </c>
      <c r="E1246" s="244" t="s">
        <v>18</v>
      </c>
      <c r="F1246" s="245" t="s">
        <v>760</v>
      </c>
      <c r="G1246" s="243"/>
      <c r="H1246" s="246">
        <v>27.719999999999999</v>
      </c>
      <c r="I1246" s="247"/>
      <c r="J1246" s="243"/>
      <c r="K1246" s="243"/>
      <c r="L1246" s="248"/>
      <c r="M1246" s="249"/>
      <c r="N1246" s="250"/>
      <c r="O1246" s="250"/>
      <c r="P1246" s="250"/>
      <c r="Q1246" s="250"/>
      <c r="R1246" s="250"/>
      <c r="S1246" s="250"/>
      <c r="T1246" s="251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2" t="s">
        <v>151</v>
      </c>
      <c r="AU1246" s="252" t="s">
        <v>80</v>
      </c>
      <c r="AV1246" s="14" t="s">
        <v>80</v>
      </c>
      <c r="AW1246" s="14" t="s">
        <v>33</v>
      </c>
      <c r="AX1246" s="14" t="s">
        <v>71</v>
      </c>
      <c r="AY1246" s="252" t="s">
        <v>140</v>
      </c>
    </row>
    <row r="1247" s="15" customFormat="1">
      <c r="A1247" s="15"/>
      <c r="B1247" s="253"/>
      <c r="C1247" s="254"/>
      <c r="D1247" s="233" t="s">
        <v>151</v>
      </c>
      <c r="E1247" s="255" t="s">
        <v>18</v>
      </c>
      <c r="F1247" s="256" t="s">
        <v>154</v>
      </c>
      <c r="G1247" s="254"/>
      <c r="H1247" s="257">
        <v>143.63999999999999</v>
      </c>
      <c r="I1247" s="258"/>
      <c r="J1247" s="254"/>
      <c r="K1247" s="254"/>
      <c r="L1247" s="259"/>
      <c r="M1247" s="260"/>
      <c r="N1247" s="261"/>
      <c r="O1247" s="261"/>
      <c r="P1247" s="261"/>
      <c r="Q1247" s="261"/>
      <c r="R1247" s="261"/>
      <c r="S1247" s="261"/>
      <c r="T1247" s="262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T1247" s="263" t="s">
        <v>151</v>
      </c>
      <c r="AU1247" s="263" t="s">
        <v>80</v>
      </c>
      <c r="AV1247" s="15" t="s">
        <v>147</v>
      </c>
      <c r="AW1247" s="15" t="s">
        <v>33</v>
      </c>
      <c r="AX1247" s="15" t="s">
        <v>78</v>
      </c>
      <c r="AY1247" s="263" t="s">
        <v>140</v>
      </c>
    </row>
    <row r="1248" s="2" customFormat="1" ht="21.75" customHeight="1">
      <c r="A1248" s="40"/>
      <c r="B1248" s="41"/>
      <c r="C1248" s="214" t="s">
        <v>926</v>
      </c>
      <c r="D1248" s="214" t="s">
        <v>142</v>
      </c>
      <c r="E1248" s="215" t="s">
        <v>927</v>
      </c>
      <c r="F1248" s="216" t="s">
        <v>928</v>
      </c>
      <c r="G1248" s="217" t="s">
        <v>145</v>
      </c>
      <c r="H1248" s="218">
        <v>139.75999999999999</v>
      </c>
      <c r="I1248" s="219"/>
      <c r="J1248" s="218">
        <f>ROUND(I1248*H1248,2)</f>
        <v>0</v>
      </c>
      <c r="K1248" s="216" t="s">
        <v>146</v>
      </c>
      <c r="L1248" s="46"/>
      <c r="M1248" s="220" t="s">
        <v>18</v>
      </c>
      <c r="N1248" s="221" t="s">
        <v>42</v>
      </c>
      <c r="O1248" s="86"/>
      <c r="P1248" s="222">
        <f>O1248*H1248</f>
        <v>0</v>
      </c>
      <c r="Q1248" s="222">
        <v>0</v>
      </c>
      <c r="R1248" s="222">
        <f>Q1248*H1248</f>
        <v>0</v>
      </c>
      <c r="S1248" s="222">
        <v>0.042999999999999997</v>
      </c>
      <c r="T1248" s="223">
        <f>S1248*H1248</f>
        <v>6.0096799999999995</v>
      </c>
      <c r="U1248" s="40"/>
      <c r="V1248" s="40"/>
      <c r="W1248" s="40"/>
      <c r="X1248" s="40"/>
      <c r="Y1248" s="40"/>
      <c r="Z1248" s="40"/>
      <c r="AA1248" s="40"/>
      <c r="AB1248" s="40"/>
      <c r="AC1248" s="40"/>
      <c r="AD1248" s="40"/>
      <c r="AE1248" s="40"/>
      <c r="AR1248" s="224" t="s">
        <v>147</v>
      </c>
      <c r="AT1248" s="224" t="s">
        <v>142</v>
      </c>
      <c r="AU1248" s="224" t="s">
        <v>80</v>
      </c>
      <c r="AY1248" s="19" t="s">
        <v>140</v>
      </c>
      <c r="BE1248" s="225">
        <f>IF(N1248="základní",J1248,0)</f>
        <v>0</v>
      </c>
      <c r="BF1248" s="225">
        <f>IF(N1248="snížená",J1248,0)</f>
        <v>0</v>
      </c>
      <c r="BG1248" s="225">
        <f>IF(N1248="zákl. přenesená",J1248,0)</f>
        <v>0</v>
      </c>
      <c r="BH1248" s="225">
        <f>IF(N1248="sníž. přenesená",J1248,0)</f>
        <v>0</v>
      </c>
      <c r="BI1248" s="225">
        <f>IF(N1248="nulová",J1248,0)</f>
        <v>0</v>
      </c>
      <c r="BJ1248" s="19" t="s">
        <v>78</v>
      </c>
      <c r="BK1248" s="225">
        <f>ROUND(I1248*H1248,2)</f>
        <v>0</v>
      </c>
      <c r="BL1248" s="19" t="s">
        <v>147</v>
      </c>
      <c r="BM1248" s="224" t="s">
        <v>929</v>
      </c>
    </row>
    <row r="1249" s="2" customFormat="1">
      <c r="A1249" s="40"/>
      <c r="B1249" s="41"/>
      <c r="C1249" s="42"/>
      <c r="D1249" s="226" t="s">
        <v>149</v>
      </c>
      <c r="E1249" s="42"/>
      <c r="F1249" s="227" t="s">
        <v>930</v>
      </c>
      <c r="G1249" s="42"/>
      <c r="H1249" s="42"/>
      <c r="I1249" s="228"/>
      <c r="J1249" s="42"/>
      <c r="K1249" s="42"/>
      <c r="L1249" s="46"/>
      <c r="M1249" s="229"/>
      <c r="N1249" s="230"/>
      <c r="O1249" s="86"/>
      <c r="P1249" s="86"/>
      <c r="Q1249" s="86"/>
      <c r="R1249" s="86"/>
      <c r="S1249" s="86"/>
      <c r="T1249" s="87"/>
      <c r="U1249" s="40"/>
      <c r="V1249" s="40"/>
      <c r="W1249" s="40"/>
      <c r="X1249" s="40"/>
      <c r="Y1249" s="40"/>
      <c r="Z1249" s="40"/>
      <c r="AA1249" s="40"/>
      <c r="AB1249" s="40"/>
      <c r="AC1249" s="40"/>
      <c r="AD1249" s="40"/>
      <c r="AE1249" s="40"/>
      <c r="AT1249" s="19" t="s">
        <v>149</v>
      </c>
      <c r="AU1249" s="19" t="s">
        <v>80</v>
      </c>
    </row>
    <row r="1250" s="14" customFormat="1">
      <c r="A1250" s="14"/>
      <c r="B1250" s="242"/>
      <c r="C1250" s="243"/>
      <c r="D1250" s="233" t="s">
        <v>151</v>
      </c>
      <c r="E1250" s="244" t="s">
        <v>18</v>
      </c>
      <c r="F1250" s="245" t="s">
        <v>931</v>
      </c>
      <c r="G1250" s="243"/>
      <c r="H1250" s="246">
        <v>5.0999999999999996</v>
      </c>
      <c r="I1250" s="247"/>
      <c r="J1250" s="243"/>
      <c r="K1250" s="243"/>
      <c r="L1250" s="248"/>
      <c r="M1250" s="249"/>
      <c r="N1250" s="250"/>
      <c r="O1250" s="250"/>
      <c r="P1250" s="250"/>
      <c r="Q1250" s="250"/>
      <c r="R1250" s="250"/>
      <c r="S1250" s="250"/>
      <c r="T1250" s="251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2" t="s">
        <v>151</v>
      </c>
      <c r="AU1250" s="252" t="s">
        <v>80</v>
      </c>
      <c r="AV1250" s="14" t="s">
        <v>80</v>
      </c>
      <c r="AW1250" s="14" t="s">
        <v>33</v>
      </c>
      <c r="AX1250" s="14" t="s">
        <v>71</v>
      </c>
      <c r="AY1250" s="252" t="s">
        <v>140</v>
      </c>
    </row>
    <row r="1251" s="14" customFormat="1">
      <c r="A1251" s="14"/>
      <c r="B1251" s="242"/>
      <c r="C1251" s="243"/>
      <c r="D1251" s="233" t="s">
        <v>151</v>
      </c>
      <c r="E1251" s="244" t="s">
        <v>18</v>
      </c>
      <c r="F1251" s="245" t="s">
        <v>932</v>
      </c>
      <c r="G1251" s="243"/>
      <c r="H1251" s="246">
        <v>17.219999999999999</v>
      </c>
      <c r="I1251" s="247"/>
      <c r="J1251" s="243"/>
      <c r="K1251" s="243"/>
      <c r="L1251" s="248"/>
      <c r="M1251" s="249"/>
      <c r="N1251" s="250"/>
      <c r="O1251" s="250"/>
      <c r="P1251" s="250"/>
      <c r="Q1251" s="250"/>
      <c r="R1251" s="250"/>
      <c r="S1251" s="250"/>
      <c r="T1251" s="251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2" t="s">
        <v>151</v>
      </c>
      <c r="AU1251" s="252" t="s">
        <v>80</v>
      </c>
      <c r="AV1251" s="14" t="s">
        <v>80</v>
      </c>
      <c r="AW1251" s="14" t="s">
        <v>33</v>
      </c>
      <c r="AX1251" s="14" t="s">
        <v>71</v>
      </c>
      <c r="AY1251" s="252" t="s">
        <v>140</v>
      </c>
    </row>
    <row r="1252" s="14" customFormat="1">
      <c r="A1252" s="14"/>
      <c r="B1252" s="242"/>
      <c r="C1252" s="243"/>
      <c r="D1252" s="233" t="s">
        <v>151</v>
      </c>
      <c r="E1252" s="244" t="s">
        <v>18</v>
      </c>
      <c r="F1252" s="245" t="s">
        <v>933</v>
      </c>
      <c r="G1252" s="243"/>
      <c r="H1252" s="246">
        <v>6.7699999999999996</v>
      </c>
      <c r="I1252" s="247"/>
      <c r="J1252" s="243"/>
      <c r="K1252" s="243"/>
      <c r="L1252" s="248"/>
      <c r="M1252" s="249"/>
      <c r="N1252" s="250"/>
      <c r="O1252" s="250"/>
      <c r="P1252" s="250"/>
      <c r="Q1252" s="250"/>
      <c r="R1252" s="250"/>
      <c r="S1252" s="250"/>
      <c r="T1252" s="251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2" t="s">
        <v>151</v>
      </c>
      <c r="AU1252" s="252" t="s">
        <v>80</v>
      </c>
      <c r="AV1252" s="14" t="s">
        <v>80</v>
      </c>
      <c r="AW1252" s="14" t="s">
        <v>33</v>
      </c>
      <c r="AX1252" s="14" t="s">
        <v>71</v>
      </c>
      <c r="AY1252" s="252" t="s">
        <v>140</v>
      </c>
    </row>
    <row r="1253" s="14" customFormat="1">
      <c r="A1253" s="14"/>
      <c r="B1253" s="242"/>
      <c r="C1253" s="243"/>
      <c r="D1253" s="233" t="s">
        <v>151</v>
      </c>
      <c r="E1253" s="244" t="s">
        <v>18</v>
      </c>
      <c r="F1253" s="245" t="s">
        <v>934</v>
      </c>
      <c r="G1253" s="243"/>
      <c r="H1253" s="246">
        <v>15.93</v>
      </c>
      <c r="I1253" s="247"/>
      <c r="J1253" s="243"/>
      <c r="K1253" s="243"/>
      <c r="L1253" s="248"/>
      <c r="M1253" s="249"/>
      <c r="N1253" s="250"/>
      <c r="O1253" s="250"/>
      <c r="P1253" s="250"/>
      <c r="Q1253" s="250"/>
      <c r="R1253" s="250"/>
      <c r="S1253" s="250"/>
      <c r="T1253" s="251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2" t="s">
        <v>151</v>
      </c>
      <c r="AU1253" s="252" t="s">
        <v>80</v>
      </c>
      <c r="AV1253" s="14" t="s">
        <v>80</v>
      </c>
      <c r="AW1253" s="14" t="s">
        <v>33</v>
      </c>
      <c r="AX1253" s="14" t="s">
        <v>71</v>
      </c>
      <c r="AY1253" s="252" t="s">
        <v>140</v>
      </c>
    </row>
    <row r="1254" s="14" customFormat="1">
      <c r="A1254" s="14"/>
      <c r="B1254" s="242"/>
      <c r="C1254" s="243"/>
      <c r="D1254" s="233" t="s">
        <v>151</v>
      </c>
      <c r="E1254" s="244" t="s">
        <v>18</v>
      </c>
      <c r="F1254" s="245" t="s">
        <v>935</v>
      </c>
      <c r="G1254" s="243"/>
      <c r="H1254" s="246">
        <v>31.5</v>
      </c>
      <c r="I1254" s="247"/>
      <c r="J1254" s="243"/>
      <c r="K1254" s="243"/>
      <c r="L1254" s="248"/>
      <c r="M1254" s="249"/>
      <c r="N1254" s="250"/>
      <c r="O1254" s="250"/>
      <c r="P1254" s="250"/>
      <c r="Q1254" s="250"/>
      <c r="R1254" s="250"/>
      <c r="S1254" s="250"/>
      <c r="T1254" s="251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2" t="s">
        <v>151</v>
      </c>
      <c r="AU1254" s="252" t="s">
        <v>80</v>
      </c>
      <c r="AV1254" s="14" t="s">
        <v>80</v>
      </c>
      <c r="AW1254" s="14" t="s">
        <v>33</v>
      </c>
      <c r="AX1254" s="14" t="s">
        <v>71</v>
      </c>
      <c r="AY1254" s="252" t="s">
        <v>140</v>
      </c>
    </row>
    <row r="1255" s="14" customFormat="1">
      <c r="A1255" s="14"/>
      <c r="B1255" s="242"/>
      <c r="C1255" s="243"/>
      <c r="D1255" s="233" t="s">
        <v>151</v>
      </c>
      <c r="E1255" s="244" t="s">
        <v>18</v>
      </c>
      <c r="F1255" s="245" t="s">
        <v>936</v>
      </c>
      <c r="G1255" s="243"/>
      <c r="H1255" s="246">
        <v>22.550000000000001</v>
      </c>
      <c r="I1255" s="247"/>
      <c r="J1255" s="243"/>
      <c r="K1255" s="243"/>
      <c r="L1255" s="248"/>
      <c r="M1255" s="249"/>
      <c r="N1255" s="250"/>
      <c r="O1255" s="250"/>
      <c r="P1255" s="250"/>
      <c r="Q1255" s="250"/>
      <c r="R1255" s="250"/>
      <c r="S1255" s="250"/>
      <c r="T1255" s="251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2" t="s">
        <v>151</v>
      </c>
      <c r="AU1255" s="252" t="s">
        <v>80</v>
      </c>
      <c r="AV1255" s="14" t="s">
        <v>80</v>
      </c>
      <c r="AW1255" s="14" t="s">
        <v>33</v>
      </c>
      <c r="AX1255" s="14" t="s">
        <v>71</v>
      </c>
      <c r="AY1255" s="252" t="s">
        <v>140</v>
      </c>
    </row>
    <row r="1256" s="14" customFormat="1">
      <c r="A1256" s="14"/>
      <c r="B1256" s="242"/>
      <c r="C1256" s="243"/>
      <c r="D1256" s="233" t="s">
        <v>151</v>
      </c>
      <c r="E1256" s="244" t="s">
        <v>18</v>
      </c>
      <c r="F1256" s="245" t="s">
        <v>932</v>
      </c>
      <c r="G1256" s="243"/>
      <c r="H1256" s="246">
        <v>17.219999999999999</v>
      </c>
      <c r="I1256" s="247"/>
      <c r="J1256" s="243"/>
      <c r="K1256" s="243"/>
      <c r="L1256" s="248"/>
      <c r="M1256" s="249"/>
      <c r="N1256" s="250"/>
      <c r="O1256" s="250"/>
      <c r="P1256" s="250"/>
      <c r="Q1256" s="250"/>
      <c r="R1256" s="250"/>
      <c r="S1256" s="250"/>
      <c r="T1256" s="251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2" t="s">
        <v>151</v>
      </c>
      <c r="AU1256" s="252" t="s">
        <v>80</v>
      </c>
      <c r="AV1256" s="14" t="s">
        <v>80</v>
      </c>
      <c r="AW1256" s="14" t="s">
        <v>33</v>
      </c>
      <c r="AX1256" s="14" t="s">
        <v>71</v>
      </c>
      <c r="AY1256" s="252" t="s">
        <v>140</v>
      </c>
    </row>
    <row r="1257" s="14" customFormat="1">
      <c r="A1257" s="14"/>
      <c r="B1257" s="242"/>
      <c r="C1257" s="243"/>
      <c r="D1257" s="233" t="s">
        <v>151</v>
      </c>
      <c r="E1257" s="244" t="s">
        <v>18</v>
      </c>
      <c r="F1257" s="245" t="s">
        <v>933</v>
      </c>
      <c r="G1257" s="243"/>
      <c r="H1257" s="246">
        <v>6.7699999999999996</v>
      </c>
      <c r="I1257" s="247"/>
      <c r="J1257" s="243"/>
      <c r="K1257" s="243"/>
      <c r="L1257" s="248"/>
      <c r="M1257" s="249"/>
      <c r="N1257" s="250"/>
      <c r="O1257" s="250"/>
      <c r="P1257" s="250"/>
      <c r="Q1257" s="250"/>
      <c r="R1257" s="250"/>
      <c r="S1257" s="250"/>
      <c r="T1257" s="251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2" t="s">
        <v>151</v>
      </c>
      <c r="AU1257" s="252" t="s">
        <v>80</v>
      </c>
      <c r="AV1257" s="14" t="s">
        <v>80</v>
      </c>
      <c r="AW1257" s="14" t="s">
        <v>33</v>
      </c>
      <c r="AX1257" s="14" t="s">
        <v>71</v>
      </c>
      <c r="AY1257" s="252" t="s">
        <v>140</v>
      </c>
    </row>
    <row r="1258" s="14" customFormat="1">
      <c r="A1258" s="14"/>
      <c r="B1258" s="242"/>
      <c r="C1258" s="243"/>
      <c r="D1258" s="233" t="s">
        <v>151</v>
      </c>
      <c r="E1258" s="244" t="s">
        <v>18</v>
      </c>
      <c r="F1258" s="245" t="s">
        <v>937</v>
      </c>
      <c r="G1258" s="243"/>
      <c r="H1258" s="246">
        <v>16.699999999999999</v>
      </c>
      <c r="I1258" s="247"/>
      <c r="J1258" s="243"/>
      <c r="K1258" s="243"/>
      <c r="L1258" s="248"/>
      <c r="M1258" s="249"/>
      <c r="N1258" s="250"/>
      <c r="O1258" s="250"/>
      <c r="P1258" s="250"/>
      <c r="Q1258" s="250"/>
      <c r="R1258" s="250"/>
      <c r="S1258" s="250"/>
      <c r="T1258" s="251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2" t="s">
        <v>151</v>
      </c>
      <c r="AU1258" s="252" t="s">
        <v>80</v>
      </c>
      <c r="AV1258" s="14" t="s">
        <v>80</v>
      </c>
      <c r="AW1258" s="14" t="s">
        <v>33</v>
      </c>
      <c r="AX1258" s="14" t="s">
        <v>71</v>
      </c>
      <c r="AY1258" s="252" t="s">
        <v>140</v>
      </c>
    </row>
    <row r="1259" s="15" customFormat="1">
      <c r="A1259" s="15"/>
      <c r="B1259" s="253"/>
      <c r="C1259" s="254"/>
      <c r="D1259" s="233" t="s">
        <v>151</v>
      </c>
      <c r="E1259" s="255" t="s">
        <v>18</v>
      </c>
      <c r="F1259" s="256" t="s">
        <v>154</v>
      </c>
      <c r="G1259" s="254"/>
      <c r="H1259" s="257">
        <v>139.75999999999999</v>
      </c>
      <c r="I1259" s="258"/>
      <c r="J1259" s="254"/>
      <c r="K1259" s="254"/>
      <c r="L1259" s="259"/>
      <c r="M1259" s="260"/>
      <c r="N1259" s="261"/>
      <c r="O1259" s="261"/>
      <c r="P1259" s="261"/>
      <c r="Q1259" s="261"/>
      <c r="R1259" s="261"/>
      <c r="S1259" s="261"/>
      <c r="T1259" s="262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T1259" s="263" t="s">
        <v>151</v>
      </c>
      <c r="AU1259" s="263" t="s">
        <v>80</v>
      </c>
      <c r="AV1259" s="15" t="s">
        <v>147</v>
      </c>
      <c r="AW1259" s="15" t="s">
        <v>33</v>
      </c>
      <c r="AX1259" s="15" t="s">
        <v>78</v>
      </c>
      <c r="AY1259" s="263" t="s">
        <v>140</v>
      </c>
    </row>
    <row r="1260" s="2" customFormat="1" ht="24.15" customHeight="1">
      <c r="A1260" s="40"/>
      <c r="B1260" s="41"/>
      <c r="C1260" s="214" t="s">
        <v>938</v>
      </c>
      <c r="D1260" s="214" t="s">
        <v>142</v>
      </c>
      <c r="E1260" s="215" t="s">
        <v>939</v>
      </c>
      <c r="F1260" s="216" t="s">
        <v>940</v>
      </c>
      <c r="G1260" s="217" t="s">
        <v>145</v>
      </c>
      <c r="H1260" s="218">
        <v>1087.1500000000001</v>
      </c>
      <c r="I1260" s="219"/>
      <c r="J1260" s="218">
        <f>ROUND(I1260*H1260,2)</f>
        <v>0</v>
      </c>
      <c r="K1260" s="216" t="s">
        <v>146</v>
      </c>
      <c r="L1260" s="46"/>
      <c r="M1260" s="220" t="s">
        <v>18</v>
      </c>
      <c r="N1260" s="221" t="s">
        <v>42</v>
      </c>
      <c r="O1260" s="86"/>
      <c r="P1260" s="222">
        <f>O1260*H1260</f>
        <v>0</v>
      </c>
      <c r="Q1260" s="222">
        <v>0</v>
      </c>
      <c r="R1260" s="222">
        <f>Q1260*H1260</f>
        <v>0</v>
      </c>
      <c r="S1260" s="222">
        <v>0.036999999999999998</v>
      </c>
      <c r="T1260" s="223">
        <f>S1260*H1260</f>
        <v>40.224550000000001</v>
      </c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R1260" s="224" t="s">
        <v>147</v>
      </c>
      <c r="AT1260" s="224" t="s">
        <v>142</v>
      </c>
      <c r="AU1260" s="224" t="s">
        <v>80</v>
      </c>
      <c r="AY1260" s="19" t="s">
        <v>140</v>
      </c>
      <c r="BE1260" s="225">
        <f>IF(N1260="základní",J1260,0)</f>
        <v>0</v>
      </c>
      <c r="BF1260" s="225">
        <f>IF(N1260="snížená",J1260,0)</f>
        <v>0</v>
      </c>
      <c r="BG1260" s="225">
        <f>IF(N1260="zákl. přenesená",J1260,0)</f>
        <v>0</v>
      </c>
      <c r="BH1260" s="225">
        <f>IF(N1260="sníž. přenesená",J1260,0)</f>
        <v>0</v>
      </c>
      <c r="BI1260" s="225">
        <f>IF(N1260="nulová",J1260,0)</f>
        <v>0</v>
      </c>
      <c r="BJ1260" s="19" t="s">
        <v>78</v>
      </c>
      <c r="BK1260" s="225">
        <f>ROUND(I1260*H1260,2)</f>
        <v>0</v>
      </c>
      <c r="BL1260" s="19" t="s">
        <v>147</v>
      </c>
      <c r="BM1260" s="224" t="s">
        <v>941</v>
      </c>
    </row>
    <row r="1261" s="2" customFormat="1">
      <c r="A1261" s="40"/>
      <c r="B1261" s="41"/>
      <c r="C1261" s="42"/>
      <c r="D1261" s="226" t="s">
        <v>149</v>
      </c>
      <c r="E1261" s="42"/>
      <c r="F1261" s="227" t="s">
        <v>942</v>
      </c>
      <c r="G1261" s="42"/>
      <c r="H1261" s="42"/>
      <c r="I1261" s="228"/>
      <c r="J1261" s="42"/>
      <c r="K1261" s="42"/>
      <c r="L1261" s="46"/>
      <c r="M1261" s="229"/>
      <c r="N1261" s="230"/>
      <c r="O1261" s="86"/>
      <c r="P1261" s="86"/>
      <c r="Q1261" s="86"/>
      <c r="R1261" s="86"/>
      <c r="S1261" s="86"/>
      <c r="T1261" s="87"/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  <c r="AT1261" s="19" t="s">
        <v>149</v>
      </c>
      <c r="AU1261" s="19" t="s">
        <v>80</v>
      </c>
    </row>
    <row r="1262" s="13" customFormat="1">
      <c r="A1262" s="13"/>
      <c r="B1262" s="231"/>
      <c r="C1262" s="232"/>
      <c r="D1262" s="233" t="s">
        <v>151</v>
      </c>
      <c r="E1262" s="234" t="s">
        <v>18</v>
      </c>
      <c r="F1262" s="235" t="s">
        <v>368</v>
      </c>
      <c r="G1262" s="232"/>
      <c r="H1262" s="234" t="s">
        <v>18</v>
      </c>
      <c r="I1262" s="236"/>
      <c r="J1262" s="232"/>
      <c r="K1262" s="232"/>
      <c r="L1262" s="237"/>
      <c r="M1262" s="238"/>
      <c r="N1262" s="239"/>
      <c r="O1262" s="239"/>
      <c r="P1262" s="239"/>
      <c r="Q1262" s="239"/>
      <c r="R1262" s="239"/>
      <c r="S1262" s="239"/>
      <c r="T1262" s="240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1" t="s">
        <v>151</v>
      </c>
      <c r="AU1262" s="241" t="s">
        <v>80</v>
      </c>
      <c r="AV1262" s="13" t="s">
        <v>78</v>
      </c>
      <c r="AW1262" s="13" t="s">
        <v>33</v>
      </c>
      <c r="AX1262" s="13" t="s">
        <v>71</v>
      </c>
      <c r="AY1262" s="241" t="s">
        <v>140</v>
      </c>
    </row>
    <row r="1263" s="14" customFormat="1">
      <c r="A1263" s="14"/>
      <c r="B1263" s="242"/>
      <c r="C1263" s="243"/>
      <c r="D1263" s="233" t="s">
        <v>151</v>
      </c>
      <c r="E1263" s="244" t="s">
        <v>18</v>
      </c>
      <c r="F1263" s="245" t="s">
        <v>391</v>
      </c>
      <c r="G1263" s="243"/>
      <c r="H1263" s="246">
        <v>209.28</v>
      </c>
      <c r="I1263" s="247"/>
      <c r="J1263" s="243"/>
      <c r="K1263" s="243"/>
      <c r="L1263" s="248"/>
      <c r="M1263" s="249"/>
      <c r="N1263" s="250"/>
      <c r="O1263" s="250"/>
      <c r="P1263" s="250"/>
      <c r="Q1263" s="250"/>
      <c r="R1263" s="250"/>
      <c r="S1263" s="250"/>
      <c r="T1263" s="251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2" t="s">
        <v>151</v>
      </c>
      <c r="AU1263" s="252" t="s">
        <v>80</v>
      </c>
      <c r="AV1263" s="14" t="s">
        <v>80</v>
      </c>
      <c r="AW1263" s="14" t="s">
        <v>33</v>
      </c>
      <c r="AX1263" s="14" t="s">
        <v>71</v>
      </c>
      <c r="AY1263" s="252" t="s">
        <v>140</v>
      </c>
    </row>
    <row r="1264" s="14" customFormat="1">
      <c r="A1264" s="14"/>
      <c r="B1264" s="242"/>
      <c r="C1264" s="243"/>
      <c r="D1264" s="233" t="s">
        <v>151</v>
      </c>
      <c r="E1264" s="244" t="s">
        <v>18</v>
      </c>
      <c r="F1264" s="245" t="s">
        <v>369</v>
      </c>
      <c r="G1264" s="243"/>
      <c r="H1264" s="246">
        <v>11.52</v>
      </c>
      <c r="I1264" s="247"/>
      <c r="J1264" s="243"/>
      <c r="K1264" s="243"/>
      <c r="L1264" s="248"/>
      <c r="M1264" s="249"/>
      <c r="N1264" s="250"/>
      <c r="O1264" s="250"/>
      <c r="P1264" s="250"/>
      <c r="Q1264" s="250"/>
      <c r="R1264" s="250"/>
      <c r="S1264" s="250"/>
      <c r="T1264" s="251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2" t="s">
        <v>151</v>
      </c>
      <c r="AU1264" s="252" t="s">
        <v>80</v>
      </c>
      <c r="AV1264" s="14" t="s">
        <v>80</v>
      </c>
      <c r="AW1264" s="14" t="s">
        <v>33</v>
      </c>
      <c r="AX1264" s="14" t="s">
        <v>71</v>
      </c>
      <c r="AY1264" s="252" t="s">
        <v>140</v>
      </c>
    </row>
    <row r="1265" s="14" customFormat="1">
      <c r="A1265" s="14"/>
      <c r="B1265" s="242"/>
      <c r="C1265" s="243"/>
      <c r="D1265" s="233" t="s">
        <v>151</v>
      </c>
      <c r="E1265" s="244" t="s">
        <v>18</v>
      </c>
      <c r="F1265" s="245" t="s">
        <v>392</v>
      </c>
      <c r="G1265" s="243"/>
      <c r="H1265" s="246">
        <v>100.8</v>
      </c>
      <c r="I1265" s="247"/>
      <c r="J1265" s="243"/>
      <c r="K1265" s="243"/>
      <c r="L1265" s="248"/>
      <c r="M1265" s="249"/>
      <c r="N1265" s="250"/>
      <c r="O1265" s="250"/>
      <c r="P1265" s="250"/>
      <c r="Q1265" s="250"/>
      <c r="R1265" s="250"/>
      <c r="S1265" s="250"/>
      <c r="T1265" s="251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2" t="s">
        <v>151</v>
      </c>
      <c r="AU1265" s="252" t="s">
        <v>80</v>
      </c>
      <c r="AV1265" s="14" t="s">
        <v>80</v>
      </c>
      <c r="AW1265" s="14" t="s">
        <v>33</v>
      </c>
      <c r="AX1265" s="14" t="s">
        <v>71</v>
      </c>
      <c r="AY1265" s="252" t="s">
        <v>140</v>
      </c>
    </row>
    <row r="1266" s="14" customFormat="1">
      <c r="A1266" s="14"/>
      <c r="B1266" s="242"/>
      <c r="C1266" s="243"/>
      <c r="D1266" s="233" t="s">
        <v>151</v>
      </c>
      <c r="E1266" s="244" t="s">
        <v>18</v>
      </c>
      <c r="F1266" s="245" t="s">
        <v>370</v>
      </c>
      <c r="G1266" s="243"/>
      <c r="H1266" s="246">
        <v>5.7599999999999998</v>
      </c>
      <c r="I1266" s="247"/>
      <c r="J1266" s="243"/>
      <c r="K1266" s="243"/>
      <c r="L1266" s="248"/>
      <c r="M1266" s="249"/>
      <c r="N1266" s="250"/>
      <c r="O1266" s="250"/>
      <c r="P1266" s="250"/>
      <c r="Q1266" s="250"/>
      <c r="R1266" s="250"/>
      <c r="S1266" s="250"/>
      <c r="T1266" s="251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2" t="s">
        <v>151</v>
      </c>
      <c r="AU1266" s="252" t="s">
        <v>80</v>
      </c>
      <c r="AV1266" s="14" t="s">
        <v>80</v>
      </c>
      <c r="AW1266" s="14" t="s">
        <v>33</v>
      </c>
      <c r="AX1266" s="14" t="s">
        <v>71</v>
      </c>
      <c r="AY1266" s="252" t="s">
        <v>140</v>
      </c>
    </row>
    <row r="1267" s="14" customFormat="1">
      <c r="A1267" s="14"/>
      <c r="B1267" s="242"/>
      <c r="C1267" s="243"/>
      <c r="D1267" s="233" t="s">
        <v>151</v>
      </c>
      <c r="E1267" s="244" t="s">
        <v>18</v>
      </c>
      <c r="F1267" s="245" t="s">
        <v>393</v>
      </c>
      <c r="G1267" s="243"/>
      <c r="H1267" s="246">
        <v>120.99</v>
      </c>
      <c r="I1267" s="247"/>
      <c r="J1267" s="243"/>
      <c r="K1267" s="243"/>
      <c r="L1267" s="248"/>
      <c r="M1267" s="249"/>
      <c r="N1267" s="250"/>
      <c r="O1267" s="250"/>
      <c r="P1267" s="250"/>
      <c r="Q1267" s="250"/>
      <c r="R1267" s="250"/>
      <c r="S1267" s="250"/>
      <c r="T1267" s="251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2" t="s">
        <v>151</v>
      </c>
      <c r="AU1267" s="252" t="s">
        <v>80</v>
      </c>
      <c r="AV1267" s="14" t="s">
        <v>80</v>
      </c>
      <c r="AW1267" s="14" t="s">
        <v>33</v>
      </c>
      <c r="AX1267" s="14" t="s">
        <v>71</v>
      </c>
      <c r="AY1267" s="252" t="s">
        <v>140</v>
      </c>
    </row>
    <row r="1268" s="14" customFormat="1">
      <c r="A1268" s="14"/>
      <c r="B1268" s="242"/>
      <c r="C1268" s="243"/>
      <c r="D1268" s="233" t="s">
        <v>151</v>
      </c>
      <c r="E1268" s="244" t="s">
        <v>18</v>
      </c>
      <c r="F1268" s="245" t="s">
        <v>371</v>
      </c>
      <c r="G1268" s="243"/>
      <c r="H1268" s="246">
        <v>6.6600000000000001</v>
      </c>
      <c r="I1268" s="247"/>
      <c r="J1268" s="243"/>
      <c r="K1268" s="243"/>
      <c r="L1268" s="248"/>
      <c r="M1268" s="249"/>
      <c r="N1268" s="250"/>
      <c r="O1268" s="250"/>
      <c r="P1268" s="250"/>
      <c r="Q1268" s="250"/>
      <c r="R1268" s="250"/>
      <c r="S1268" s="250"/>
      <c r="T1268" s="251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2" t="s">
        <v>151</v>
      </c>
      <c r="AU1268" s="252" t="s">
        <v>80</v>
      </c>
      <c r="AV1268" s="14" t="s">
        <v>80</v>
      </c>
      <c r="AW1268" s="14" t="s">
        <v>33</v>
      </c>
      <c r="AX1268" s="14" t="s">
        <v>71</v>
      </c>
      <c r="AY1268" s="252" t="s">
        <v>140</v>
      </c>
    </row>
    <row r="1269" s="14" customFormat="1">
      <c r="A1269" s="14"/>
      <c r="B1269" s="242"/>
      <c r="C1269" s="243"/>
      <c r="D1269" s="233" t="s">
        <v>151</v>
      </c>
      <c r="E1269" s="244" t="s">
        <v>18</v>
      </c>
      <c r="F1269" s="245" t="s">
        <v>394</v>
      </c>
      <c r="G1269" s="243"/>
      <c r="H1269" s="246">
        <v>41.219999999999999</v>
      </c>
      <c r="I1269" s="247"/>
      <c r="J1269" s="243"/>
      <c r="K1269" s="243"/>
      <c r="L1269" s="248"/>
      <c r="M1269" s="249"/>
      <c r="N1269" s="250"/>
      <c r="O1269" s="250"/>
      <c r="P1269" s="250"/>
      <c r="Q1269" s="250"/>
      <c r="R1269" s="250"/>
      <c r="S1269" s="250"/>
      <c r="T1269" s="251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2" t="s">
        <v>151</v>
      </c>
      <c r="AU1269" s="252" t="s">
        <v>80</v>
      </c>
      <c r="AV1269" s="14" t="s">
        <v>80</v>
      </c>
      <c r="AW1269" s="14" t="s">
        <v>33</v>
      </c>
      <c r="AX1269" s="14" t="s">
        <v>71</v>
      </c>
      <c r="AY1269" s="252" t="s">
        <v>140</v>
      </c>
    </row>
    <row r="1270" s="13" customFormat="1">
      <c r="A1270" s="13"/>
      <c r="B1270" s="231"/>
      <c r="C1270" s="232"/>
      <c r="D1270" s="233" t="s">
        <v>151</v>
      </c>
      <c r="E1270" s="234" t="s">
        <v>18</v>
      </c>
      <c r="F1270" s="235" t="s">
        <v>395</v>
      </c>
      <c r="G1270" s="232"/>
      <c r="H1270" s="234" t="s">
        <v>18</v>
      </c>
      <c r="I1270" s="236"/>
      <c r="J1270" s="232"/>
      <c r="K1270" s="232"/>
      <c r="L1270" s="237"/>
      <c r="M1270" s="238"/>
      <c r="N1270" s="239"/>
      <c r="O1270" s="239"/>
      <c r="P1270" s="239"/>
      <c r="Q1270" s="239"/>
      <c r="R1270" s="239"/>
      <c r="S1270" s="239"/>
      <c r="T1270" s="240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1" t="s">
        <v>151</v>
      </c>
      <c r="AU1270" s="241" t="s">
        <v>80</v>
      </c>
      <c r="AV1270" s="13" t="s">
        <v>78</v>
      </c>
      <c r="AW1270" s="13" t="s">
        <v>33</v>
      </c>
      <c r="AX1270" s="13" t="s">
        <v>71</v>
      </c>
      <c r="AY1270" s="241" t="s">
        <v>140</v>
      </c>
    </row>
    <row r="1271" s="14" customFormat="1">
      <c r="A1271" s="14"/>
      <c r="B1271" s="242"/>
      <c r="C1271" s="243"/>
      <c r="D1271" s="233" t="s">
        <v>151</v>
      </c>
      <c r="E1271" s="244" t="s">
        <v>18</v>
      </c>
      <c r="F1271" s="245" t="s">
        <v>396</v>
      </c>
      <c r="G1271" s="243"/>
      <c r="H1271" s="246">
        <v>192.68000000000001</v>
      </c>
      <c r="I1271" s="247"/>
      <c r="J1271" s="243"/>
      <c r="K1271" s="243"/>
      <c r="L1271" s="248"/>
      <c r="M1271" s="249"/>
      <c r="N1271" s="250"/>
      <c r="O1271" s="250"/>
      <c r="P1271" s="250"/>
      <c r="Q1271" s="250"/>
      <c r="R1271" s="250"/>
      <c r="S1271" s="250"/>
      <c r="T1271" s="251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2" t="s">
        <v>151</v>
      </c>
      <c r="AU1271" s="252" t="s">
        <v>80</v>
      </c>
      <c r="AV1271" s="14" t="s">
        <v>80</v>
      </c>
      <c r="AW1271" s="14" t="s">
        <v>33</v>
      </c>
      <c r="AX1271" s="14" t="s">
        <v>71</v>
      </c>
      <c r="AY1271" s="252" t="s">
        <v>140</v>
      </c>
    </row>
    <row r="1272" s="14" customFormat="1">
      <c r="A1272" s="14"/>
      <c r="B1272" s="242"/>
      <c r="C1272" s="243"/>
      <c r="D1272" s="233" t="s">
        <v>151</v>
      </c>
      <c r="E1272" s="244" t="s">
        <v>18</v>
      </c>
      <c r="F1272" s="245" t="s">
        <v>397</v>
      </c>
      <c r="G1272" s="243"/>
      <c r="H1272" s="246">
        <v>0.64000000000000001</v>
      </c>
      <c r="I1272" s="247"/>
      <c r="J1272" s="243"/>
      <c r="K1272" s="243"/>
      <c r="L1272" s="248"/>
      <c r="M1272" s="249"/>
      <c r="N1272" s="250"/>
      <c r="O1272" s="250"/>
      <c r="P1272" s="250"/>
      <c r="Q1272" s="250"/>
      <c r="R1272" s="250"/>
      <c r="S1272" s="250"/>
      <c r="T1272" s="251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2" t="s">
        <v>151</v>
      </c>
      <c r="AU1272" s="252" t="s">
        <v>80</v>
      </c>
      <c r="AV1272" s="14" t="s">
        <v>80</v>
      </c>
      <c r="AW1272" s="14" t="s">
        <v>33</v>
      </c>
      <c r="AX1272" s="14" t="s">
        <v>71</v>
      </c>
      <c r="AY1272" s="252" t="s">
        <v>140</v>
      </c>
    </row>
    <row r="1273" s="14" customFormat="1">
      <c r="A1273" s="14"/>
      <c r="B1273" s="242"/>
      <c r="C1273" s="243"/>
      <c r="D1273" s="233" t="s">
        <v>151</v>
      </c>
      <c r="E1273" s="244" t="s">
        <v>18</v>
      </c>
      <c r="F1273" s="245" t="s">
        <v>397</v>
      </c>
      <c r="G1273" s="243"/>
      <c r="H1273" s="246">
        <v>0.64000000000000001</v>
      </c>
      <c r="I1273" s="247"/>
      <c r="J1273" s="243"/>
      <c r="K1273" s="243"/>
      <c r="L1273" s="248"/>
      <c r="M1273" s="249"/>
      <c r="N1273" s="250"/>
      <c r="O1273" s="250"/>
      <c r="P1273" s="250"/>
      <c r="Q1273" s="250"/>
      <c r="R1273" s="250"/>
      <c r="S1273" s="250"/>
      <c r="T1273" s="251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2" t="s">
        <v>151</v>
      </c>
      <c r="AU1273" s="252" t="s">
        <v>80</v>
      </c>
      <c r="AV1273" s="14" t="s">
        <v>80</v>
      </c>
      <c r="AW1273" s="14" t="s">
        <v>33</v>
      </c>
      <c r="AX1273" s="14" t="s">
        <v>71</v>
      </c>
      <c r="AY1273" s="252" t="s">
        <v>140</v>
      </c>
    </row>
    <row r="1274" s="14" customFormat="1">
      <c r="A1274" s="14"/>
      <c r="B1274" s="242"/>
      <c r="C1274" s="243"/>
      <c r="D1274" s="233" t="s">
        <v>151</v>
      </c>
      <c r="E1274" s="244" t="s">
        <v>18</v>
      </c>
      <c r="F1274" s="245" t="s">
        <v>398</v>
      </c>
      <c r="G1274" s="243"/>
      <c r="H1274" s="246">
        <v>6.8899999999999997</v>
      </c>
      <c r="I1274" s="247"/>
      <c r="J1274" s="243"/>
      <c r="K1274" s="243"/>
      <c r="L1274" s="248"/>
      <c r="M1274" s="249"/>
      <c r="N1274" s="250"/>
      <c r="O1274" s="250"/>
      <c r="P1274" s="250"/>
      <c r="Q1274" s="250"/>
      <c r="R1274" s="250"/>
      <c r="S1274" s="250"/>
      <c r="T1274" s="251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2" t="s">
        <v>151</v>
      </c>
      <c r="AU1274" s="252" t="s">
        <v>80</v>
      </c>
      <c r="AV1274" s="14" t="s">
        <v>80</v>
      </c>
      <c r="AW1274" s="14" t="s">
        <v>33</v>
      </c>
      <c r="AX1274" s="14" t="s">
        <v>71</v>
      </c>
      <c r="AY1274" s="252" t="s">
        <v>140</v>
      </c>
    </row>
    <row r="1275" s="14" customFormat="1">
      <c r="A1275" s="14"/>
      <c r="B1275" s="242"/>
      <c r="C1275" s="243"/>
      <c r="D1275" s="233" t="s">
        <v>151</v>
      </c>
      <c r="E1275" s="244" t="s">
        <v>18</v>
      </c>
      <c r="F1275" s="245" t="s">
        <v>398</v>
      </c>
      <c r="G1275" s="243"/>
      <c r="H1275" s="246">
        <v>6.8899999999999997</v>
      </c>
      <c r="I1275" s="247"/>
      <c r="J1275" s="243"/>
      <c r="K1275" s="243"/>
      <c r="L1275" s="248"/>
      <c r="M1275" s="249"/>
      <c r="N1275" s="250"/>
      <c r="O1275" s="250"/>
      <c r="P1275" s="250"/>
      <c r="Q1275" s="250"/>
      <c r="R1275" s="250"/>
      <c r="S1275" s="250"/>
      <c r="T1275" s="251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2" t="s">
        <v>151</v>
      </c>
      <c r="AU1275" s="252" t="s">
        <v>80</v>
      </c>
      <c r="AV1275" s="14" t="s">
        <v>80</v>
      </c>
      <c r="AW1275" s="14" t="s">
        <v>33</v>
      </c>
      <c r="AX1275" s="14" t="s">
        <v>71</v>
      </c>
      <c r="AY1275" s="252" t="s">
        <v>140</v>
      </c>
    </row>
    <row r="1276" s="14" customFormat="1">
      <c r="A1276" s="14"/>
      <c r="B1276" s="242"/>
      <c r="C1276" s="243"/>
      <c r="D1276" s="233" t="s">
        <v>151</v>
      </c>
      <c r="E1276" s="244" t="s">
        <v>18</v>
      </c>
      <c r="F1276" s="245" t="s">
        <v>399</v>
      </c>
      <c r="G1276" s="243"/>
      <c r="H1276" s="246">
        <v>6</v>
      </c>
      <c r="I1276" s="247"/>
      <c r="J1276" s="243"/>
      <c r="K1276" s="243"/>
      <c r="L1276" s="248"/>
      <c r="M1276" s="249"/>
      <c r="N1276" s="250"/>
      <c r="O1276" s="250"/>
      <c r="P1276" s="250"/>
      <c r="Q1276" s="250"/>
      <c r="R1276" s="250"/>
      <c r="S1276" s="250"/>
      <c r="T1276" s="251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2" t="s">
        <v>151</v>
      </c>
      <c r="AU1276" s="252" t="s">
        <v>80</v>
      </c>
      <c r="AV1276" s="14" t="s">
        <v>80</v>
      </c>
      <c r="AW1276" s="14" t="s">
        <v>33</v>
      </c>
      <c r="AX1276" s="14" t="s">
        <v>71</v>
      </c>
      <c r="AY1276" s="252" t="s">
        <v>140</v>
      </c>
    </row>
    <row r="1277" s="14" customFormat="1">
      <c r="A1277" s="14"/>
      <c r="B1277" s="242"/>
      <c r="C1277" s="243"/>
      <c r="D1277" s="233" t="s">
        <v>151</v>
      </c>
      <c r="E1277" s="244" t="s">
        <v>18</v>
      </c>
      <c r="F1277" s="245" t="s">
        <v>400</v>
      </c>
      <c r="G1277" s="243"/>
      <c r="H1277" s="246">
        <v>7.3099999999999996</v>
      </c>
      <c r="I1277" s="247"/>
      <c r="J1277" s="243"/>
      <c r="K1277" s="243"/>
      <c r="L1277" s="248"/>
      <c r="M1277" s="249"/>
      <c r="N1277" s="250"/>
      <c r="O1277" s="250"/>
      <c r="P1277" s="250"/>
      <c r="Q1277" s="250"/>
      <c r="R1277" s="250"/>
      <c r="S1277" s="250"/>
      <c r="T1277" s="251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2" t="s">
        <v>151</v>
      </c>
      <c r="AU1277" s="252" t="s">
        <v>80</v>
      </c>
      <c r="AV1277" s="14" t="s">
        <v>80</v>
      </c>
      <c r="AW1277" s="14" t="s">
        <v>33</v>
      </c>
      <c r="AX1277" s="14" t="s">
        <v>71</v>
      </c>
      <c r="AY1277" s="252" t="s">
        <v>140</v>
      </c>
    </row>
    <row r="1278" s="14" customFormat="1">
      <c r="A1278" s="14"/>
      <c r="B1278" s="242"/>
      <c r="C1278" s="243"/>
      <c r="D1278" s="233" t="s">
        <v>151</v>
      </c>
      <c r="E1278" s="244" t="s">
        <v>18</v>
      </c>
      <c r="F1278" s="245" t="s">
        <v>400</v>
      </c>
      <c r="G1278" s="243"/>
      <c r="H1278" s="246">
        <v>7.3099999999999996</v>
      </c>
      <c r="I1278" s="247"/>
      <c r="J1278" s="243"/>
      <c r="K1278" s="243"/>
      <c r="L1278" s="248"/>
      <c r="M1278" s="249"/>
      <c r="N1278" s="250"/>
      <c r="O1278" s="250"/>
      <c r="P1278" s="250"/>
      <c r="Q1278" s="250"/>
      <c r="R1278" s="250"/>
      <c r="S1278" s="250"/>
      <c r="T1278" s="251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2" t="s">
        <v>151</v>
      </c>
      <c r="AU1278" s="252" t="s">
        <v>80</v>
      </c>
      <c r="AV1278" s="14" t="s">
        <v>80</v>
      </c>
      <c r="AW1278" s="14" t="s">
        <v>33</v>
      </c>
      <c r="AX1278" s="14" t="s">
        <v>71</v>
      </c>
      <c r="AY1278" s="252" t="s">
        <v>140</v>
      </c>
    </row>
    <row r="1279" s="14" customFormat="1">
      <c r="A1279" s="14"/>
      <c r="B1279" s="242"/>
      <c r="C1279" s="243"/>
      <c r="D1279" s="233" t="s">
        <v>151</v>
      </c>
      <c r="E1279" s="244" t="s">
        <v>18</v>
      </c>
      <c r="F1279" s="245" t="s">
        <v>401</v>
      </c>
      <c r="G1279" s="243"/>
      <c r="H1279" s="246">
        <v>3.29</v>
      </c>
      <c r="I1279" s="247"/>
      <c r="J1279" s="243"/>
      <c r="K1279" s="243"/>
      <c r="L1279" s="248"/>
      <c r="M1279" s="249"/>
      <c r="N1279" s="250"/>
      <c r="O1279" s="250"/>
      <c r="P1279" s="250"/>
      <c r="Q1279" s="250"/>
      <c r="R1279" s="250"/>
      <c r="S1279" s="250"/>
      <c r="T1279" s="251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2" t="s">
        <v>151</v>
      </c>
      <c r="AU1279" s="252" t="s">
        <v>80</v>
      </c>
      <c r="AV1279" s="14" t="s">
        <v>80</v>
      </c>
      <c r="AW1279" s="14" t="s">
        <v>33</v>
      </c>
      <c r="AX1279" s="14" t="s">
        <v>71</v>
      </c>
      <c r="AY1279" s="252" t="s">
        <v>140</v>
      </c>
    </row>
    <row r="1280" s="14" customFormat="1">
      <c r="A1280" s="14"/>
      <c r="B1280" s="242"/>
      <c r="C1280" s="243"/>
      <c r="D1280" s="233" t="s">
        <v>151</v>
      </c>
      <c r="E1280" s="244" t="s">
        <v>18</v>
      </c>
      <c r="F1280" s="245" t="s">
        <v>401</v>
      </c>
      <c r="G1280" s="243"/>
      <c r="H1280" s="246">
        <v>3.29</v>
      </c>
      <c r="I1280" s="247"/>
      <c r="J1280" s="243"/>
      <c r="K1280" s="243"/>
      <c r="L1280" s="248"/>
      <c r="M1280" s="249"/>
      <c r="N1280" s="250"/>
      <c r="O1280" s="250"/>
      <c r="P1280" s="250"/>
      <c r="Q1280" s="250"/>
      <c r="R1280" s="250"/>
      <c r="S1280" s="250"/>
      <c r="T1280" s="251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2" t="s">
        <v>151</v>
      </c>
      <c r="AU1280" s="252" t="s">
        <v>80</v>
      </c>
      <c r="AV1280" s="14" t="s">
        <v>80</v>
      </c>
      <c r="AW1280" s="14" t="s">
        <v>33</v>
      </c>
      <c r="AX1280" s="14" t="s">
        <v>71</v>
      </c>
      <c r="AY1280" s="252" t="s">
        <v>140</v>
      </c>
    </row>
    <row r="1281" s="14" customFormat="1">
      <c r="A1281" s="14"/>
      <c r="B1281" s="242"/>
      <c r="C1281" s="243"/>
      <c r="D1281" s="233" t="s">
        <v>151</v>
      </c>
      <c r="E1281" s="244" t="s">
        <v>18</v>
      </c>
      <c r="F1281" s="245" t="s">
        <v>397</v>
      </c>
      <c r="G1281" s="243"/>
      <c r="H1281" s="246">
        <v>0.64000000000000001</v>
      </c>
      <c r="I1281" s="247"/>
      <c r="J1281" s="243"/>
      <c r="K1281" s="243"/>
      <c r="L1281" s="248"/>
      <c r="M1281" s="249"/>
      <c r="N1281" s="250"/>
      <c r="O1281" s="250"/>
      <c r="P1281" s="250"/>
      <c r="Q1281" s="250"/>
      <c r="R1281" s="250"/>
      <c r="S1281" s="250"/>
      <c r="T1281" s="251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2" t="s">
        <v>151</v>
      </c>
      <c r="AU1281" s="252" t="s">
        <v>80</v>
      </c>
      <c r="AV1281" s="14" t="s">
        <v>80</v>
      </c>
      <c r="AW1281" s="14" t="s">
        <v>33</v>
      </c>
      <c r="AX1281" s="14" t="s">
        <v>71</v>
      </c>
      <c r="AY1281" s="252" t="s">
        <v>140</v>
      </c>
    </row>
    <row r="1282" s="13" customFormat="1">
      <c r="A1282" s="13"/>
      <c r="B1282" s="231"/>
      <c r="C1282" s="232"/>
      <c r="D1282" s="233" t="s">
        <v>151</v>
      </c>
      <c r="E1282" s="234" t="s">
        <v>18</v>
      </c>
      <c r="F1282" s="235" t="s">
        <v>372</v>
      </c>
      <c r="G1282" s="232"/>
      <c r="H1282" s="234" t="s">
        <v>18</v>
      </c>
      <c r="I1282" s="236"/>
      <c r="J1282" s="232"/>
      <c r="K1282" s="232"/>
      <c r="L1282" s="237"/>
      <c r="M1282" s="238"/>
      <c r="N1282" s="239"/>
      <c r="O1282" s="239"/>
      <c r="P1282" s="239"/>
      <c r="Q1282" s="239"/>
      <c r="R1282" s="239"/>
      <c r="S1282" s="239"/>
      <c r="T1282" s="240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1" t="s">
        <v>151</v>
      </c>
      <c r="AU1282" s="241" t="s">
        <v>80</v>
      </c>
      <c r="AV1282" s="13" t="s">
        <v>78</v>
      </c>
      <c r="AW1282" s="13" t="s">
        <v>33</v>
      </c>
      <c r="AX1282" s="13" t="s">
        <v>71</v>
      </c>
      <c r="AY1282" s="241" t="s">
        <v>140</v>
      </c>
    </row>
    <row r="1283" s="14" customFormat="1">
      <c r="A1283" s="14"/>
      <c r="B1283" s="242"/>
      <c r="C1283" s="243"/>
      <c r="D1283" s="233" t="s">
        <v>151</v>
      </c>
      <c r="E1283" s="244" t="s">
        <v>18</v>
      </c>
      <c r="F1283" s="245" t="s">
        <v>402</v>
      </c>
      <c r="G1283" s="243"/>
      <c r="H1283" s="246">
        <v>41.539999999999999</v>
      </c>
      <c r="I1283" s="247"/>
      <c r="J1283" s="243"/>
      <c r="K1283" s="243"/>
      <c r="L1283" s="248"/>
      <c r="M1283" s="249"/>
      <c r="N1283" s="250"/>
      <c r="O1283" s="250"/>
      <c r="P1283" s="250"/>
      <c r="Q1283" s="250"/>
      <c r="R1283" s="250"/>
      <c r="S1283" s="250"/>
      <c r="T1283" s="251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2" t="s">
        <v>151</v>
      </c>
      <c r="AU1283" s="252" t="s">
        <v>80</v>
      </c>
      <c r="AV1283" s="14" t="s">
        <v>80</v>
      </c>
      <c r="AW1283" s="14" t="s">
        <v>33</v>
      </c>
      <c r="AX1283" s="14" t="s">
        <v>71</v>
      </c>
      <c r="AY1283" s="252" t="s">
        <v>140</v>
      </c>
    </row>
    <row r="1284" s="14" customFormat="1">
      <c r="A1284" s="14"/>
      <c r="B1284" s="242"/>
      <c r="C1284" s="243"/>
      <c r="D1284" s="233" t="s">
        <v>151</v>
      </c>
      <c r="E1284" s="244" t="s">
        <v>18</v>
      </c>
      <c r="F1284" s="245" t="s">
        <v>403</v>
      </c>
      <c r="G1284" s="243"/>
      <c r="H1284" s="246">
        <v>117.36</v>
      </c>
      <c r="I1284" s="247"/>
      <c r="J1284" s="243"/>
      <c r="K1284" s="243"/>
      <c r="L1284" s="248"/>
      <c r="M1284" s="249"/>
      <c r="N1284" s="250"/>
      <c r="O1284" s="250"/>
      <c r="P1284" s="250"/>
      <c r="Q1284" s="250"/>
      <c r="R1284" s="250"/>
      <c r="S1284" s="250"/>
      <c r="T1284" s="251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2" t="s">
        <v>151</v>
      </c>
      <c r="AU1284" s="252" t="s">
        <v>80</v>
      </c>
      <c r="AV1284" s="14" t="s">
        <v>80</v>
      </c>
      <c r="AW1284" s="14" t="s">
        <v>33</v>
      </c>
      <c r="AX1284" s="14" t="s">
        <v>71</v>
      </c>
      <c r="AY1284" s="252" t="s">
        <v>140</v>
      </c>
    </row>
    <row r="1285" s="14" customFormat="1">
      <c r="A1285" s="14"/>
      <c r="B1285" s="242"/>
      <c r="C1285" s="243"/>
      <c r="D1285" s="233" t="s">
        <v>151</v>
      </c>
      <c r="E1285" s="244" t="s">
        <v>18</v>
      </c>
      <c r="F1285" s="245" t="s">
        <v>373</v>
      </c>
      <c r="G1285" s="243"/>
      <c r="H1285" s="246">
        <v>6.6100000000000003</v>
      </c>
      <c r="I1285" s="247"/>
      <c r="J1285" s="243"/>
      <c r="K1285" s="243"/>
      <c r="L1285" s="248"/>
      <c r="M1285" s="249"/>
      <c r="N1285" s="250"/>
      <c r="O1285" s="250"/>
      <c r="P1285" s="250"/>
      <c r="Q1285" s="250"/>
      <c r="R1285" s="250"/>
      <c r="S1285" s="250"/>
      <c r="T1285" s="251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2" t="s">
        <v>151</v>
      </c>
      <c r="AU1285" s="252" t="s">
        <v>80</v>
      </c>
      <c r="AV1285" s="14" t="s">
        <v>80</v>
      </c>
      <c r="AW1285" s="14" t="s">
        <v>33</v>
      </c>
      <c r="AX1285" s="14" t="s">
        <v>71</v>
      </c>
      <c r="AY1285" s="252" t="s">
        <v>140</v>
      </c>
    </row>
    <row r="1286" s="14" customFormat="1">
      <c r="A1286" s="14"/>
      <c r="B1286" s="242"/>
      <c r="C1286" s="243"/>
      <c r="D1286" s="233" t="s">
        <v>151</v>
      </c>
      <c r="E1286" s="244" t="s">
        <v>18</v>
      </c>
      <c r="F1286" s="245" t="s">
        <v>404</v>
      </c>
      <c r="G1286" s="243"/>
      <c r="H1286" s="246">
        <v>104.24</v>
      </c>
      <c r="I1286" s="247"/>
      <c r="J1286" s="243"/>
      <c r="K1286" s="243"/>
      <c r="L1286" s="248"/>
      <c r="M1286" s="249"/>
      <c r="N1286" s="250"/>
      <c r="O1286" s="250"/>
      <c r="P1286" s="250"/>
      <c r="Q1286" s="250"/>
      <c r="R1286" s="250"/>
      <c r="S1286" s="250"/>
      <c r="T1286" s="251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2" t="s">
        <v>151</v>
      </c>
      <c r="AU1286" s="252" t="s">
        <v>80</v>
      </c>
      <c r="AV1286" s="14" t="s">
        <v>80</v>
      </c>
      <c r="AW1286" s="14" t="s">
        <v>33</v>
      </c>
      <c r="AX1286" s="14" t="s">
        <v>71</v>
      </c>
      <c r="AY1286" s="252" t="s">
        <v>140</v>
      </c>
    </row>
    <row r="1287" s="14" customFormat="1">
      <c r="A1287" s="14"/>
      <c r="B1287" s="242"/>
      <c r="C1287" s="243"/>
      <c r="D1287" s="233" t="s">
        <v>151</v>
      </c>
      <c r="E1287" s="244" t="s">
        <v>18</v>
      </c>
      <c r="F1287" s="245" t="s">
        <v>405</v>
      </c>
      <c r="G1287" s="243"/>
      <c r="H1287" s="246">
        <v>97.200000000000003</v>
      </c>
      <c r="I1287" s="247"/>
      <c r="J1287" s="243"/>
      <c r="K1287" s="243"/>
      <c r="L1287" s="248"/>
      <c r="M1287" s="249"/>
      <c r="N1287" s="250"/>
      <c r="O1287" s="250"/>
      <c r="P1287" s="250"/>
      <c r="Q1287" s="250"/>
      <c r="R1287" s="250"/>
      <c r="S1287" s="250"/>
      <c r="T1287" s="251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2" t="s">
        <v>151</v>
      </c>
      <c r="AU1287" s="252" t="s">
        <v>80</v>
      </c>
      <c r="AV1287" s="14" t="s">
        <v>80</v>
      </c>
      <c r="AW1287" s="14" t="s">
        <v>33</v>
      </c>
      <c r="AX1287" s="14" t="s">
        <v>71</v>
      </c>
      <c r="AY1287" s="252" t="s">
        <v>140</v>
      </c>
    </row>
    <row r="1288" s="14" customFormat="1">
      <c r="A1288" s="14"/>
      <c r="B1288" s="242"/>
      <c r="C1288" s="243"/>
      <c r="D1288" s="233" t="s">
        <v>151</v>
      </c>
      <c r="E1288" s="244" t="s">
        <v>18</v>
      </c>
      <c r="F1288" s="245" t="s">
        <v>374</v>
      </c>
      <c r="G1288" s="243"/>
      <c r="H1288" s="246">
        <v>5.4000000000000004</v>
      </c>
      <c r="I1288" s="247"/>
      <c r="J1288" s="243"/>
      <c r="K1288" s="243"/>
      <c r="L1288" s="248"/>
      <c r="M1288" s="249"/>
      <c r="N1288" s="250"/>
      <c r="O1288" s="250"/>
      <c r="P1288" s="250"/>
      <c r="Q1288" s="250"/>
      <c r="R1288" s="250"/>
      <c r="S1288" s="250"/>
      <c r="T1288" s="251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2" t="s">
        <v>151</v>
      </c>
      <c r="AU1288" s="252" t="s">
        <v>80</v>
      </c>
      <c r="AV1288" s="14" t="s">
        <v>80</v>
      </c>
      <c r="AW1288" s="14" t="s">
        <v>33</v>
      </c>
      <c r="AX1288" s="14" t="s">
        <v>71</v>
      </c>
      <c r="AY1288" s="252" t="s">
        <v>140</v>
      </c>
    </row>
    <row r="1289" s="14" customFormat="1">
      <c r="A1289" s="14"/>
      <c r="B1289" s="242"/>
      <c r="C1289" s="243"/>
      <c r="D1289" s="233" t="s">
        <v>151</v>
      </c>
      <c r="E1289" s="244" t="s">
        <v>18</v>
      </c>
      <c r="F1289" s="245" t="s">
        <v>406</v>
      </c>
      <c r="G1289" s="243"/>
      <c r="H1289" s="246">
        <v>114</v>
      </c>
      <c r="I1289" s="247"/>
      <c r="J1289" s="243"/>
      <c r="K1289" s="243"/>
      <c r="L1289" s="248"/>
      <c r="M1289" s="249"/>
      <c r="N1289" s="250"/>
      <c r="O1289" s="250"/>
      <c r="P1289" s="250"/>
      <c r="Q1289" s="250"/>
      <c r="R1289" s="250"/>
      <c r="S1289" s="250"/>
      <c r="T1289" s="251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2" t="s">
        <v>151</v>
      </c>
      <c r="AU1289" s="252" t="s">
        <v>80</v>
      </c>
      <c r="AV1289" s="14" t="s">
        <v>80</v>
      </c>
      <c r="AW1289" s="14" t="s">
        <v>33</v>
      </c>
      <c r="AX1289" s="14" t="s">
        <v>71</v>
      </c>
      <c r="AY1289" s="252" t="s">
        <v>140</v>
      </c>
    </row>
    <row r="1290" s="13" customFormat="1">
      <c r="A1290" s="13"/>
      <c r="B1290" s="231"/>
      <c r="C1290" s="232"/>
      <c r="D1290" s="233" t="s">
        <v>151</v>
      </c>
      <c r="E1290" s="234" t="s">
        <v>18</v>
      </c>
      <c r="F1290" s="235" t="s">
        <v>407</v>
      </c>
      <c r="G1290" s="232"/>
      <c r="H1290" s="234" t="s">
        <v>18</v>
      </c>
      <c r="I1290" s="236"/>
      <c r="J1290" s="232"/>
      <c r="K1290" s="232"/>
      <c r="L1290" s="237"/>
      <c r="M1290" s="238"/>
      <c r="N1290" s="239"/>
      <c r="O1290" s="239"/>
      <c r="P1290" s="239"/>
      <c r="Q1290" s="239"/>
      <c r="R1290" s="239"/>
      <c r="S1290" s="239"/>
      <c r="T1290" s="240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1" t="s">
        <v>151</v>
      </c>
      <c r="AU1290" s="241" t="s">
        <v>80</v>
      </c>
      <c r="AV1290" s="13" t="s">
        <v>78</v>
      </c>
      <c r="AW1290" s="13" t="s">
        <v>33</v>
      </c>
      <c r="AX1290" s="13" t="s">
        <v>71</v>
      </c>
      <c r="AY1290" s="241" t="s">
        <v>140</v>
      </c>
    </row>
    <row r="1291" s="14" customFormat="1">
      <c r="A1291" s="14"/>
      <c r="B1291" s="242"/>
      <c r="C1291" s="243"/>
      <c r="D1291" s="233" t="s">
        <v>151</v>
      </c>
      <c r="E1291" s="244" t="s">
        <v>18</v>
      </c>
      <c r="F1291" s="245" t="s">
        <v>408</v>
      </c>
      <c r="G1291" s="243"/>
      <c r="H1291" s="246">
        <v>140.02000000000001</v>
      </c>
      <c r="I1291" s="247"/>
      <c r="J1291" s="243"/>
      <c r="K1291" s="243"/>
      <c r="L1291" s="248"/>
      <c r="M1291" s="249"/>
      <c r="N1291" s="250"/>
      <c r="O1291" s="250"/>
      <c r="P1291" s="250"/>
      <c r="Q1291" s="250"/>
      <c r="R1291" s="250"/>
      <c r="S1291" s="250"/>
      <c r="T1291" s="251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2" t="s">
        <v>151</v>
      </c>
      <c r="AU1291" s="252" t="s">
        <v>80</v>
      </c>
      <c r="AV1291" s="14" t="s">
        <v>80</v>
      </c>
      <c r="AW1291" s="14" t="s">
        <v>33</v>
      </c>
      <c r="AX1291" s="14" t="s">
        <v>71</v>
      </c>
      <c r="AY1291" s="252" t="s">
        <v>140</v>
      </c>
    </row>
    <row r="1292" s="14" customFormat="1">
      <c r="A1292" s="14"/>
      <c r="B1292" s="242"/>
      <c r="C1292" s="243"/>
      <c r="D1292" s="233" t="s">
        <v>151</v>
      </c>
      <c r="E1292" s="244" t="s">
        <v>18</v>
      </c>
      <c r="F1292" s="245" t="s">
        <v>397</v>
      </c>
      <c r="G1292" s="243"/>
      <c r="H1292" s="246">
        <v>0.64000000000000001</v>
      </c>
      <c r="I1292" s="247"/>
      <c r="J1292" s="243"/>
      <c r="K1292" s="243"/>
      <c r="L1292" s="248"/>
      <c r="M1292" s="249"/>
      <c r="N1292" s="250"/>
      <c r="O1292" s="250"/>
      <c r="P1292" s="250"/>
      <c r="Q1292" s="250"/>
      <c r="R1292" s="250"/>
      <c r="S1292" s="250"/>
      <c r="T1292" s="251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2" t="s">
        <v>151</v>
      </c>
      <c r="AU1292" s="252" t="s">
        <v>80</v>
      </c>
      <c r="AV1292" s="14" t="s">
        <v>80</v>
      </c>
      <c r="AW1292" s="14" t="s">
        <v>33</v>
      </c>
      <c r="AX1292" s="14" t="s">
        <v>71</v>
      </c>
      <c r="AY1292" s="252" t="s">
        <v>140</v>
      </c>
    </row>
    <row r="1293" s="14" customFormat="1">
      <c r="A1293" s="14"/>
      <c r="B1293" s="242"/>
      <c r="C1293" s="243"/>
      <c r="D1293" s="233" t="s">
        <v>151</v>
      </c>
      <c r="E1293" s="244" t="s">
        <v>18</v>
      </c>
      <c r="F1293" s="245" t="s">
        <v>397</v>
      </c>
      <c r="G1293" s="243"/>
      <c r="H1293" s="246">
        <v>0.64000000000000001</v>
      </c>
      <c r="I1293" s="247"/>
      <c r="J1293" s="243"/>
      <c r="K1293" s="243"/>
      <c r="L1293" s="248"/>
      <c r="M1293" s="249"/>
      <c r="N1293" s="250"/>
      <c r="O1293" s="250"/>
      <c r="P1293" s="250"/>
      <c r="Q1293" s="250"/>
      <c r="R1293" s="250"/>
      <c r="S1293" s="250"/>
      <c r="T1293" s="251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2" t="s">
        <v>151</v>
      </c>
      <c r="AU1293" s="252" t="s">
        <v>80</v>
      </c>
      <c r="AV1293" s="14" t="s">
        <v>80</v>
      </c>
      <c r="AW1293" s="14" t="s">
        <v>33</v>
      </c>
      <c r="AX1293" s="14" t="s">
        <v>71</v>
      </c>
      <c r="AY1293" s="252" t="s">
        <v>140</v>
      </c>
    </row>
    <row r="1294" s="14" customFormat="1">
      <c r="A1294" s="14"/>
      <c r="B1294" s="242"/>
      <c r="C1294" s="243"/>
      <c r="D1294" s="233" t="s">
        <v>151</v>
      </c>
      <c r="E1294" s="244" t="s">
        <v>18</v>
      </c>
      <c r="F1294" s="245" t="s">
        <v>409</v>
      </c>
      <c r="G1294" s="243"/>
      <c r="H1294" s="246">
        <v>6.3300000000000001</v>
      </c>
      <c r="I1294" s="247"/>
      <c r="J1294" s="243"/>
      <c r="K1294" s="243"/>
      <c r="L1294" s="248"/>
      <c r="M1294" s="249"/>
      <c r="N1294" s="250"/>
      <c r="O1294" s="250"/>
      <c r="P1294" s="250"/>
      <c r="Q1294" s="250"/>
      <c r="R1294" s="250"/>
      <c r="S1294" s="250"/>
      <c r="T1294" s="251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2" t="s">
        <v>151</v>
      </c>
      <c r="AU1294" s="252" t="s">
        <v>80</v>
      </c>
      <c r="AV1294" s="14" t="s">
        <v>80</v>
      </c>
      <c r="AW1294" s="14" t="s">
        <v>33</v>
      </c>
      <c r="AX1294" s="14" t="s">
        <v>71</v>
      </c>
      <c r="AY1294" s="252" t="s">
        <v>140</v>
      </c>
    </row>
    <row r="1295" s="14" customFormat="1">
      <c r="A1295" s="14"/>
      <c r="B1295" s="242"/>
      <c r="C1295" s="243"/>
      <c r="D1295" s="233" t="s">
        <v>151</v>
      </c>
      <c r="E1295" s="244" t="s">
        <v>18</v>
      </c>
      <c r="F1295" s="245" t="s">
        <v>409</v>
      </c>
      <c r="G1295" s="243"/>
      <c r="H1295" s="246">
        <v>6.3300000000000001</v>
      </c>
      <c r="I1295" s="247"/>
      <c r="J1295" s="243"/>
      <c r="K1295" s="243"/>
      <c r="L1295" s="248"/>
      <c r="M1295" s="249"/>
      <c r="N1295" s="250"/>
      <c r="O1295" s="250"/>
      <c r="P1295" s="250"/>
      <c r="Q1295" s="250"/>
      <c r="R1295" s="250"/>
      <c r="S1295" s="250"/>
      <c r="T1295" s="251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2" t="s">
        <v>151</v>
      </c>
      <c r="AU1295" s="252" t="s">
        <v>80</v>
      </c>
      <c r="AV1295" s="14" t="s">
        <v>80</v>
      </c>
      <c r="AW1295" s="14" t="s">
        <v>33</v>
      </c>
      <c r="AX1295" s="14" t="s">
        <v>71</v>
      </c>
      <c r="AY1295" s="252" t="s">
        <v>140</v>
      </c>
    </row>
    <row r="1296" s="14" customFormat="1">
      <c r="A1296" s="14"/>
      <c r="B1296" s="242"/>
      <c r="C1296" s="243"/>
      <c r="D1296" s="233" t="s">
        <v>151</v>
      </c>
      <c r="E1296" s="244" t="s">
        <v>18</v>
      </c>
      <c r="F1296" s="245" t="s">
        <v>410</v>
      </c>
      <c r="G1296" s="243"/>
      <c r="H1296" s="246">
        <v>39.420000000000002</v>
      </c>
      <c r="I1296" s="247"/>
      <c r="J1296" s="243"/>
      <c r="K1296" s="243"/>
      <c r="L1296" s="248"/>
      <c r="M1296" s="249"/>
      <c r="N1296" s="250"/>
      <c r="O1296" s="250"/>
      <c r="P1296" s="250"/>
      <c r="Q1296" s="250"/>
      <c r="R1296" s="250"/>
      <c r="S1296" s="250"/>
      <c r="T1296" s="251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2" t="s">
        <v>151</v>
      </c>
      <c r="AU1296" s="252" t="s">
        <v>80</v>
      </c>
      <c r="AV1296" s="14" t="s">
        <v>80</v>
      </c>
      <c r="AW1296" s="14" t="s">
        <v>33</v>
      </c>
      <c r="AX1296" s="14" t="s">
        <v>71</v>
      </c>
      <c r="AY1296" s="252" t="s">
        <v>140</v>
      </c>
    </row>
    <row r="1297" s="14" customFormat="1">
      <c r="A1297" s="14"/>
      <c r="B1297" s="242"/>
      <c r="C1297" s="243"/>
      <c r="D1297" s="233" t="s">
        <v>151</v>
      </c>
      <c r="E1297" s="244" t="s">
        <v>18</v>
      </c>
      <c r="F1297" s="245" t="s">
        <v>397</v>
      </c>
      <c r="G1297" s="243"/>
      <c r="H1297" s="246">
        <v>0.64000000000000001</v>
      </c>
      <c r="I1297" s="247"/>
      <c r="J1297" s="243"/>
      <c r="K1297" s="243"/>
      <c r="L1297" s="248"/>
      <c r="M1297" s="249"/>
      <c r="N1297" s="250"/>
      <c r="O1297" s="250"/>
      <c r="P1297" s="250"/>
      <c r="Q1297" s="250"/>
      <c r="R1297" s="250"/>
      <c r="S1297" s="250"/>
      <c r="T1297" s="251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2" t="s">
        <v>151</v>
      </c>
      <c r="AU1297" s="252" t="s">
        <v>80</v>
      </c>
      <c r="AV1297" s="14" t="s">
        <v>80</v>
      </c>
      <c r="AW1297" s="14" t="s">
        <v>33</v>
      </c>
      <c r="AX1297" s="14" t="s">
        <v>71</v>
      </c>
      <c r="AY1297" s="252" t="s">
        <v>140</v>
      </c>
    </row>
    <row r="1298" s="14" customFormat="1">
      <c r="A1298" s="14"/>
      <c r="B1298" s="242"/>
      <c r="C1298" s="243"/>
      <c r="D1298" s="233" t="s">
        <v>151</v>
      </c>
      <c r="E1298" s="244" t="s">
        <v>18</v>
      </c>
      <c r="F1298" s="245" t="s">
        <v>411</v>
      </c>
      <c r="G1298" s="243"/>
      <c r="H1298" s="246">
        <v>1.3500000000000001</v>
      </c>
      <c r="I1298" s="247"/>
      <c r="J1298" s="243"/>
      <c r="K1298" s="243"/>
      <c r="L1298" s="248"/>
      <c r="M1298" s="249"/>
      <c r="N1298" s="250"/>
      <c r="O1298" s="250"/>
      <c r="P1298" s="250"/>
      <c r="Q1298" s="250"/>
      <c r="R1298" s="250"/>
      <c r="S1298" s="250"/>
      <c r="T1298" s="251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2" t="s">
        <v>151</v>
      </c>
      <c r="AU1298" s="252" t="s">
        <v>80</v>
      </c>
      <c r="AV1298" s="14" t="s">
        <v>80</v>
      </c>
      <c r="AW1298" s="14" t="s">
        <v>33</v>
      </c>
      <c r="AX1298" s="14" t="s">
        <v>71</v>
      </c>
      <c r="AY1298" s="252" t="s">
        <v>140</v>
      </c>
    </row>
    <row r="1299" s="14" customFormat="1">
      <c r="A1299" s="14"/>
      <c r="B1299" s="242"/>
      <c r="C1299" s="243"/>
      <c r="D1299" s="233" t="s">
        <v>151</v>
      </c>
      <c r="E1299" s="244" t="s">
        <v>18</v>
      </c>
      <c r="F1299" s="245" t="s">
        <v>412</v>
      </c>
      <c r="G1299" s="243"/>
      <c r="H1299" s="246">
        <v>3.5299999999999998</v>
      </c>
      <c r="I1299" s="247"/>
      <c r="J1299" s="243"/>
      <c r="K1299" s="243"/>
      <c r="L1299" s="248"/>
      <c r="M1299" s="249"/>
      <c r="N1299" s="250"/>
      <c r="O1299" s="250"/>
      <c r="P1299" s="250"/>
      <c r="Q1299" s="250"/>
      <c r="R1299" s="250"/>
      <c r="S1299" s="250"/>
      <c r="T1299" s="251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2" t="s">
        <v>151</v>
      </c>
      <c r="AU1299" s="252" t="s">
        <v>80</v>
      </c>
      <c r="AV1299" s="14" t="s">
        <v>80</v>
      </c>
      <c r="AW1299" s="14" t="s">
        <v>33</v>
      </c>
      <c r="AX1299" s="14" t="s">
        <v>71</v>
      </c>
      <c r="AY1299" s="252" t="s">
        <v>140</v>
      </c>
    </row>
    <row r="1300" s="14" customFormat="1">
      <c r="A1300" s="14"/>
      <c r="B1300" s="242"/>
      <c r="C1300" s="243"/>
      <c r="D1300" s="233" t="s">
        <v>151</v>
      </c>
      <c r="E1300" s="244" t="s">
        <v>18</v>
      </c>
      <c r="F1300" s="245" t="s">
        <v>413</v>
      </c>
      <c r="G1300" s="243"/>
      <c r="H1300" s="246">
        <v>38.880000000000003</v>
      </c>
      <c r="I1300" s="247"/>
      <c r="J1300" s="243"/>
      <c r="K1300" s="243"/>
      <c r="L1300" s="248"/>
      <c r="M1300" s="249"/>
      <c r="N1300" s="250"/>
      <c r="O1300" s="250"/>
      <c r="P1300" s="250"/>
      <c r="Q1300" s="250"/>
      <c r="R1300" s="250"/>
      <c r="S1300" s="250"/>
      <c r="T1300" s="251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2" t="s">
        <v>151</v>
      </c>
      <c r="AU1300" s="252" t="s">
        <v>80</v>
      </c>
      <c r="AV1300" s="14" t="s">
        <v>80</v>
      </c>
      <c r="AW1300" s="14" t="s">
        <v>33</v>
      </c>
      <c r="AX1300" s="14" t="s">
        <v>71</v>
      </c>
      <c r="AY1300" s="252" t="s">
        <v>140</v>
      </c>
    </row>
    <row r="1301" s="14" customFormat="1">
      <c r="A1301" s="14"/>
      <c r="B1301" s="242"/>
      <c r="C1301" s="243"/>
      <c r="D1301" s="233" t="s">
        <v>151</v>
      </c>
      <c r="E1301" s="244" t="s">
        <v>18</v>
      </c>
      <c r="F1301" s="245" t="s">
        <v>414</v>
      </c>
      <c r="G1301" s="243"/>
      <c r="H1301" s="246">
        <v>4.7800000000000002</v>
      </c>
      <c r="I1301" s="247"/>
      <c r="J1301" s="243"/>
      <c r="K1301" s="243"/>
      <c r="L1301" s="248"/>
      <c r="M1301" s="249"/>
      <c r="N1301" s="250"/>
      <c r="O1301" s="250"/>
      <c r="P1301" s="250"/>
      <c r="Q1301" s="250"/>
      <c r="R1301" s="250"/>
      <c r="S1301" s="250"/>
      <c r="T1301" s="251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2" t="s">
        <v>151</v>
      </c>
      <c r="AU1301" s="252" t="s">
        <v>80</v>
      </c>
      <c r="AV1301" s="14" t="s">
        <v>80</v>
      </c>
      <c r="AW1301" s="14" t="s">
        <v>33</v>
      </c>
      <c r="AX1301" s="14" t="s">
        <v>71</v>
      </c>
      <c r="AY1301" s="252" t="s">
        <v>140</v>
      </c>
    </row>
    <row r="1302" s="14" customFormat="1">
      <c r="A1302" s="14"/>
      <c r="B1302" s="242"/>
      <c r="C1302" s="243"/>
      <c r="D1302" s="233" t="s">
        <v>151</v>
      </c>
      <c r="E1302" s="244" t="s">
        <v>18</v>
      </c>
      <c r="F1302" s="245" t="s">
        <v>415</v>
      </c>
      <c r="G1302" s="243"/>
      <c r="H1302" s="246">
        <v>7.5599999999999996</v>
      </c>
      <c r="I1302" s="247"/>
      <c r="J1302" s="243"/>
      <c r="K1302" s="243"/>
      <c r="L1302" s="248"/>
      <c r="M1302" s="249"/>
      <c r="N1302" s="250"/>
      <c r="O1302" s="250"/>
      <c r="P1302" s="250"/>
      <c r="Q1302" s="250"/>
      <c r="R1302" s="250"/>
      <c r="S1302" s="250"/>
      <c r="T1302" s="251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2" t="s">
        <v>151</v>
      </c>
      <c r="AU1302" s="252" t="s">
        <v>80</v>
      </c>
      <c r="AV1302" s="14" t="s">
        <v>80</v>
      </c>
      <c r="AW1302" s="14" t="s">
        <v>33</v>
      </c>
      <c r="AX1302" s="14" t="s">
        <v>71</v>
      </c>
      <c r="AY1302" s="252" t="s">
        <v>140</v>
      </c>
    </row>
    <row r="1303" s="14" customFormat="1">
      <c r="A1303" s="14"/>
      <c r="B1303" s="242"/>
      <c r="C1303" s="243"/>
      <c r="D1303" s="233" t="s">
        <v>151</v>
      </c>
      <c r="E1303" s="244" t="s">
        <v>18</v>
      </c>
      <c r="F1303" s="245" t="s">
        <v>416</v>
      </c>
      <c r="G1303" s="243"/>
      <c r="H1303" s="246">
        <v>1.3500000000000001</v>
      </c>
      <c r="I1303" s="247"/>
      <c r="J1303" s="243"/>
      <c r="K1303" s="243"/>
      <c r="L1303" s="248"/>
      <c r="M1303" s="249"/>
      <c r="N1303" s="250"/>
      <c r="O1303" s="250"/>
      <c r="P1303" s="250"/>
      <c r="Q1303" s="250"/>
      <c r="R1303" s="250"/>
      <c r="S1303" s="250"/>
      <c r="T1303" s="251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2" t="s">
        <v>151</v>
      </c>
      <c r="AU1303" s="252" t="s">
        <v>80</v>
      </c>
      <c r="AV1303" s="14" t="s">
        <v>80</v>
      </c>
      <c r="AW1303" s="14" t="s">
        <v>33</v>
      </c>
      <c r="AX1303" s="14" t="s">
        <v>71</v>
      </c>
      <c r="AY1303" s="252" t="s">
        <v>140</v>
      </c>
    </row>
    <row r="1304" s="13" customFormat="1">
      <c r="A1304" s="13"/>
      <c r="B1304" s="231"/>
      <c r="C1304" s="232"/>
      <c r="D1304" s="233" t="s">
        <v>151</v>
      </c>
      <c r="E1304" s="234" t="s">
        <v>18</v>
      </c>
      <c r="F1304" s="235" t="s">
        <v>417</v>
      </c>
      <c r="G1304" s="232"/>
      <c r="H1304" s="234" t="s">
        <v>18</v>
      </c>
      <c r="I1304" s="236"/>
      <c r="J1304" s="232"/>
      <c r="K1304" s="232"/>
      <c r="L1304" s="237"/>
      <c r="M1304" s="238"/>
      <c r="N1304" s="239"/>
      <c r="O1304" s="239"/>
      <c r="P1304" s="239"/>
      <c r="Q1304" s="239"/>
      <c r="R1304" s="239"/>
      <c r="S1304" s="239"/>
      <c r="T1304" s="240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41" t="s">
        <v>151</v>
      </c>
      <c r="AU1304" s="241" t="s">
        <v>80</v>
      </c>
      <c r="AV1304" s="13" t="s">
        <v>78</v>
      </c>
      <c r="AW1304" s="13" t="s">
        <v>33</v>
      </c>
      <c r="AX1304" s="13" t="s">
        <v>71</v>
      </c>
      <c r="AY1304" s="241" t="s">
        <v>140</v>
      </c>
    </row>
    <row r="1305" s="14" customFormat="1">
      <c r="A1305" s="14"/>
      <c r="B1305" s="242"/>
      <c r="C1305" s="243"/>
      <c r="D1305" s="233" t="s">
        <v>151</v>
      </c>
      <c r="E1305" s="244" t="s">
        <v>18</v>
      </c>
      <c r="F1305" s="245" t="s">
        <v>418</v>
      </c>
      <c r="G1305" s="243"/>
      <c r="H1305" s="246">
        <v>-299.54000000000002</v>
      </c>
      <c r="I1305" s="247"/>
      <c r="J1305" s="243"/>
      <c r="K1305" s="243"/>
      <c r="L1305" s="248"/>
      <c r="M1305" s="249"/>
      <c r="N1305" s="250"/>
      <c r="O1305" s="250"/>
      <c r="P1305" s="250"/>
      <c r="Q1305" s="250"/>
      <c r="R1305" s="250"/>
      <c r="S1305" s="250"/>
      <c r="T1305" s="251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2" t="s">
        <v>151</v>
      </c>
      <c r="AU1305" s="252" t="s">
        <v>80</v>
      </c>
      <c r="AV1305" s="14" t="s">
        <v>80</v>
      </c>
      <c r="AW1305" s="14" t="s">
        <v>33</v>
      </c>
      <c r="AX1305" s="14" t="s">
        <v>71</v>
      </c>
      <c r="AY1305" s="252" t="s">
        <v>140</v>
      </c>
    </row>
    <row r="1306" s="13" customFormat="1">
      <c r="A1306" s="13"/>
      <c r="B1306" s="231"/>
      <c r="C1306" s="232"/>
      <c r="D1306" s="233" t="s">
        <v>151</v>
      </c>
      <c r="E1306" s="234" t="s">
        <v>18</v>
      </c>
      <c r="F1306" s="235" t="s">
        <v>733</v>
      </c>
      <c r="G1306" s="232"/>
      <c r="H1306" s="234" t="s">
        <v>18</v>
      </c>
      <c r="I1306" s="236"/>
      <c r="J1306" s="232"/>
      <c r="K1306" s="232"/>
      <c r="L1306" s="237"/>
      <c r="M1306" s="238"/>
      <c r="N1306" s="239"/>
      <c r="O1306" s="239"/>
      <c r="P1306" s="239"/>
      <c r="Q1306" s="239"/>
      <c r="R1306" s="239"/>
      <c r="S1306" s="239"/>
      <c r="T1306" s="240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41" t="s">
        <v>151</v>
      </c>
      <c r="AU1306" s="241" t="s">
        <v>80</v>
      </c>
      <c r="AV1306" s="13" t="s">
        <v>78</v>
      </c>
      <c r="AW1306" s="13" t="s">
        <v>33</v>
      </c>
      <c r="AX1306" s="13" t="s">
        <v>71</v>
      </c>
      <c r="AY1306" s="241" t="s">
        <v>140</v>
      </c>
    </row>
    <row r="1307" s="14" customFormat="1">
      <c r="A1307" s="14"/>
      <c r="B1307" s="242"/>
      <c r="C1307" s="243"/>
      <c r="D1307" s="233" t="s">
        <v>151</v>
      </c>
      <c r="E1307" s="244" t="s">
        <v>18</v>
      </c>
      <c r="F1307" s="245" t="s">
        <v>734</v>
      </c>
      <c r="G1307" s="243"/>
      <c r="H1307" s="246">
        <v>-82.939999999999998</v>
      </c>
      <c r="I1307" s="247"/>
      <c r="J1307" s="243"/>
      <c r="K1307" s="243"/>
      <c r="L1307" s="248"/>
      <c r="M1307" s="249"/>
      <c r="N1307" s="250"/>
      <c r="O1307" s="250"/>
      <c r="P1307" s="250"/>
      <c r="Q1307" s="250"/>
      <c r="R1307" s="250"/>
      <c r="S1307" s="250"/>
      <c r="T1307" s="251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2" t="s">
        <v>151</v>
      </c>
      <c r="AU1307" s="252" t="s">
        <v>80</v>
      </c>
      <c r="AV1307" s="14" t="s">
        <v>80</v>
      </c>
      <c r="AW1307" s="14" t="s">
        <v>33</v>
      </c>
      <c r="AX1307" s="14" t="s">
        <v>71</v>
      </c>
      <c r="AY1307" s="252" t="s">
        <v>140</v>
      </c>
    </row>
    <row r="1308" s="15" customFormat="1">
      <c r="A1308" s="15"/>
      <c r="B1308" s="253"/>
      <c r="C1308" s="254"/>
      <c r="D1308" s="233" t="s">
        <v>151</v>
      </c>
      <c r="E1308" s="255" t="s">
        <v>18</v>
      </c>
      <c r="F1308" s="256" t="s">
        <v>154</v>
      </c>
      <c r="G1308" s="254"/>
      <c r="H1308" s="257">
        <v>1087.1499999999999</v>
      </c>
      <c r="I1308" s="258"/>
      <c r="J1308" s="254"/>
      <c r="K1308" s="254"/>
      <c r="L1308" s="259"/>
      <c r="M1308" s="260"/>
      <c r="N1308" s="261"/>
      <c r="O1308" s="261"/>
      <c r="P1308" s="261"/>
      <c r="Q1308" s="261"/>
      <c r="R1308" s="261"/>
      <c r="S1308" s="261"/>
      <c r="T1308" s="262"/>
      <c r="U1308" s="15"/>
      <c r="V1308" s="15"/>
      <c r="W1308" s="15"/>
      <c r="X1308" s="15"/>
      <c r="Y1308" s="15"/>
      <c r="Z1308" s="15"/>
      <c r="AA1308" s="15"/>
      <c r="AB1308" s="15"/>
      <c r="AC1308" s="15"/>
      <c r="AD1308" s="15"/>
      <c r="AE1308" s="15"/>
      <c r="AT1308" s="263" t="s">
        <v>151</v>
      </c>
      <c r="AU1308" s="263" t="s">
        <v>80</v>
      </c>
      <c r="AV1308" s="15" t="s">
        <v>147</v>
      </c>
      <c r="AW1308" s="15" t="s">
        <v>33</v>
      </c>
      <c r="AX1308" s="15" t="s">
        <v>78</v>
      </c>
      <c r="AY1308" s="263" t="s">
        <v>140</v>
      </c>
    </row>
    <row r="1309" s="2" customFormat="1" ht="24.15" customHeight="1">
      <c r="A1309" s="40"/>
      <c r="B1309" s="41"/>
      <c r="C1309" s="214" t="s">
        <v>943</v>
      </c>
      <c r="D1309" s="214" t="s">
        <v>142</v>
      </c>
      <c r="E1309" s="215" t="s">
        <v>944</v>
      </c>
      <c r="F1309" s="216" t="s">
        <v>945</v>
      </c>
      <c r="G1309" s="217" t="s">
        <v>145</v>
      </c>
      <c r="H1309" s="218">
        <v>29.75</v>
      </c>
      <c r="I1309" s="219"/>
      <c r="J1309" s="218">
        <f>ROUND(I1309*H1309,2)</f>
        <v>0</v>
      </c>
      <c r="K1309" s="216" t="s">
        <v>146</v>
      </c>
      <c r="L1309" s="46"/>
      <c r="M1309" s="220" t="s">
        <v>18</v>
      </c>
      <c r="N1309" s="221" t="s">
        <v>42</v>
      </c>
      <c r="O1309" s="86"/>
      <c r="P1309" s="222">
        <f>O1309*H1309</f>
        <v>0</v>
      </c>
      <c r="Q1309" s="222">
        <v>0</v>
      </c>
      <c r="R1309" s="222">
        <f>Q1309*H1309</f>
        <v>0</v>
      </c>
      <c r="S1309" s="222">
        <v>0.050000000000000003</v>
      </c>
      <c r="T1309" s="223">
        <f>S1309*H1309</f>
        <v>1.4875</v>
      </c>
      <c r="U1309" s="40"/>
      <c r="V1309" s="40"/>
      <c r="W1309" s="40"/>
      <c r="X1309" s="40"/>
      <c r="Y1309" s="40"/>
      <c r="Z1309" s="40"/>
      <c r="AA1309" s="40"/>
      <c r="AB1309" s="40"/>
      <c r="AC1309" s="40"/>
      <c r="AD1309" s="40"/>
      <c r="AE1309" s="40"/>
      <c r="AR1309" s="224" t="s">
        <v>147</v>
      </c>
      <c r="AT1309" s="224" t="s">
        <v>142</v>
      </c>
      <c r="AU1309" s="224" t="s">
        <v>80</v>
      </c>
      <c r="AY1309" s="19" t="s">
        <v>140</v>
      </c>
      <c r="BE1309" s="225">
        <f>IF(N1309="základní",J1309,0)</f>
        <v>0</v>
      </c>
      <c r="BF1309" s="225">
        <f>IF(N1309="snížená",J1309,0)</f>
        <v>0</v>
      </c>
      <c r="BG1309" s="225">
        <f>IF(N1309="zákl. přenesená",J1309,0)</f>
        <v>0</v>
      </c>
      <c r="BH1309" s="225">
        <f>IF(N1309="sníž. přenesená",J1309,0)</f>
        <v>0</v>
      </c>
      <c r="BI1309" s="225">
        <f>IF(N1309="nulová",J1309,0)</f>
        <v>0</v>
      </c>
      <c r="BJ1309" s="19" t="s">
        <v>78</v>
      </c>
      <c r="BK1309" s="225">
        <f>ROUND(I1309*H1309,2)</f>
        <v>0</v>
      </c>
      <c r="BL1309" s="19" t="s">
        <v>147</v>
      </c>
      <c r="BM1309" s="224" t="s">
        <v>946</v>
      </c>
    </row>
    <row r="1310" s="2" customFormat="1">
      <c r="A1310" s="40"/>
      <c r="B1310" s="41"/>
      <c r="C1310" s="42"/>
      <c r="D1310" s="226" t="s">
        <v>149</v>
      </c>
      <c r="E1310" s="42"/>
      <c r="F1310" s="227" t="s">
        <v>947</v>
      </c>
      <c r="G1310" s="42"/>
      <c r="H1310" s="42"/>
      <c r="I1310" s="228"/>
      <c r="J1310" s="42"/>
      <c r="K1310" s="42"/>
      <c r="L1310" s="46"/>
      <c r="M1310" s="229"/>
      <c r="N1310" s="230"/>
      <c r="O1310" s="86"/>
      <c r="P1310" s="86"/>
      <c r="Q1310" s="86"/>
      <c r="R1310" s="86"/>
      <c r="S1310" s="86"/>
      <c r="T1310" s="87"/>
      <c r="U1310" s="40"/>
      <c r="V1310" s="40"/>
      <c r="W1310" s="40"/>
      <c r="X1310" s="40"/>
      <c r="Y1310" s="40"/>
      <c r="Z1310" s="40"/>
      <c r="AA1310" s="40"/>
      <c r="AB1310" s="40"/>
      <c r="AC1310" s="40"/>
      <c r="AD1310" s="40"/>
      <c r="AE1310" s="40"/>
      <c r="AT1310" s="19" t="s">
        <v>149</v>
      </c>
      <c r="AU1310" s="19" t="s">
        <v>80</v>
      </c>
    </row>
    <row r="1311" s="13" customFormat="1">
      <c r="A1311" s="13"/>
      <c r="B1311" s="231"/>
      <c r="C1311" s="232"/>
      <c r="D1311" s="233" t="s">
        <v>151</v>
      </c>
      <c r="E1311" s="234" t="s">
        <v>18</v>
      </c>
      <c r="F1311" s="235" t="s">
        <v>948</v>
      </c>
      <c r="G1311" s="232"/>
      <c r="H1311" s="234" t="s">
        <v>18</v>
      </c>
      <c r="I1311" s="236"/>
      <c r="J1311" s="232"/>
      <c r="K1311" s="232"/>
      <c r="L1311" s="237"/>
      <c r="M1311" s="238"/>
      <c r="N1311" s="239"/>
      <c r="O1311" s="239"/>
      <c r="P1311" s="239"/>
      <c r="Q1311" s="239"/>
      <c r="R1311" s="239"/>
      <c r="S1311" s="239"/>
      <c r="T1311" s="240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1" t="s">
        <v>151</v>
      </c>
      <c r="AU1311" s="241" t="s">
        <v>80</v>
      </c>
      <c r="AV1311" s="13" t="s">
        <v>78</v>
      </c>
      <c r="AW1311" s="13" t="s">
        <v>33</v>
      </c>
      <c r="AX1311" s="13" t="s">
        <v>71</v>
      </c>
      <c r="AY1311" s="241" t="s">
        <v>140</v>
      </c>
    </row>
    <row r="1312" s="14" customFormat="1">
      <c r="A1312" s="14"/>
      <c r="B1312" s="242"/>
      <c r="C1312" s="243"/>
      <c r="D1312" s="233" t="s">
        <v>151</v>
      </c>
      <c r="E1312" s="244" t="s">
        <v>18</v>
      </c>
      <c r="F1312" s="245" t="s">
        <v>949</v>
      </c>
      <c r="G1312" s="243"/>
      <c r="H1312" s="246">
        <v>0.97999999999999998</v>
      </c>
      <c r="I1312" s="247"/>
      <c r="J1312" s="243"/>
      <c r="K1312" s="243"/>
      <c r="L1312" s="248"/>
      <c r="M1312" s="249"/>
      <c r="N1312" s="250"/>
      <c r="O1312" s="250"/>
      <c r="P1312" s="250"/>
      <c r="Q1312" s="250"/>
      <c r="R1312" s="250"/>
      <c r="S1312" s="250"/>
      <c r="T1312" s="251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2" t="s">
        <v>151</v>
      </c>
      <c r="AU1312" s="252" t="s">
        <v>80</v>
      </c>
      <c r="AV1312" s="14" t="s">
        <v>80</v>
      </c>
      <c r="AW1312" s="14" t="s">
        <v>33</v>
      </c>
      <c r="AX1312" s="14" t="s">
        <v>71</v>
      </c>
      <c r="AY1312" s="252" t="s">
        <v>140</v>
      </c>
    </row>
    <row r="1313" s="13" customFormat="1">
      <c r="A1313" s="13"/>
      <c r="B1313" s="231"/>
      <c r="C1313" s="232"/>
      <c r="D1313" s="233" t="s">
        <v>151</v>
      </c>
      <c r="E1313" s="234" t="s">
        <v>18</v>
      </c>
      <c r="F1313" s="235" t="s">
        <v>908</v>
      </c>
      <c r="G1313" s="232"/>
      <c r="H1313" s="234" t="s">
        <v>18</v>
      </c>
      <c r="I1313" s="236"/>
      <c r="J1313" s="232"/>
      <c r="K1313" s="232"/>
      <c r="L1313" s="237"/>
      <c r="M1313" s="238"/>
      <c r="N1313" s="239"/>
      <c r="O1313" s="239"/>
      <c r="P1313" s="239"/>
      <c r="Q1313" s="239"/>
      <c r="R1313" s="239"/>
      <c r="S1313" s="239"/>
      <c r="T1313" s="240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1" t="s">
        <v>151</v>
      </c>
      <c r="AU1313" s="241" t="s">
        <v>80</v>
      </c>
      <c r="AV1313" s="13" t="s">
        <v>78</v>
      </c>
      <c r="AW1313" s="13" t="s">
        <v>33</v>
      </c>
      <c r="AX1313" s="13" t="s">
        <v>71</v>
      </c>
      <c r="AY1313" s="241" t="s">
        <v>140</v>
      </c>
    </row>
    <row r="1314" s="14" customFormat="1">
      <c r="A1314" s="14"/>
      <c r="B1314" s="242"/>
      <c r="C1314" s="243"/>
      <c r="D1314" s="233" t="s">
        <v>151</v>
      </c>
      <c r="E1314" s="244" t="s">
        <v>18</v>
      </c>
      <c r="F1314" s="245" t="s">
        <v>950</v>
      </c>
      <c r="G1314" s="243"/>
      <c r="H1314" s="246">
        <v>1.8999999999999999</v>
      </c>
      <c r="I1314" s="247"/>
      <c r="J1314" s="243"/>
      <c r="K1314" s="243"/>
      <c r="L1314" s="248"/>
      <c r="M1314" s="249"/>
      <c r="N1314" s="250"/>
      <c r="O1314" s="250"/>
      <c r="P1314" s="250"/>
      <c r="Q1314" s="250"/>
      <c r="R1314" s="250"/>
      <c r="S1314" s="250"/>
      <c r="T1314" s="251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2" t="s">
        <v>151</v>
      </c>
      <c r="AU1314" s="252" t="s">
        <v>80</v>
      </c>
      <c r="AV1314" s="14" t="s">
        <v>80</v>
      </c>
      <c r="AW1314" s="14" t="s">
        <v>33</v>
      </c>
      <c r="AX1314" s="14" t="s">
        <v>71</v>
      </c>
      <c r="AY1314" s="252" t="s">
        <v>140</v>
      </c>
    </row>
    <row r="1315" s="14" customFormat="1">
      <c r="A1315" s="14"/>
      <c r="B1315" s="242"/>
      <c r="C1315" s="243"/>
      <c r="D1315" s="233" t="s">
        <v>151</v>
      </c>
      <c r="E1315" s="244" t="s">
        <v>18</v>
      </c>
      <c r="F1315" s="245" t="s">
        <v>950</v>
      </c>
      <c r="G1315" s="243"/>
      <c r="H1315" s="246">
        <v>1.8999999999999999</v>
      </c>
      <c r="I1315" s="247"/>
      <c r="J1315" s="243"/>
      <c r="K1315" s="243"/>
      <c r="L1315" s="248"/>
      <c r="M1315" s="249"/>
      <c r="N1315" s="250"/>
      <c r="O1315" s="250"/>
      <c r="P1315" s="250"/>
      <c r="Q1315" s="250"/>
      <c r="R1315" s="250"/>
      <c r="S1315" s="250"/>
      <c r="T1315" s="251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2" t="s">
        <v>151</v>
      </c>
      <c r="AU1315" s="252" t="s">
        <v>80</v>
      </c>
      <c r="AV1315" s="14" t="s">
        <v>80</v>
      </c>
      <c r="AW1315" s="14" t="s">
        <v>33</v>
      </c>
      <c r="AX1315" s="14" t="s">
        <v>71</v>
      </c>
      <c r="AY1315" s="252" t="s">
        <v>140</v>
      </c>
    </row>
    <row r="1316" s="14" customFormat="1">
      <c r="A1316" s="14"/>
      <c r="B1316" s="242"/>
      <c r="C1316" s="243"/>
      <c r="D1316" s="233" t="s">
        <v>151</v>
      </c>
      <c r="E1316" s="244" t="s">
        <v>18</v>
      </c>
      <c r="F1316" s="245" t="s">
        <v>951</v>
      </c>
      <c r="G1316" s="243"/>
      <c r="H1316" s="246">
        <v>0.11</v>
      </c>
      <c r="I1316" s="247"/>
      <c r="J1316" s="243"/>
      <c r="K1316" s="243"/>
      <c r="L1316" s="248"/>
      <c r="M1316" s="249"/>
      <c r="N1316" s="250"/>
      <c r="O1316" s="250"/>
      <c r="P1316" s="250"/>
      <c r="Q1316" s="250"/>
      <c r="R1316" s="250"/>
      <c r="S1316" s="250"/>
      <c r="T1316" s="251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2" t="s">
        <v>151</v>
      </c>
      <c r="AU1316" s="252" t="s">
        <v>80</v>
      </c>
      <c r="AV1316" s="14" t="s">
        <v>80</v>
      </c>
      <c r="AW1316" s="14" t="s">
        <v>33</v>
      </c>
      <c r="AX1316" s="14" t="s">
        <v>71</v>
      </c>
      <c r="AY1316" s="252" t="s">
        <v>140</v>
      </c>
    </row>
    <row r="1317" s="13" customFormat="1">
      <c r="A1317" s="13"/>
      <c r="B1317" s="231"/>
      <c r="C1317" s="232"/>
      <c r="D1317" s="233" t="s">
        <v>151</v>
      </c>
      <c r="E1317" s="234" t="s">
        <v>18</v>
      </c>
      <c r="F1317" s="235" t="s">
        <v>952</v>
      </c>
      <c r="G1317" s="232"/>
      <c r="H1317" s="234" t="s">
        <v>18</v>
      </c>
      <c r="I1317" s="236"/>
      <c r="J1317" s="232"/>
      <c r="K1317" s="232"/>
      <c r="L1317" s="237"/>
      <c r="M1317" s="238"/>
      <c r="N1317" s="239"/>
      <c r="O1317" s="239"/>
      <c r="P1317" s="239"/>
      <c r="Q1317" s="239"/>
      <c r="R1317" s="239"/>
      <c r="S1317" s="239"/>
      <c r="T1317" s="240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1" t="s">
        <v>151</v>
      </c>
      <c r="AU1317" s="241" t="s">
        <v>80</v>
      </c>
      <c r="AV1317" s="13" t="s">
        <v>78</v>
      </c>
      <c r="AW1317" s="13" t="s">
        <v>33</v>
      </c>
      <c r="AX1317" s="13" t="s">
        <v>71</v>
      </c>
      <c r="AY1317" s="241" t="s">
        <v>140</v>
      </c>
    </row>
    <row r="1318" s="14" customFormat="1">
      <c r="A1318" s="14"/>
      <c r="B1318" s="242"/>
      <c r="C1318" s="243"/>
      <c r="D1318" s="233" t="s">
        <v>151</v>
      </c>
      <c r="E1318" s="244" t="s">
        <v>18</v>
      </c>
      <c r="F1318" s="245" t="s">
        <v>480</v>
      </c>
      <c r="G1318" s="243"/>
      <c r="H1318" s="246">
        <v>1.1699999999999999</v>
      </c>
      <c r="I1318" s="247"/>
      <c r="J1318" s="243"/>
      <c r="K1318" s="243"/>
      <c r="L1318" s="248"/>
      <c r="M1318" s="249"/>
      <c r="N1318" s="250"/>
      <c r="O1318" s="250"/>
      <c r="P1318" s="250"/>
      <c r="Q1318" s="250"/>
      <c r="R1318" s="250"/>
      <c r="S1318" s="250"/>
      <c r="T1318" s="251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2" t="s">
        <v>151</v>
      </c>
      <c r="AU1318" s="252" t="s">
        <v>80</v>
      </c>
      <c r="AV1318" s="14" t="s">
        <v>80</v>
      </c>
      <c r="AW1318" s="14" t="s">
        <v>33</v>
      </c>
      <c r="AX1318" s="14" t="s">
        <v>71</v>
      </c>
      <c r="AY1318" s="252" t="s">
        <v>140</v>
      </c>
    </row>
    <row r="1319" s="14" customFormat="1">
      <c r="A1319" s="14"/>
      <c r="B1319" s="242"/>
      <c r="C1319" s="243"/>
      <c r="D1319" s="233" t="s">
        <v>151</v>
      </c>
      <c r="E1319" s="244" t="s">
        <v>18</v>
      </c>
      <c r="F1319" s="245" t="s">
        <v>953</v>
      </c>
      <c r="G1319" s="243"/>
      <c r="H1319" s="246">
        <v>4.4400000000000004</v>
      </c>
      <c r="I1319" s="247"/>
      <c r="J1319" s="243"/>
      <c r="K1319" s="243"/>
      <c r="L1319" s="248"/>
      <c r="M1319" s="249"/>
      <c r="N1319" s="250"/>
      <c r="O1319" s="250"/>
      <c r="P1319" s="250"/>
      <c r="Q1319" s="250"/>
      <c r="R1319" s="250"/>
      <c r="S1319" s="250"/>
      <c r="T1319" s="251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2" t="s">
        <v>151</v>
      </c>
      <c r="AU1319" s="252" t="s">
        <v>80</v>
      </c>
      <c r="AV1319" s="14" t="s">
        <v>80</v>
      </c>
      <c r="AW1319" s="14" t="s">
        <v>33</v>
      </c>
      <c r="AX1319" s="14" t="s">
        <v>71</v>
      </c>
      <c r="AY1319" s="252" t="s">
        <v>140</v>
      </c>
    </row>
    <row r="1320" s="14" customFormat="1">
      <c r="A1320" s="14"/>
      <c r="B1320" s="242"/>
      <c r="C1320" s="243"/>
      <c r="D1320" s="233" t="s">
        <v>151</v>
      </c>
      <c r="E1320" s="244" t="s">
        <v>18</v>
      </c>
      <c r="F1320" s="245" t="s">
        <v>954</v>
      </c>
      <c r="G1320" s="243"/>
      <c r="H1320" s="246">
        <v>4.7999999999999998</v>
      </c>
      <c r="I1320" s="247"/>
      <c r="J1320" s="243"/>
      <c r="K1320" s="243"/>
      <c r="L1320" s="248"/>
      <c r="M1320" s="249"/>
      <c r="N1320" s="250"/>
      <c r="O1320" s="250"/>
      <c r="P1320" s="250"/>
      <c r="Q1320" s="250"/>
      <c r="R1320" s="250"/>
      <c r="S1320" s="250"/>
      <c r="T1320" s="251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2" t="s">
        <v>151</v>
      </c>
      <c r="AU1320" s="252" t="s">
        <v>80</v>
      </c>
      <c r="AV1320" s="14" t="s">
        <v>80</v>
      </c>
      <c r="AW1320" s="14" t="s">
        <v>33</v>
      </c>
      <c r="AX1320" s="14" t="s">
        <v>71</v>
      </c>
      <c r="AY1320" s="252" t="s">
        <v>140</v>
      </c>
    </row>
    <row r="1321" s="14" customFormat="1">
      <c r="A1321" s="14"/>
      <c r="B1321" s="242"/>
      <c r="C1321" s="243"/>
      <c r="D1321" s="233" t="s">
        <v>151</v>
      </c>
      <c r="E1321" s="244" t="s">
        <v>18</v>
      </c>
      <c r="F1321" s="245" t="s">
        <v>955</v>
      </c>
      <c r="G1321" s="243"/>
      <c r="H1321" s="246">
        <v>6.3700000000000001</v>
      </c>
      <c r="I1321" s="247"/>
      <c r="J1321" s="243"/>
      <c r="K1321" s="243"/>
      <c r="L1321" s="248"/>
      <c r="M1321" s="249"/>
      <c r="N1321" s="250"/>
      <c r="O1321" s="250"/>
      <c r="P1321" s="250"/>
      <c r="Q1321" s="250"/>
      <c r="R1321" s="250"/>
      <c r="S1321" s="250"/>
      <c r="T1321" s="251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2" t="s">
        <v>151</v>
      </c>
      <c r="AU1321" s="252" t="s">
        <v>80</v>
      </c>
      <c r="AV1321" s="14" t="s">
        <v>80</v>
      </c>
      <c r="AW1321" s="14" t="s">
        <v>33</v>
      </c>
      <c r="AX1321" s="14" t="s">
        <v>71</v>
      </c>
      <c r="AY1321" s="252" t="s">
        <v>140</v>
      </c>
    </row>
    <row r="1322" s="14" customFormat="1">
      <c r="A1322" s="14"/>
      <c r="B1322" s="242"/>
      <c r="C1322" s="243"/>
      <c r="D1322" s="233" t="s">
        <v>151</v>
      </c>
      <c r="E1322" s="244" t="s">
        <v>18</v>
      </c>
      <c r="F1322" s="245" t="s">
        <v>956</v>
      </c>
      <c r="G1322" s="243"/>
      <c r="H1322" s="246">
        <v>8.0800000000000001</v>
      </c>
      <c r="I1322" s="247"/>
      <c r="J1322" s="243"/>
      <c r="K1322" s="243"/>
      <c r="L1322" s="248"/>
      <c r="M1322" s="249"/>
      <c r="N1322" s="250"/>
      <c r="O1322" s="250"/>
      <c r="P1322" s="250"/>
      <c r="Q1322" s="250"/>
      <c r="R1322" s="250"/>
      <c r="S1322" s="250"/>
      <c r="T1322" s="251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2" t="s">
        <v>151</v>
      </c>
      <c r="AU1322" s="252" t="s">
        <v>80</v>
      </c>
      <c r="AV1322" s="14" t="s">
        <v>80</v>
      </c>
      <c r="AW1322" s="14" t="s">
        <v>33</v>
      </c>
      <c r="AX1322" s="14" t="s">
        <v>71</v>
      </c>
      <c r="AY1322" s="252" t="s">
        <v>140</v>
      </c>
    </row>
    <row r="1323" s="15" customFormat="1">
      <c r="A1323" s="15"/>
      <c r="B1323" s="253"/>
      <c r="C1323" s="254"/>
      <c r="D1323" s="233" t="s">
        <v>151</v>
      </c>
      <c r="E1323" s="255" t="s">
        <v>18</v>
      </c>
      <c r="F1323" s="256" t="s">
        <v>154</v>
      </c>
      <c r="G1323" s="254"/>
      <c r="H1323" s="257">
        <v>29.75</v>
      </c>
      <c r="I1323" s="258"/>
      <c r="J1323" s="254"/>
      <c r="K1323" s="254"/>
      <c r="L1323" s="259"/>
      <c r="M1323" s="260"/>
      <c r="N1323" s="261"/>
      <c r="O1323" s="261"/>
      <c r="P1323" s="261"/>
      <c r="Q1323" s="261"/>
      <c r="R1323" s="261"/>
      <c r="S1323" s="261"/>
      <c r="T1323" s="262"/>
      <c r="U1323" s="15"/>
      <c r="V1323" s="15"/>
      <c r="W1323" s="15"/>
      <c r="X1323" s="15"/>
      <c r="Y1323" s="15"/>
      <c r="Z1323" s="15"/>
      <c r="AA1323" s="15"/>
      <c r="AB1323" s="15"/>
      <c r="AC1323" s="15"/>
      <c r="AD1323" s="15"/>
      <c r="AE1323" s="15"/>
      <c r="AT1323" s="263" t="s">
        <v>151</v>
      </c>
      <c r="AU1323" s="263" t="s">
        <v>80</v>
      </c>
      <c r="AV1323" s="15" t="s">
        <v>147</v>
      </c>
      <c r="AW1323" s="15" t="s">
        <v>33</v>
      </c>
      <c r="AX1323" s="15" t="s">
        <v>78</v>
      </c>
      <c r="AY1323" s="263" t="s">
        <v>140</v>
      </c>
    </row>
    <row r="1324" s="2" customFormat="1" ht="24.15" customHeight="1">
      <c r="A1324" s="40"/>
      <c r="B1324" s="41"/>
      <c r="C1324" s="214" t="s">
        <v>957</v>
      </c>
      <c r="D1324" s="214" t="s">
        <v>142</v>
      </c>
      <c r="E1324" s="215" t="s">
        <v>958</v>
      </c>
      <c r="F1324" s="216" t="s">
        <v>959</v>
      </c>
      <c r="G1324" s="217" t="s">
        <v>145</v>
      </c>
      <c r="H1324" s="218">
        <v>26.960000000000001</v>
      </c>
      <c r="I1324" s="219"/>
      <c r="J1324" s="218">
        <f>ROUND(I1324*H1324,2)</f>
        <v>0</v>
      </c>
      <c r="K1324" s="216" t="s">
        <v>146</v>
      </c>
      <c r="L1324" s="46"/>
      <c r="M1324" s="220" t="s">
        <v>18</v>
      </c>
      <c r="N1324" s="221" t="s">
        <v>42</v>
      </c>
      <c r="O1324" s="86"/>
      <c r="P1324" s="222">
        <f>O1324*H1324</f>
        <v>0</v>
      </c>
      <c r="Q1324" s="222">
        <v>0</v>
      </c>
      <c r="R1324" s="222">
        <f>Q1324*H1324</f>
        <v>0</v>
      </c>
      <c r="S1324" s="222">
        <v>0.068000000000000005</v>
      </c>
      <c r="T1324" s="223">
        <f>S1324*H1324</f>
        <v>1.8332800000000002</v>
      </c>
      <c r="U1324" s="40"/>
      <c r="V1324" s="40"/>
      <c r="W1324" s="40"/>
      <c r="X1324" s="40"/>
      <c r="Y1324" s="40"/>
      <c r="Z1324" s="40"/>
      <c r="AA1324" s="40"/>
      <c r="AB1324" s="40"/>
      <c r="AC1324" s="40"/>
      <c r="AD1324" s="40"/>
      <c r="AE1324" s="40"/>
      <c r="AR1324" s="224" t="s">
        <v>147</v>
      </c>
      <c r="AT1324" s="224" t="s">
        <v>142</v>
      </c>
      <c r="AU1324" s="224" t="s">
        <v>80</v>
      </c>
      <c r="AY1324" s="19" t="s">
        <v>140</v>
      </c>
      <c r="BE1324" s="225">
        <f>IF(N1324="základní",J1324,0)</f>
        <v>0</v>
      </c>
      <c r="BF1324" s="225">
        <f>IF(N1324="snížená",J1324,0)</f>
        <v>0</v>
      </c>
      <c r="BG1324" s="225">
        <f>IF(N1324="zákl. přenesená",J1324,0)</f>
        <v>0</v>
      </c>
      <c r="BH1324" s="225">
        <f>IF(N1324="sníž. přenesená",J1324,0)</f>
        <v>0</v>
      </c>
      <c r="BI1324" s="225">
        <f>IF(N1324="nulová",J1324,0)</f>
        <v>0</v>
      </c>
      <c r="BJ1324" s="19" t="s">
        <v>78</v>
      </c>
      <c r="BK1324" s="225">
        <f>ROUND(I1324*H1324,2)</f>
        <v>0</v>
      </c>
      <c r="BL1324" s="19" t="s">
        <v>147</v>
      </c>
      <c r="BM1324" s="224" t="s">
        <v>960</v>
      </c>
    </row>
    <row r="1325" s="2" customFormat="1">
      <c r="A1325" s="40"/>
      <c r="B1325" s="41"/>
      <c r="C1325" s="42"/>
      <c r="D1325" s="226" t="s">
        <v>149</v>
      </c>
      <c r="E1325" s="42"/>
      <c r="F1325" s="227" t="s">
        <v>961</v>
      </c>
      <c r="G1325" s="42"/>
      <c r="H1325" s="42"/>
      <c r="I1325" s="228"/>
      <c r="J1325" s="42"/>
      <c r="K1325" s="42"/>
      <c r="L1325" s="46"/>
      <c r="M1325" s="229"/>
      <c r="N1325" s="230"/>
      <c r="O1325" s="86"/>
      <c r="P1325" s="86"/>
      <c r="Q1325" s="86"/>
      <c r="R1325" s="86"/>
      <c r="S1325" s="86"/>
      <c r="T1325" s="87"/>
      <c r="U1325" s="40"/>
      <c r="V1325" s="40"/>
      <c r="W1325" s="40"/>
      <c r="X1325" s="40"/>
      <c r="Y1325" s="40"/>
      <c r="Z1325" s="40"/>
      <c r="AA1325" s="40"/>
      <c r="AB1325" s="40"/>
      <c r="AC1325" s="40"/>
      <c r="AD1325" s="40"/>
      <c r="AE1325" s="40"/>
      <c r="AT1325" s="19" t="s">
        <v>149</v>
      </c>
      <c r="AU1325" s="19" t="s">
        <v>80</v>
      </c>
    </row>
    <row r="1326" s="13" customFormat="1">
      <c r="A1326" s="13"/>
      <c r="B1326" s="231"/>
      <c r="C1326" s="232"/>
      <c r="D1326" s="233" t="s">
        <v>151</v>
      </c>
      <c r="E1326" s="234" t="s">
        <v>18</v>
      </c>
      <c r="F1326" s="235" t="s">
        <v>871</v>
      </c>
      <c r="G1326" s="232"/>
      <c r="H1326" s="234" t="s">
        <v>18</v>
      </c>
      <c r="I1326" s="236"/>
      <c r="J1326" s="232"/>
      <c r="K1326" s="232"/>
      <c r="L1326" s="237"/>
      <c r="M1326" s="238"/>
      <c r="N1326" s="239"/>
      <c r="O1326" s="239"/>
      <c r="P1326" s="239"/>
      <c r="Q1326" s="239"/>
      <c r="R1326" s="239"/>
      <c r="S1326" s="239"/>
      <c r="T1326" s="240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1" t="s">
        <v>151</v>
      </c>
      <c r="AU1326" s="241" t="s">
        <v>80</v>
      </c>
      <c r="AV1326" s="13" t="s">
        <v>78</v>
      </c>
      <c r="AW1326" s="13" t="s">
        <v>33</v>
      </c>
      <c r="AX1326" s="13" t="s">
        <v>71</v>
      </c>
      <c r="AY1326" s="241" t="s">
        <v>140</v>
      </c>
    </row>
    <row r="1327" s="14" customFormat="1">
      <c r="A1327" s="14"/>
      <c r="B1327" s="242"/>
      <c r="C1327" s="243"/>
      <c r="D1327" s="233" t="s">
        <v>151</v>
      </c>
      <c r="E1327" s="244" t="s">
        <v>18</v>
      </c>
      <c r="F1327" s="245" t="s">
        <v>962</v>
      </c>
      <c r="G1327" s="243"/>
      <c r="H1327" s="246">
        <v>34.200000000000003</v>
      </c>
      <c r="I1327" s="247"/>
      <c r="J1327" s="243"/>
      <c r="K1327" s="243"/>
      <c r="L1327" s="248"/>
      <c r="M1327" s="249"/>
      <c r="N1327" s="250"/>
      <c r="O1327" s="250"/>
      <c r="P1327" s="250"/>
      <c r="Q1327" s="250"/>
      <c r="R1327" s="250"/>
      <c r="S1327" s="250"/>
      <c r="T1327" s="251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2" t="s">
        <v>151</v>
      </c>
      <c r="AU1327" s="252" t="s">
        <v>80</v>
      </c>
      <c r="AV1327" s="14" t="s">
        <v>80</v>
      </c>
      <c r="AW1327" s="14" t="s">
        <v>33</v>
      </c>
      <c r="AX1327" s="14" t="s">
        <v>71</v>
      </c>
      <c r="AY1327" s="252" t="s">
        <v>140</v>
      </c>
    </row>
    <row r="1328" s="14" customFormat="1">
      <c r="A1328" s="14"/>
      <c r="B1328" s="242"/>
      <c r="C1328" s="243"/>
      <c r="D1328" s="233" t="s">
        <v>151</v>
      </c>
      <c r="E1328" s="244" t="s">
        <v>18</v>
      </c>
      <c r="F1328" s="245" t="s">
        <v>912</v>
      </c>
      <c r="G1328" s="243"/>
      <c r="H1328" s="246">
        <v>-7.5599999999999996</v>
      </c>
      <c r="I1328" s="247"/>
      <c r="J1328" s="243"/>
      <c r="K1328" s="243"/>
      <c r="L1328" s="248"/>
      <c r="M1328" s="249"/>
      <c r="N1328" s="250"/>
      <c r="O1328" s="250"/>
      <c r="P1328" s="250"/>
      <c r="Q1328" s="250"/>
      <c r="R1328" s="250"/>
      <c r="S1328" s="250"/>
      <c r="T1328" s="251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2" t="s">
        <v>151</v>
      </c>
      <c r="AU1328" s="252" t="s">
        <v>80</v>
      </c>
      <c r="AV1328" s="14" t="s">
        <v>80</v>
      </c>
      <c r="AW1328" s="14" t="s">
        <v>33</v>
      </c>
      <c r="AX1328" s="14" t="s">
        <v>71</v>
      </c>
      <c r="AY1328" s="252" t="s">
        <v>140</v>
      </c>
    </row>
    <row r="1329" s="14" customFormat="1">
      <c r="A1329" s="14"/>
      <c r="B1329" s="242"/>
      <c r="C1329" s="243"/>
      <c r="D1329" s="233" t="s">
        <v>151</v>
      </c>
      <c r="E1329" s="244" t="s">
        <v>18</v>
      </c>
      <c r="F1329" s="245" t="s">
        <v>963</v>
      </c>
      <c r="G1329" s="243"/>
      <c r="H1329" s="246">
        <v>-8.6099999999999994</v>
      </c>
      <c r="I1329" s="247"/>
      <c r="J1329" s="243"/>
      <c r="K1329" s="243"/>
      <c r="L1329" s="248"/>
      <c r="M1329" s="249"/>
      <c r="N1329" s="250"/>
      <c r="O1329" s="250"/>
      <c r="P1329" s="250"/>
      <c r="Q1329" s="250"/>
      <c r="R1329" s="250"/>
      <c r="S1329" s="250"/>
      <c r="T1329" s="251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2" t="s">
        <v>151</v>
      </c>
      <c r="AU1329" s="252" t="s">
        <v>80</v>
      </c>
      <c r="AV1329" s="14" t="s">
        <v>80</v>
      </c>
      <c r="AW1329" s="14" t="s">
        <v>33</v>
      </c>
      <c r="AX1329" s="14" t="s">
        <v>71</v>
      </c>
      <c r="AY1329" s="252" t="s">
        <v>140</v>
      </c>
    </row>
    <row r="1330" s="14" customFormat="1">
      <c r="A1330" s="14"/>
      <c r="B1330" s="242"/>
      <c r="C1330" s="243"/>
      <c r="D1330" s="233" t="s">
        <v>151</v>
      </c>
      <c r="E1330" s="244" t="s">
        <v>18</v>
      </c>
      <c r="F1330" s="245" t="s">
        <v>371</v>
      </c>
      <c r="G1330" s="243"/>
      <c r="H1330" s="246">
        <v>6.6600000000000001</v>
      </c>
      <c r="I1330" s="247"/>
      <c r="J1330" s="243"/>
      <c r="K1330" s="243"/>
      <c r="L1330" s="248"/>
      <c r="M1330" s="249"/>
      <c r="N1330" s="250"/>
      <c r="O1330" s="250"/>
      <c r="P1330" s="250"/>
      <c r="Q1330" s="250"/>
      <c r="R1330" s="250"/>
      <c r="S1330" s="250"/>
      <c r="T1330" s="251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2" t="s">
        <v>151</v>
      </c>
      <c r="AU1330" s="252" t="s">
        <v>80</v>
      </c>
      <c r="AV1330" s="14" t="s">
        <v>80</v>
      </c>
      <c r="AW1330" s="14" t="s">
        <v>33</v>
      </c>
      <c r="AX1330" s="14" t="s">
        <v>71</v>
      </c>
      <c r="AY1330" s="252" t="s">
        <v>140</v>
      </c>
    </row>
    <row r="1331" s="13" customFormat="1">
      <c r="A1331" s="13"/>
      <c r="B1331" s="231"/>
      <c r="C1331" s="232"/>
      <c r="D1331" s="233" t="s">
        <v>151</v>
      </c>
      <c r="E1331" s="234" t="s">
        <v>18</v>
      </c>
      <c r="F1331" s="235" t="s">
        <v>908</v>
      </c>
      <c r="G1331" s="232"/>
      <c r="H1331" s="234" t="s">
        <v>18</v>
      </c>
      <c r="I1331" s="236"/>
      <c r="J1331" s="232"/>
      <c r="K1331" s="232"/>
      <c r="L1331" s="237"/>
      <c r="M1331" s="238"/>
      <c r="N1331" s="239"/>
      <c r="O1331" s="239"/>
      <c r="P1331" s="239"/>
      <c r="Q1331" s="239"/>
      <c r="R1331" s="239"/>
      <c r="S1331" s="239"/>
      <c r="T1331" s="240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1" t="s">
        <v>151</v>
      </c>
      <c r="AU1331" s="241" t="s">
        <v>80</v>
      </c>
      <c r="AV1331" s="13" t="s">
        <v>78</v>
      </c>
      <c r="AW1331" s="13" t="s">
        <v>33</v>
      </c>
      <c r="AX1331" s="13" t="s">
        <v>71</v>
      </c>
      <c r="AY1331" s="241" t="s">
        <v>140</v>
      </c>
    </row>
    <row r="1332" s="14" customFormat="1">
      <c r="A1332" s="14"/>
      <c r="B1332" s="242"/>
      <c r="C1332" s="243"/>
      <c r="D1332" s="233" t="s">
        <v>151</v>
      </c>
      <c r="E1332" s="244" t="s">
        <v>18</v>
      </c>
      <c r="F1332" s="245" t="s">
        <v>951</v>
      </c>
      <c r="G1332" s="243"/>
      <c r="H1332" s="246">
        <v>0.11</v>
      </c>
      <c r="I1332" s="247"/>
      <c r="J1332" s="243"/>
      <c r="K1332" s="243"/>
      <c r="L1332" s="248"/>
      <c r="M1332" s="249"/>
      <c r="N1332" s="250"/>
      <c r="O1332" s="250"/>
      <c r="P1332" s="250"/>
      <c r="Q1332" s="250"/>
      <c r="R1332" s="250"/>
      <c r="S1332" s="250"/>
      <c r="T1332" s="251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2" t="s">
        <v>151</v>
      </c>
      <c r="AU1332" s="252" t="s">
        <v>80</v>
      </c>
      <c r="AV1332" s="14" t="s">
        <v>80</v>
      </c>
      <c r="AW1332" s="14" t="s">
        <v>33</v>
      </c>
      <c r="AX1332" s="14" t="s">
        <v>71</v>
      </c>
      <c r="AY1332" s="252" t="s">
        <v>140</v>
      </c>
    </row>
    <row r="1333" s="13" customFormat="1">
      <c r="A1333" s="13"/>
      <c r="B1333" s="231"/>
      <c r="C1333" s="232"/>
      <c r="D1333" s="233" t="s">
        <v>151</v>
      </c>
      <c r="E1333" s="234" t="s">
        <v>18</v>
      </c>
      <c r="F1333" s="235" t="s">
        <v>899</v>
      </c>
      <c r="G1333" s="232"/>
      <c r="H1333" s="234" t="s">
        <v>18</v>
      </c>
      <c r="I1333" s="236"/>
      <c r="J1333" s="232"/>
      <c r="K1333" s="232"/>
      <c r="L1333" s="237"/>
      <c r="M1333" s="238"/>
      <c r="N1333" s="239"/>
      <c r="O1333" s="239"/>
      <c r="P1333" s="239"/>
      <c r="Q1333" s="239"/>
      <c r="R1333" s="239"/>
      <c r="S1333" s="239"/>
      <c r="T1333" s="240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1" t="s">
        <v>151</v>
      </c>
      <c r="AU1333" s="241" t="s">
        <v>80</v>
      </c>
      <c r="AV1333" s="13" t="s">
        <v>78</v>
      </c>
      <c r="AW1333" s="13" t="s">
        <v>33</v>
      </c>
      <c r="AX1333" s="13" t="s">
        <v>71</v>
      </c>
      <c r="AY1333" s="241" t="s">
        <v>140</v>
      </c>
    </row>
    <row r="1334" s="14" customFormat="1">
      <c r="A1334" s="14"/>
      <c r="B1334" s="242"/>
      <c r="C1334" s="243"/>
      <c r="D1334" s="233" t="s">
        <v>151</v>
      </c>
      <c r="E1334" s="244" t="s">
        <v>18</v>
      </c>
      <c r="F1334" s="245" t="s">
        <v>964</v>
      </c>
      <c r="G1334" s="243"/>
      <c r="H1334" s="246">
        <v>2.1600000000000001</v>
      </c>
      <c r="I1334" s="247"/>
      <c r="J1334" s="243"/>
      <c r="K1334" s="243"/>
      <c r="L1334" s="248"/>
      <c r="M1334" s="249"/>
      <c r="N1334" s="250"/>
      <c r="O1334" s="250"/>
      <c r="P1334" s="250"/>
      <c r="Q1334" s="250"/>
      <c r="R1334" s="250"/>
      <c r="S1334" s="250"/>
      <c r="T1334" s="251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2" t="s">
        <v>151</v>
      </c>
      <c r="AU1334" s="252" t="s">
        <v>80</v>
      </c>
      <c r="AV1334" s="14" t="s">
        <v>80</v>
      </c>
      <c r="AW1334" s="14" t="s">
        <v>33</v>
      </c>
      <c r="AX1334" s="14" t="s">
        <v>71</v>
      </c>
      <c r="AY1334" s="252" t="s">
        <v>140</v>
      </c>
    </row>
    <row r="1335" s="15" customFormat="1">
      <c r="A1335" s="15"/>
      <c r="B1335" s="253"/>
      <c r="C1335" s="254"/>
      <c r="D1335" s="233" t="s">
        <v>151</v>
      </c>
      <c r="E1335" s="255" t="s">
        <v>18</v>
      </c>
      <c r="F1335" s="256" t="s">
        <v>154</v>
      </c>
      <c r="G1335" s="254"/>
      <c r="H1335" s="257">
        <v>26.960000000000004</v>
      </c>
      <c r="I1335" s="258"/>
      <c r="J1335" s="254"/>
      <c r="K1335" s="254"/>
      <c r="L1335" s="259"/>
      <c r="M1335" s="260"/>
      <c r="N1335" s="261"/>
      <c r="O1335" s="261"/>
      <c r="P1335" s="261"/>
      <c r="Q1335" s="261"/>
      <c r="R1335" s="261"/>
      <c r="S1335" s="261"/>
      <c r="T1335" s="262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63" t="s">
        <v>151</v>
      </c>
      <c r="AU1335" s="263" t="s">
        <v>80</v>
      </c>
      <c r="AV1335" s="15" t="s">
        <v>147</v>
      </c>
      <c r="AW1335" s="15" t="s">
        <v>33</v>
      </c>
      <c r="AX1335" s="15" t="s">
        <v>78</v>
      </c>
      <c r="AY1335" s="263" t="s">
        <v>140</v>
      </c>
    </row>
    <row r="1336" s="2" customFormat="1" ht="24.15" customHeight="1">
      <c r="A1336" s="40"/>
      <c r="B1336" s="41"/>
      <c r="C1336" s="214" t="s">
        <v>965</v>
      </c>
      <c r="D1336" s="214" t="s">
        <v>142</v>
      </c>
      <c r="E1336" s="215" t="s">
        <v>966</v>
      </c>
      <c r="F1336" s="216" t="s">
        <v>967</v>
      </c>
      <c r="G1336" s="217" t="s">
        <v>145</v>
      </c>
      <c r="H1336" s="218">
        <v>26.23</v>
      </c>
      <c r="I1336" s="219"/>
      <c r="J1336" s="218">
        <f>ROUND(I1336*H1336,2)</f>
        <v>0</v>
      </c>
      <c r="K1336" s="216" t="s">
        <v>146</v>
      </c>
      <c r="L1336" s="46"/>
      <c r="M1336" s="220" t="s">
        <v>18</v>
      </c>
      <c r="N1336" s="221" t="s">
        <v>42</v>
      </c>
      <c r="O1336" s="86"/>
      <c r="P1336" s="222">
        <f>O1336*H1336</f>
        <v>0</v>
      </c>
      <c r="Q1336" s="222">
        <v>0</v>
      </c>
      <c r="R1336" s="222">
        <f>Q1336*H1336</f>
        <v>0</v>
      </c>
      <c r="S1336" s="222">
        <v>0.088999999999999996</v>
      </c>
      <c r="T1336" s="223">
        <f>S1336*H1336</f>
        <v>2.33447</v>
      </c>
      <c r="U1336" s="40"/>
      <c r="V1336" s="40"/>
      <c r="W1336" s="40"/>
      <c r="X1336" s="40"/>
      <c r="Y1336" s="40"/>
      <c r="Z1336" s="40"/>
      <c r="AA1336" s="40"/>
      <c r="AB1336" s="40"/>
      <c r="AC1336" s="40"/>
      <c r="AD1336" s="40"/>
      <c r="AE1336" s="40"/>
      <c r="AR1336" s="224" t="s">
        <v>147</v>
      </c>
      <c r="AT1336" s="224" t="s">
        <v>142</v>
      </c>
      <c r="AU1336" s="224" t="s">
        <v>80</v>
      </c>
      <c r="AY1336" s="19" t="s">
        <v>140</v>
      </c>
      <c r="BE1336" s="225">
        <f>IF(N1336="základní",J1336,0)</f>
        <v>0</v>
      </c>
      <c r="BF1336" s="225">
        <f>IF(N1336="snížená",J1336,0)</f>
        <v>0</v>
      </c>
      <c r="BG1336" s="225">
        <f>IF(N1336="zákl. přenesená",J1336,0)</f>
        <v>0</v>
      </c>
      <c r="BH1336" s="225">
        <f>IF(N1336="sníž. přenesená",J1336,0)</f>
        <v>0</v>
      </c>
      <c r="BI1336" s="225">
        <f>IF(N1336="nulová",J1336,0)</f>
        <v>0</v>
      </c>
      <c r="BJ1336" s="19" t="s">
        <v>78</v>
      </c>
      <c r="BK1336" s="225">
        <f>ROUND(I1336*H1336,2)</f>
        <v>0</v>
      </c>
      <c r="BL1336" s="19" t="s">
        <v>147</v>
      </c>
      <c r="BM1336" s="224" t="s">
        <v>968</v>
      </c>
    </row>
    <row r="1337" s="2" customFormat="1">
      <c r="A1337" s="40"/>
      <c r="B1337" s="41"/>
      <c r="C1337" s="42"/>
      <c r="D1337" s="226" t="s">
        <v>149</v>
      </c>
      <c r="E1337" s="42"/>
      <c r="F1337" s="227" t="s">
        <v>969</v>
      </c>
      <c r="G1337" s="42"/>
      <c r="H1337" s="42"/>
      <c r="I1337" s="228"/>
      <c r="J1337" s="42"/>
      <c r="K1337" s="42"/>
      <c r="L1337" s="46"/>
      <c r="M1337" s="229"/>
      <c r="N1337" s="230"/>
      <c r="O1337" s="86"/>
      <c r="P1337" s="86"/>
      <c r="Q1337" s="86"/>
      <c r="R1337" s="86"/>
      <c r="S1337" s="86"/>
      <c r="T1337" s="87"/>
      <c r="U1337" s="40"/>
      <c r="V1337" s="40"/>
      <c r="W1337" s="40"/>
      <c r="X1337" s="40"/>
      <c r="Y1337" s="40"/>
      <c r="Z1337" s="40"/>
      <c r="AA1337" s="40"/>
      <c r="AB1337" s="40"/>
      <c r="AC1337" s="40"/>
      <c r="AD1337" s="40"/>
      <c r="AE1337" s="40"/>
      <c r="AT1337" s="19" t="s">
        <v>149</v>
      </c>
      <c r="AU1337" s="19" t="s">
        <v>80</v>
      </c>
    </row>
    <row r="1338" s="13" customFormat="1">
      <c r="A1338" s="13"/>
      <c r="B1338" s="231"/>
      <c r="C1338" s="232"/>
      <c r="D1338" s="233" t="s">
        <v>151</v>
      </c>
      <c r="E1338" s="234" t="s">
        <v>18</v>
      </c>
      <c r="F1338" s="235" t="s">
        <v>871</v>
      </c>
      <c r="G1338" s="232"/>
      <c r="H1338" s="234" t="s">
        <v>18</v>
      </c>
      <c r="I1338" s="236"/>
      <c r="J1338" s="232"/>
      <c r="K1338" s="232"/>
      <c r="L1338" s="237"/>
      <c r="M1338" s="238"/>
      <c r="N1338" s="239"/>
      <c r="O1338" s="239"/>
      <c r="P1338" s="239"/>
      <c r="Q1338" s="239"/>
      <c r="R1338" s="239"/>
      <c r="S1338" s="239"/>
      <c r="T1338" s="240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1" t="s">
        <v>151</v>
      </c>
      <c r="AU1338" s="241" t="s">
        <v>80</v>
      </c>
      <c r="AV1338" s="13" t="s">
        <v>78</v>
      </c>
      <c r="AW1338" s="13" t="s">
        <v>33</v>
      </c>
      <c r="AX1338" s="13" t="s">
        <v>71</v>
      </c>
      <c r="AY1338" s="241" t="s">
        <v>140</v>
      </c>
    </row>
    <row r="1339" s="14" customFormat="1">
      <c r="A1339" s="14"/>
      <c r="B1339" s="242"/>
      <c r="C1339" s="243"/>
      <c r="D1339" s="233" t="s">
        <v>151</v>
      </c>
      <c r="E1339" s="244" t="s">
        <v>18</v>
      </c>
      <c r="F1339" s="245" t="s">
        <v>970</v>
      </c>
      <c r="G1339" s="243"/>
      <c r="H1339" s="246">
        <v>2.5499999999999998</v>
      </c>
      <c r="I1339" s="247"/>
      <c r="J1339" s="243"/>
      <c r="K1339" s="243"/>
      <c r="L1339" s="248"/>
      <c r="M1339" s="249"/>
      <c r="N1339" s="250"/>
      <c r="O1339" s="250"/>
      <c r="P1339" s="250"/>
      <c r="Q1339" s="250"/>
      <c r="R1339" s="250"/>
      <c r="S1339" s="250"/>
      <c r="T1339" s="251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2" t="s">
        <v>151</v>
      </c>
      <c r="AU1339" s="252" t="s">
        <v>80</v>
      </c>
      <c r="AV1339" s="14" t="s">
        <v>80</v>
      </c>
      <c r="AW1339" s="14" t="s">
        <v>33</v>
      </c>
      <c r="AX1339" s="14" t="s">
        <v>71</v>
      </c>
      <c r="AY1339" s="252" t="s">
        <v>140</v>
      </c>
    </row>
    <row r="1340" s="14" customFormat="1">
      <c r="A1340" s="14"/>
      <c r="B1340" s="242"/>
      <c r="C1340" s="243"/>
      <c r="D1340" s="233" t="s">
        <v>151</v>
      </c>
      <c r="E1340" s="244" t="s">
        <v>18</v>
      </c>
      <c r="F1340" s="245" t="s">
        <v>971</v>
      </c>
      <c r="G1340" s="243"/>
      <c r="H1340" s="246">
        <v>8.6400000000000006</v>
      </c>
      <c r="I1340" s="247"/>
      <c r="J1340" s="243"/>
      <c r="K1340" s="243"/>
      <c r="L1340" s="248"/>
      <c r="M1340" s="249"/>
      <c r="N1340" s="250"/>
      <c r="O1340" s="250"/>
      <c r="P1340" s="250"/>
      <c r="Q1340" s="250"/>
      <c r="R1340" s="250"/>
      <c r="S1340" s="250"/>
      <c r="T1340" s="251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2" t="s">
        <v>151</v>
      </c>
      <c r="AU1340" s="252" t="s">
        <v>80</v>
      </c>
      <c r="AV1340" s="14" t="s">
        <v>80</v>
      </c>
      <c r="AW1340" s="14" t="s">
        <v>33</v>
      </c>
      <c r="AX1340" s="14" t="s">
        <v>71</v>
      </c>
      <c r="AY1340" s="252" t="s">
        <v>140</v>
      </c>
    </row>
    <row r="1341" s="13" customFormat="1">
      <c r="A1341" s="13"/>
      <c r="B1341" s="231"/>
      <c r="C1341" s="232"/>
      <c r="D1341" s="233" t="s">
        <v>151</v>
      </c>
      <c r="E1341" s="234" t="s">
        <v>18</v>
      </c>
      <c r="F1341" s="235" t="s">
        <v>972</v>
      </c>
      <c r="G1341" s="232"/>
      <c r="H1341" s="234" t="s">
        <v>18</v>
      </c>
      <c r="I1341" s="236"/>
      <c r="J1341" s="232"/>
      <c r="K1341" s="232"/>
      <c r="L1341" s="237"/>
      <c r="M1341" s="238"/>
      <c r="N1341" s="239"/>
      <c r="O1341" s="239"/>
      <c r="P1341" s="239"/>
      <c r="Q1341" s="239"/>
      <c r="R1341" s="239"/>
      <c r="S1341" s="239"/>
      <c r="T1341" s="240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1" t="s">
        <v>151</v>
      </c>
      <c r="AU1341" s="241" t="s">
        <v>80</v>
      </c>
      <c r="AV1341" s="13" t="s">
        <v>78</v>
      </c>
      <c r="AW1341" s="13" t="s">
        <v>33</v>
      </c>
      <c r="AX1341" s="13" t="s">
        <v>71</v>
      </c>
      <c r="AY1341" s="241" t="s">
        <v>140</v>
      </c>
    </row>
    <row r="1342" s="14" customFormat="1">
      <c r="A1342" s="14"/>
      <c r="B1342" s="242"/>
      <c r="C1342" s="243"/>
      <c r="D1342" s="233" t="s">
        <v>151</v>
      </c>
      <c r="E1342" s="244" t="s">
        <v>18</v>
      </c>
      <c r="F1342" s="245" t="s">
        <v>973</v>
      </c>
      <c r="G1342" s="243"/>
      <c r="H1342" s="246">
        <v>1.1000000000000001</v>
      </c>
      <c r="I1342" s="247"/>
      <c r="J1342" s="243"/>
      <c r="K1342" s="243"/>
      <c r="L1342" s="248"/>
      <c r="M1342" s="249"/>
      <c r="N1342" s="250"/>
      <c r="O1342" s="250"/>
      <c r="P1342" s="250"/>
      <c r="Q1342" s="250"/>
      <c r="R1342" s="250"/>
      <c r="S1342" s="250"/>
      <c r="T1342" s="251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2" t="s">
        <v>151</v>
      </c>
      <c r="AU1342" s="252" t="s">
        <v>80</v>
      </c>
      <c r="AV1342" s="14" t="s">
        <v>80</v>
      </c>
      <c r="AW1342" s="14" t="s">
        <v>33</v>
      </c>
      <c r="AX1342" s="14" t="s">
        <v>71</v>
      </c>
      <c r="AY1342" s="252" t="s">
        <v>140</v>
      </c>
    </row>
    <row r="1343" s="14" customFormat="1">
      <c r="A1343" s="14"/>
      <c r="B1343" s="242"/>
      <c r="C1343" s="243"/>
      <c r="D1343" s="233" t="s">
        <v>151</v>
      </c>
      <c r="E1343" s="244" t="s">
        <v>18</v>
      </c>
      <c r="F1343" s="245" t="s">
        <v>974</v>
      </c>
      <c r="G1343" s="243"/>
      <c r="H1343" s="246">
        <v>1.21</v>
      </c>
      <c r="I1343" s="247"/>
      <c r="J1343" s="243"/>
      <c r="K1343" s="243"/>
      <c r="L1343" s="248"/>
      <c r="M1343" s="249"/>
      <c r="N1343" s="250"/>
      <c r="O1343" s="250"/>
      <c r="P1343" s="250"/>
      <c r="Q1343" s="250"/>
      <c r="R1343" s="250"/>
      <c r="S1343" s="250"/>
      <c r="T1343" s="251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2" t="s">
        <v>151</v>
      </c>
      <c r="AU1343" s="252" t="s">
        <v>80</v>
      </c>
      <c r="AV1343" s="14" t="s">
        <v>80</v>
      </c>
      <c r="AW1343" s="14" t="s">
        <v>33</v>
      </c>
      <c r="AX1343" s="14" t="s">
        <v>71</v>
      </c>
      <c r="AY1343" s="252" t="s">
        <v>140</v>
      </c>
    </row>
    <row r="1344" s="13" customFormat="1">
      <c r="A1344" s="13"/>
      <c r="B1344" s="231"/>
      <c r="C1344" s="232"/>
      <c r="D1344" s="233" t="s">
        <v>151</v>
      </c>
      <c r="E1344" s="234" t="s">
        <v>18</v>
      </c>
      <c r="F1344" s="235" t="s">
        <v>899</v>
      </c>
      <c r="G1344" s="232"/>
      <c r="H1344" s="234" t="s">
        <v>18</v>
      </c>
      <c r="I1344" s="236"/>
      <c r="J1344" s="232"/>
      <c r="K1344" s="232"/>
      <c r="L1344" s="237"/>
      <c r="M1344" s="238"/>
      <c r="N1344" s="239"/>
      <c r="O1344" s="239"/>
      <c r="P1344" s="239"/>
      <c r="Q1344" s="239"/>
      <c r="R1344" s="239"/>
      <c r="S1344" s="239"/>
      <c r="T1344" s="240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1" t="s">
        <v>151</v>
      </c>
      <c r="AU1344" s="241" t="s">
        <v>80</v>
      </c>
      <c r="AV1344" s="13" t="s">
        <v>78</v>
      </c>
      <c r="AW1344" s="13" t="s">
        <v>33</v>
      </c>
      <c r="AX1344" s="13" t="s">
        <v>71</v>
      </c>
      <c r="AY1344" s="241" t="s">
        <v>140</v>
      </c>
    </row>
    <row r="1345" s="14" customFormat="1">
      <c r="A1345" s="14"/>
      <c r="B1345" s="242"/>
      <c r="C1345" s="243"/>
      <c r="D1345" s="233" t="s">
        <v>151</v>
      </c>
      <c r="E1345" s="244" t="s">
        <v>18</v>
      </c>
      <c r="F1345" s="245" t="s">
        <v>975</v>
      </c>
      <c r="G1345" s="243"/>
      <c r="H1345" s="246">
        <v>6.4900000000000002</v>
      </c>
      <c r="I1345" s="247"/>
      <c r="J1345" s="243"/>
      <c r="K1345" s="243"/>
      <c r="L1345" s="248"/>
      <c r="M1345" s="249"/>
      <c r="N1345" s="250"/>
      <c r="O1345" s="250"/>
      <c r="P1345" s="250"/>
      <c r="Q1345" s="250"/>
      <c r="R1345" s="250"/>
      <c r="S1345" s="250"/>
      <c r="T1345" s="251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2" t="s">
        <v>151</v>
      </c>
      <c r="AU1345" s="252" t="s">
        <v>80</v>
      </c>
      <c r="AV1345" s="14" t="s">
        <v>80</v>
      </c>
      <c r="AW1345" s="14" t="s">
        <v>33</v>
      </c>
      <c r="AX1345" s="14" t="s">
        <v>71</v>
      </c>
      <c r="AY1345" s="252" t="s">
        <v>140</v>
      </c>
    </row>
    <row r="1346" s="14" customFormat="1">
      <c r="A1346" s="14"/>
      <c r="B1346" s="242"/>
      <c r="C1346" s="243"/>
      <c r="D1346" s="233" t="s">
        <v>151</v>
      </c>
      <c r="E1346" s="244" t="s">
        <v>18</v>
      </c>
      <c r="F1346" s="245" t="s">
        <v>976</v>
      </c>
      <c r="G1346" s="243"/>
      <c r="H1346" s="246">
        <v>5.3399999999999999</v>
      </c>
      <c r="I1346" s="247"/>
      <c r="J1346" s="243"/>
      <c r="K1346" s="243"/>
      <c r="L1346" s="248"/>
      <c r="M1346" s="249"/>
      <c r="N1346" s="250"/>
      <c r="O1346" s="250"/>
      <c r="P1346" s="250"/>
      <c r="Q1346" s="250"/>
      <c r="R1346" s="250"/>
      <c r="S1346" s="250"/>
      <c r="T1346" s="251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2" t="s">
        <v>151</v>
      </c>
      <c r="AU1346" s="252" t="s">
        <v>80</v>
      </c>
      <c r="AV1346" s="14" t="s">
        <v>80</v>
      </c>
      <c r="AW1346" s="14" t="s">
        <v>33</v>
      </c>
      <c r="AX1346" s="14" t="s">
        <v>71</v>
      </c>
      <c r="AY1346" s="252" t="s">
        <v>140</v>
      </c>
    </row>
    <row r="1347" s="14" customFormat="1">
      <c r="A1347" s="14"/>
      <c r="B1347" s="242"/>
      <c r="C1347" s="243"/>
      <c r="D1347" s="233" t="s">
        <v>151</v>
      </c>
      <c r="E1347" s="244" t="s">
        <v>18</v>
      </c>
      <c r="F1347" s="245" t="s">
        <v>977</v>
      </c>
      <c r="G1347" s="243"/>
      <c r="H1347" s="246">
        <v>0.90000000000000002</v>
      </c>
      <c r="I1347" s="247"/>
      <c r="J1347" s="243"/>
      <c r="K1347" s="243"/>
      <c r="L1347" s="248"/>
      <c r="M1347" s="249"/>
      <c r="N1347" s="250"/>
      <c r="O1347" s="250"/>
      <c r="P1347" s="250"/>
      <c r="Q1347" s="250"/>
      <c r="R1347" s="250"/>
      <c r="S1347" s="250"/>
      <c r="T1347" s="251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2" t="s">
        <v>151</v>
      </c>
      <c r="AU1347" s="252" t="s">
        <v>80</v>
      </c>
      <c r="AV1347" s="14" t="s">
        <v>80</v>
      </c>
      <c r="AW1347" s="14" t="s">
        <v>33</v>
      </c>
      <c r="AX1347" s="14" t="s">
        <v>71</v>
      </c>
      <c r="AY1347" s="252" t="s">
        <v>140</v>
      </c>
    </row>
    <row r="1348" s="15" customFormat="1">
      <c r="A1348" s="15"/>
      <c r="B1348" s="253"/>
      <c r="C1348" s="254"/>
      <c r="D1348" s="233" t="s">
        <v>151</v>
      </c>
      <c r="E1348" s="255" t="s">
        <v>18</v>
      </c>
      <c r="F1348" s="256" t="s">
        <v>154</v>
      </c>
      <c r="G1348" s="254"/>
      <c r="H1348" s="257">
        <v>26.23</v>
      </c>
      <c r="I1348" s="258"/>
      <c r="J1348" s="254"/>
      <c r="K1348" s="254"/>
      <c r="L1348" s="259"/>
      <c r="M1348" s="260"/>
      <c r="N1348" s="261"/>
      <c r="O1348" s="261"/>
      <c r="P1348" s="261"/>
      <c r="Q1348" s="261"/>
      <c r="R1348" s="261"/>
      <c r="S1348" s="261"/>
      <c r="T1348" s="262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63" t="s">
        <v>151</v>
      </c>
      <c r="AU1348" s="263" t="s">
        <v>80</v>
      </c>
      <c r="AV1348" s="15" t="s">
        <v>147</v>
      </c>
      <c r="AW1348" s="15" t="s">
        <v>33</v>
      </c>
      <c r="AX1348" s="15" t="s">
        <v>78</v>
      </c>
      <c r="AY1348" s="263" t="s">
        <v>140</v>
      </c>
    </row>
    <row r="1349" s="2" customFormat="1" ht="16.5" customHeight="1">
      <c r="A1349" s="40"/>
      <c r="B1349" s="41"/>
      <c r="C1349" s="214" t="s">
        <v>978</v>
      </c>
      <c r="D1349" s="214" t="s">
        <v>142</v>
      </c>
      <c r="E1349" s="215" t="s">
        <v>979</v>
      </c>
      <c r="F1349" s="216" t="s">
        <v>980</v>
      </c>
      <c r="G1349" s="217" t="s">
        <v>145</v>
      </c>
      <c r="H1349" s="218">
        <v>1170.0899999999999</v>
      </c>
      <c r="I1349" s="219"/>
      <c r="J1349" s="218">
        <f>ROUND(I1349*H1349,2)</f>
        <v>0</v>
      </c>
      <c r="K1349" s="216" t="s">
        <v>146</v>
      </c>
      <c r="L1349" s="46"/>
      <c r="M1349" s="220" t="s">
        <v>18</v>
      </c>
      <c r="N1349" s="221" t="s">
        <v>42</v>
      </c>
      <c r="O1349" s="86"/>
      <c r="P1349" s="222">
        <f>O1349*H1349</f>
        <v>0</v>
      </c>
      <c r="Q1349" s="222">
        <v>0</v>
      </c>
      <c r="R1349" s="222">
        <f>Q1349*H1349</f>
        <v>0</v>
      </c>
      <c r="S1349" s="222">
        <v>0</v>
      </c>
      <c r="T1349" s="223">
        <f>S1349*H1349</f>
        <v>0</v>
      </c>
      <c r="U1349" s="40"/>
      <c r="V1349" s="40"/>
      <c r="W1349" s="40"/>
      <c r="X1349" s="40"/>
      <c r="Y1349" s="40"/>
      <c r="Z1349" s="40"/>
      <c r="AA1349" s="40"/>
      <c r="AB1349" s="40"/>
      <c r="AC1349" s="40"/>
      <c r="AD1349" s="40"/>
      <c r="AE1349" s="40"/>
      <c r="AR1349" s="224" t="s">
        <v>147</v>
      </c>
      <c r="AT1349" s="224" t="s">
        <v>142</v>
      </c>
      <c r="AU1349" s="224" t="s">
        <v>80</v>
      </c>
      <c r="AY1349" s="19" t="s">
        <v>140</v>
      </c>
      <c r="BE1349" s="225">
        <f>IF(N1349="základní",J1349,0)</f>
        <v>0</v>
      </c>
      <c r="BF1349" s="225">
        <f>IF(N1349="snížená",J1349,0)</f>
        <v>0</v>
      </c>
      <c r="BG1349" s="225">
        <f>IF(N1349="zákl. přenesená",J1349,0)</f>
        <v>0</v>
      </c>
      <c r="BH1349" s="225">
        <f>IF(N1349="sníž. přenesená",J1349,0)</f>
        <v>0</v>
      </c>
      <c r="BI1349" s="225">
        <f>IF(N1349="nulová",J1349,0)</f>
        <v>0</v>
      </c>
      <c r="BJ1349" s="19" t="s">
        <v>78</v>
      </c>
      <c r="BK1349" s="225">
        <f>ROUND(I1349*H1349,2)</f>
        <v>0</v>
      </c>
      <c r="BL1349" s="19" t="s">
        <v>147</v>
      </c>
      <c r="BM1349" s="224" t="s">
        <v>981</v>
      </c>
    </row>
    <row r="1350" s="2" customFormat="1">
      <c r="A1350" s="40"/>
      <c r="B1350" s="41"/>
      <c r="C1350" s="42"/>
      <c r="D1350" s="226" t="s">
        <v>149</v>
      </c>
      <c r="E1350" s="42"/>
      <c r="F1350" s="227" t="s">
        <v>982</v>
      </c>
      <c r="G1350" s="42"/>
      <c r="H1350" s="42"/>
      <c r="I1350" s="228"/>
      <c r="J1350" s="42"/>
      <c r="K1350" s="42"/>
      <c r="L1350" s="46"/>
      <c r="M1350" s="229"/>
      <c r="N1350" s="230"/>
      <c r="O1350" s="86"/>
      <c r="P1350" s="86"/>
      <c r="Q1350" s="86"/>
      <c r="R1350" s="86"/>
      <c r="S1350" s="86"/>
      <c r="T1350" s="87"/>
      <c r="U1350" s="40"/>
      <c r="V1350" s="40"/>
      <c r="W1350" s="40"/>
      <c r="X1350" s="40"/>
      <c r="Y1350" s="40"/>
      <c r="Z1350" s="40"/>
      <c r="AA1350" s="40"/>
      <c r="AB1350" s="40"/>
      <c r="AC1350" s="40"/>
      <c r="AD1350" s="40"/>
      <c r="AE1350" s="40"/>
      <c r="AT1350" s="19" t="s">
        <v>149</v>
      </c>
      <c r="AU1350" s="19" t="s">
        <v>80</v>
      </c>
    </row>
    <row r="1351" s="13" customFormat="1">
      <c r="A1351" s="13"/>
      <c r="B1351" s="231"/>
      <c r="C1351" s="232"/>
      <c r="D1351" s="233" t="s">
        <v>151</v>
      </c>
      <c r="E1351" s="234" t="s">
        <v>18</v>
      </c>
      <c r="F1351" s="235" t="s">
        <v>368</v>
      </c>
      <c r="G1351" s="232"/>
      <c r="H1351" s="234" t="s">
        <v>18</v>
      </c>
      <c r="I1351" s="236"/>
      <c r="J1351" s="232"/>
      <c r="K1351" s="232"/>
      <c r="L1351" s="237"/>
      <c r="M1351" s="238"/>
      <c r="N1351" s="239"/>
      <c r="O1351" s="239"/>
      <c r="P1351" s="239"/>
      <c r="Q1351" s="239"/>
      <c r="R1351" s="239"/>
      <c r="S1351" s="239"/>
      <c r="T1351" s="240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1" t="s">
        <v>151</v>
      </c>
      <c r="AU1351" s="241" t="s">
        <v>80</v>
      </c>
      <c r="AV1351" s="13" t="s">
        <v>78</v>
      </c>
      <c r="AW1351" s="13" t="s">
        <v>33</v>
      </c>
      <c r="AX1351" s="13" t="s">
        <v>71</v>
      </c>
      <c r="AY1351" s="241" t="s">
        <v>140</v>
      </c>
    </row>
    <row r="1352" s="14" customFormat="1">
      <c r="A1352" s="14"/>
      <c r="B1352" s="242"/>
      <c r="C1352" s="243"/>
      <c r="D1352" s="233" t="s">
        <v>151</v>
      </c>
      <c r="E1352" s="244" t="s">
        <v>18</v>
      </c>
      <c r="F1352" s="245" t="s">
        <v>391</v>
      </c>
      <c r="G1352" s="243"/>
      <c r="H1352" s="246">
        <v>209.28</v>
      </c>
      <c r="I1352" s="247"/>
      <c r="J1352" s="243"/>
      <c r="K1352" s="243"/>
      <c r="L1352" s="248"/>
      <c r="M1352" s="249"/>
      <c r="N1352" s="250"/>
      <c r="O1352" s="250"/>
      <c r="P1352" s="250"/>
      <c r="Q1352" s="250"/>
      <c r="R1352" s="250"/>
      <c r="S1352" s="250"/>
      <c r="T1352" s="251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2" t="s">
        <v>151</v>
      </c>
      <c r="AU1352" s="252" t="s">
        <v>80</v>
      </c>
      <c r="AV1352" s="14" t="s">
        <v>80</v>
      </c>
      <c r="AW1352" s="14" t="s">
        <v>33</v>
      </c>
      <c r="AX1352" s="14" t="s">
        <v>71</v>
      </c>
      <c r="AY1352" s="252" t="s">
        <v>140</v>
      </c>
    </row>
    <row r="1353" s="14" customFormat="1">
      <c r="A1353" s="14"/>
      <c r="B1353" s="242"/>
      <c r="C1353" s="243"/>
      <c r="D1353" s="233" t="s">
        <v>151</v>
      </c>
      <c r="E1353" s="244" t="s">
        <v>18</v>
      </c>
      <c r="F1353" s="245" t="s">
        <v>369</v>
      </c>
      <c r="G1353" s="243"/>
      <c r="H1353" s="246">
        <v>11.52</v>
      </c>
      <c r="I1353" s="247"/>
      <c r="J1353" s="243"/>
      <c r="K1353" s="243"/>
      <c r="L1353" s="248"/>
      <c r="M1353" s="249"/>
      <c r="N1353" s="250"/>
      <c r="O1353" s="250"/>
      <c r="P1353" s="250"/>
      <c r="Q1353" s="250"/>
      <c r="R1353" s="250"/>
      <c r="S1353" s="250"/>
      <c r="T1353" s="251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2" t="s">
        <v>151</v>
      </c>
      <c r="AU1353" s="252" t="s">
        <v>80</v>
      </c>
      <c r="AV1353" s="14" t="s">
        <v>80</v>
      </c>
      <c r="AW1353" s="14" t="s">
        <v>33</v>
      </c>
      <c r="AX1353" s="14" t="s">
        <v>71</v>
      </c>
      <c r="AY1353" s="252" t="s">
        <v>140</v>
      </c>
    </row>
    <row r="1354" s="14" customFormat="1">
      <c r="A1354" s="14"/>
      <c r="B1354" s="242"/>
      <c r="C1354" s="243"/>
      <c r="D1354" s="233" t="s">
        <v>151</v>
      </c>
      <c r="E1354" s="244" t="s">
        <v>18</v>
      </c>
      <c r="F1354" s="245" t="s">
        <v>392</v>
      </c>
      <c r="G1354" s="243"/>
      <c r="H1354" s="246">
        <v>100.8</v>
      </c>
      <c r="I1354" s="247"/>
      <c r="J1354" s="243"/>
      <c r="K1354" s="243"/>
      <c r="L1354" s="248"/>
      <c r="M1354" s="249"/>
      <c r="N1354" s="250"/>
      <c r="O1354" s="250"/>
      <c r="P1354" s="250"/>
      <c r="Q1354" s="250"/>
      <c r="R1354" s="250"/>
      <c r="S1354" s="250"/>
      <c r="T1354" s="251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2" t="s">
        <v>151</v>
      </c>
      <c r="AU1354" s="252" t="s">
        <v>80</v>
      </c>
      <c r="AV1354" s="14" t="s">
        <v>80</v>
      </c>
      <c r="AW1354" s="14" t="s">
        <v>33</v>
      </c>
      <c r="AX1354" s="14" t="s">
        <v>71</v>
      </c>
      <c r="AY1354" s="252" t="s">
        <v>140</v>
      </c>
    </row>
    <row r="1355" s="14" customFormat="1">
      <c r="A1355" s="14"/>
      <c r="B1355" s="242"/>
      <c r="C1355" s="243"/>
      <c r="D1355" s="233" t="s">
        <v>151</v>
      </c>
      <c r="E1355" s="244" t="s">
        <v>18</v>
      </c>
      <c r="F1355" s="245" t="s">
        <v>370</v>
      </c>
      <c r="G1355" s="243"/>
      <c r="H1355" s="246">
        <v>5.7599999999999998</v>
      </c>
      <c r="I1355" s="247"/>
      <c r="J1355" s="243"/>
      <c r="K1355" s="243"/>
      <c r="L1355" s="248"/>
      <c r="M1355" s="249"/>
      <c r="N1355" s="250"/>
      <c r="O1355" s="250"/>
      <c r="P1355" s="250"/>
      <c r="Q1355" s="250"/>
      <c r="R1355" s="250"/>
      <c r="S1355" s="250"/>
      <c r="T1355" s="251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2" t="s">
        <v>151</v>
      </c>
      <c r="AU1355" s="252" t="s">
        <v>80</v>
      </c>
      <c r="AV1355" s="14" t="s">
        <v>80</v>
      </c>
      <c r="AW1355" s="14" t="s">
        <v>33</v>
      </c>
      <c r="AX1355" s="14" t="s">
        <v>71</v>
      </c>
      <c r="AY1355" s="252" t="s">
        <v>140</v>
      </c>
    </row>
    <row r="1356" s="14" customFormat="1">
      <c r="A1356" s="14"/>
      <c r="B1356" s="242"/>
      <c r="C1356" s="243"/>
      <c r="D1356" s="233" t="s">
        <v>151</v>
      </c>
      <c r="E1356" s="244" t="s">
        <v>18</v>
      </c>
      <c r="F1356" s="245" t="s">
        <v>393</v>
      </c>
      <c r="G1356" s="243"/>
      <c r="H1356" s="246">
        <v>120.99</v>
      </c>
      <c r="I1356" s="247"/>
      <c r="J1356" s="243"/>
      <c r="K1356" s="243"/>
      <c r="L1356" s="248"/>
      <c r="M1356" s="249"/>
      <c r="N1356" s="250"/>
      <c r="O1356" s="250"/>
      <c r="P1356" s="250"/>
      <c r="Q1356" s="250"/>
      <c r="R1356" s="250"/>
      <c r="S1356" s="250"/>
      <c r="T1356" s="251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2" t="s">
        <v>151</v>
      </c>
      <c r="AU1356" s="252" t="s">
        <v>80</v>
      </c>
      <c r="AV1356" s="14" t="s">
        <v>80</v>
      </c>
      <c r="AW1356" s="14" t="s">
        <v>33</v>
      </c>
      <c r="AX1356" s="14" t="s">
        <v>71</v>
      </c>
      <c r="AY1356" s="252" t="s">
        <v>140</v>
      </c>
    </row>
    <row r="1357" s="14" customFormat="1">
      <c r="A1357" s="14"/>
      <c r="B1357" s="242"/>
      <c r="C1357" s="243"/>
      <c r="D1357" s="233" t="s">
        <v>151</v>
      </c>
      <c r="E1357" s="244" t="s">
        <v>18</v>
      </c>
      <c r="F1357" s="245" t="s">
        <v>371</v>
      </c>
      <c r="G1357" s="243"/>
      <c r="H1357" s="246">
        <v>6.6600000000000001</v>
      </c>
      <c r="I1357" s="247"/>
      <c r="J1357" s="243"/>
      <c r="K1357" s="243"/>
      <c r="L1357" s="248"/>
      <c r="M1357" s="249"/>
      <c r="N1357" s="250"/>
      <c r="O1357" s="250"/>
      <c r="P1357" s="250"/>
      <c r="Q1357" s="250"/>
      <c r="R1357" s="250"/>
      <c r="S1357" s="250"/>
      <c r="T1357" s="251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2" t="s">
        <v>151</v>
      </c>
      <c r="AU1357" s="252" t="s">
        <v>80</v>
      </c>
      <c r="AV1357" s="14" t="s">
        <v>80</v>
      </c>
      <c r="AW1357" s="14" t="s">
        <v>33</v>
      </c>
      <c r="AX1357" s="14" t="s">
        <v>71</v>
      </c>
      <c r="AY1357" s="252" t="s">
        <v>140</v>
      </c>
    </row>
    <row r="1358" s="14" customFormat="1">
      <c r="A1358" s="14"/>
      <c r="B1358" s="242"/>
      <c r="C1358" s="243"/>
      <c r="D1358" s="233" t="s">
        <v>151</v>
      </c>
      <c r="E1358" s="244" t="s">
        <v>18</v>
      </c>
      <c r="F1358" s="245" t="s">
        <v>394</v>
      </c>
      <c r="G1358" s="243"/>
      <c r="H1358" s="246">
        <v>41.219999999999999</v>
      </c>
      <c r="I1358" s="247"/>
      <c r="J1358" s="243"/>
      <c r="K1358" s="243"/>
      <c r="L1358" s="248"/>
      <c r="M1358" s="249"/>
      <c r="N1358" s="250"/>
      <c r="O1358" s="250"/>
      <c r="P1358" s="250"/>
      <c r="Q1358" s="250"/>
      <c r="R1358" s="250"/>
      <c r="S1358" s="250"/>
      <c r="T1358" s="251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2" t="s">
        <v>151</v>
      </c>
      <c r="AU1358" s="252" t="s">
        <v>80</v>
      </c>
      <c r="AV1358" s="14" t="s">
        <v>80</v>
      </c>
      <c r="AW1358" s="14" t="s">
        <v>33</v>
      </c>
      <c r="AX1358" s="14" t="s">
        <v>71</v>
      </c>
      <c r="AY1358" s="252" t="s">
        <v>140</v>
      </c>
    </row>
    <row r="1359" s="13" customFormat="1">
      <c r="A1359" s="13"/>
      <c r="B1359" s="231"/>
      <c r="C1359" s="232"/>
      <c r="D1359" s="233" t="s">
        <v>151</v>
      </c>
      <c r="E1359" s="234" t="s">
        <v>18</v>
      </c>
      <c r="F1359" s="235" t="s">
        <v>395</v>
      </c>
      <c r="G1359" s="232"/>
      <c r="H1359" s="234" t="s">
        <v>18</v>
      </c>
      <c r="I1359" s="236"/>
      <c r="J1359" s="232"/>
      <c r="K1359" s="232"/>
      <c r="L1359" s="237"/>
      <c r="M1359" s="238"/>
      <c r="N1359" s="239"/>
      <c r="O1359" s="239"/>
      <c r="P1359" s="239"/>
      <c r="Q1359" s="239"/>
      <c r="R1359" s="239"/>
      <c r="S1359" s="239"/>
      <c r="T1359" s="240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1" t="s">
        <v>151</v>
      </c>
      <c r="AU1359" s="241" t="s">
        <v>80</v>
      </c>
      <c r="AV1359" s="13" t="s">
        <v>78</v>
      </c>
      <c r="AW1359" s="13" t="s">
        <v>33</v>
      </c>
      <c r="AX1359" s="13" t="s">
        <v>71</v>
      </c>
      <c r="AY1359" s="241" t="s">
        <v>140</v>
      </c>
    </row>
    <row r="1360" s="14" customFormat="1">
      <c r="A1360" s="14"/>
      <c r="B1360" s="242"/>
      <c r="C1360" s="243"/>
      <c r="D1360" s="233" t="s">
        <v>151</v>
      </c>
      <c r="E1360" s="244" t="s">
        <v>18</v>
      </c>
      <c r="F1360" s="245" t="s">
        <v>396</v>
      </c>
      <c r="G1360" s="243"/>
      <c r="H1360" s="246">
        <v>192.68000000000001</v>
      </c>
      <c r="I1360" s="247"/>
      <c r="J1360" s="243"/>
      <c r="K1360" s="243"/>
      <c r="L1360" s="248"/>
      <c r="M1360" s="249"/>
      <c r="N1360" s="250"/>
      <c r="O1360" s="250"/>
      <c r="P1360" s="250"/>
      <c r="Q1360" s="250"/>
      <c r="R1360" s="250"/>
      <c r="S1360" s="250"/>
      <c r="T1360" s="251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2" t="s">
        <v>151</v>
      </c>
      <c r="AU1360" s="252" t="s">
        <v>80</v>
      </c>
      <c r="AV1360" s="14" t="s">
        <v>80</v>
      </c>
      <c r="AW1360" s="14" t="s">
        <v>33</v>
      </c>
      <c r="AX1360" s="14" t="s">
        <v>71</v>
      </c>
      <c r="AY1360" s="252" t="s">
        <v>140</v>
      </c>
    </row>
    <row r="1361" s="14" customFormat="1">
      <c r="A1361" s="14"/>
      <c r="B1361" s="242"/>
      <c r="C1361" s="243"/>
      <c r="D1361" s="233" t="s">
        <v>151</v>
      </c>
      <c r="E1361" s="244" t="s">
        <v>18</v>
      </c>
      <c r="F1361" s="245" t="s">
        <v>397</v>
      </c>
      <c r="G1361" s="243"/>
      <c r="H1361" s="246">
        <v>0.64000000000000001</v>
      </c>
      <c r="I1361" s="247"/>
      <c r="J1361" s="243"/>
      <c r="K1361" s="243"/>
      <c r="L1361" s="248"/>
      <c r="M1361" s="249"/>
      <c r="N1361" s="250"/>
      <c r="O1361" s="250"/>
      <c r="P1361" s="250"/>
      <c r="Q1361" s="250"/>
      <c r="R1361" s="250"/>
      <c r="S1361" s="250"/>
      <c r="T1361" s="251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2" t="s">
        <v>151</v>
      </c>
      <c r="AU1361" s="252" t="s">
        <v>80</v>
      </c>
      <c r="AV1361" s="14" t="s">
        <v>80</v>
      </c>
      <c r="AW1361" s="14" t="s">
        <v>33</v>
      </c>
      <c r="AX1361" s="14" t="s">
        <v>71</v>
      </c>
      <c r="AY1361" s="252" t="s">
        <v>140</v>
      </c>
    </row>
    <row r="1362" s="14" customFormat="1">
      <c r="A1362" s="14"/>
      <c r="B1362" s="242"/>
      <c r="C1362" s="243"/>
      <c r="D1362" s="233" t="s">
        <v>151</v>
      </c>
      <c r="E1362" s="244" t="s">
        <v>18</v>
      </c>
      <c r="F1362" s="245" t="s">
        <v>397</v>
      </c>
      <c r="G1362" s="243"/>
      <c r="H1362" s="246">
        <v>0.64000000000000001</v>
      </c>
      <c r="I1362" s="247"/>
      <c r="J1362" s="243"/>
      <c r="K1362" s="243"/>
      <c r="L1362" s="248"/>
      <c r="M1362" s="249"/>
      <c r="N1362" s="250"/>
      <c r="O1362" s="250"/>
      <c r="P1362" s="250"/>
      <c r="Q1362" s="250"/>
      <c r="R1362" s="250"/>
      <c r="S1362" s="250"/>
      <c r="T1362" s="251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2" t="s">
        <v>151</v>
      </c>
      <c r="AU1362" s="252" t="s">
        <v>80</v>
      </c>
      <c r="AV1362" s="14" t="s">
        <v>80</v>
      </c>
      <c r="AW1362" s="14" t="s">
        <v>33</v>
      </c>
      <c r="AX1362" s="14" t="s">
        <v>71</v>
      </c>
      <c r="AY1362" s="252" t="s">
        <v>140</v>
      </c>
    </row>
    <row r="1363" s="14" customFormat="1">
      <c r="A1363" s="14"/>
      <c r="B1363" s="242"/>
      <c r="C1363" s="243"/>
      <c r="D1363" s="233" t="s">
        <v>151</v>
      </c>
      <c r="E1363" s="244" t="s">
        <v>18</v>
      </c>
      <c r="F1363" s="245" t="s">
        <v>398</v>
      </c>
      <c r="G1363" s="243"/>
      <c r="H1363" s="246">
        <v>6.8899999999999997</v>
      </c>
      <c r="I1363" s="247"/>
      <c r="J1363" s="243"/>
      <c r="K1363" s="243"/>
      <c r="L1363" s="248"/>
      <c r="M1363" s="249"/>
      <c r="N1363" s="250"/>
      <c r="O1363" s="250"/>
      <c r="P1363" s="250"/>
      <c r="Q1363" s="250"/>
      <c r="R1363" s="250"/>
      <c r="S1363" s="250"/>
      <c r="T1363" s="251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2" t="s">
        <v>151</v>
      </c>
      <c r="AU1363" s="252" t="s">
        <v>80</v>
      </c>
      <c r="AV1363" s="14" t="s">
        <v>80</v>
      </c>
      <c r="AW1363" s="14" t="s">
        <v>33</v>
      </c>
      <c r="AX1363" s="14" t="s">
        <v>71</v>
      </c>
      <c r="AY1363" s="252" t="s">
        <v>140</v>
      </c>
    </row>
    <row r="1364" s="14" customFormat="1">
      <c r="A1364" s="14"/>
      <c r="B1364" s="242"/>
      <c r="C1364" s="243"/>
      <c r="D1364" s="233" t="s">
        <v>151</v>
      </c>
      <c r="E1364" s="244" t="s">
        <v>18</v>
      </c>
      <c r="F1364" s="245" t="s">
        <v>398</v>
      </c>
      <c r="G1364" s="243"/>
      <c r="H1364" s="246">
        <v>6.8899999999999997</v>
      </c>
      <c r="I1364" s="247"/>
      <c r="J1364" s="243"/>
      <c r="K1364" s="243"/>
      <c r="L1364" s="248"/>
      <c r="M1364" s="249"/>
      <c r="N1364" s="250"/>
      <c r="O1364" s="250"/>
      <c r="P1364" s="250"/>
      <c r="Q1364" s="250"/>
      <c r="R1364" s="250"/>
      <c r="S1364" s="250"/>
      <c r="T1364" s="251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2" t="s">
        <v>151</v>
      </c>
      <c r="AU1364" s="252" t="s">
        <v>80</v>
      </c>
      <c r="AV1364" s="14" t="s">
        <v>80</v>
      </c>
      <c r="AW1364" s="14" t="s">
        <v>33</v>
      </c>
      <c r="AX1364" s="14" t="s">
        <v>71</v>
      </c>
      <c r="AY1364" s="252" t="s">
        <v>140</v>
      </c>
    </row>
    <row r="1365" s="14" customFormat="1">
      <c r="A1365" s="14"/>
      <c r="B1365" s="242"/>
      <c r="C1365" s="243"/>
      <c r="D1365" s="233" t="s">
        <v>151</v>
      </c>
      <c r="E1365" s="244" t="s">
        <v>18</v>
      </c>
      <c r="F1365" s="245" t="s">
        <v>399</v>
      </c>
      <c r="G1365" s="243"/>
      <c r="H1365" s="246">
        <v>6</v>
      </c>
      <c r="I1365" s="247"/>
      <c r="J1365" s="243"/>
      <c r="K1365" s="243"/>
      <c r="L1365" s="248"/>
      <c r="M1365" s="249"/>
      <c r="N1365" s="250"/>
      <c r="O1365" s="250"/>
      <c r="P1365" s="250"/>
      <c r="Q1365" s="250"/>
      <c r="R1365" s="250"/>
      <c r="S1365" s="250"/>
      <c r="T1365" s="251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2" t="s">
        <v>151</v>
      </c>
      <c r="AU1365" s="252" t="s">
        <v>80</v>
      </c>
      <c r="AV1365" s="14" t="s">
        <v>80</v>
      </c>
      <c r="AW1365" s="14" t="s">
        <v>33</v>
      </c>
      <c r="AX1365" s="14" t="s">
        <v>71</v>
      </c>
      <c r="AY1365" s="252" t="s">
        <v>140</v>
      </c>
    </row>
    <row r="1366" s="14" customFormat="1">
      <c r="A1366" s="14"/>
      <c r="B1366" s="242"/>
      <c r="C1366" s="243"/>
      <c r="D1366" s="233" t="s">
        <v>151</v>
      </c>
      <c r="E1366" s="244" t="s">
        <v>18</v>
      </c>
      <c r="F1366" s="245" t="s">
        <v>400</v>
      </c>
      <c r="G1366" s="243"/>
      <c r="H1366" s="246">
        <v>7.3099999999999996</v>
      </c>
      <c r="I1366" s="247"/>
      <c r="J1366" s="243"/>
      <c r="K1366" s="243"/>
      <c r="L1366" s="248"/>
      <c r="M1366" s="249"/>
      <c r="N1366" s="250"/>
      <c r="O1366" s="250"/>
      <c r="P1366" s="250"/>
      <c r="Q1366" s="250"/>
      <c r="R1366" s="250"/>
      <c r="S1366" s="250"/>
      <c r="T1366" s="251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2" t="s">
        <v>151</v>
      </c>
      <c r="AU1366" s="252" t="s">
        <v>80</v>
      </c>
      <c r="AV1366" s="14" t="s">
        <v>80</v>
      </c>
      <c r="AW1366" s="14" t="s">
        <v>33</v>
      </c>
      <c r="AX1366" s="14" t="s">
        <v>71</v>
      </c>
      <c r="AY1366" s="252" t="s">
        <v>140</v>
      </c>
    </row>
    <row r="1367" s="14" customFormat="1">
      <c r="A1367" s="14"/>
      <c r="B1367" s="242"/>
      <c r="C1367" s="243"/>
      <c r="D1367" s="233" t="s">
        <v>151</v>
      </c>
      <c r="E1367" s="244" t="s">
        <v>18</v>
      </c>
      <c r="F1367" s="245" t="s">
        <v>400</v>
      </c>
      <c r="G1367" s="243"/>
      <c r="H1367" s="246">
        <v>7.3099999999999996</v>
      </c>
      <c r="I1367" s="247"/>
      <c r="J1367" s="243"/>
      <c r="K1367" s="243"/>
      <c r="L1367" s="248"/>
      <c r="M1367" s="249"/>
      <c r="N1367" s="250"/>
      <c r="O1367" s="250"/>
      <c r="P1367" s="250"/>
      <c r="Q1367" s="250"/>
      <c r="R1367" s="250"/>
      <c r="S1367" s="250"/>
      <c r="T1367" s="251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2" t="s">
        <v>151</v>
      </c>
      <c r="AU1367" s="252" t="s">
        <v>80</v>
      </c>
      <c r="AV1367" s="14" t="s">
        <v>80</v>
      </c>
      <c r="AW1367" s="14" t="s">
        <v>33</v>
      </c>
      <c r="AX1367" s="14" t="s">
        <v>71</v>
      </c>
      <c r="AY1367" s="252" t="s">
        <v>140</v>
      </c>
    </row>
    <row r="1368" s="14" customFormat="1">
      <c r="A1368" s="14"/>
      <c r="B1368" s="242"/>
      <c r="C1368" s="243"/>
      <c r="D1368" s="233" t="s">
        <v>151</v>
      </c>
      <c r="E1368" s="244" t="s">
        <v>18</v>
      </c>
      <c r="F1368" s="245" t="s">
        <v>401</v>
      </c>
      <c r="G1368" s="243"/>
      <c r="H1368" s="246">
        <v>3.29</v>
      </c>
      <c r="I1368" s="247"/>
      <c r="J1368" s="243"/>
      <c r="K1368" s="243"/>
      <c r="L1368" s="248"/>
      <c r="M1368" s="249"/>
      <c r="N1368" s="250"/>
      <c r="O1368" s="250"/>
      <c r="P1368" s="250"/>
      <c r="Q1368" s="250"/>
      <c r="R1368" s="250"/>
      <c r="S1368" s="250"/>
      <c r="T1368" s="251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2" t="s">
        <v>151</v>
      </c>
      <c r="AU1368" s="252" t="s">
        <v>80</v>
      </c>
      <c r="AV1368" s="14" t="s">
        <v>80</v>
      </c>
      <c r="AW1368" s="14" t="s">
        <v>33</v>
      </c>
      <c r="AX1368" s="14" t="s">
        <v>71</v>
      </c>
      <c r="AY1368" s="252" t="s">
        <v>140</v>
      </c>
    </row>
    <row r="1369" s="14" customFormat="1">
      <c r="A1369" s="14"/>
      <c r="B1369" s="242"/>
      <c r="C1369" s="243"/>
      <c r="D1369" s="233" t="s">
        <v>151</v>
      </c>
      <c r="E1369" s="244" t="s">
        <v>18</v>
      </c>
      <c r="F1369" s="245" t="s">
        <v>401</v>
      </c>
      <c r="G1369" s="243"/>
      <c r="H1369" s="246">
        <v>3.29</v>
      </c>
      <c r="I1369" s="247"/>
      <c r="J1369" s="243"/>
      <c r="K1369" s="243"/>
      <c r="L1369" s="248"/>
      <c r="M1369" s="249"/>
      <c r="N1369" s="250"/>
      <c r="O1369" s="250"/>
      <c r="P1369" s="250"/>
      <c r="Q1369" s="250"/>
      <c r="R1369" s="250"/>
      <c r="S1369" s="250"/>
      <c r="T1369" s="251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2" t="s">
        <v>151</v>
      </c>
      <c r="AU1369" s="252" t="s">
        <v>80</v>
      </c>
      <c r="AV1369" s="14" t="s">
        <v>80</v>
      </c>
      <c r="AW1369" s="14" t="s">
        <v>33</v>
      </c>
      <c r="AX1369" s="14" t="s">
        <v>71</v>
      </c>
      <c r="AY1369" s="252" t="s">
        <v>140</v>
      </c>
    </row>
    <row r="1370" s="14" customFormat="1">
      <c r="A1370" s="14"/>
      <c r="B1370" s="242"/>
      <c r="C1370" s="243"/>
      <c r="D1370" s="233" t="s">
        <v>151</v>
      </c>
      <c r="E1370" s="244" t="s">
        <v>18</v>
      </c>
      <c r="F1370" s="245" t="s">
        <v>397</v>
      </c>
      <c r="G1370" s="243"/>
      <c r="H1370" s="246">
        <v>0.64000000000000001</v>
      </c>
      <c r="I1370" s="247"/>
      <c r="J1370" s="243"/>
      <c r="K1370" s="243"/>
      <c r="L1370" s="248"/>
      <c r="M1370" s="249"/>
      <c r="N1370" s="250"/>
      <c r="O1370" s="250"/>
      <c r="P1370" s="250"/>
      <c r="Q1370" s="250"/>
      <c r="R1370" s="250"/>
      <c r="S1370" s="250"/>
      <c r="T1370" s="251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2" t="s">
        <v>151</v>
      </c>
      <c r="AU1370" s="252" t="s">
        <v>80</v>
      </c>
      <c r="AV1370" s="14" t="s">
        <v>80</v>
      </c>
      <c r="AW1370" s="14" t="s">
        <v>33</v>
      </c>
      <c r="AX1370" s="14" t="s">
        <v>71</v>
      </c>
      <c r="AY1370" s="252" t="s">
        <v>140</v>
      </c>
    </row>
    <row r="1371" s="13" customFormat="1">
      <c r="A1371" s="13"/>
      <c r="B1371" s="231"/>
      <c r="C1371" s="232"/>
      <c r="D1371" s="233" t="s">
        <v>151</v>
      </c>
      <c r="E1371" s="234" t="s">
        <v>18</v>
      </c>
      <c r="F1371" s="235" t="s">
        <v>372</v>
      </c>
      <c r="G1371" s="232"/>
      <c r="H1371" s="234" t="s">
        <v>18</v>
      </c>
      <c r="I1371" s="236"/>
      <c r="J1371" s="232"/>
      <c r="K1371" s="232"/>
      <c r="L1371" s="237"/>
      <c r="M1371" s="238"/>
      <c r="N1371" s="239"/>
      <c r="O1371" s="239"/>
      <c r="P1371" s="239"/>
      <c r="Q1371" s="239"/>
      <c r="R1371" s="239"/>
      <c r="S1371" s="239"/>
      <c r="T1371" s="240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1" t="s">
        <v>151</v>
      </c>
      <c r="AU1371" s="241" t="s">
        <v>80</v>
      </c>
      <c r="AV1371" s="13" t="s">
        <v>78</v>
      </c>
      <c r="AW1371" s="13" t="s">
        <v>33</v>
      </c>
      <c r="AX1371" s="13" t="s">
        <v>71</v>
      </c>
      <c r="AY1371" s="241" t="s">
        <v>140</v>
      </c>
    </row>
    <row r="1372" s="14" customFormat="1">
      <c r="A1372" s="14"/>
      <c r="B1372" s="242"/>
      <c r="C1372" s="243"/>
      <c r="D1372" s="233" t="s">
        <v>151</v>
      </c>
      <c r="E1372" s="244" t="s">
        <v>18</v>
      </c>
      <c r="F1372" s="245" t="s">
        <v>402</v>
      </c>
      <c r="G1372" s="243"/>
      <c r="H1372" s="246">
        <v>41.539999999999999</v>
      </c>
      <c r="I1372" s="247"/>
      <c r="J1372" s="243"/>
      <c r="K1372" s="243"/>
      <c r="L1372" s="248"/>
      <c r="M1372" s="249"/>
      <c r="N1372" s="250"/>
      <c r="O1372" s="250"/>
      <c r="P1372" s="250"/>
      <c r="Q1372" s="250"/>
      <c r="R1372" s="250"/>
      <c r="S1372" s="250"/>
      <c r="T1372" s="251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2" t="s">
        <v>151</v>
      </c>
      <c r="AU1372" s="252" t="s">
        <v>80</v>
      </c>
      <c r="AV1372" s="14" t="s">
        <v>80</v>
      </c>
      <c r="AW1372" s="14" t="s">
        <v>33</v>
      </c>
      <c r="AX1372" s="14" t="s">
        <v>71</v>
      </c>
      <c r="AY1372" s="252" t="s">
        <v>140</v>
      </c>
    </row>
    <row r="1373" s="14" customFormat="1">
      <c r="A1373" s="14"/>
      <c r="B1373" s="242"/>
      <c r="C1373" s="243"/>
      <c r="D1373" s="233" t="s">
        <v>151</v>
      </c>
      <c r="E1373" s="244" t="s">
        <v>18</v>
      </c>
      <c r="F1373" s="245" t="s">
        <v>403</v>
      </c>
      <c r="G1373" s="243"/>
      <c r="H1373" s="246">
        <v>117.36</v>
      </c>
      <c r="I1373" s="247"/>
      <c r="J1373" s="243"/>
      <c r="K1373" s="243"/>
      <c r="L1373" s="248"/>
      <c r="M1373" s="249"/>
      <c r="N1373" s="250"/>
      <c r="O1373" s="250"/>
      <c r="P1373" s="250"/>
      <c r="Q1373" s="250"/>
      <c r="R1373" s="250"/>
      <c r="S1373" s="250"/>
      <c r="T1373" s="251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2" t="s">
        <v>151</v>
      </c>
      <c r="AU1373" s="252" t="s">
        <v>80</v>
      </c>
      <c r="AV1373" s="14" t="s">
        <v>80</v>
      </c>
      <c r="AW1373" s="14" t="s">
        <v>33</v>
      </c>
      <c r="AX1373" s="14" t="s">
        <v>71</v>
      </c>
      <c r="AY1373" s="252" t="s">
        <v>140</v>
      </c>
    </row>
    <row r="1374" s="14" customFormat="1">
      <c r="A1374" s="14"/>
      <c r="B1374" s="242"/>
      <c r="C1374" s="243"/>
      <c r="D1374" s="233" t="s">
        <v>151</v>
      </c>
      <c r="E1374" s="244" t="s">
        <v>18</v>
      </c>
      <c r="F1374" s="245" t="s">
        <v>373</v>
      </c>
      <c r="G1374" s="243"/>
      <c r="H1374" s="246">
        <v>6.6100000000000003</v>
      </c>
      <c r="I1374" s="247"/>
      <c r="J1374" s="243"/>
      <c r="K1374" s="243"/>
      <c r="L1374" s="248"/>
      <c r="M1374" s="249"/>
      <c r="N1374" s="250"/>
      <c r="O1374" s="250"/>
      <c r="P1374" s="250"/>
      <c r="Q1374" s="250"/>
      <c r="R1374" s="250"/>
      <c r="S1374" s="250"/>
      <c r="T1374" s="251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2" t="s">
        <v>151</v>
      </c>
      <c r="AU1374" s="252" t="s">
        <v>80</v>
      </c>
      <c r="AV1374" s="14" t="s">
        <v>80</v>
      </c>
      <c r="AW1374" s="14" t="s">
        <v>33</v>
      </c>
      <c r="AX1374" s="14" t="s">
        <v>71</v>
      </c>
      <c r="AY1374" s="252" t="s">
        <v>140</v>
      </c>
    </row>
    <row r="1375" s="14" customFormat="1">
      <c r="A1375" s="14"/>
      <c r="B1375" s="242"/>
      <c r="C1375" s="243"/>
      <c r="D1375" s="233" t="s">
        <v>151</v>
      </c>
      <c r="E1375" s="244" t="s">
        <v>18</v>
      </c>
      <c r="F1375" s="245" t="s">
        <v>404</v>
      </c>
      <c r="G1375" s="243"/>
      <c r="H1375" s="246">
        <v>104.24</v>
      </c>
      <c r="I1375" s="247"/>
      <c r="J1375" s="243"/>
      <c r="K1375" s="243"/>
      <c r="L1375" s="248"/>
      <c r="M1375" s="249"/>
      <c r="N1375" s="250"/>
      <c r="O1375" s="250"/>
      <c r="P1375" s="250"/>
      <c r="Q1375" s="250"/>
      <c r="R1375" s="250"/>
      <c r="S1375" s="250"/>
      <c r="T1375" s="251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2" t="s">
        <v>151</v>
      </c>
      <c r="AU1375" s="252" t="s">
        <v>80</v>
      </c>
      <c r="AV1375" s="14" t="s">
        <v>80</v>
      </c>
      <c r="AW1375" s="14" t="s">
        <v>33</v>
      </c>
      <c r="AX1375" s="14" t="s">
        <v>71</v>
      </c>
      <c r="AY1375" s="252" t="s">
        <v>140</v>
      </c>
    </row>
    <row r="1376" s="14" customFormat="1">
      <c r="A1376" s="14"/>
      <c r="B1376" s="242"/>
      <c r="C1376" s="243"/>
      <c r="D1376" s="233" t="s">
        <v>151</v>
      </c>
      <c r="E1376" s="244" t="s">
        <v>18</v>
      </c>
      <c r="F1376" s="245" t="s">
        <v>405</v>
      </c>
      <c r="G1376" s="243"/>
      <c r="H1376" s="246">
        <v>97.200000000000003</v>
      </c>
      <c r="I1376" s="247"/>
      <c r="J1376" s="243"/>
      <c r="K1376" s="243"/>
      <c r="L1376" s="248"/>
      <c r="M1376" s="249"/>
      <c r="N1376" s="250"/>
      <c r="O1376" s="250"/>
      <c r="P1376" s="250"/>
      <c r="Q1376" s="250"/>
      <c r="R1376" s="250"/>
      <c r="S1376" s="250"/>
      <c r="T1376" s="251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2" t="s">
        <v>151</v>
      </c>
      <c r="AU1376" s="252" t="s">
        <v>80</v>
      </c>
      <c r="AV1376" s="14" t="s">
        <v>80</v>
      </c>
      <c r="AW1376" s="14" t="s">
        <v>33</v>
      </c>
      <c r="AX1376" s="14" t="s">
        <v>71</v>
      </c>
      <c r="AY1376" s="252" t="s">
        <v>140</v>
      </c>
    </row>
    <row r="1377" s="14" customFormat="1">
      <c r="A1377" s="14"/>
      <c r="B1377" s="242"/>
      <c r="C1377" s="243"/>
      <c r="D1377" s="233" t="s">
        <v>151</v>
      </c>
      <c r="E1377" s="244" t="s">
        <v>18</v>
      </c>
      <c r="F1377" s="245" t="s">
        <v>374</v>
      </c>
      <c r="G1377" s="243"/>
      <c r="H1377" s="246">
        <v>5.4000000000000004</v>
      </c>
      <c r="I1377" s="247"/>
      <c r="J1377" s="243"/>
      <c r="K1377" s="243"/>
      <c r="L1377" s="248"/>
      <c r="M1377" s="249"/>
      <c r="N1377" s="250"/>
      <c r="O1377" s="250"/>
      <c r="P1377" s="250"/>
      <c r="Q1377" s="250"/>
      <c r="R1377" s="250"/>
      <c r="S1377" s="250"/>
      <c r="T1377" s="251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2" t="s">
        <v>151</v>
      </c>
      <c r="AU1377" s="252" t="s">
        <v>80</v>
      </c>
      <c r="AV1377" s="14" t="s">
        <v>80</v>
      </c>
      <c r="AW1377" s="14" t="s">
        <v>33</v>
      </c>
      <c r="AX1377" s="14" t="s">
        <v>71</v>
      </c>
      <c r="AY1377" s="252" t="s">
        <v>140</v>
      </c>
    </row>
    <row r="1378" s="14" customFormat="1">
      <c r="A1378" s="14"/>
      <c r="B1378" s="242"/>
      <c r="C1378" s="243"/>
      <c r="D1378" s="233" t="s">
        <v>151</v>
      </c>
      <c r="E1378" s="244" t="s">
        <v>18</v>
      </c>
      <c r="F1378" s="245" t="s">
        <v>406</v>
      </c>
      <c r="G1378" s="243"/>
      <c r="H1378" s="246">
        <v>114</v>
      </c>
      <c r="I1378" s="247"/>
      <c r="J1378" s="243"/>
      <c r="K1378" s="243"/>
      <c r="L1378" s="248"/>
      <c r="M1378" s="249"/>
      <c r="N1378" s="250"/>
      <c r="O1378" s="250"/>
      <c r="P1378" s="250"/>
      <c r="Q1378" s="250"/>
      <c r="R1378" s="250"/>
      <c r="S1378" s="250"/>
      <c r="T1378" s="251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2" t="s">
        <v>151</v>
      </c>
      <c r="AU1378" s="252" t="s">
        <v>80</v>
      </c>
      <c r="AV1378" s="14" t="s">
        <v>80</v>
      </c>
      <c r="AW1378" s="14" t="s">
        <v>33</v>
      </c>
      <c r="AX1378" s="14" t="s">
        <v>71</v>
      </c>
      <c r="AY1378" s="252" t="s">
        <v>140</v>
      </c>
    </row>
    <row r="1379" s="13" customFormat="1">
      <c r="A1379" s="13"/>
      <c r="B1379" s="231"/>
      <c r="C1379" s="232"/>
      <c r="D1379" s="233" t="s">
        <v>151</v>
      </c>
      <c r="E1379" s="234" t="s">
        <v>18</v>
      </c>
      <c r="F1379" s="235" t="s">
        <v>407</v>
      </c>
      <c r="G1379" s="232"/>
      <c r="H1379" s="234" t="s">
        <v>18</v>
      </c>
      <c r="I1379" s="236"/>
      <c r="J1379" s="232"/>
      <c r="K1379" s="232"/>
      <c r="L1379" s="237"/>
      <c r="M1379" s="238"/>
      <c r="N1379" s="239"/>
      <c r="O1379" s="239"/>
      <c r="P1379" s="239"/>
      <c r="Q1379" s="239"/>
      <c r="R1379" s="239"/>
      <c r="S1379" s="239"/>
      <c r="T1379" s="240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1" t="s">
        <v>151</v>
      </c>
      <c r="AU1379" s="241" t="s">
        <v>80</v>
      </c>
      <c r="AV1379" s="13" t="s">
        <v>78</v>
      </c>
      <c r="AW1379" s="13" t="s">
        <v>33</v>
      </c>
      <c r="AX1379" s="13" t="s">
        <v>71</v>
      </c>
      <c r="AY1379" s="241" t="s">
        <v>140</v>
      </c>
    </row>
    <row r="1380" s="14" customFormat="1">
      <c r="A1380" s="14"/>
      <c r="B1380" s="242"/>
      <c r="C1380" s="243"/>
      <c r="D1380" s="233" t="s">
        <v>151</v>
      </c>
      <c r="E1380" s="244" t="s">
        <v>18</v>
      </c>
      <c r="F1380" s="245" t="s">
        <v>408</v>
      </c>
      <c r="G1380" s="243"/>
      <c r="H1380" s="246">
        <v>140.02000000000001</v>
      </c>
      <c r="I1380" s="247"/>
      <c r="J1380" s="243"/>
      <c r="K1380" s="243"/>
      <c r="L1380" s="248"/>
      <c r="M1380" s="249"/>
      <c r="N1380" s="250"/>
      <c r="O1380" s="250"/>
      <c r="P1380" s="250"/>
      <c r="Q1380" s="250"/>
      <c r="R1380" s="250"/>
      <c r="S1380" s="250"/>
      <c r="T1380" s="251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2" t="s">
        <v>151</v>
      </c>
      <c r="AU1380" s="252" t="s">
        <v>80</v>
      </c>
      <c r="AV1380" s="14" t="s">
        <v>80</v>
      </c>
      <c r="AW1380" s="14" t="s">
        <v>33</v>
      </c>
      <c r="AX1380" s="14" t="s">
        <v>71</v>
      </c>
      <c r="AY1380" s="252" t="s">
        <v>140</v>
      </c>
    </row>
    <row r="1381" s="14" customFormat="1">
      <c r="A1381" s="14"/>
      <c r="B1381" s="242"/>
      <c r="C1381" s="243"/>
      <c r="D1381" s="233" t="s">
        <v>151</v>
      </c>
      <c r="E1381" s="244" t="s">
        <v>18</v>
      </c>
      <c r="F1381" s="245" t="s">
        <v>397</v>
      </c>
      <c r="G1381" s="243"/>
      <c r="H1381" s="246">
        <v>0.64000000000000001</v>
      </c>
      <c r="I1381" s="247"/>
      <c r="J1381" s="243"/>
      <c r="K1381" s="243"/>
      <c r="L1381" s="248"/>
      <c r="M1381" s="249"/>
      <c r="N1381" s="250"/>
      <c r="O1381" s="250"/>
      <c r="P1381" s="250"/>
      <c r="Q1381" s="250"/>
      <c r="R1381" s="250"/>
      <c r="S1381" s="250"/>
      <c r="T1381" s="251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2" t="s">
        <v>151</v>
      </c>
      <c r="AU1381" s="252" t="s">
        <v>80</v>
      </c>
      <c r="AV1381" s="14" t="s">
        <v>80</v>
      </c>
      <c r="AW1381" s="14" t="s">
        <v>33</v>
      </c>
      <c r="AX1381" s="14" t="s">
        <v>71</v>
      </c>
      <c r="AY1381" s="252" t="s">
        <v>140</v>
      </c>
    </row>
    <row r="1382" s="14" customFormat="1">
      <c r="A1382" s="14"/>
      <c r="B1382" s="242"/>
      <c r="C1382" s="243"/>
      <c r="D1382" s="233" t="s">
        <v>151</v>
      </c>
      <c r="E1382" s="244" t="s">
        <v>18</v>
      </c>
      <c r="F1382" s="245" t="s">
        <v>397</v>
      </c>
      <c r="G1382" s="243"/>
      <c r="H1382" s="246">
        <v>0.64000000000000001</v>
      </c>
      <c r="I1382" s="247"/>
      <c r="J1382" s="243"/>
      <c r="K1382" s="243"/>
      <c r="L1382" s="248"/>
      <c r="M1382" s="249"/>
      <c r="N1382" s="250"/>
      <c r="O1382" s="250"/>
      <c r="P1382" s="250"/>
      <c r="Q1382" s="250"/>
      <c r="R1382" s="250"/>
      <c r="S1382" s="250"/>
      <c r="T1382" s="251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2" t="s">
        <v>151</v>
      </c>
      <c r="AU1382" s="252" t="s">
        <v>80</v>
      </c>
      <c r="AV1382" s="14" t="s">
        <v>80</v>
      </c>
      <c r="AW1382" s="14" t="s">
        <v>33</v>
      </c>
      <c r="AX1382" s="14" t="s">
        <v>71</v>
      </c>
      <c r="AY1382" s="252" t="s">
        <v>140</v>
      </c>
    </row>
    <row r="1383" s="14" customFormat="1">
      <c r="A1383" s="14"/>
      <c r="B1383" s="242"/>
      <c r="C1383" s="243"/>
      <c r="D1383" s="233" t="s">
        <v>151</v>
      </c>
      <c r="E1383" s="244" t="s">
        <v>18</v>
      </c>
      <c r="F1383" s="245" t="s">
        <v>409</v>
      </c>
      <c r="G1383" s="243"/>
      <c r="H1383" s="246">
        <v>6.3300000000000001</v>
      </c>
      <c r="I1383" s="247"/>
      <c r="J1383" s="243"/>
      <c r="K1383" s="243"/>
      <c r="L1383" s="248"/>
      <c r="M1383" s="249"/>
      <c r="N1383" s="250"/>
      <c r="O1383" s="250"/>
      <c r="P1383" s="250"/>
      <c r="Q1383" s="250"/>
      <c r="R1383" s="250"/>
      <c r="S1383" s="250"/>
      <c r="T1383" s="251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2" t="s">
        <v>151</v>
      </c>
      <c r="AU1383" s="252" t="s">
        <v>80</v>
      </c>
      <c r="AV1383" s="14" t="s">
        <v>80</v>
      </c>
      <c r="AW1383" s="14" t="s">
        <v>33</v>
      </c>
      <c r="AX1383" s="14" t="s">
        <v>71</v>
      </c>
      <c r="AY1383" s="252" t="s">
        <v>140</v>
      </c>
    </row>
    <row r="1384" s="14" customFormat="1">
      <c r="A1384" s="14"/>
      <c r="B1384" s="242"/>
      <c r="C1384" s="243"/>
      <c r="D1384" s="233" t="s">
        <v>151</v>
      </c>
      <c r="E1384" s="244" t="s">
        <v>18</v>
      </c>
      <c r="F1384" s="245" t="s">
        <v>409</v>
      </c>
      <c r="G1384" s="243"/>
      <c r="H1384" s="246">
        <v>6.3300000000000001</v>
      </c>
      <c r="I1384" s="247"/>
      <c r="J1384" s="243"/>
      <c r="K1384" s="243"/>
      <c r="L1384" s="248"/>
      <c r="M1384" s="249"/>
      <c r="N1384" s="250"/>
      <c r="O1384" s="250"/>
      <c r="P1384" s="250"/>
      <c r="Q1384" s="250"/>
      <c r="R1384" s="250"/>
      <c r="S1384" s="250"/>
      <c r="T1384" s="251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2" t="s">
        <v>151</v>
      </c>
      <c r="AU1384" s="252" t="s">
        <v>80</v>
      </c>
      <c r="AV1384" s="14" t="s">
        <v>80</v>
      </c>
      <c r="AW1384" s="14" t="s">
        <v>33</v>
      </c>
      <c r="AX1384" s="14" t="s">
        <v>71</v>
      </c>
      <c r="AY1384" s="252" t="s">
        <v>140</v>
      </c>
    </row>
    <row r="1385" s="14" customFormat="1">
      <c r="A1385" s="14"/>
      <c r="B1385" s="242"/>
      <c r="C1385" s="243"/>
      <c r="D1385" s="233" t="s">
        <v>151</v>
      </c>
      <c r="E1385" s="244" t="s">
        <v>18</v>
      </c>
      <c r="F1385" s="245" t="s">
        <v>410</v>
      </c>
      <c r="G1385" s="243"/>
      <c r="H1385" s="246">
        <v>39.420000000000002</v>
      </c>
      <c r="I1385" s="247"/>
      <c r="J1385" s="243"/>
      <c r="K1385" s="243"/>
      <c r="L1385" s="248"/>
      <c r="M1385" s="249"/>
      <c r="N1385" s="250"/>
      <c r="O1385" s="250"/>
      <c r="P1385" s="250"/>
      <c r="Q1385" s="250"/>
      <c r="R1385" s="250"/>
      <c r="S1385" s="250"/>
      <c r="T1385" s="251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2" t="s">
        <v>151</v>
      </c>
      <c r="AU1385" s="252" t="s">
        <v>80</v>
      </c>
      <c r="AV1385" s="14" t="s">
        <v>80</v>
      </c>
      <c r="AW1385" s="14" t="s">
        <v>33</v>
      </c>
      <c r="AX1385" s="14" t="s">
        <v>71</v>
      </c>
      <c r="AY1385" s="252" t="s">
        <v>140</v>
      </c>
    </row>
    <row r="1386" s="14" customFormat="1">
      <c r="A1386" s="14"/>
      <c r="B1386" s="242"/>
      <c r="C1386" s="243"/>
      <c r="D1386" s="233" t="s">
        <v>151</v>
      </c>
      <c r="E1386" s="244" t="s">
        <v>18</v>
      </c>
      <c r="F1386" s="245" t="s">
        <v>397</v>
      </c>
      <c r="G1386" s="243"/>
      <c r="H1386" s="246">
        <v>0.64000000000000001</v>
      </c>
      <c r="I1386" s="247"/>
      <c r="J1386" s="243"/>
      <c r="K1386" s="243"/>
      <c r="L1386" s="248"/>
      <c r="M1386" s="249"/>
      <c r="N1386" s="250"/>
      <c r="O1386" s="250"/>
      <c r="P1386" s="250"/>
      <c r="Q1386" s="250"/>
      <c r="R1386" s="250"/>
      <c r="S1386" s="250"/>
      <c r="T1386" s="251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2" t="s">
        <v>151</v>
      </c>
      <c r="AU1386" s="252" t="s">
        <v>80</v>
      </c>
      <c r="AV1386" s="14" t="s">
        <v>80</v>
      </c>
      <c r="AW1386" s="14" t="s">
        <v>33</v>
      </c>
      <c r="AX1386" s="14" t="s">
        <v>71</v>
      </c>
      <c r="AY1386" s="252" t="s">
        <v>140</v>
      </c>
    </row>
    <row r="1387" s="14" customFormat="1">
      <c r="A1387" s="14"/>
      <c r="B1387" s="242"/>
      <c r="C1387" s="243"/>
      <c r="D1387" s="233" t="s">
        <v>151</v>
      </c>
      <c r="E1387" s="244" t="s">
        <v>18</v>
      </c>
      <c r="F1387" s="245" t="s">
        <v>411</v>
      </c>
      <c r="G1387" s="243"/>
      <c r="H1387" s="246">
        <v>1.3500000000000001</v>
      </c>
      <c r="I1387" s="247"/>
      <c r="J1387" s="243"/>
      <c r="K1387" s="243"/>
      <c r="L1387" s="248"/>
      <c r="M1387" s="249"/>
      <c r="N1387" s="250"/>
      <c r="O1387" s="250"/>
      <c r="P1387" s="250"/>
      <c r="Q1387" s="250"/>
      <c r="R1387" s="250"/>
      <c r="S1387" s="250"/>
      <c r="T1387" s="251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2" t="s">
        <v>151</v>
      </c>
      <c r="AU1387" s="252" t="s">
        <v>80</v>
      </c>
      <c r="AV1387" s="14" t="s">
        <v>80</v>
      </c>
      <c r="AW1387" s="14" t="s">
        <v>33</v>
      </c>
      <c r="AX1387" s="14" t="s">
        <v>71</v>
      </c>
      <c r="AY1387" s="252" t="s">
        <v>140</v>
      </c>
    </row>
    <row r="1388" s="14" customFormat="1">
      <c r="A1388" s="14"/>
      <c r="B1388" s="242"/>
      <c r="C1388" s="243"/>
      <c r="D1388" s="233" t="s">
        <v>151</v>
      </c>
      <c r="E1388" s="244" t="s">
        <v>18</v>
      </c>
      <c r="F1388" s="245" t="s">
        <v>412</v>
      </c>
      <c r="G1388" s="243"/>
      <c r="H1388" s="246">
        <v>3.5299999999999998</v>
      </c>
      <c r="I1388" s="247"/>
      <c r="J1388" s="243"/>
      <c r="K1388" s="243"/>
      <c r="L1388" s="248"/>
      <c r="M1388" s="249"/>
      <c r="N1388" s="250"/>
      <c r="O1388" s="250"/>
      <c r="P1388" s="250"/>
      <c r="Q1388" s="250"/>
      <c r="R1388" s="250"/>
      <c r="S1388" s="250"/>
      <c r="T1388" s="251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2" t="s">
        <v>151</v>
      </c>
      <c r="AU1388" s="252" t="s">
        <v>80</v>
      </c>
      <c r="AV1388" s="14" t="s">
        <v>80</v>
      </c>
      <c r="AW1388" s="14" t="s">
        <v>33</v>
      </c>
      <c r="AX1388" s="14" t="s">
        <v>71</v>
      </c>
      <c r="AY1388" s="252" t="s">
        <v>140</v>
      </c>
    </row>
    <row r="1389" s="14" customFormat="1">
      <c r="A1389" s="14"/>
      <c r="B1389" s="242"/>
      <c r="C1389" s="243"/>
      <c r="D1389" s="233" t="s">
        <v>151</v>
      </c>
      <c r="E1389" s="244" t="s">
        <v>18</v>
      </c>
      <c r="F1389" s="245" t="s">
        <v>413</v>
      </c>
      <c r="G1389" s="243"/>
      <c r="H1389" s="246">
        <v>38.880000000000003</v>
      </c>
      <c r="I1389" s="247"/>
      <c r="J1389" s="243"/>
      <c r="K1389" s="243"/>
      <c r="L1389" s="248"/>
      <c r="M1389" s="249"/>
      <c r="N1389" s="250"/>
      <c r="O1389" s="250"/>
      <c r="P1389" s="250"/>
      <c r="Q1389" s="250"/>
      <c r="R1389" s="250"/>
      <c r="S1389" s="250"/>
      <c r="T1389" s="251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2" t="s">
        <v>151</v>
      </c>
      <c r="AU1389" s="252" t="s">
        <v>80</v>
      </c>
      <c r="AV1389" s="14" t="s">
        <v>80</v>
      </c>
      <c r="AW1389" s="14" t="s">
        <v>33</v>
      </c>
      <c r="AX1389" s="14" t="s">
        <v>71</v>
      </c>
      <c r="AY1389" s="252" t="s">
        <v>140</v>
      </c>
    </row>
    <row r="1390" s="14" customFormat="1">
      <c r="A1390" s="14"/>
      <c r="B1390" s="242"/>
      <c r="C1390" s="243"/>
      <c r="D1390" s="233" t="s">
        <v>151</v>
      </c>
      <c r="E1390" s="244" t="s">
        <v>18</v>
      </c>
      <c r="F1390" s="245" t="s">
        <v>414</v>
      </c>
      <c r="G1390" s="243"/>
      <c r="H1390" s="246">
        <v>4.7800000000000002</v>
      </c>
      <c r="I1390" s="247"/>
      <c r="J1390" s="243"/>
      <c r="K1390" s="243"/>
      <c r="L1390" s="248"/>
      <c r="M1390" s="249"/>
      <c r="N1390" s="250"/>
      <c r="O1390" s="250"/>
      <c r="P1390" s="250"/>
      <c r="Q1390" s="250"/>
      <c r="R1390" s="250"/>
      <c r="S1390" s="250"/>
      <c r="T1390" s="251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2" t="s">
        <v>151</v>
      </c>
      <c r="AU1390" s="252" t="s">
        <v>80</v>
      </c>
      <c r="AV1390" s="14" t="s">
        <v>80</v>
      </c>
      <c r="AW1390" s="14" t="s">
        <v>33</v>
      </c>
      <c r="AX1390" s="14" t="s">
        <v>71</v>
      </c>
      <c r="AY1390" s="252" t="s">
        <v>140</v>
      </c>
    </row>
    <row r="1391" s="14" customFormat="1">
      <c r="A1391" s="14"/>
      <c r="B1391" s="242"/>
      <c r="C1391" s="243"/>
      <c r="D1391" s="233" t="s">
        <v>151</v>
      </c>
      <c r="E1391" s="244" t="s">
        <v>18</v>
      </c>
      <c r="F1391" s="245" t="s">
        <v>415</v>
      </c>
      <c r="G1391" s="243"/>
      <c r="H1391" s="246">
        <v>7.5599999999999996</v>
      </c>
      <c r="I1391" s="247"/>
      <c r="J1391" s="243"/>
      <c r="K1391" s="243"/>
      <c r="L1391" s="248"/>
      <c r="M1391" s="249"/>
      <c r="N1391" s="250"/>
      <c r="O1391" s="250"/>
      <c r="P1391" s="250"/>
      <c r="Q1391" s="250"/>
      <c r="R1391" s="250"/>
      <c r="S1391" s="250"/>
      <c r="T1391" s="251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2" t="s">
        <v>151</v>
      </c>
      <c r="AU1391" s="252" t="s">
        <v>80</v>
      </c>
      <c r="AV1391" s="14" t="s">
        <v>80</v>
      </c>
      <c r="AW1391" s="14" t="s">
        <v>33</v>
      </c>
      <c r="AX1391" s="14" t="s">
        <v>71</v>
      </c>
      <c r="AY1391" s="252" t="s">
        <v>140</v>
      </c>
    </row>
    <row r="1392" s="14" customFormat="1">
      <c r="A1392" s="14"/>
      <c r="B1392" s="242"/>
      <c r="C1392" s="243"/>
      <c r="D1392" s="233" t="s">
        <v>151</v>
      </c>
      <c r="E1392" s="244" t="s">
        <v>18</v>
      </c>
      <c r="F1392" s="245" t="s">
        <v>416</v>
      </c>
      <c r="G1392" s="243"/>
      <c r="H1392" s="246">
        <v>1.3500000000000001</v>
      </c>
      <c r="I1392" s="247"/>
      <c r="J1392" s="243"/>
      <c r="K1392" s="243"/>
      <c r="L1392" s="248"/>
      <c r="M1392" s="249"/>
      <c r="N1392" s="250"/>
      <c r="O1392" s="250"/>
      <c r="P1392" s="250"/>
      <c r="Q1392" s="250"/>
      <c r="R1392" s="250"/>
      <c r="S1392" s="250"/>
      <c r="T1392" s="251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2" t="s">
        <v>151</v>
      </c>
      <c r="AU1392" s="252" t="s">
        <v>80</v>
      </c>
      <c r="AV1392" s="14" t="s">
        <v>80</v>
      </c>
      <c r="AW1392" s="14" t="s">
        <v>33</v>
      </c>
      <c r="AX1392" s="14" t="s">
        <v>71</v>
      </c>
      <c r="AY1392" s="252" t="s">
        <v>140</v>
      </c>
    </row>
    <row r="1393" s="13" customFormat="1">
      <c r="A1393" s="13"/>
      <c r="B1393" s="231"/>
      <c r="C1393" s="232"/>
      <c r="D1393" s="233" t="s">
        <v>151</v>
      </c>
      <c r="E1393" s="234" t="s">
        <v>18</v>
      </c>
      <c r="F1393" s="235" t="s">
        <v>417</v>
      </c>
      <c r="G1393" s="232"/>
      <c r="H1393" s="234" t="s">
        <v>18</v>
      </c>
      <c r="I1393" s="236"/>
      <c r="J1393" s="232"/>
      <c r="K1393" s="232"/>
      <c r="L1393" s="237"/>
      <c r="M1393" s="238"/>
      <c r="N1393" s="239"/>
      <c r="O1393" s="239"/>
      <c r="P1393" s="239"/>
      <c r="Q1393" s="239"/>
      <c r="R1393" s="239"/>
      <c r="S1393" s="239"/>
      <c r="T1393" s="240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1" t="s">
        <v>151</v>
      </c>
      <c r="AU1393" s="241" t="s">
        <v>80</v>
      </c>
      <c r="AV1393" s="13" t="s">
        <v>78</v>
      </c>
      <c r="AW1393" s="13" t="s">
        <v>33</v>
      </c>
      <c r="AX1393" s="13" t="s">
        <v>71</v>
      </c>
      <c r="AY1393" s="241" t="s">
        <v>140</v>
      </c>
    </row>
    <row r="1394" s="14" customFormat="1">
      <c r="A1394" s="14"/>
      <c r="B1394" s="242"/>
      <c r="C1394" s="243"/>
      <c r="D1394" s="233" t="s">
        <v>151</v>
      </c>
      <c r="E1394" s="244" t="s">
        <v>18</v>
      </c>
      <c r="F1394" s="245" t="s">
        <v>418</v>
      </c>
      <c r="G1394" s="243"/>
      <c r="H1394" s="246">
        <v>-299.54000000000002</v>
      </c>
      <c r="I1394" s="247"/>
      <c r="J1394" s="243"/>
      <c r="K1394" s="243"/>
      <c r="L1394" s="248"/>
      <c r="M1394" s="249"/>
      <c r="N1394" s="250"/>
      <c r="O1394" s="250"/>
      <c r="P1394" s="250"/>
      <c r="Q1394" s="250"/>
      <c r="R1394" s="250"/>
      <c r="S1394" s="250"/>
      <c r="T1394" s="251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2" t="s">
        <v>151</v>
      </c>
      <c r="AU1394" s="252" t="s">
        <v>80</v>
      </c>
      <c r="AV1394" s="14" t="s">
        <v>80</v>
      </c>
      <c r="AW1394" s="14" t="s">
        <v>33</v>
      </c>
      <c r="AX1394" s="14" t="s">
        <v>71</v>
      </c>
      <c r="AY1394" s="252" t="s">
        <v>140</v>
      </c>
    </row>
    <row r="1395" s="15" customFormat="1">
      <c r="A1395" s="15"/>
      <c r="B1395" s="253"/>
      <c r="C1395" s="254"/>
      <c r="D1395" s="233" t="s">
        <v>151</v>
      </c>
      <c r="E1395" s="255" t="s">
        <v>18</v>
      </c>
      <c r="F1395" s="256" t="s">
        <v>154</v>
      </c>
      <c r="G1395" s="254"/>
      <c r="H1395" s="257">
        <v>1170.0899999999999</v>
      </c>
      <c r="I1395" s="258"/>
      <c r="J1395" s="254"/>
      <c r="K1395" s="254"/>
      <c r="L1395" s="259"/>
      <c r="M1395" s="260"/>
      <c r="N1395" s="261"/>
      <c r="O1395" s="261"/>
      <c r="P1395" s="261"/>
      <c r="Q1395" s="261"/>
      <c r="R1395" s="261"/>
      <c r="S1395" s="261"/>
      <c r="T1395" s="262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63" t="s">
        <v>151</v>
      </c>
      <c r="AU1395" s="263" t="s">
        <v>80</v>
      </c>
      <c r="AV1395" s="15" t="s">
        <v>147</v>
      </c>
      <c r="AW1395" s="15" t="s">
        <v>33</v>
      </c>
      <c r="AX1395" s="15" t="s">
        <v>78</v>
      </c>
      <c r="AY1395" s="263" t="s">
        <v>140</v>
      </c>
    </row>
    <row r="1396" s="2" customFormat="1" ht="16.5" customHeight="1">
      <c r="A1396" s="40"/>
      <c r="B1396" s="41"/>
      <c r="C1396" s="214" t="s">
        <v>983</v>
      </c>
      <c r="D1396" s="214" t="s">
        <v>142</v>
      </c>
      <c r="E1396" s="215" t="s">
        <v>984</v>
      </c>
      <c r="F1396" s="216" t="s">
        <v>985</v>
      </c>
      <c r="G1396" s="217" t="s">
        <v>145</v>
      </c>
      <c r="H1396" s="218">
        <v>1170.0899999999999</v>
      </c>
      <c r="I1396" s="219"/>
      <c r="J1396" s="218">
        <f>ROUND(I1396*H1396,2)</f>
        <v>0</v>
      </c>
      <c r="K1396" s="216" t="s">
        <v>146</v>
      </c>
      <c r="L1396" s="46"/>
      <c r="M1396" s="220" t="s">
        <v>18</v>
      </c>
      <c r="N1396" s="221" t="s">
        <v>42</v>
      </c>
      <c r="O1396" s="86"/>
      <c r="P1396" s="222">
        <f>O1396*H1396</f>
        <v>0</v>
      </c>
      <c r="Q1396" s="222">
        <v>0</v>
      </c>
      <c r="R1396" s="222">
        <f>Q1396*H1396</f>
        <v>0</v>
      </c>
      <c r="S1396" s="222">
        <v>0</v>
      </c>
      <c r="T1396" s="223">
        <f>S1396*H1396</f>
        <v>0</v>
      </c>
      <c r="U1396" s="40"/>
      <c r="V1396" s="40"/>
      <c r="W1396" s="40"/>
      <c r="X1396" s="40"/>
      <c r="Y1396" s="40"/>
      <c r="Z1396" s="40"/>
      <c r="AA1396" s="40"/>
      <c r="AB1396" s="40"/>
      <c r="AC1396" s="40"/>
      <c r="AD1396" s="40"/>
      <c r="AE1396" s="40"/>
      <c r="AR1396" s="224" t="s">
        <v>147</v>
      </c>
      <c r="AT1396" s="224" t="s">
        <v>142</v>
      </c>
      <c r="AU1396" s="224" t="s">
        <v>80</v>
      </c>
      <c r="AY1396" s="19" t="s">
        <v>140</v>
      </c>
      <c r="BE1396" s="225">
        <f>IF(N1396="základní",J1396,0)</f>
        <v>0</v>
      </c>
      <c r="BF1396" s="225">
        <f>IF(N1396="snížená",J1396,0)</f>
        <v>0</v>
      </c>
      <c r="BG1396" s="225">
        <f>IF(N1396="zákl. přenesená",J1396,0)</f>
        <v>0</v>
      </c>
      <c r="BH1396" s="225">
        <f>IF(N1396="sníž. přenesená",J1396,0)</f>
        <v>0</v>
      </c>
      <c r="BI1396" s="225">
        <f>IF(N1396="nulová",J1396,0)</f>
        <v>0</v>
      </c>
      <c r="BJ1396" s="19" t="s">
        <v>78</v>
      </c>
      <c r="BK1396" s="225">
        <f>ROUND(I1396*H1396,2)</f>
        <v>0</v>
      </c>
      <c r="BL1396" s="19" t="s">
        <v>147</v>
      </c>
      <c r="BM1396" s="224" t="s">
        <v>986</v>
      </c>
    </row>
    <row r="1397" s="2" customFormat="1">
      <c r="A1397" s="40"/>
      <c r="B1397" s="41"/>
      <c r="C1397" s="42"/>
      <c r="D1397" s="226" t="s">
        <v>149</v>
      </c>
      <c r="E1397" s="42"/>
      <c r="F1397" s="227" t="s">
        <v>987</v>
      </c>
      <c r="G1397" s="42"/>
      <c r="H1397" s="42"/>
      <c r="I1397" s="228"/>
      <c r="J1397" s="42"/>
      <c r="K1397" s="42"/>
      <c r="L1397" s="46"/>
      <c r="M1397" s="229"/>
      <c r="N1397" s="230"/>
      <c r="O1397" s="86"/>
      <c r="P1397" s="86"/>
      <c r="Q1397" s="86"/>
      <c r="R1397" s="86"/>
      <c r="S1397" s="86"/>
      <c r="T1397" s="87"/>
      <c r="U1397" s="40"/>
      <c r="V1397" s="40"/>
      <c r="W1397" s="40"/>
      <c r="X1397" s="40"/>
      <c r="Y1397" s="40"/>
      <c r="Z1397" s="40"/>
      <c r="AA1397" s="40"/>
      <c r="AB1397" s="40"/>
      <c r="AC1397" s="40"/>
      <c r="AD1397" s="40"/>
      <c r="AE1397" s="40"/>
      <c r="AT1397" s="19" t="s">
        <v>149</v>
      </c>
      <c r="AU1397" s="19" t="s">
        <v>80</v>
      </c>
    </row>
    <row r="1398" s="13" customFormat="1">
      <c r="A1398" s="13"/>
      <c r="B1398" s="231"/>
      <c r="C1398" s="232"/>
      <c r="D1398" s="233" t="s">
        <v>151</v>
      </c>
      <c r="E1398" s="234" t="s">
        <v>18</v>
      </c>
      <c r="F1398" s="235" t="s">
        <v>368</v>
      </c>
      <c r="G1398" s="232"/>
      <c r="H1398" s="234" t="s">
        <v>18</v>
      </c>
      <c r="I1398" s="236"/>
      <c r="J1398" s="232"/>
      <c r="K1398" s="232"/>
      <c r="L1398" s="237"/>
      <c r="M1398" s="238"/>
      <c r="N1398" s="239"/>
      <c r="O1398" s="239"/>
      <c r="P1398" s="239"/>
      <c r="Q1398" s="239"/>
      <c r="R1398" s="239"/>
      <c r="S1398" s="239"/>
      <c r="T1398" s="240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41" t="s">
        <v>151</v>
      </c>
      <c r="AU1398" s="241" t="s">
        <v>80</v>
      </c>
      <c r="AV1398" s="13" t="s">
        <v>78</v>
      </c>
      <c r="AW1398" s="13" t="s">
        <v>33</v>
      </c>
      <c r="AX1398" s="13" t="s">
        <v>71</v>
      </c>
      <c r="AY1398" s="241" t="s">
        <v>140</v>
      </c>
    </row>
    <row r="1399" s="14" customFormat="1">
      <c r="A1399" s="14"/>
      <c r="B1399" s="242"/>
      <c r="C1399" s="243"/>
      <c r="D1399" s="233" t="s">
        <v>151</v>
      </c>
      <c r="E1399" s="244" t="s">
        <v>18</v>
      </c>
      <c r="F1399" s="245" t="s">
        <v>391</v>
      </c>
      <c r="G1399" s="243"/>
      <c r="H1399" s="246">
        <v>209.28</v>
      </c>
      <c r="I1399" s="247"/>
      <c r="J1399" s="243"/>
      <c r="K1399" s="243"/>
      <c r="L1399" s="248"/>
      <c r="M1399" s="249"/>
      <c r="N1399" s="250"/>
      <c r="O1399" s="250"/>
      <c r="P1399" s="250"/>
      <c r="Q1399" s="250"/>
      <c r="R1399" s="250"/>
      <c r="S1399" s="250"/>
      <c r="T1399" s="251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2" t="s">
        <v>151</v>
      </c>
      <c r="AU1399" s="252" t="s">
        <v>80</v>
      </c>
      <c r="AV1399" s="14" t="s">
        <v>80</v>
      </c>
      <c r="AW1399" s="14" t="s">
        <v>33</v>
      </c>
      <c r="AX1399" s="14" t="s">
        <v>71</v>
      </c>
      <c r="AY1399" s="252" t="s">
        <v>140</v>
      </c>
    </row>
    <row r="1400" s="14" customFormat="1">
      <c r="A1400" s="14"/>
      <c r="B1400" s="242"/>
      <c r="C1400" s="243"/>
      <c r="D1400" s="233" t="s">
        <v>151</v>
      </c>
      <c r="E1400" s="244" t="s">
        <v>18</v>
      </c>
      <c r="F1400" s="245" t="s">
        <v>369</v>
      </c>
      <c r="G1400" s="243"/>
      <c r="H1400" s="246">
        <v>11.52</v>
      </c>
      <c r="I1400" s="247"/>
      <c r="J1400" s="243"/>
      <c r="K1400" s="243"/>
      <c r="L1400" s="248"/>
      <c r="M1400" s="249"/>
      <c r="N1400" s="250"/>
      <c r="O1400" s="250"/>
      <c r="P1400" s="250"/>
      <c r="Q1400" s="250"/>
      <c r="R1400" s="250"/>
      <c r="S1400" s="250"/>
      <c r="T1400" s="251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2" t="s">
        <v>151</v>
      </c>
      <c r="AU1400" s="252" t="s">
        <v>80</v>
      </c>
      <c r="AV1400" s="14" t="s">
        <v>80</v>
      </c>
      <c r="AW1400" s="14" t="s">
        <v>33</v>
      </c>
      <c r="AX1400" s="14" t="s">
        <v>71</v>
      </c>
      <c r="AY1400" s="252" t="s">
        <v>140</v>
      </c>
    </row>
    <row r="1401" s="14" customFormat="1">
      <c r="A1401" s="14"/>
      <c r="B1401" s="242"/>
      <c r="C1401" s="243"/>
      <c r="D1401" s="233" t="s">
        <v>151</v>
      </c>
      <c r="E1401" s="244" t="s">
        <v>18</v>
      </c>
      <c r="F1401" s="245" t="s">
        <v>392</v>
      </c>
      <c r="G1401" s="243"/>
      <c r="H1401" s="246">
        <v>100.8</v>
      </c>
      <c r="I1401" s="247"/>
      <c r="J1401" s="243"/>
      <c r="K1401" s="243"/>
      <c r="L1401" s="248"/>
      <c r="M1401" s="249"/>
      <c r="N1401" s="250"/>
      <c r="O1401" s="250"/>
      <c r="P1401" s="250"/>
      <c r="Q1401" s="250"/>
      <c r="R1401" s="250"/>
      <c r="S1401" s="250"/>
      <c r="T1401" s="251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2" t="s">
        <v>151</v>
      </c>
      <c r="AU1401" s="252" t="s">
        <v>80</v>
      </c>
      <c r="AV1401" s="14" t="s">
        <v>80</v>
      </c>
      <c r="AW1401" s="14" t="s">
        <v>33</v>
      </c>
      <c r="AX1401" s="14" t="s">
        <v>71</v>
      </c>
      <c r="AY1401" s="252" t="s">
        <v>140</v>
      </c>
    </row>
    <row r="1402" s="14" customFormat="1">
      <c r="A1402" s="14"/>
      <c r="B1402" s="242"/>
      <c r="C1402" s="243"/>
      <c r="D1402" s="233" t="s">
        <v>151</v>
      </c>
      <c r="E1402" s="244" t="s">
        <v>18</v>
      </c>
      <c r="F1402" s="245" t="s">
        <v>370</v>
      </c>
      <c r="G1402" s="243"/>
      <c r="H1402" s="246">
        <v>5.7599999999999998</v>
      </c>
      <c r="I1402" s="247"/>
      <c r="J1402" s="243"/>
      <c r="K1402" s="243"/>
      <c r="L1402" s="248"/>
      <c r="M1402" s="249"/>
      <c r="N1402" s="250"/>
      <c r="O1402" s="250"/>
      <c r="P1402" s="250"/>
      <c r="Q1402" s="250"/>
      <c r="R1402" s="250"/>
      <c r="S1402" s="250"/>
      <c r="T1402" s="251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52" t="s">
        <v>151</v>
      </c>
      <c r="AU1402" s="252" t="s">
        <v>80</v>
      </c>
      <c r="AV1402" s="14" t="s">
        <v>80</v>
      </c>
      <c r="AW1402" s="14" t="s">
        <v>33</v>
      </c>
      <c r="AX1402" s="14" t="s">
        <v>71</v>
      </c>
      <c r="AY1402" s="252" t="s">
        <v>140</v>
      </c>
    </row>
    <row r="1403" s="14" customFormat="1">
      <c r="A1403" s="14"/>
      <c r="B1403" s="242"/>
      <c r="C1403" s="243"/>
      <c r="D1403" s="233" t="s">
        <v>151</v>
      </c>
      <c r="E1403" s="244" t="s">
        <v>18</v>
      </c>
      <c r="F1403" s="245" t="s">
        <v>393</v>
      </c>
      <c r="G1403" s="243"/>
      <c r="H1403" s="246">
        <v>120.99</v>
      </c>
      <c r="I1403" s="247"/>
      <c r="J1403" s="243"/>
      <c r="K1403" s="243"/>
      <c r="L1403" s="248"/>
      <c r="M1403" s="249"/>
      <c r="N1403" s="250"/>
      <c r="O1403" s="250"/>
      <c r="P1403" s="250"/>
      <c r="Q1403" s="250"/>
      <c r="R1403" s="250"/>
      <c r="S1403" s="250"/>
      <c r="T1403" s="251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2" t="s">
        <v>151</v>
      </c>
      <c r="AU1403" s="252" t="s">
        <v>80</v>
      </c>
      <c r="AV1403" s="14" t="s">
        <v>80</v>
      </c>
      <c r="AW1403" s="14" t="s">
        <v>33</v>
      </c>
      <c r="AX1403" s="14" t="s">
        <v>71</v>
      </c>
      <c r="AY1403" s="252" t="s">
        <v>140</v>
      </c>
    </row>
    <row r="1404" s="14" customFormat="1">
      <c r="A1404" s="14"/>
      <c r="B1404" s="242"/>
      <c r="C1404" s="243"/>
      <c r="D1404" s="233" t="s">
        <v>151</v>
      </c>
      <c r="E1404" s="244" t="s">
        <v>18</v>
      </c>
      <c r="F1404" s="245" t="s">
        <v>371</v>
      </c>
      <c r="G1404" s="243"/>
      <c r="H1404" s="246">
        <v>6.6600000000000001</v>
      </c>
      <c r="I1404" s="247"/>
      <c r="J1404" s="243"/>
      <c r="K1404" s="243"/>
      <c r="L1404" s="248"/>
      <c r="M1404" s="249"/>
      <c r="N1404" s="250"/>
      <c r="O1404" s="250"/>
      <c r="P1404" s="250"/>
      <c r="Q1404" s="250"/>
      <c r="R1404" s="250"/>
      <c r="S1404" s="250"/>
      <c r="T1404" s="251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2" t="s">
        <v>151</v>
      </c>
      <c r="AU1404" s="252" t="s">
        <v>80</v>
      </c>
      <c r="AV1404" s="14" t="s">
        <v>80</v>
      </c>
      <c r="AW1404" s="14" t="s">
        <v>33</v>
      </c>
      <c r="AX1404" s="14" t="s">
        <v>71</v>
      </c>
      <c r="AY1404" s="252" t="s">
        <v>140</v>
      </c>
    </row>
    <row r="1405" s="14" customFormat="1">
      <c r="A1405" s="14"/>
      <c r="B1405" s="242"/>
      <c r="C1405" s="243"/>
      <c r="D1405" s="233" t="s">
        <v>151</v>
      </c>
      <c r="E1405" s="244" t="s">
        <v>18</v>
      </c>
      <c r="F1405" s="245" t="s">
        <v>394</v>
      </c>
      <c r="G1405" s="243"/>
      <c r="H1405" s="246">
        <v>41.219999999999999</v>
      </c>
      <c r="I1405" s="247"/>
      <c r="J1405" s="243"/>
      <c r="K1405" s="243"/>
      <c r="L1405" s="248"/>
      <c r="M1405" s="249"/>
      <c r="N1405" s="250"/>
      <c r="O1405" s="250"/>
      <c r="P1405" s="250"/>
      <c r="Q1405" s="250"/>
      <c r="R1405" s="250"/>
      <c r="S1405" s="250"/>
      <c r="T1405" s="251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2" t="s">
        <v>151</v>
      </c>
      <c r="AU1405" s="252" t="s">
        <v>80</v>
      </c>
      <c r="AV1405" s="14" t="s">
        <v>80</v>
      </c>
      <c r="AW1405" s="14" t="s">
        <v>33</v>
      </c>
      <c r="AX1405" s="14" t="s">
        <v>71</v>
      </c>
      <c r="AY1405" s="252" t="s">
        <v>140</v>
      </c>
    </row>
    <row r="1406" s="13" customFormat="1">
      <c r="A1406" s="13"/>
      <c r="B1406" s="231"/>
      <c r="C1406" s="232"/>
      <c r="D1406" s="233" t="s">
        <v>151</v>
      </c>
      <c r="E1406" s="234" t="s">
        <v>18</v>
      </c>
      <c r="F1406" s="235" t="s">
        <v>395</v>
      </c>
      <c r="G1406" s="232"/>
      <c r="H1406" s="234" t="s">
        <v>18</v>
      </c>
      <c r="I1406" s="236"/>
      <c r="J1406" s="232"/>
      <c r="K1406" s="232"/>
      <c r="L1406" s="237"/>
      <c r="M1406" s="238"/>
      <c r="N1406" s="239"/>
      <c r="O1406" s="239"/>
      <c r="P1406" s="239"/>
      <c r="Q1406" s="239"/>
      <c r="R1406" s="239"/>
      <c r="S1406" s="239"/>
      <c r="T1406" s="240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1" t="s">
        <v>151</v>
      </c>
      <c r="AU1406" s="241" t="s">
        <v>80</v>
      </c>
      <c r="AV1406" s="13" t="s">
        <v>78</v>
      </c>
      <c r="AW1406" s="13" t="s">
        <v>33</v>
      </c>
      <c r="AX1406" s="13" t="s">
        <v>71</v>
      </c>
      <c r="AY1406" s="241" t="s">
        <v>140</v>
      </c>
    </row>
    <row r="1407" s="14" customFormat="1">
      <c r="A1407" s="14"/>
      <c r="B1407" s="242"/>
      <c r="C1407" s="243"/>
      <c r="D1407" s="233" t="s">
        <v>151</v>
      </c>
      <c r="E1407" s="244" t="s">
        <v>18</v>
      </c>
      <c r="F1407" s="245" t="s">
        <v>396</v>
      </c>
      <c r="G1407" s="243"/>
      <c r="H1407" s="246">
        <v>192.68000000000001</v>
      </c>
      <c r="I1407" s="247"/>
      <c r="J1407" s="243"/>
      <c r="K1407" s="243"/>
      <c r="L1407" s="248"/>
      <c r="M1407" s="249"/>
      <c r="N1407" s="250"/>
      <c r="O1407" s="250"/>
      <c r="P1407" s="250"/>
      <c r="Q1407" s="250"/>
      <c r="R1407" s="250"/>
      <c r="S1407" s="250"/>
      <c r="T1407" s="251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2" t="s">
        <v>151</v>
      </c>
      <c r="AU1407" s="252" t="s">
        <v>80</v>
      </c>
      <c r="AV1407" s="14" t="s">
        <v>80</v>
      </c>
      <c r="AW1407" s="14" t="s">
        <v>33</v>
      </c>
      <c r="AX1407" s="14" t="s">
        <v>71</v>
      </c>
      <c r="AY1407" s="252" t="s">
        <v>140</v>
      </c>
    </row>
    <row r="1408" s="14" customFormat="1">
      <c r="A1408" s="14"/>
      <c r="B1408" s="242"/>
      <c r="C1408" s="243"/>
      <c r="D1408" s="233" t="s">
        <v>151</v>
      </c>
      <c r="E1408" s="244" t="s">
        <v>18</v>
      </c>
      <c r="F1408" s="245" t="s">
        <v>397</v>
      </c>
      <c r="G1408" s="243"/>
      <c r="H1408" s="246">
        <v>0.64000000000000001</v>
      </c>
      <c r="I1408" s="247"/>
      <c r="J1408" s="243"/>
      <c r="K1408" s="243"/>
      <c r="L1408" s="248"/>
      <c r="M1408" s="249"/>
      <c r="N1408" s="250"/>
      <c r="O1408" s="250"/>
      <c r="P1408" s="250"/>
      <c r="Q1408" s="250"/>
      <c r="R1408" s="250"/>
      <c r="S1408" s="250"/>
      <c r="T1408" s="251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2" t="s">
        <v>151</v>
      </c>
      <c r="AU1408" s="252" t="s">
        <v>80</v>
      </c>
      <c r="AV1408" s="14" t="s">
        <v>80</v>
      </c>
      <c r="AW1408" s="14" t="s">
        <v>33</v>
      </c>
      <c r="AX1408" s="14" t="s">
        <v>71</v>
      </c>
      <c r="AY1408" s="252" t="s">
        <v>140</v>
      </c>
    </row>
    <row r="1409" s="14" customFormat="1">
      <c r="A1409" s="14"/>
      <c r="B1409" s="242"/>
      <c r="C1409" s="243"/>
      <c r="D1409" s="233" t="s">
        <v>151</v>
      </c>
      <c r="E1409" s="244" t="s">
        <v>18</v>
      </c>
      <c r="F1409" s="245" t="s">
        <v>397</v>
      </c>
      <c r="G1409" s="243"/>
      <c r="H1409" s="246">
        <v>0.64000000000000001</v>
      </c>
      <c r="I1409" s="247"/>
      <c r="J1409" s="243"/>
      <c r="K1409" s="243"/>
      <c r="L1409" s="248"/>
      <c r="M1409" s="249"/>
      <c r="N1409" s="250"/>
      <c r="O1409" s="250"/>
      <c r="P1409" s="250"/>
      <c r="Q1409" s="250"/>
      <c r="R1409" s="250"/>
      <c r="S1409" s="250"/>
      <c r="T1409" s="251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2" t="s">
        <v>151</v>
      </c>
      <c r="AU1409" s="252" t="s">
        <v>80</v>
      </c>
      <c r="AV1409" s="14" t="s">
        <v>80</v>
      </c>
      <c r="AW1409" s="14" t="s">
        <v>33</v>
      </c>
      <c r="AX1409" s="14" t="s">
        <v>71</v>
      </c>
      <c r="AY1409" s="252" t="s">
        <v>140</v>
      </c>
    </row>
    <row r="1410" s="14" customFormat="1">
      <c r="A1410" s="14"/>
      <c r="B1410" s="242"/>
      <c r="C1410" s="243"/>
      <c r="D1410" s="233" t="s">
        <v>151</v>
      </c>
      <c r="E1410" s="244" t="s">
        <v>18</v>
      </c>
      <c r="F1410" s="245" t="s">
        <v>398</v>
      </c>
      <c r="G1410" s="243"/>
      <c r="H1410" s="246">
        <v>6.8899999999999997</v>
      </c>
      <c r="I1410" s="247"/>
      <c r="J1410" s="243"/>
      <c r="K1410" s="243"/>
      <c r="L1410" s="248"/>
      <c r="M1410" s="249"/>
      <c r="N1410" s="250"/>
      <c r="O1410" s="250"/>
      <c r="P1410" s="250"/>
      <c r="Q1410" s="250"/>
      <c r="R1410" s="250"/>
      <c r="S1410" s="250"/>
      <c r="T1410" s="251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2" t="s">
        <v>151</v>
      </c>
      <c r="AU1410" s="252" t="s">
        <v>80</v>
      </c>
      <c r="AV1410" s="14" t="s">
        <v>80</v>
      </c>
      <c r="AW1410" s="14" t="s">
        <v>33</v>
      </c>
      <c r="AX1410" s="14" t="s">
        <v>71</v>
      </c>
      <c r="AY1410" s="252" t="s">
        <v>140</v>
      </c>
    </row>
    <row r="1411" s="14" customFormat="1">
      <c r="A1411" s="14"/>
      <c r="B1411" s="242"/>
      <c r="C1411" s="243"/>
      <c r="D1411" s="233" t="s">
        <v>151</v>
      </c>
      <c r="E1411" s="244" t="s">
        <v>18</v>
      </c>
      <c r="F1411" s="245" t="s">
        <v>398</v>
      </c>
      <c r="G1411" s="243"/>
      <c r="H1411" s="246">
        <v>6.8899999999999997</v>
      </c>
      <c r="I1411" s="247"/>
      <c r="J1411" s="243"/>
      <c r="K1411" s="243"/>
      <c r="L1411" s="248"/>
      <c r="M1411" s="249"/>
      <c r="N1411" s="250"/>
      <c r="O1411" s="250"/>
      <c r="P1411" s="250"/>
      <c r="Q1411" s="250"/>
      <c r="R1411" s="250"/>
      <c r="S1411" s="250"/>
      <c r="T1411" s="251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2" t="s">
        <v>151</v>
      </c>
      <c r="AU1411" s="252" t="s">
        <v>80</v>
      </c>
      <c r="AV1411" s="14" t="s">
        <v>80</v>
      </c>
      <c r="AW1411" s="14" t="s">
        <v>33</v>
      </c>
      <c r="AX1411" s="14" t="s">
        <v>71</v>
      </c>
      <c r="AY1411" s="252" t="s">
        <v>140</v>
      </c>
    </row>
    <row r="1412" s="14" customFormat="1">
      <c r="A1412" s="14"/>
      <c r="B1412" s="242"/>
      <c r="C1412" s="243"/>
      <c r="D1412" s="233" t="s">
        <v>151</v>
      </c>
      <c r="E1412" s="244" t="s">
        <v>18</v>
      </c>
      <c r="F1412" s="245" t="s">
        <v>399</v>
      </c>
      <c r="G1412" s="243"/>
      <c r="H1412" s="246">
        <v>6</v>
      </c>
      <c r="I1412" s="247"/>
      <c r="J1412" s="243"/>
      <c r="K1412" s="243"/>
      <c r="L1412" s="248"/>
      <c r="M1412" s="249"/>
      <c r="N1412" s="250"/>
      <c r="O1412" s="250"/>
      <c r="P1412" s="250"/>
      <c r="Q1412" s="250"/>
      <c r="R1412" s="250"/>
      <c r="S1412" s="250"/>
      <c r="T1412" s="251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2" t="s">
        <v>151</v>
      </c>
      <c r="AU1412" s="252" t="s">
        <v>80</v>
      </c>
      <c r="AV1412" s="14" t="s">
        <v>80</v>
      </c>
      <c r="AW1412" s="14" t="s">
        <v>33</v>
      </c>
      <c r="AX1412" s="14" t="s">
        <v>71</v>
      </c>
      <c r="AY1412" s="252" t="s">
        <v>140</v>
      </c>
    </row>
    <row r="1413" s="14" customFormat="1">
      <c r="A1413" s="14"/>
      <c r="B1413" s="242"/>
      <c r="C1413" s="243"/>
      <c r="D1413" s="233" t="s">
        <v>151</v>
      </c>
      <c r="E1413" s="244" t="s">
        <v>18</v>
      </c>
      <c r="F1413" s="245" t="s">
        <v>400</v>
      </c>
      <c r="G1413" s="243"/>
      <c r="H1413" s="246">
        <v>7.3099999999999996</v>
      </c>
      <c r="I1413" s="247"/>
      <c r="J1413" s="243"/>
      <c r="K1413" s="243"/>
      <c r="L1413" s="248"/>
      <c r="M1413" s="249"/>
      <c r="N1413" s="250"/>
      <c r="O1413" s="250"/>
      <c r="P1413" s="250"/>
      <c r="Q1413" s="250"/>
      <c r="R1413" s="250"/>
      <c r="S1413" s="250"/>
      <c r="T1413" s="251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2" t="s">
        <v>151</v>
      </c>
      <c r="AU1413" s="252" t="s">
        <v>80</v>
      </c>
      <c r="AV1413" s="14" t="s">
        <v>80</v>
      </c>
      <c r="AW1413" s="14" t="s">
        <v>33</v>
      </c>
      <c r="AX1413" s="14" t="s">
        <v>71</v>
      </c>
      <c r="AY1413" s="252" t="s">
        <v>140</v>
      </c>
    </row>
    <row r="1414" s="14" customFormat="1">
      <c r="A1414" s="14"/>
      <c r="B1414" s="242"/>
      <c r="C1414" s="243"/>
      <c r="D1414" s="233" t="s">
        <v>151</v>
      </c>
      <c r="E1414" s="244" t="s">
        <v>18</v>
      </c>
      <c r="F1414" s="245" t="s">
        <v>400</v>
      </c>
      <c r="G1414" s="243"/>
      <c r="H1414" s="246">
        <v>7.3099999999999996</v>
      </c>
      <c r="I1414" s="247"/>
      <c r="J1414" s="243"/>
      <c r="K1414" s="243"/>
      <c r="L1414" s="248"/>
      <c r="M1414" s="249"/>
      <c r="N1414" s="250"/>
      <c r="O1414" s="250"/>
      <c r="P1414" s="250"/>
      <c r="Q1414" s="250"/>
      <c r="R1414" s="250"/>
      <c r="S1414" s="250"/>
      <c r="T1414" s="251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2" t="s">
        <v>151</v>
      </c>
      <c r="AU1414" s="252" t="s">
        <v>80</v>
      </c>
      <c r="AV1414" s="14" t="s">
        <v>80</v>
      </c>
      <c r="AW1414" s="14" t="s">
        <v>33</v>
      </c>
      <c r="AX1414" s="14" t="s">
        <v>71</v>
      </c>
      <c r="AY1414" s="252" t="s">
        <v>140</v>
      </c>
    </row>
    <row r="1415" s="14" customFormat="1">
      <c r="A1415" s="14"/>
      <c r="B1415" s="242"/>
      <c r="C1415" s="243"/>
      <c r="D1415" s="233" t="s">
        <v>151</v>
      </c>
      <c r="E1415" s="244" t="s">
        <v>18</v>
      </c>
      <c r="F1415" s="245" t="s">
        <v>401</v>
      </c>
      <c r="G1415" s="243"/>
      <c r="H1415" s="246">
        <v>3.29</v>
      </c>
      <c r="I1415" s="247"/>
      <c r="J1415" s="243"/>
      <c r="K1415" s="243"/>
      <c r="L1415" s="248"/>
      <c r="M1415" s="249"/>
      <c r="N1415" s="250"/>
      <c r="O1415" s="250"/>
      <c r="P1415" s="250"/>
      <c r="Q1415" s="250"/>
      <c r="R1415" s="250"/>
      <c r="S1415" s="250"/>
      <c r="T1415" s="251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2" t="s">
        <v>151</v>
      </c>
      <c r="AU1415" s="252" t="s">
        <v>80</v>
      </c>
      <c r="AV1415" s="14" t="s">
        <v>80</v>
      </c>
      <c r="AW1415" s="14" t="s">
        <v>33</v>
      </c>
      <c r="AX1415" s="14" t="s">
        <v>71</v>
      </c>
      <c r="AY1415" s="252" t="s">
        <v>140</v>
      </c>
    </row>
    <row r="1416" s="14" customFormat="1">
      <c r="A1416" s="14"/>
      <c r="B1416" s="242"/>
      <c r="C1416" s="243"/>
      <c r="D1416" s="233" t="s">
        <v>151</v>
      </c>
      <c r="E1416" s="244" t="s">
        <v>18</v>
      </c>
      <c r="F1416" s="245" t="s">
        <v>401</v>
      </c>
      <c r="G1416" s="243"/>
      <c r="H1416" s="246">
        <v>3.29</v>
      </c>
      <c r="I1416" s="247"/>
      <c r="J1416" s="243"/>
      <c r="K1416" s="243"/>
      <c r="L1416" s="248"/>
      <c r="M1416" s="249"/>
      <c r="N1416" s="250"/>
      <c r="O1416" s="250"/>
      <c r="P1416" s="250"/>
      <c r="Q1416" s="250"/>
      <c r="R1416" s="250"/>
      <c r="S1416" s="250"/>
      <c r="T1416" s="251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2" t="s">
        <v>151</v>
      </c>
      <c r="AU1416" s="252" t="s">
        <v>80</v>
      </c>
      <c r="AV1416" s="14" t="s">
        <v>80</v>
      </c>
      <c r="AW1416" s="14" t="s">
        <v>33</v>
      </c>
      <c r="AX1416" s="14" t="s">
        <v>71</v>
      </c>
      <c r="AY1416" s="252" t="s">
        <v>140</v>
      </c>
    </row>
    <row r="1417" s="14" customFormat="1">
      <c r="A1417" s="14"/>
      <c r="B1417" s="242"/>
      <c r="C1417" s="243"/>
      <c r="D1417" s="233" t="s">
        <v>151</v>
      </c>
      <c r="E1417" s="244" t="s">
        <v>18</v>
      </c>
      <c r="F1417" s="245" t="s">
        <v>397</v>
      </c>
      <c r="G1417" s="243"/>
      <c r="H1417" s="246">
        <v>0.64000000000000001</v>
      </c>
      <c r="I1417" s="247"/>
      <c r="J1417" s="243"/>
      <c r="K1417" s="243"/>
      <c r="L1417" s="248"/>
      <c r="M1417" s="249"/>
      <c r="N1417" s="250"/>
      <c r="O1417" s="250"/>
      <c r="P1417" s="250"/>
      <c r="Q1417" s="250"/>
      <c r="R1417" s="250"/>
      <c r="S1417" s="250"/>
      <c r="T1417" s="251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2" t="s">
        <v>151</v>
      </c>
      <c r="AU1417" s="252" t="s">
        <v>80</v>
      </c>
      <c r="AV1417" s="14" t="s">
        <v>80</v>
      </c>
      <c r="AW1417" s="14" t="s">
        <v>33</v>
      </c>
      <c r="AX1417" s="14" t="s">
        <v>71</v>
      </c>
      <c r="AY1417" s="252" t="s">
        <v>140</v>
      </c>
    </row>
    <row r="1418" s="13" customFormat="1">
      <c r="A1418" s="13"/>
      <c r="B1418" s="231"/>
      <c r="C1418" s="232"/>
      <c r="D1418" s="233" t="s">
        <v>151</v>
      </c>
      <c r="E1418" s="234" t="s">
        <v>18</v>
      </c>
      <c r="F1418" s="235" t="s">
        <v>372</v>
      </c>
      <c r="G1418" s="232"/>
      <c r="H1418" s="234" t="s">
        <v>18</v>
      </c>
      <c r="I1418" s="236"/>
      <c r="J1418" s="232"/>
      <c r="K1418" s="232"/>
      <c r="L1418" s="237"/>
      <c r="M1418" s="238"/>
      <c r="N1418" s="239"/>
      <c r="O1418" s="239"/>
      <c r="P1418" s="239"/>
      <c r="Q1418" s="239"/>
      <c r="R1418" s="239"/>
      <c r="S1418" s="239"/>
      <c r="T1418" s="240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1" t="s">
        <v>151</v>
      </c>
      <c r="AU1418" s="241" t="s">
        <v>80</v>
      </c>
      <c r="AV1418" s="13" t="s">
        <v>78</v>
      </c>
      <c r="AW1418" s="13" t="s">
        <v>33</v>
      </c>
      <c r="AX1418" s="13" t="s">
        <v>71</v>
      </c>
      <c r="AY1418" s="241" t="s">
        <v>140</v>
      </c>
    </row>
    <row r="1419" s="14" customFormat="1">
      <c r="A1419" s="14"/>
      <c r="B1419" s="242"/>
      <c r="C1419" s="243"/>
      <c r="D1419" s="233" t="s">
        <v>151</v>
      </c>
      <c r="E1419" s="244" t="s">
        <v>18</v>
      </c>
      <c r="F1419" s="245" t="s">
        <v>402</v>
      </c>
      <c r="G1419" s="243"/>
      <c r="H1419" s="246">
        <v>41.539999999999999</v>
      </c>
      <c r="I1419" s="247"/>
      <c r="J1419" s="243"/>
      <c r="K1419" s="243"/>
      <c r="L1419" s="248"/>
      <c r="M1419" s="249"/>
      <c r="N1419" s="250"/>
      <c r="O1419" s="250"/>
      <c r="P1419" s="250"/>
      <c r="Q1419" s="250"/>
      <c r="R1419" s="250"/>
      <c r="S1419" s="250"/>
      <c r="T1419" s="251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2" t="s">
        <v>151</v>
      </c>
      <c r="AU1419" s="252" t="s">
        <v>80</v>
      </c>
      <c r="AV1419" s="14" t="s">
        <v>80</v>
      </c>
      <c r="AW1419" s="14" t="s">
        <v>33</v>
      </c>
      <c r="AX1419" s="14" t="s">
        <v>71</v>
      </c>
      <c r="AY1419" s="252" t="s">
        <v>140</v>
      </c>
    </row>
    <row r="1420" s="14" customFormat="1">
      <c r="A1420" s="14"/>
      <c r="B1420" s="242"/>
      <c r="C1420" s="243"/>
      <c r="D1420" s="233" t="s">
        <v>151</v>
      </c>
      <c r="E1420" s="244" t="s">
        <v>18</v>
      </c>
      <c r="F1420" s="245" t="s">
        <v>403</v>
      </c>
      <c r="G1420" s="243"/>
      <c r="H1420" s="246">
        <v>117.36</v>
      </c>
      <c r="I1420" s="247"/>
      <c r="J1420" s="243"/>
      <c r="K1420" s="243"/>
      <c r="L1420" s="248"/>
      <c r="M1420" s="249"/>
      <c r="N1420" s="250"/>
      <c r="O1420" s="250"/>
      <c r="P1420" s="250"/>
      <c r="Q1420" s="250"/>
      <c r="R1420" s="250"/>
      <c r="S1420" s="250"/>
      <c r="T1420" s="251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2" t="s">
        <v>151</v>
      </c>
      <c r="AU1420" s="252" t="s">
        <v>80</v>
      </c>
      <c r="AV1420" s="14" t="s">
        <v>80</v>
      </c>
      <c r="AW1420" s="14" t="s">
        <v>33</v>
      </c>
      <c r="AX1420" s="14" t="s">
        <v>71</v>
      </c>
      <c r="AY1420" s="252" t="s">
        <v>140</v>
      </c>
    </row>
    <row r="1421" s="14" customFormat="1">
      <c r="A1421" s="14"/>
      <c r="B1421" s="242"/>
      <c r="C1421" s="243"/>
      <c r="D1421" s="233" t="s">
        <v>151</v>
      </c>
      <c r="E1421" s="244" t="s">
        <v>18</v>
      </c>
      <c r="F1421" s="245" t="s">
        <v>373</v>
      </c>
      <c r="G1421" s="243"/>
      <c r="H1421" s="246">
        <v>6.6100000000000003</v>
      </c>
      <c r="I1421" s="247"/>
      <c r="J1421" s="243"/>
      <c r="K1421" s="243"/>
      <c r="L1421" s="248"/>
      <c r="M1421" s="249"/>
      <c r="N1421" s="250"/>
      <c r="O1421" s="250"/>
      <c r="P1421" s="250"/>
      <c r="Q1421" s="250"/>
      <c r="R1421" s="250"/>
      <c r="S1421" s="250"/>
      <c r="T1421" s="251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2" t="s">
        <v>151</v>
      </c>
      <c r="AU1421" s="252" t="s">
        <v>80</v>
      </c>
      <c r="AV1421" s="14" t="s">
        <v>80</v>
      </c>
      <c r="AW1421" s="14" t="s">
        <v>33</v>
      </c>
      <c r="AX1421" s="14" t="s">
        <v>71</v>
      </c>
      <c r="AY1421" s="252" t="s">
        <v>140</v>
      </c>
    </row>
    <row r="1422" s="14" customFormat="1">
      <c r="A1422" s="14"/>
      <c r="B1422" s="242"/>
      <c r="C1422" s="243"/>
      <c r="D1422" s="233" t="s">
        <v>151</v>
      </c>
      <c r="E1422" s="244" t="s">
        <v>18</v>
      </c>
      <c r="F1422" s="245" t="s">
        <v>404</v>
      </c>
      <c r="G1422" s="243"/>
      <c r="H1422" s="246">
        <v>104.24</v>
      </c>
      <c r="I1422" s="247"/>
      <c r="J1422" s="243"/>
      <c r="K1422" s="243"/>
      <c r="L1422" s="248"/>
      <c r="M1422" s="249"/>
      <c r="N1422" s="250"/>
      <c r="O1422" s="250"/>
      <c r="P1422" s="250"/>
      <c r="Q1422" s="250"/>
      <c r="R1422" s="250"/>
      <c r="S1422" s="250"/>
      <c r="T1422" s="251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2" t="s">
        <v>151</v>
      </c>
      <c r="AU1422" s="252" t="s">
        <v>80</v>
      </c>
      <c r="AV1422" s="14" t="s">
        <v>80</v>
      </c>
      <c r="AW1422" s="14" t="s">
        <v>33</v>
      </c>
      <c r="AX1422" s="14" t="s">
        <v>71</v>
      </c>
      <c r="AY1422" s="252" t="s">
        <v>140</v>
      </c>
    </row>
    <row r="1423" s="14" customFormat="1">
      <c r="A1423" s="14"/>
      <c r="B1423" s="242"/>
      <c r="C1423" s="243"/>
      <c r="D1423" s="233" t="s">
        <v>151</v>
      </c>
      <c r="E1423" s="244" t="s">
        <v>18</v>
      </c>
      <c r="F1423" s="245" t="s">
        <v>405</v>
      </c>
      <c r="G1423" s="243"/>
      <c r="H1423" s="246">
        <v>97.200000000000003</v>
      </c>
      <c r="I1423" s="247"/>
      <c r="J1423" s="243"/>
      <c r="K1423" s="243"/>
      <c r="L1423" s="248"/>
      <c r="M1423" s="249"/>
      <c r="N1423" s="250"/>
      <c r="O1423" s="250"/>
      <c r="P1423" s="250"/>
      <c r="Q1423" s="250"/>
      <c r="R1423" s="250"/>
      <c r="S1423" s="250"/>
      <c r="T1423" s="251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2" t="s">
        <v>151</v>
      </c>
      <c r="AU1423" s="252" t="s">
        <v>80</v>
      </c>
      <c r="AV1423" s="14" t="s">
        <v>80</v>
      </c>
      <c r="AW1423" s="14" t="s">
        <v>33</v>
      </c>
      <c r="AX1423" s="14" t="s">
        <v>71</v>
      </c>
      <c r="AY1423" s="252" t="s">
        <v>140</v>
      </c>
    </row>
    <row r="1424" s="14" customFormat="1">
      <c r="A1424" s="14"/>
      <c r="B1424" s="242"/>
      <c r="C1424" s="243"/>
      <c r="D1424" s="233" t="s">
        <v>151</v>
      </c>
      <c r="E1424" s="244" t="s">
        <v>18</v>
      </c>
      <c r="F1424" s="245" t="s">
        <v>374</v>
      </c>
      <c r="G1424" s="243"/>
      <c r="H1424" s="246">
        <v>5.4000000000000004</v>
      </c>
      <c r="I1424" s="247"/>
      <c r="J1424" s="243"/>
      <c r="K1424" s="243"/>
      <c r="L1424" s="248"/>
      <c r="M1424" s="249"/>
      <c r="N1424" s="250"/>
      <c r="O1424" s="250"/>
      <c r="P1424" s="250"/>
      <c r="Q1424" s="250"/>
      <c r="R1424" s="250"/>
      <c r="S1424" s="250"/>
      <c r="T1424" s="251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2" t="s">
        <v>151</v>
      </c>
      <c r="AU1424" s="252" t="s">
        <v>80</v>
      </c>
      <c r="AV1424" s="14" t="s">
        <v>80</v>
      </c>
      <c r="AW1424" s="14" t="s">
        <v>33</v>
      </c>
      <c r="AX1424" s="14" t="s">
        <v>71</v>
      </c>
      <c r="AY1424" s="252" t="s">
        <v>140</v>
      </c>
    </row>
    <row r="1425" s="14" customFormat="1">
      <c r="A1425" s="14"/>
      <c r="B1425" s="242"/>
      <c r="C1425" s="243"/>
      <c r="D1425" s="233" t="s">
        <v>151</v>
      </c>
      <c r="E1425" s="244" t="s">
        <v>18</v>
      </c>
      <c r="F1425" s="245" t="s">
        <v>406</v>
      </c>
      <c r="G1425" s="243"/>
      <c r="H1425" s="246">
        <v>114</v>
      </c>
      <c r="I1425" s="247"/>
      <c r="J1425" s="243"/>
      <c r="K1425" s="243"/>
      <c r="L1425" s="248"/>
      <c r="M1425" s="249"/>
      <c r="N1425" s="250"/>
      <c r="O1425" s="250"/>
      <c r="P1425" s="250"/>
      <c r="Q1425" s="250"/>
      <c r="R1425" s="250"/>
      <c r="S1425" s="250"/>
      <c r="T1425" s="251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2" t="s">
        <v>151</v>
      </c>
      <c r="AU1425" s="252" t="s">
        <v>80</v>
      </c>
      <c r="AV1425" s="14" t="s">
        <v>80</v>
      </c>
      <c r="AW1425" s="14" t="s">
        <v>33</v>
      </c>
      <c r="AX1425" s="14" t="s">
        <v>71</v>
      </c>
      <c r="AY1425" s="252" t="s">
        <v>140</v>
      </c>
    </row>
    <row r="1426" s="13" customFormat="1">
      <c r="A1426" s="13"/>
      <c r="B1426" s="231"/>
      <c r="C1426" s="232"/>
      <c r="D1426" s="233" t="s">
        <v>151</v>
      </c>
      <c r="E1426" s="234" t="s">
        <v>18</v>
      </c>
      <c r="F1426" s="235" t="s">
        <v>407</v>
      </c>
      <c r="G1426" s="232"/>
      <c r="H1426" s="234" t="s">
        <v>18</v>
      </c>
      <c r="I1426" s="236"/>
      <c r="J1426" s="232"/>
      <c r="K1426" s="232"/>
      <c r="L1426" s="237"/>
      <c r="M1426" s="238"/>
      <c r="N1426" s="239"/>
      <c r="O1426" s="239"/>
      <c r="P1426" s="239"/>
      <c r="Q1426" s="239"/>
      <c r="R1426" s="239"/>
      <c r="S1426" s="239"/>
      <c r="T1426" s="240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41" t="s">
        <v>151</v>
      </c>
      <c r="AU1426" s="241" t="s">
        <v>80</v>
      </c>
      <c r="AV1426" s="13" t="s">
        <v>78</v>
      </c>
      <c r="AW1426" s="13" t="s">
        <v>33</v>
      </c>
      <c r="AX1426" s="13" t="s">
        <v>71</v>
      </c>
      <c r="AY1426" s="241" t="s">
        <v>140</v>
      </c>
    </row>
    <row r="1427" s="14" customFormat="1">
      <c r="A1427" s="14"/>
      <c r="B1427" s="242"/>
      <c r="C1427" s="243"/>
      <c r="D1427" s="233" t="s">
        <v>151</v>
      </c>
      <c r="E1427" s="244" t="s">
        <v>18</v>
      </c>
      <c r="F1427" s="245" t="s">
        <v>408</v>
      </c>
      <c r="G1427" s="243"/>
      <c r="H1427" s="246">
        <v>140.02000000000001</v>
      </c>
      <c r="I1427" s="247"/>
      <c r="J1427" s="243"/>
      <c r="K1427" s="243"/>
      <c r="L1427" s="248"/>
      <c r="M1427" s="249"/>
      <c r="N1427" s="250"/>
      <c r="O1427" s="250"/>
      <c r="P1427" s="250"/>
      <c r="Q1427" s="250"/>
      <c r="R1427" s="250"/>
      <c r="S1427" s="250"/>
      <c r="T1427" s="251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2" t="s">
        <v>151</v>
      </c>
      <c r="AU1427" s="252" t="s">
        <v>80</v>
      </c>
      <c r="AV1427" s="14" t="s">
        <v>80</v>
      </c>
      <c r="AW1427" s="14" t="s">
        <v>33</v>
      </c>
      <c r="AX1427" s="14" t="s">
        <v>71</v>
      </c>
      <c r="AY1427" s="252" t="s">
        <v>140</v>
      </c>
    </row>
    <row r="1428" s="14" customFormat="1">
      <c r="A1428" s="14"/>
      <c r="B1428" s="242"/>
      <c r="C1428" s="243"/>
      <c r="D1428" s="233" t="s">
        <v>151</v>
      </c>
      <c r="E1428" s="244" t="s">
        <v>18</v>
      </c>
      <c r="F1428" s="245" t="s">
        <v>397</v>
      </c>
      <c r="G1428" s="243"/>
      <c r="H1428" s="246">
        <v>0.64000000000000001</v>
      </c>
      <c r="I1428" s="247"/>
      <c r="J1428" s="243"/>
      <c r="K1428" s="243"/>
      <c r="L1428" s="248"/>
      <c r="M1428" s="249"/>
      <c r="N1428" s="250"/>
      <c r="O1428" s="250"/>
      <c r="P1428" s="250"/>
      <c r="Q1428" s="250"/>
      <c r="R1428" s="250"/>
      <c r="S1428" s="250"/>
      <c r="T1428" s="251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2" t="s">
        <v>151</v>
      </c>
      <c r="AU1428" s="252" t="s">
        <v>80</v>
      </c>
      <c r="AV1428" s="14" t="s">
        <v>80</v>
      </c>
      <c r="AW1428" s="14" t="s">
        <v>33</v>
      </c>
      <c r="AX1428" s="14" t="s">
        <v>71</v>
      </c>
      <c r="AY1428" s="252" t="s">
        <v>140</v>
      </c>
    </row>
    <row r="1429" s="14" customFormat="1">
      <c r="A1429" s="14"/>
      <c r="B1429" s="242"/>
      <c r="C1429" s="243"/>
      <c r="D1429" s="233" t="s">
        <v>151</v>
      </c>
      <c r="E1429" s="244" t="s">
        <v>18</v>
      </c>
      <c r="F1429" s="245" t="s">
        <v>397</v>
      </c>
      <c r="G1429" s="243"/>
      <c r="H1429" s="246">
        <v>0.64000000000000001</v>
      </c>
      <c r="I1429" s="247"/>
      <c r="J1429" s="243"/>
      <c r="K1429" s="243"/>
      <c r="L1429" s="248"/>
      <c r="M1429" s="249"/>
      <c r="N1429" s="250"/>
      <c r="O1429" s="250"/>
      <c r="P1429" s="250"/>
      <c r="Q1429" s="250"/>
      <c r="R1429" s="250"/>
      <c r="S1429" s="250"/>
      <c r="T1429" s="251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2" t="s">
        <v>151</v>
      </c>
      <c r="AU1429" s="252" t="s">
        <v>80</v>
      </c>
      <c r="AV1429" s="14" t="s">
        <v>80</v>
      </c>
      <c r="AW1429" s="14" t="s">
        <v>33</v>
      </c>
      <c r="AX1429" s="14" t="s">
        <v>71</v>
      </c>
      <c r="AY1429" s="252" t="s">
        <v>140</v>
      </c>
    </row>
    <row r="1430" s="14" customFormat="1">
      <c r="A1430" s="14"/>
      <c r="B1430" s="242"/>
      <c r="C1430" s="243"/>
      <c r="D1430" s="233" t="s">
        <v>151</v>
      </c>
      <c r="E1430" s="244" t="s">
        <v>18</v>
      </c>
      <c r="F1430" s="245" t="s">
        <v>409</v>
      </c>
      <c r="G1430" s="243"/>
      <c r="H1430" s="246">
        <v>6.3300000000000001</v>
      </c>
      <c r="I1430" s="247"/>
      <c r="J1430" s="243"/>
      <c r="K1430" s="243"/>
      <c r="L1430" s="248"/>
      <c r="M1430" s="249"/>
      <c r="N1430" s="250"/>
      <c r="O1430" s="250"/>
      <c r="P1430" s="250"/>
      <c r="Q1430" s="250"/>
      <c r="R1430" s="250"/>
      <c r="S1430" s="250"/>
      <c r="T1430" s="251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2" t="s">
        <v>151</v>
      </c>
      <c r="AU1430" s="252" t="s">
        <v>80</v>
      </c>
      <c r="AV1430" s="14" t="s">
        <v>80</v>
      </c>
      <c r="AW1430" s="14" t="s">
        <v>33</v>
      </c>
      <c r="AX1430" s="14" t="s">
        <v>71</v>
      </c>
      <c r="AY1430" s="252" t="s">
        <v>140</v>
      </c>
    </row>
    <row r="1431" s="14" customFormat="1">
      <c r="A1431" s="14"/>
      <c r="B1431" s="242"/>
      <c r="C1431" s="243"/>
      <c r="D1431" s="233" t="s">
        <v>151</v>
      </c>
      <c r="E1431" s="244" t="s">
        <v>18</v>
      </c>
      <c r="F1431" s="245" t="s">
        <v>409</v>
      </c>
      <c r="G1431" s="243"/>
      <c r="H1431" s="246">
        <v>6.3300000000000001</v>
      </c>
      <c r="I1431" s="247"/>
      <c r="J1431" s="243"/>
      <c r="K1431" s="243"/>
      <c r="L1431" s="248"/>
      <c r="M1431" s="249"/>
      <c r="N1431" s="250"/>
      <c r="O1431" s="250"/>
      <c r="P1431" s="250"/>
      <c r="Q1431" s="250"/>
      <c r="R1431" s="250"/>
      <c r="S1431" s="250"/>
      <c r="T1431" s="251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2" t="s">
        <v>151</v>
      </c>
      <c r="AU1431" s="252" t="s">
        <v>80</v>
      </c>
      <c r="AV1431" s="14" t="s">
        <v>80</v>
      </c>
      <c r="AW1431" s="14" t="s">
        <v>33</v>
      </c>
      <c r="AX1431" s="14" t="s">
        <v>71</v>
      </c>
      <c r="AY1431" s="252" t="s">
        <v>140</v>
      </c>
    </row>
    <row r="1432" s="14" customFormat="1">
      <c r="A1432" s="14"/>
      <c r="B1432" s="242"/>
      <c r="C1432" s="243"/>
      <c r="D1432" s="233" t="s">
        <v>151</v>
      </c>
      <c r="E1432" s="244" t="s">
        <v>18</v>
      </c>
      <c r="F1432" s="245" t="s">
        <v>410</v>
      </c>
      <c r="G1432" s="243"/>
      <c r="H1432" s="246">
        <v>39.420000000000002</v>
      </c>
      <c r="I1432" s="247"/>
      <c r="J1432" s="243"/>
      <c r="K1432" s="243"/>
      <c r="L1432" s="248"/>
      <c r="M1432" s="249"/>
      <c r="N1432" s="250"/>
      <c r="O1432" s="250"/>
      <c r="P1432" s="250"/>
      <c r="Q1432" s="250"/>
      <c r="R1432" s="250"/>
      <c r="S1432" s="250"/>
      <c r="T1432" s="251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2" t="s">
        <v>151</v>
      </c>
      <c r="AU1432" s="252" t="s">
        <v>80</v>
      </c>
      <c r="AV1432" s="14" t="s">
        <v>80</v>
      </c>
      <c r="AW1432" s="14" t="s">
        <v>33</v>
      </c>
      <c r="AX1432" s="14" t="s">
        <v>71</v>
      </c>
      <c r="AY1432" s="252" t="s">
        <v>140</v>
      </c>
    </row>
    <row r="1433" s="14" customFormat="1">
      <c r="A1433" s="14"/>
      <c r="B1433" s="242"/>
      <c r="C1433" s="243"/>
      <c r="D1433" s="233" t="s">
        <v>151</v>
      </c>
      <c r="E1433" s="244" t="s">
        <v>18</v>
      </c>
      <c r="F1433" s="245" t="s">
        <v>397</v>
      </c>
      <c r="G1433" s="243"/>
      <c r="H1433" s="246">
        <v>0.64000000000000001</v>
      </c>
      <c r="I1433" s="247"/>
      <c r="J1433" s="243"/>
      <c r="K1433" s="243"/>
      <c r="L1433" s="248"/>
      <c r="M1433" s="249"/>
      <c r="N1433" s="250"/>
      <c r="O1433" s="250"/>
      <c r="P1433" s="250"/>
      <c r="Q1433" s="250"/>
      <c r="R1433" s="250"/>
      <c r="S1433" s="250"/>
      <c r="T1433" s="251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2" t="s">
        <v>151</v>
      </c>
      <c r="AU1433" s="252" t="s">
        <v>80</v>
      </c>
      <c r="AV1433" s="14" t="s">
        <v>80</v>
      </c>
      <c r="AW1433" s="14" t="s">
        <v>33</v>
      </c>
      <c r="AX1433" s="14" t="s">
        <v>71</v>
      </c>
      <c r="AY1433" s="252" t="s">
        <v>140</v>
      </c>
    </row>
    <row r="1434" s="14" customFormat="1">
      <c r="A1434" s="14"/>
      <c r="B1434" s="242"/>
      <c r="C1434" s="243"/>
      <c r="D1434" s="233" t="s">
        <v>151</v>
      </c>
      <c r="E1434" s="244" t="s">
        <v>18</v>
      </c>
      <c r="F1434" s="245" t="s">
        <v>411</v>
      </c>
      <c r="G1434" s="243"/>
      <c r="H1434" s="246">
        <v>1.3500000000000001</v>
      </c>
      <c r="I1434" s="247"/>
      <c r="J1434" s="243"/>
      <c r="K1434" s="243"/>
      <c r="L1434" s="248"/>
      <c r="M1434" s="249"/>
      <c r="N1434" s="250"/>
      <c r="O1434" s="250"/>
      <c r="P1434" s="250"/>
      <c r="Q1434" s="250"/>
      <c r="R1434" s="250"/>
      <c r="S1434" s="250"/>
      <c r="T1434" s="251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2" t="s">
        <v>151</v>
      </c>
      <c r="AU1434" s="252" t="s">
        <v>80</v>
      </c>
      <c r="AV1434" s="14" t="s">
        <v>80</v>
      </c>
      <c r="AW1434" s="14" t="s">
        <v>33</v>
      </c>
      <c r="AX1434" s="14" t="s">
        <v>71</v>
      </c>
      <c r="AY1434" s="252" t="s">
        <v>140</v>
      </c>
    </row>
    <row r="1435" s="14" customFormat="1">
      <c r="A1435" s="14"/>
      <c r="B1435" s="242"/>
      <c r="C1435" s="243"/>
      <c r="D1435" s="233" t="s">
        <v>151</v>
      </c>
      <c r="E1435" s="244" t="s">
        <v>18</v>
      </c>
      <c r="F1435" s="245" t="s">
        <v>412</v>
      </c>
      <c r="G1435" s="243"/>
      <c r="H1435" s="246">
        <v>3.5299999999999998</v>
      </c>
      <c r="I1435" s="247"/>
      <c r="J1435" s="243"/>
      <c r="K1435" s="243"/>
      <c r="L1435" s="248"/>
      <c r="M1435" s="249"/>
      <c r="N1435" s="250"/>
      <c r="O1435" s="250"/>
      <c r="P1435" s="250"/>
      <c r="Q1435" s="250"/>
      <c r="R1435" s="250"/>
      <c r="S1435" s="250"/>
      <c r="T1435" s="251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2" t="s">
        <v>151</v>
      </c>
      <c r="AU1435" s="252" t="s">
        <v>80</v>
      </c>
      <c r="AV1435" s="14" t="s">
        <v>80</v>
      </c>
      <c r="AW1435" s="14" t="s">
        <v>33</v>
      </c>
      <c r="AX1435" s="14" t="s">
        <v>71</v>
      </c>
      <c r="AY1435" s="252" t="s">
        <v>140</v>
      </c>
    </row>
    <row r="1436" s="14" customFormat="1">
      <c r="A1436" s="14"/>
      <c r="B1436" s="242"/>
      <c r="C1436" s="243"/>
      <c r="D1436" s="233" t="s">
        <v>151</v>
      </c>
      <c r="E1436" s="244" t="s">
        <v>18</v>
      </c>
      <c r="F1436" s="245" t="s">
        <v>413</v>
      </c>
      <c r="G1436" s="243"/>
      <c r="H1436" s="246">
        <v>38.880000000000003</v>
      </c>
      <c r="I1436" s="247"/>
      <c r="J1436" s="243"/>
      <c r="K1436" s="243"/>
      <c r="L1436" s="248"/>
      <c r="M1436" s="249"/>
      <c r="N1436" s="250"/>
      <c r="O1436" s="250"/>
      <c r="P1436" s="250"/>
      <c r="Q1436" s="250"/>
      <c r="R1436" s="250"/>
      <c r="S1436" s="250"/>
      <c r="T1436" s="251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2" t="s">
        <v>151</v>
      </c>
      <c r="AU1436" s="252" t="s">
        <v>80</v>
      </c>
      <c r="AV1436" s="14" t="s">
        <v>80</v>
      </c>
      <c r="AW1436" s="14" t="s">
        <v>33</v>
      </c>
      <c r="AX1436" s="14" t="s">
        <v>71</v>
      </c>
      <c r="AY1436" s="252" t="s">
        <v>140</v>
      </c>
    </row>
    <row r="1437" s="14" customFormat="1">
      <c r="A1437" s="14"/>
      <c r="B1437" s="242"/>
      <c r="C1437" s="243"/>
      <c r="D1437" s="233" t="s">
        <v>151</v>
      </c>
      <c r="E1437" s="244" t="s">
        <v>18</v>
      </c>
      <c r="F1437" s="245" t="s">
        <v>414</v>
      </c>
      <c r="G1437" s="243"/>
      <c r="H1437" s="246">
        <v>4.7800000000000002</v>
      </c>
      <c r="I1437" s="247"/>
      <c r="J1437" s="243"/>
      <c r="K1437" s="243"/>
      <c r="L1437" s="248"/>
      <c r="M1437" s="249"/>
      <c r="N1437" s="250"/>
      <c r="O1437" s="250"/>
      <c r="P1437" s="250"/>
      <c r="Q1437" s="250"/>
      <c r="R1437" s="250"/>
      <c r="S1437" s="250"/>
      <c r="T1437" s="251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2" t="s">
        <v>151</v>
      </c>
      <c r="AU1437" s="252" t="s">
        <v>80</v>
      </c>
      <c r="AV1437" s="14" t="s">
        <v>80</v>
      </c>
      <c r="AW1437" s="14" t="s">
        <v>33</v>
      </c>
      <c r="AX1437" s="14" t="s">
        <v>71</v>
      </c>
      <c r="AY1437" s="252" t="s">
        <v>140</v>
      </c>
    </row>
    <row r="1438" s="14" customFormat="1">
      <c r="A1438" s="14"/>
      <c r="B1438" s="242"/>
      <c r="C1438" s="243"/>
      <c r="D1438" s="233" t="s">
        <v>151</v>
      </c>
      <c r="E1438" s="244" t="s">
        <v>18</v>
      </c>
      <c r="F1438" s="245" t="s">
        <v>415</v>
      </c>
      <c r="G1438" s="243"/>
      <c r="H1438" s="246">
        <v>7.5599999999999996</v>
      </c>
      <c r="I1438" s="247"/>
      <c r="J1438" s="243"/>
      <c r="K1438" s="243"/>
      <c r="L1438" s="248"/>
      <c r="M1438" s="249"/>
      <c r="N1438" s="250"/>
      <c r="O1438" s="250"/>
      <c r="P1438" s="250"/>
      <c r="Q1438" s="250"/>
      <c r="R1438" s="250"/>
      <c r="S1438" s="250"/>
      <c r="T1438" s="251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2" t="s">
        <v>151</v>
      </c>
      <c r="AU1438" s="252" t="s">
        <v>80</v>
      </c>
      <c r="AV1438" s="14" t="s">
        <v>80</v>
      </c>
      <c r="AW1438" s="14" t="s">
        <v>33</v>
      </c>
      <c r="AX1438" s="14" t="s">
        <v>71</v>
      </c>
      <c r="AY1438" s="252" t="s">
        <v>140</v>
      </c>
    </row>
    <row r="1439" s="14" customFormat="1">
      <c r="A1439" s="14"/>
      <c r="B1439" s="242"/>
      <c r="C1439" s="243"/>
      <c r="D1439" s="233" t="s">
        <v>151</v>
      </c>
      <c r="E1439" s="244" t="s">
        <v>18</v>
      </c>
      <c r="F1439" s="245" t="s">
        <v>416</v>
      </c>
      <c r="G1439" s="243"/>
      <c r="H1439" s="246">
        <v>1.3500000000000001</v>
      </c>
      <c r="I1439" s="247"/>
      <c r="J1439" s="243"/>
      <c r="K1439" s="243"/>
      <c r="L1439" s="248"/>
      <c r="M1439" s="249"/>
      <c r="N1439" s="250"/>
      <c r="O1439" s="250"/>
      <c r="P1439" s="250"/>
      <c r="Q1439" s="250"/>
      <c r="R1439" s="250"/>
      <c r="S1439" s="250"/>
      <c r="T1439" s="251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2" t="s">
        <v>151</v>
      </c>
      <c r="AU1439" s="252" t="s">
        <v>80</v>
      </c>
      <c r="AV1439" s="14" t="s">
        <v>80</v>
      </c>
      <c r="AW1439" s="14" t="s">
        <v>33</v>
      </c>
      <c r="AX1439" s="14" t="s">
        <v>71</v>
      </c>
      <c r="AY1439" s="252" t="s">
        <v>140</v>
      </c>
    </row>
    <row r="1440" s="13" customFormat="1">
      <c r="A1440" s="13"/>
      <c r="B1440" s="231"/>
      <c r="C1440" s="232"/>
      <c r="D1440" s="233" t="s">
        <v>151</v>
      </c>
      <c r="E1440" s="234" t="s">
        <v>18</v>
      </c>
      <c r="F1440" s="235" t="s">
        <v>417</v>
      </c>
      <c r="G1440" s="232"/>
      <c r="H1440" s="234" t="s">
        <v>18</v>
      </c>
      <c r="I1440" s="236"/>
      <c r="J1440" s="232"/>
      <c r="K1440" s="232"/>
      <c r="L1440" s="237"/>
      <c r="M1440" s="238"/>
      <c r="N1440" s="239"/>
      <c r="O1440" s="239"/>
      <c r="P1440" s="239"/>
      <c r="Q1440" s="239"/>
      <c r="R1440" s="239"/>
      <c r="S1440" s="239"/>
      <c r="T1440" s="240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1" t="s">
        <v>151</v>
      </c>
      <c r="AU1440" s="241" t="s">
        <v>80</v>
      </c>
      <c r="AV1440" s="13" t="s">
        <v>78</v>
      </c>
      <c r="AW1440" s="13" t="s">
        <v>33</v>
      </c>
      <c r="AX1440" s="13" t="s">
        <v>71</v>
      </c>
      <c r="AY1440" s="241" t="s">
        <v>140</v>
      </c>
    </row>
    <row r="1441" s="14" customFormat="1">
      <c r="A1441" s="14"/>
      <c r="B1441" s="242"/>
      <c r="C1441" s="243"/>
      <c r="D1441" s="233" t="s">
        <v>151</v>
      </c>
      <c r="E1441" s="244" t="s">
        <v>18</v>
      </c>
      <c r="F1441" s="245" t="s">
        <v>418</v>
      </c>
      <c r="G1441" s="243"/>
      <c r="H1441" s="246">
        <v>-299.54000000000002</v>
      </c>
      <c r="I1441" s="247"/>
      <c r="J1441" s="243"/>
      <c r="K1441" s="243"/>
      <c r="L1441" s="248"/>
      <c r="M1441" s="249"/>
      <c r="N1441" s="250"/>
      <c r="O1441" s="250"/>
      <c r="P1441" s="250"/>
      <c r="Q1441" s="250"/>
      <c r="R1441" s="250"/>
      <c r="S1441" s="250"/>
      <c r="T1441" s="251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2" t="s">
        <v>151</v>
      </c>
      <c r="AU1441" s="252" t="s">
        <v>80</v>
      </c>
      <c r="AV1441" s="14" t="s">
        <v>80</v>
      </c>
      <c r="AW1441" s="14" t="s">
        <v>33</v>
      </c>
      <c r="AX1441" s="14" t="s">
        <v>71</v>
      </c>
      <c r="AY1441" s="252" t="s">
        <v>140</v>
      </c>
    </row>
    <row r="1442" s="15" customFormat="1">
      <c r="A1442" s="15"/>
      <c r="B1442" s="253"/>
      <c r="C1442" s="254"/>
      <c r="D1442" s="233" t="s">
        <v>151</v>
      </c>
      <c r="E1442" s="255" t="s">
        <v>18</v>
      </c>
      <c r="F1442" s="256" t="s">
        <v>154</v>
      </c>
      <c r="G1442" s="254"/>
      <c r="H1442" s="257">
        <v>1170.0899999999999</v>
      </c>
      <c r="I1442" s="258"/>
      <c r="J1442" s="254"/>
      <c r="K1442" s="254"/>
      <c r="L1442" s="259"/>
      <c r="M1442" s="260"/>
      <c r="N1442" s="261"/>
      <c r="O1442" s="261"/>
      <c r="P1442" s="261"/>
      <c r="Q1442" s="261"/>
      <c r="R1442" s="261"/>
      <c r="S1442" s="261"/>
      <c r="T1442" s="262"/>
      <c r="U1442" s="15"/>
      <c r="V1442" s="15"/>
      <c r="W1442" s="15"/>
      <c r="X1442" s="15"/>
      <c r="Y1442" s="15"/>
      <c r="Z1442" s="15"/>
      <c r="AA1442" s="15"/>
      <c r="AB1442" s="15"/>
      <c r="AC1442" s="15"/>
      <c r="AD1442" s="15"/>
      <c r="AE1442" s="15"/>
      <c r="AT1442" s="263" t="s">
        <v>151</v>
      </c>
      <c r="AU1442" s="263" t="s">
        <v>80</v>
      </c>
      <c r="AV1442" s="15" t="s">
        <v>147</v>
      </c>
      <c r="AW1442" s="15" t="s">
        <v>33</v>
      </c>
      <c r="AX1442" s="15" t="s">
        <v>78</v>
      </c>
      <c r="AY1442" s="263" t="s">
        <v>140</v>
      </c>
    </row>
    <row r="1443" s="12" customFormat="1" ht="22.8" customHeight="1">
      <c r="A1443" s="12"/>
      <c r="B1443" s="198"/>
      <c r="C1443" s="199"/>
      <c r="D1443" s="200" t="s">
        <v>70</v>
      </c>
      <c r="E1443" s="212" t="s">
        <v>988</v>
      </c>
      <c r="F1443" s="212" t="s">
        <v>989</v>
      </c>
      <c r="G1443" s="199"/>
      <c r="H1443" s="199"/>
      <c r="I1443" s="202"/>
      <c r="J1443" s="213">
        <f>BK1443</f>
        <v>0</v>
      </c>
      <c r="K1443" s="199"/>
      <c r="L1443" s="204"/>
      <c r="M1443" s="205"/>
      <c r="N1443" s="206"/>
      <c r="O1443" s="206"/>
      <c r="P1443" s="207">
        <f>SUM(P1444:P1453)</f>
        <v>0</v>
      </c>
      <c r="Q1443" s="206"/>
      <c r="R1443" s="207">
        <f>SUM(R1444:R1453)</f>
        <v>0</v>
      </c>
      <c r="S1443" s="206"/>
      <c r="T1443" s="208">
        <f>SUM(T1444:T1453)</f>
        <v>0</v>
      </c>
      <c r="U1443" s="12"/>
      <c r="V1443" s="12"/>
      <c r="W1443" s="12"/>
      <c r="X1443" s="12"/>
      <c r="Y1443" s="12"/>
      <c r="Z1443" s="12"/>
      <c r="AA1443" s="12"/>
      <c r="AB1443" s="12"/>
      <c r="AC1443" s="12"/>
      <c r="AD1443" s="12"/>
      <c r="AE1443" s="12"/>
      <c r="AR1443" s="209" t="s">
        <v>78</v>
      </c>
      <c r="AT1443" s="210" t="s">
        <v>70</v>
      </c>
      <c r="AU1443" s="210" t="s">
        <v>78</v>
      </c>
      <c r="AY1443" s="209" t="s">
        <v>140</v>
      </c>
      <c r="BK1443" s="211">
        <f>SUM(BK1444:BK1453)</f>
        <v>0</v>
      </c>
    </row>
    <row r="1444" s="2" customFormat="1" ht="24.15" customHeight="1">
      <c r="A1444" s="40"/>
      <c r="B1444" s="41"/>
      <c r="C1444" s="214" t="s">
        <v>990</v>
      </c>
      <c r="D1444" s="214" t="s">
        <v>142</v>
      </c>
      <c r="E1444" s="215" t="s">
        <v>991</v>
      </c>
      <c r="F1444" s="216" t="s">
        <v>992</v>
      </c>
      <c r="G1444" s="217" t="s">
        <v>171</v>
      </c>
      <c r="H1444" s="218">
        <v>120.43000000000001</v>
      </c>
      <c r="I1444" s="219"/>
      <c r="J1444" s="218">
        <f>ROUND(I1444*H1444,2)</f>
        <v>0</v>
      </c>
      <c r="K1444" s="216" t="s">
        <v>146</v>
      </c>
      <c r="L1444" s="46"/>
      <c r="M1444" s="220" t="s">
        <v>18</v>
      </c>
      <c r="N1444" s="221" t="s">
        <v>42</v>
      </c>
      <c r="O1444" s="86"/>
      <c r="P1444" s="222">
        <f>O1444*H1444</f>
        <v>0</v>
      </c>
      <c r="Q1444" s="222">
        <v>0</v>
      </c>
      <c r="R1444" s="222">
        <f>Q1444*H1444</f>
        <v>0</v>
      </c>
      <c r="S1444" s="222">
        <v>0</v>
      </c>
      <c r="T1444" s="223">
        <f>S1444*H1444</f>
        <v>0</v>
      </c>
      <c r="U1444" s="40"/>
      <c r="V1444" s="40"/>
      <c r="W1444" s="40"/>
      <c r="X1444" s="40"/>
      <c r="Y1444" s="40"/>
      <c r="Z1444" s="40"/>
      <c r="AA1444" s="40"/>
      <c r="AB1444" s="40"/>
      <c r="AC1444" s="40"/>
      <c r="AD1444" s="40"/>
      <c r="AE1444" s="40"/>
      <c r="AR1444" s="224" t="s">
        <v>147</v>
      </c>
      <c r="AT1444" s="224" t="s">
        <v>142</v>
      </c>
      <c r="AU1444" s="224" t="s">
        <v>80</v>
      </c>
      <c r="AY1444" s="19" t="s">
        <v>140</v>
      </c>
      <c r="BE1444" s="225">
        <f>IF(N1444="základní",J1444,0)</f>
        <v>0</v>
      </c>
      <c r="BF1444" s="225">
        <f>IF(N1444="snížená",J1444,0)</f>
        <v>0</v>
      </c>
      <c r="BG1444" s="225">
        <f>IF(N1444="zákl. přenesená",J1444,0)</f>
        <v>0</v>
      </c>
      <c r="BH1444" s="225">
        <f>IF(N1444="sníž. přenesená",J1444,0)</f>
        <v>0</v>
      </c>
      <c r="BI1444" s="225">
        <f>IF(N1444="nulová",J1444,0)</f>
        <v>0</v>
      </c>
      <c r="BJ1444" s="19" t="s">
        <v>78</v>
      </c>
      <c r="BK1444" s="225">
        <f>ROUND(I1444*H1444,2)</f>
        <v>0</v>
      </c>
      <c r="BL1444" s="19" t="s">
        <v>147</v>
      </c>
      <c r="BM1444" s="224" t="s">
        <v>993</v>
      </c>
    </row>
    <row r="1445" s="2" customFormat="1">
      <c r="A1445" s="40"/>
      <c r="B1445" s="41"/>
      <c r="C1445" s="42"/>
      <c r="D1445" s="226" t="s">
        <v>149</v>
      </c>
      <c r="E1445" s="42"/>
      <c r="F1445" s="227" t="s">
        <v>994</v>
      </c>
      <c r="G1445" s="42"/>
      <c r="H1445" s="42"/>
      <c r="I1445" s="228"/>
      <c r="J1445" s="42"/>
      <c r="K1445" s="42"/>
      <c r="L1445" s="46"/>
      <c r="M1445" s="229"/>
      <c r="N1445" s="230"/>
      <c r="O1445" s="86"/>
      <c r="P1445" s="86"/>
      <c r="Q1445" s="86"/>
      <c r="R1445" s="86"/>
      <c r="S1445" s="86"/>
      <c r="T1445" s="87"/>
      <c r="U1445" s="40"/>
      <c r="V1445" s="40"/>
      <c r="W1445" s="40"/>
      <c r="X1445" s="40"/>
      <c r="Y1445" s="40"/>
      <c r="Z1445" s="40"/>
      <c r="AA1445" s="40"/>
      <c r="AB1445" s="40"/>
      <c r="AC1445" s="40"/>
      <c r="AD1445" s="40"/>
      <c r="AE1445" s="40"/>
      <c r="AT1445" s="19" t="s">
        <v>149</v>
      </c>
      <c r="AU1445" s="19" t="s">
        <v>80</v>
      </c>
    </row>
    <row r="1446" s="2" customFormat="1" ht="21.75" customHeight="1">
      <c r="A1446" s="40"/>
      <c r="B1446" s="41"/>
      <c r="C1446" s="214" t="s">
        <v>995</v>
      </c>
      <c r="D1446" s="214" t="s">
        <v>142</v>
      </c>
      <c r="E1446" s="215" t="s">
        <v>996</v>
      </c>
      <c r="F1446" s="216" t="s">
        <v>997</v>
      </c>
      <c r="G1446" s="217" t="s">
        <v>171</v>
      </c>
      <c r="H1446" s="218">
        <v>120.43000000000001</v>
      </c>
      <c r="I1446" s="219"/>
      <c r="J1446" s="218">
        <f>ROUND(I1446*H1446,2)</f>
        <v>0</v>
      </c>
      <c r="K1446" s="216" t="s">
        <v>146</v>
      </c>
      <c r="L1446" s="46"/>
      <c r="M1446" s="220" t="s">
        <v>18</v>
      </c>
      <c r="N1446" s="221" t="s">
        <v>42</v>
      </c>
      <c r="O1446" s="86"/>
      <c r="P1446" s="222">
        <f>O1446*H1446</f>
        <v>0</v>
      </c>
      <c r="Q1446" s="222">
        <v>0</v>
      </c>
      <c r="R1446" s="222">
        <f>Q1446*H1446</f>
        <v>0</v>
      </c>
      <c r="S1446" s="222">
        <v>0</v>
      </c>
      <c r="T1446" s="223">
        <f>S1446*H1446</f>
        <v>0</v>
      </c>
      <c r="U1446" s="40"/>
      <c r="V1446" s="40"/>
      <c r="W1446" s="40"/>
      <c r="X1446" s="40"/>
      <c r="Y1446" s="40"/>
      <c r="Z1446" s="40"/>
      <c r="AA1446" s="40"/>
      <c r="AB1446" s="40"/>
      <c r="AC1446" s="40"/>
      <c r="AD1446" s="40"/>
      <c r="AE1446" s="40"/>
      <c r="AR1446" s="224" t="s">
        <v>147</v>
      </c>
      <c r="AT1446" s="224" t="s">
        <v>142</v>
      </c>
      <c r="AU1446" s="224" t="s">
        <v>80</v>
      </c>
      <c r="AY1446" s="19" t="s">
        <v>140</v>
      </c>
      <c r="BE1446" s="225">
        <f>IF(N1446="základní",J1446,0)</f>
        <v>0</v>
      </c>
      <c r="BF1446" s="225">
        <f>IF(N1446="snížená",J1446,0)</f>
        <v>0</v>
      </c>
      <c r="BG1446" s="225">
        <f>IF(N1446="zákl. přenesená",J1446,0)</f>
        <v>0</v>
      </c>
      <c r="BH1446" s="225">
        <f>IF(N1446="sníž. přenesená",J1446,0)</f>
        <v>0</v>
      </c>
      <c r="BI1446" s="225">
        <f>IF(N1446="nulová",J1446,0)</f>
        <v>0</v>
      </c>
      <c r="BJ1446" s="19" t="s">
        <v>78</v>
      </c>
      <c r="BK1446" s="225">
        <f>ROUND(I1446*H1446,2)</f>
        <v>0</v>
      </c>
      <c r="BL1446" s="19" t="s">
        <v>147</v>
      </c>
      <c r="BM1446" s="224" t="s">
        <v>998</v>
      </c>
    </row>
    <row r="1447" s="2" customFormat="1">
      <c r="A1447" s="40"/>
      <c r="B1447" s="41"/>
      <c r="C1447" s="42"/>
      <c r="D1447" s="226" t="s">
        <v>149</v>
      </c>
      <c r="E1447" s="42"/>
      <c r="F1447" s="227" t="s">
        <v>999</v>
      </c>
      <c r="G1447" s="42"/>
      <c r="H1447" s="42"/>
      <c r="I1447" s="228"/>
      <c r="J1447" s="42"/>
      <c r="K1447" s="42"/>
      <c r="L1447" s="46"/>
      <c r="M1447" s="229"/>
      <c r="N1447" s="230"/>
      <c r="O1447" s="86"/>
      <c r="P1447" s="86"/>
      <c r="Q1447" s="86"/>
      <c r="R1447" s="86"/>
      <c r="S1447" s="86"/>
      <c r="T1447" s="87"/>
      <c r="U1447" s="40"/>
      <c r="V1447" s="40"/>
      <c r="W1447" s="40"/>
      <c r="X1447" s="40"/>
      <c r="Y1447" s="40"/>
      <c r="Z1447" s="40"/>
      <c r="AA1447" s="40"/>
      <c r="AB1447" s="40"/>
      <c r="AC1447" s="40"/>
      <c r="AD1447" s="40"/>
      <c r="AE1447" s="40"/>
      <c r="AT1447" s="19" t="s">
        <v>149</v>
      </c>
      <c r="AU1447" s="19" t="s">
        <v>80</v>
      </c>
    </row>
    <row r="1448" s="2" customFormat="1" ht="24.15" customHeight="1">
      <c r="A1448" s="40"/>
      <c r="B1448" s="41"/>
      <c r="C1448" s="214" t="s">
        <v>1000</v>
      </c>
      <c r="D1448" s="214" t="s">
        <v>142</v>
      </c>
      <c r="E1448" s="215" t="s">
        <v>1001</v>
      </c>
      <c r="F1448" s="216" t="s">
        <v>1002</v>
      </c>
      <c r="G1448" s="217" t="s">
        <v>171</v>
      </c>
      <c r="H1448" s="218">
        <v>602.10000000000002</v>
      </c>
      <c r="I1448" s="219"/>
      <c r="J1448" s="218">
        <f>ROUND(I1448*H1448,2)</f>
        <v>0</v>
      </c>
      <c r="K1448" s="216" t="s">
        <v>146</v>
      </c>
      <c r="L1448" s="46"/>
      <c r="M1448" s="220" t="s">
        <v>18</v>
      </c>
      <c r="N1448" s="221" t="s">
        <v>42</v>
      </c>
      <c r="O1448" s="86"/>
      <c r="P1448" s="222">
        <f>O1448*H1448</f>
        <v>0</v>
      </c>
      <c r="Q1448" s="222">
        <v>0</v>
      </c>
      <c r="R1448" s="222">
        <f>Q1448*H1448</f>
        <v>0</v>
      </c>
      <c r="S1448" s="222">
        <v>0</v>
      </c>
      <c r="T1448" s="223">
        <f>S1448*H1448</f>
        <v>0</v>
      </c>
      <c r="U1448" s="40"/>
      <c r="V1448" s="40"/>
      <c r="W1448" s="40"/>
      <c r="X1448" s="40"/>
      <c r="Y1448" s="40"/>
      <c r="Z1448" s="40"/>
      <c r="AA1448" s="40"/>
      <c r="AB1448" s="40"/>
      <c r="AC1448" s="40"/>
      <c r="AD1448" s="40"/>
      <c r="AE1448" s="40"/>
      <c r="AR1448" s="224" t="s">
        <v>147</v>
      </c>
      <c r="AT1448" s="224" t="s">
        <v>142</v>
      </c>
      <c r="AU1448" s="224" t="s">
        <v>80</v>
      </c>
      <c r="AY1448" s="19" t="s">
        <v>140</v>
      </c>
      <c r="BE1448" s="225">
        <f>IF(N1448="základní",J1448,0)</f>
        <v>0</v>
      </c>
      <c r="BF1448" s="225">
        <f>IF(N1448="snížená",J1448,0)</f>
        <v>0</v>
      </c>
      <c r="BG1448" s="225">
        <f>IF(N1448="zákl. přenesená",J1448,0)</f>
        <v>0</v>
      </c>
      <c r="BH1448" s="225">
        <f>IF(N1448="sníž. přenesená",J1448,0)</f>
        <v>0</v>
      </c>
      <c r="BI1448" s="225">
        <f>IF(N1448="nulová",J1448,0)</f>
        <v>0</v>
      </c>
      <c r="BJ1448" s="19" t="s">
        <v>78</v>
      </c>
      <c r="BK1448" s="225">
        <f>ROUND(I1448*H1448,2)</f>
        <v>0</v>
      </c>
      <c r="BL1448" s="19" t="s">
        <v>147</v>
      </c>
      <c r="BM1448" s="224" t="s">
        <v>1003</v>
      </c>
    </row>
    <row r="1449" s="2" customFormat="1">
      <c r="A1449" s="40"/>
      <c r="B1449" s="41"/>
      <c r="C1449" s="42"/>
      <c r="D1449" s="226" t="s">
        <v>149</v>
      </c>
      <c r="E1449" s="42"/>
      <c r="F1449" s="227" t="s">
        <v>1004</v>
      </c>
      <c r="G1449" s="42"/>
      <c r="H1449" s="42"/>
      <c r="I1449" s="228"/>
      <c r="J1449" s="42"/>
      <c r="K1449" s="42"/>
      <c r="L1449" s="46"/>
      <c r="M1449" s="229"/>
      <c r="N1449" s="230"/>
      <c r="O1449" s="86"/>
      <c r="P1449" s="86"/>
      <c r="Q1449" s="86"/>
      <c r="R1449" s="86"/>
      <c r="S1449" s="86"/>
      <c r="T1449" s="87"/>
      <c r="U1449" s="40"/>
      <c r="V1449" s="40"/>
      <c r="W1449" s="40"/>
      <c r="X1449" s="40"/>
      <c r="Y1449" s="40"/>
      <c r="Z1449" s="40"/>
      <c r="AA1449" s="40"/>
      <c r="AB1449" s="40"/>
      <c r="AC1449" s="40"/>
      <c r="AD1449" s="40"/>
      <c r="AE1449" s="40"/>
      <c r="AT1449" s="19" t="s">
        <v>149</v>
      </c>
      <c r="AU1449" s="19" t="s">
        <v>80</v>
      </c>
    </row>
    <row r="1450" s="14" customFormat="1">
      <c r="A1450" s="14"/>
      <c r="B1450" s="242"/>
      <c r="C1450" s="243"/>
      <c r="D1450" s="233" t="s">
        <v>151</v>
      </c>
      <c r="E1450" s="244" t="s">
        <v>18</v>
      </c>
      <c r="F1450" s="245" t="s">
        <v>1005</v>
      </c>
      <c r="G1450" s="243"/>
      <c r="H1450" s="246">
        <v>602.10000000000002</v>
      </c>
      <c r="I1450" s="247"/>
      <c r="J1450" s="243"/>
      <c r="K1450" s="243"/>
      <c r="L1450" s="248"/>
      <c r="M1450" s="249"/>
      <c r="N1450" s="250"/>
      <c r="O1450" s="250"/>
      <c r="P1450" s="250"/>
      <c r="Q1450" s="250"/>
      <c r="R1450" s="250"/>
      <c r="S1450" s="250"/>
      <c r="T1450" s="251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2" t="s">
        <v>151</v>
      </c>
      <c r="AU1450" s="252" t="s">
        <v>80</v>
      </c>
      <c r="AV1450" s="14" t="s">
        <v>80</v>
      </c>
      <c r="AW1450" s="14" t="s">
        <v>33</v>
      </c>
      <c r="AX1450" s="14" t="s">
        <v>71</v>
      </c>
      <c r="AY1450" s="252" t="s">
        <v>140</v>
      </c>
    </row>
    <row r="1451" s="15" customFormat="1">
      <c r="A1451" s="15"/>
      <c r="B1451" s="253"/>
      <c r="C1451" s="254"/>
      <c r="D1451" s="233" t="s">
        <v>151</v>
      </c>
      <c r="E1451" s="255" t="s">
        <v>18</v>
      </c>
      <c r="F1451" s="256" t="s">
        <v>154</v>
      </c>
      <c r="G1451" s="254"/>
      <c r="H1451" s="257">
        <v>602.10000000000002</v>
      </c>
      <c r="I1451" s="258"/>
      <c r="J1451" s="254"/>
      <c r="K1451" s="254"/>
      <c r="L1451" s="259"/>
      <c r="M1451" s="260"/>
      <c r="N1451" s="261"/>
      <c r="O1451" s="261"/>
      <c r="P1451" s="261"/>
      <c r="Q1451" s="261"/>
      <c r="R1451" s="261"/>
      <c r="S1451" s="261"/>
      <c r="T1451" s="262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63" t="s">
        <v>151</v>
      </c>
      <c r="AU1451" s="263" t="s">
        <v>80</v>
      </c>
      <c r="AV1451" s="15" t="s">
        <v>147</v>
      </c>
      <c r="AW1451" s="15" t="s">
        <v>33</v>
      </c>
      <c r="AX1451" s="15" t="s">
        <v>78</v>
      </c>
      <c r="AY1451" s="263" t="s">
        <v>140</v>
      </c>
    </row>
    <row r="1452" s="2" customFormat="1" ht="24.15" customHeight="1">
      <c r="A1452" s="40"/>
      <c r="B1452" s="41"/>
      <c r="C1452" s="214" t="s">
        <v>1006</v>
      </c>
      <c r="D1452" s="214" t="s">
        <v>142</v>
      </c>
      <c r="E1452" s="215" t="s">
        <v>1007</v>
      </c>
      <c r="F1452" s="216" t="s">
        <v>1008</v>
      </c>
      <c r="G1452" s="217" t="s">
        <v>171</v>
      </c>
      <c r="H1452" s="218">
        <v>120.43000000000001</v>
      </c>
      <c r="I1452" s="219"/>
      <c r="J1452" s="218">
        <f>ROUND(I1452*H1452,2)</f>
        <v>0</v>
      </c>
      <c r="K1452" s="216" t="s">
        <v>146</v>
      </c>
      <c r="L1452" s="46"/>
      <c r="M1452" s="220" t="s">
        <v>18</v>
      </c>
      <c r="N1452" s="221" t="s">
        <v>42</v>
      </c>
      <c r="O1452" s="86"/>
      <c r="P1452" s="222">
        <f>O1452*H1452</f>
        <v>0</v>
      </c>
      <c r="Q1452" s="222">
        <v>0</v>
      </c>
      <c r="R1452" s="222">
        <f>Q1452*H1452</f>
        <v>0</v>
      </c>
      <c r="S1452" s="222">
        <v>0</v>
      </c>
      <c r="T1452" s="223">
        <f>S1452*H1452</f>
        <v>0</v>
      </c>
      <c r="U1452" s="40"/>
      <c r="V1452" s="40"/>
      <c r="W1452" s="40"/>
      <c r="X1452" s="40"/>
      <c r="Y1452" s="40"/>
      <c r="Z1452" s="40"/>
      <c r="AA1452" s="40"/>
      <c r="AB1452" s="40"/>
      <c r="AC1452" s="40"/>
      <c r="AD1452" s="40"/>
      <c r="AE1452" s="40"/>
      <c r="AR1452" s="224" t="s">
        <v>147</v>
      </c>
      <c r="AT1452" s="224" t="s">
        <v>142</v>
      </c>
      <c r="AU1452" s="224" t="s">
        <v>80</v>
      </c>
      <c r="AY1452" s="19" t="s">
        <v>140</v>
      </c>
      <c r="BE1452" s="225">
        <f>IF(N1452="základní",J1452,0)</f>
        <v>0</v>
      </c>
      <c r="BF1452" s="225">
        <f>IF(N1452="snížená",J1452,0)</f>
        <v>0</v>
      </c>
      <c r="BG1452" s="225">
        <f>IF(N1452="zákl. přenesená",J1452,0)</f>
        <v>0</v>
      </c>
      <c r="BH1452" s="225">
        <f>IF(N1452="sníž. přenesená",J1452,0)</f>
        <v>0</v>
      </c>
      <c r="BI1452" s="225">
        <f>IF(N1452="nulová",J1452,0)</f>
        <v>0</v>
      </c>
      <c r="BJ1452" s="19" t="s">
        <v>78</v>
      </c>
      <c r="BK1452" s="225">
        <f>ROUND(I1452*H1452,2)</f>
        <v>0</v>
      </c>
      <c r="BL1452" s="19" t="s">
        <v>147</v>
      </c>
      <c r="BM1452" s="224" t="s">
        <v>1009</v>
      </c>
    </row>
    <row r="1453" s="2" customFormat="1">
      <c r="A1453" s="40"/>
      <c r="B1453" s="41"/>
      <c r="C1453" s="42"/>
      <c r="D1453" s="226" t="s">
        <v>149</v>
      </c>
      <c r="E1453" s="42"/>
      <c r="F1453" s="227" t="s">
        <v>1010</v>
      </c>
      <c r="G1453" s="42"/>
      <c r="H1453" s="42"/>
      <c r="I1453" s="228"/>
      <c r="J1453" s="42"/>
      <c r="K1453" s="42"/>
      <c r="L1453" s="46"/>
      <c r="M1453" s="229"/>
      <c r="N1453" s="230"/>
      <c r="O1453" s="86"/>
      <c r="P1453" s="86"/>
      <c r="Q1453" s="86"/>
      <c r="R1453" s="86"/>
      <c r="S1453" s="86"/>
      <c r="T1453" s="87"/>
      <c r="U1453" s="40"/>
      <c r="V1453" s="40"/>
      <c r="W1453" s="40"/>
      <c r="X1453" s="40"/>
      <c r="Y1453" s="40"/>
      <c r="Z1453" s="40"/>
      <c r="AA1453" s="40"/>
      <c r="AB1453" s="40"/>
      <c r="AC1453" s="40"/>
      <c r="AD1453" s="40"/>
      <c r="AE1453" s="40"/>
      <c r="AT1453" s="19" t="s">
        <v>149</v>
      </c>
      <c r="AU1453" s="19" t="s">
        <v>80</v>
      </c>
    </row>
    <row r="1454" s="12" customFormat="1" ht="22.8" customHeight="1">
      <c r="A1454" s="12"/>
      <c r="B1454" s="198"/>
      <c r="C1454" s="199"/>
      <c r="D1454" s="200" t="s">
        <v>70</v>
      </c>
      <c r="E1454" s="212" t="s">
        <v>1011</v>
      </c>
      <c r="F1454" s="212" t="s">
        <v>1012</v>
      </c>
      <c r="G1454" s="199"/>
      <c r="H1454" s="199"/>
      <c r="I1454" s="202"/>
      <c r="J1454" s="213">
        <f>BK1454</f>
        <v>0</v>
      </c>
      <c r="K1454" s="199"/>
      <c r="L1454" s="204"/>
      <c r="M1454" s="205"/>
      <c r="N1454" s="206"/>
      <c r="O1454" s="206"/>
      <c r="P1454" s="207">
        <f>SUM(P1455:P1458)</f>
        <v>0</v>
      </c>
      <c r="Q1454" s="206"/>
      <c r="R1454" s="207">
        <f>SUM(R1455:R1458)</f>
        <v>0</v>
      </c>
      <c r="S1454" s="206"/>
      <c r="T1454" s="208">
        <f>SUM(T1455:T1458)</f>
        <v>0</v>
      </c>
      <c r="U1454" s="12"/>
      <c r="V1454" s="12"/>
      <c r="W1454" s="12"/>
      <c r="X1454" s="12"/>
      <c r="Y1454" s="12"/>
      <c r="Z1454" s="12"/>
      <c r="AA1454" s="12"/>
      <c r="AB1454" s="12"/>
      <c r="AC1454" s="12"/>
      <c r="AD1454" s="12"/>
      <c r="AE1454" s="12"/>
      <c r="AR1454" s="209" t="s">
        <v>78</v>
      </c>
      <c r="AT1454" s="210" t="s">
        <v>70</v>
      </c>
      <c r="AU1454" s="210" t="s">
        <v>78</v>
      </c>
      <c r="AY1454" s="209" t="s">
        <v>140</v>
      </c>
      <c r="BK1454" s="211">
        <f>SUM(BK1455:BK1458)</f>
        <v>0</v>
      </c>
    </row>
    <row r="1455" s="2" customFormat="1" ht="33" customHeight="1">
      <c r="A1455" s="40"/>
      <c r="B1455" s="41"/>
      <c r="C1455" s="214" t="s">
        <v>1013</v>
      </c>
      <c r="D1455" s="214" t="s">
        <v>142</v>
      </c>
      <c r="E1455" s="215" t="s">
        <v>1014</v>
      </c>
      <c r="F1455" s="216" t="s">
        <v>1015</v>
      </c>
      <c r="G1455" s="217" t="s">
        <v>171</v>
      </c>
      <c r="H1455" s="218">
        <v>74.900000000000006</v>
      </c>
      <c r="I1455" s="219"/>
      <c r="J1455" s="218">
        <f>ROUND(I1455*H1455,2)</f>
        <v>0</v>
      </c>
      <c r="K1455" s="216" t="s">
        <v>146</v>
      </c>
      <c r="L1455" s="46"/>
      <c r="M1455" s="220" t="s">
        <v>18</v>
      </c>
      <c r="N1455" s="221" t="s">
        <v>42</v>
      </c>
      <c r="O1455" s="86"/>
      <c r="P1455" s="222">
        <f>O1455*H1455</f>
        <v>0</v>
      </c>
      <c r="Q1455" s="222">
        <v>0</v>
      </c>
      <c r="R1455" s="222">
        <f>Q1455*H1455</f>
        <v>0</v>
      </c>
      <c r="S1455" s="222">
        <v>0</v>
      </c>
      <c r="T1455" s="223">
        <f>S1455*H1455</f>
        <v>0</v>
      </c>
      <c r="U1455" s="40"/>
      <c r="V1455" s="40"/>
      <c r="W1455" s="40"/>
      <c r="X1455" s="40"/>
      <c r="Y1455" s="40"/>
      <c r="Z1455" s="40"/>
      <c r="AA1455" s="40"/>
      <c r="AB1455" s="40"/>
      <c r="AC1455" s="40"/>
      <c r="AD1455" s="40"/>
      <c r="AE1455" s="40"/>
      <c r="AR1455" s="224" t="s">
        <v>147</v>
      </c>
      <c r="AT1455" s="224" t="s">
        <v>142</v>
      </c>
      <c r="AU1455" s="224" t="s">
        <v>80</v>
      </c>
      <c r="AY1455" s="19" t="s">
        <v>140</v>
      </c>
      <c r="BE1455" s="225">
        <f>IF(N1455="základní",J1455,0)</f>
        <v>0</v>
      </c>
      <c r="BF1455" s="225">
        <f>IF(N1455="snížená",J1455,0)</f>
        <v>0</v>
      </c>
      <c r="BG1455" s="225">
        <f>IF(N1455="zákl. přenesená",J1455,0)</f>
        <v>0</v>
      </c>
      <c r="BH1455" s="225">
        <f>IF(N1455="sníž. přenesená",J1455,0)</f>
        <v>0</v>
      </c>
      <c r="BI1455" s="225">
        <f>IF(N1455="nulová",J1455,0)</f>
        <v>0</v>
      </c>
      <c r="BJ1455" s="19" t="s">
        <v>78</v>
      </c>
      <c r="BK1455" s="225">
        <f>ROUND(I1455*H1455,2)</f>
        <v>0</v>
      </c>
      <c r="BL1455" s="19" t="s">
        <v>147</v>
      </c>
      <c r="BM1455" s="224" t="s">
        <v>1016</v>
      </c>
    </row>
    <row r="1456" s="2" customFormat="1">
      <c r="A1456" s="40"/>
      <c r="B1456" s="41"/>
      <c r="C1456" s="42"/>
      <c r="D1456" s="226" t="s">
        <v>149</v>
      </c>
      <c r="E1456" s="42"/>
      <c r="F1456" s="227" t="s">
        <v>1017</v>
      </c>
      <c r="G1456" s="42"/>
      <c r="H1456" s="42"/>
      <c r="I1456" s="228"/>
      <c r="J1456" s="42"/>
      <c r="K1456" s="42"/>
      <c r="L1456" s="46"/>
      <c r="M1456" s="229"/>
      <c r="N1456" s="230"/>
      <c r="O1456" s="86"/>
      <c r="P1456" s="86"/>
      <c r="Q1456" s="86"/>
      <c r="R1456" s="86"/>
      <c r="S1456" s="86"/>
      <c r="T1456" s="87"/>
      <c r="U1456" s="40"/>
      <c r="V1456" s="40"/>
      <c r="W1456" s="40"/>
      <c r="X1456" s="40"/>
      <c r="Y1456" s="40"/>
      <c r="Z1456" s="40"/>
      <c r="AA1456" s="40"/>
      <c r="AB1456" s="40"/>
      <c r="AC1456" s="40"/>
      <c r="AD1456" s="40"/>
      <c r="AE1456" s="40"/>
      <c r="AT1456" s="19" t="s">
        <v>149</v>
      </c>
      <c r="AU1456" s="19" t="s">
        <v>80</v>
      </c>
    </row>
    <row r="1457" s="2" customFormat="1" ht="24.15" customHeight="1">
      <c r="A1457" s="40"/>
      <c r="B1457" s="41"/>
      <c r="C1457" s="214" t="s">
        <v>1018</v>
      </c>
      <c r="D1457" s="214" t="s">
        <v>142</v>
      </c>
      <c r="E1457" s="215" t="s">
        <v>1019</v>
      </c>
      <c r="F1457" s="216" t="s">
        <v>1020</v>
      </c>
      <c r="G1457" s="217" t="s">
        <v>171</v>
      </c>
      <c r="H1457" s="218">
        <v>10.42</v>
      </c>
      <c r="I1457" s="219"/>
      <c r="J1457" s="218">
        <f>ROUND(I1457*H1457,2)</f>
        <v>0</v>
      </c>
      <c r="K1457" s="216" t="s">
        <v>146</v>
      </c>
      <c r="L1457" s="46"/>
      <c r="M1457" s="220" t="s">
        <v>18</v>
      </c>
      <c r="N1457" s="221" t="s">
        <v>42</v>
      </c>
      <c r="O1457" s="86"/>
      <c r="P1457" s="222">
        <f>O1457*H1457</f>
        <v>0</v>
      </c>
      <c r="Q1457" s="222">
        <v>0</v>
      </c>
      <c r="R1457" s="222">
        <f>Q1457*H1457</f>
        <v>0</v>
      </c>
      <c r="S1457" s="222">
        <v>0</v>
      </c>
      <c r="T1457" s="223">
        <f>S1457*H1457</f>
        <v>0</v>
      </c>
      <c r="U1457" s="40"/>
      <c r="V1457" s="40"/>
      <c r="W1457" s="40"/>
      <c r="X1457" s="40"/>
      <c r="Y1457" s="40"/>
      <c r="Z1457" s="40"/>
      <c r="AA1457" s="40"/>
      <c r="AB1457" s="40"/>
      <c r="AC1457" s="40"/>
      <c r="AD1457" s="40"/>
      <c r="AE1457" s="40"/>
      <c r="AR1457" s="224" t="s">
        <v>147</v>
      </c>
      <c r="AT1457" s="224" t="s">
        <v>142</v>
      </c>
      <c r="AU1457" s="224" t="s">
        <v>80</v>
      </c>
      <c r="AY1457" s="19" t="s">
        <v>140</v>
      </c>
      <c r="BE1457" s="225">
        <f>IF(N1457="základní",J1457,0)</f>
        <v>0</v>
      </c>
      <c r="BF1457" s="225">
        <f>IF(N1457="snížená",J1457,0)</f>
        <v>0</v>
      </c>
      <c r="BG1457" s="225">
        <f>IF(N1457="zákl. přenesená",J1457,0)</f>
        <v>0</v>
      </c>
      <c r="BH1457" s="225">
        <f>IF(N1457="sníž. přenesená",J1457,0)</f>
        <v>0</v>
      </c>
      <c r="BI1457" s="225">
        <f>IF(N1457="nulová",J1457,0)</f>
        <v>0</v>
      </c>
      <c r="BJ1457" s="19" t="s">
        <v>78</v>
      </c>
      <c r="BK1457" s="225">
        <f>ROUND(I1457*H1457,2)</f>
        <v>0</v>
      </c>
      <c r="BL1457" s="19" t="s">
        <v>147</v>
      </c>
      <c r="BM1457" s="224" t="s">
        <v>1021</v>
      </c>
    </row>
    <row r="1458" s="2" customFormat="1">
      <c r="A1458" s="40"/>
      <c r="B1458" s="41"/>
      <c r="C1458" s="42"/>
      <c r="D1458" s="226" t="s">
        <v>149</v>
      </c>
      <c r="E1458" s="42"/>
      <c r="F1458" s="227" t="s">
        <v>1022</v>
      </c>
      <c r="G1458" s="42"/>
      <c r="H1458" s="42"/>
      <c r="I1458" s="228"/>
      <c r="J1458" s="42"/>
      <c r="K1458" s="42"/>
      <c r="L1458" s="46"/>
      <c r="M1458" s="229"/>
      <c r="N1458" s="230"/>
      <c r="O1458" s="86"/>
      <c r="P1458" s="86"/>
      <c r="Q1458" s="86"/>
      <c r="R1458" s="86"/>
      <c r="S1458" s="86"/>
      <c r="T1458" s="87"/>
      <c r="U1458" s="40"/>
      <c r="V1458" s="40"/>
      <c r="W1458" s="40"/>
      <c r="X1458" s="40"/>
      <c r="Y1458" s="40"/>
      <c r="Z1458" s="40"/>
      <c r="AA1458" s="40"/>
      <c r="AB1458" s="40"/>
      <c r="AC1458" s="40"/>
      <c r="AD1458" s="40"/>
      <c r="AE1458" s="40"/>
      <c r="AT1458" s="19" t="s">
        <v>149</v>
      </c>
      <c r="AU1458" s="19" t="s">
        <v>80</v>
      </c>
    </row>
    <row r="1459" s="12" customFormat="1" ht="25.92" customHeight="1">
      <c r="A1459" s="12"/>
      <c r="B1459" s="198"/>
      <c r="C1459" s="199"/>
      <c r="D1459" s="200" t="s">
        <v>70</v>
      </c>
      <c r="E1459" s="201" t="s">
        <v>1023</v>
      </c>
      <c r="F1459" s="201" t="s">
        <v>1024</v>
      </c>
      <c r="G1459" s="199"/>
      <c r="H1459" s="199"/>
      <c r="I1459" s="202"/>
      <c r="J1459" s="203">
        <f>BK1459</f>
        <v>0</v>
      </c>
      <c r="K1459" s="199"/>
      <c r="L1459" s="204"/>
      <c r="M1459" s="205"/>
      <c r="N1459" s="206"/>
      <c r="O1459" s="206"/>
      <c r="P1459" s="207">
        <f>P1460+P1513+P1581+P1641+P1757+P1790+P2065+P2091+P2156+P2215</f>
        <v>0</v>
      </c>
      <c r="Q1459" s="206"/>
      <c r="R1459" s="207">
        <f>R1460+R1513+R1581+R1641+R1757+R1790+R2065+R2091+R2156+R2215</f>
        <v>19.994693900000001</v>
      </c>
      <c r="S1459" s="206"/>
      <c r="T1459" s="208">
        <f>T1460+T1513+T1581+T1641+T1757+T1790+T2065+T2091+T2156+T2215</f>
        <v>4.6645424000000002</v>
      </c>
      <c r="U1459" s="12"/>
      <c r="V1459" s="12"/>
      <c r="W1459" s="12"/>
      <c r="X1459" s="12"/>
      <c r="Y1459" s="12"/>
      <c r="Z1459" s="12"/>
      <c r="AA1459" s="12"/>
      <c r="AB1459" s="12"/>
      <c r="AC1459" s="12"/>
      <c r="AD1459" s="12"/>
      <c r="AE1459" s="12"/>
      <c r="AR1459" s="209" t="s">
        <v>80</v>
      </c>
      <c r="AT1459" s="210" t="s">
        <v>70</v>
      </c>
      <c r="AU1459" s="210" t="s">
        <v>71</v>
      </c>
      <c r="AY1459" s="209" t="s">
        <v>140</v>
      </c>
      <c r="BK1459" s="211">
        <f>BK1460+BK1513+BK1581+BK1641+BK1757+BK1790+BK2065+BK2091+BK2156+BK2215</f>
        <v>0</v>
      </c>
    </row>
    <row r="1460" s="12" customFormat="1" ht="22.8" customHeight="1">
      <c r="A1460" s="12"/>
      <c r="B1460" s="198"/>
      <c r="C1460" s="199"/>
      <c r="D1460" s="200" t="s">
        <v>70</v>
      </c>
      <c r="E1460" s="212" t="s">
        <v>1025</v>
      </c>
      <c r="F1460" s="212" t="s">
        <v>1026</v>
      </c>
      <c r="G1460" s="199"/>
      <c r="H1460" s="199"/>
      <c r="I1460" s="202"/>
      <c r="J1460" s="213">
        <f>BK1460</f>
        <v>0</v>
      </c>
      <c r="K1460" s="199"/>
      <c r="L1460" s="204"/>
      <c r="M1460" s="205"/>
      <c r="N1460" s="206"/>
      <c r="O1460" s="206"/>
      <c r="P1460" s="207">
        <f>SUM(P1461:P1512)</f>
        <v>0</v>
      </c>
      <c r="Q1460" s="206"/>
      <c r="R1460" s="207">
        <f>SUM(R1461:R1512)</f>
        <v>0.037760700000000008</v>
      </c>
      <c r="S1460" s="206"/>
      <c r="T1460" s="208">
        <f>SUM(T1461:T1512)</f>
        <v>0</v>
      </c>
      <c r="U1460" s="12"/>
      <c r="V1460" s="12"/>
      <c r="W1460" s="12"/>
      <c r="X1460" s="12"/>
      <c r="Y1460" s="12"/>
      <c r="Z1460" s="12"/>
      <c r="AA1460" s="12"/>
      <c r="AB1460" s="12"/>
      <c r="AC1460" s="12"/>
      <c r="AD1460" s="12"/>
      <c r="AE1460" s="12"/>
      <c r="AR1460" s="209" t="s">
        <v>80</v>
      </c>
      <c r="AT1460" s="210" t="s">
        <v>70</v>
      </c>
      <c r="AU1460" s="210" t="s">
        <v>78</v>
      </c>
      <c r="AY1460" s="209" t="s">
        <v>140</v>
      </c>
      <c r="BK1460" s="211">
        <f>SUM(BK1461:BK1512)</f>
        <v>0</v>
      </c>
    </row>
    <row r="1461" s="2" customFormat="1" ht="24.15" customHeight="1">
      <c r="A1461" s="40"/>
      <c r="B1461" s="41"/>
      <c r="C1461" s="214" t="s">
        <v>1027</v>
      </c>
      <c r="D1461" s="214" t="s">
        <v>142</v>
      </c>
      <c r="E1461" s="215" t="s">
        <v>1028</v>
      </c>
      <c r="F1461" s="216" t="s">
        <v>1029</v>
      </c>
      <c r="G1461" s="217" t="s">
        <v>145</v>
      </c>
      <c r="H1461" s="218">
        <v>24.370000000000001</v>
      </c>
      <c r="I1461" s="219"/>
      <c r="J1461" s="218">
        <f>ROUND(I1461*H1461,2)</f>
        <v>0</v>
      </c>
      <c r="K1461" s="216" t="s">
        <v>146</v>
      </c>
      <c r="L1461" s="46"/>
      <c r="M1461" s="220" t="s">
        <v>18</v>
      </c>
      <c r="N1461" s="221" t="s">
        <v>42</v>
      </c>
      <c r="O1461" s="86"/>
      <c r="P1461" s="222">
        <f>O1461*H1461</f>
        <v>0</v>
      </c>
      <c r="Q1461" s="222">
        <v>0.00075000000000000002</v>
      </c>
      <c r="R1461" s="222">
        <f>Q1461*H1461</f>
        <v>0.018277500000000002</v>
      </c>
      <c r="S1461" s="222">
        <v>0</v>
      </c>
      <c r="T1461" s="223">
        <f>S1461*H1461</f>
        <v>0</v>
      </c>
      <c r="U1461" s="40"/>
      <c r="V1461" s="40"/>
      <c r="W1461" s="40"/>
      <c r="X1461" s="40"/>
      <c r="Y1461" s="40"/>
      <c r="Z1461" s="40"/>
      <c r="AA1461" s="40"/>
      <c r="AB1461" s="40"/>
      <c r="AC1461" s="40"/>
      <c r="AD1461" s="40"/>
      <c r="AE1461" s="40"/>
      <c r="AR1461" s="224" t="s">
        <v>281</v>
      </c>
      <c r="AT1461" s="224" t="s">
        <v>142</v>
      </c>
      <c r="AU1461" s="224" t="s">
        <v>80</v>
      </c>
      <c r="AY1461" s="19" t="s">
        <v>140</v>
      </c>
      <c r="BE1461" s="225">
        <f>IF(N1461="základní",J1461,0)</f>
        <v>0</v>
      </c>
      <c r="BF1461" s="225">
        <f>IF(N1461="snížená",J1461,0)</f>
        <v>0</v>
      </c>
      <c r="BG1461" s="225">
        <f>IF(N1461="zákl. přenesená",J1461,0)</f>
        <v>0</v>
      </c>
      <c r="BH1461" s="225">
        <f>IF(N1461="sníž. přenesená",J1461,0)</f>
        <v>0</v>
      </c>
      <c r="BI1461" s="225">
        <f>IF(N1461="nulová",J1461,0)</f>
        <v>0</v>
      </c>
      <c r="BJ1461" s="19" t="s">
        <v>78</v>
      </c>
      <c r="BK1461" s="225">
        <f>ROUND(I1461*H1461,2)</f>
        <v>0</v>
      </c>
      <c r="BL1461" s="19" t="s">
        <v>281</v>
      </c>
      <c r="BM1461" s="224" t="s">
        <v>1030</v>
      </c>
    </row>
    <row r="1462" s="2" customFormat="1">
      <c r="A1462" s="40"/>
      <c r="B1462" s="41"/>
      <c r="C1462" s="42"/>
      <c r="D1462" s="226" t="s">
        <v>149</v>
      </c>
      <c r="E1462" s="42"/>
      <c r="F1462" s="227" t="s">
        <v>1031</v>
      </c>
      <c r="G1462" s="42"/>
      <c r="H1462" s="42"/>
      <c r="I1462" s="228"/>
      <c r="J1462" s="42"/>
      <c r="K1462" s="42"/>
      <c r="L1462" s="46"/>
      <c r="M1462" s="229"/>
      <c r="N1462" s="230"/>
      <c r="O1462" s="86"/>
      <c r="P1462" s="86"/>
      <c r="Q1462" s="86"/>
      <c r="R1462" s="86"/>
      <c r="S1462" s="86"/>
      <c r="T1462" s="87"/>
      <c r="U1462" s="40"/>
      <c r="V1462" s="40"/>
      <c r="W1462" s="40"/>
      <c r="X1462" s="40"/>
      <c r="Y1462" s="40"/>
      <c r="Z1462" s="40"/>
      <c r="AA1462" s="40"/>
      <c r="AB1462" s="40"/>
      <c r="AC1462" s="40"/>
      <c r="AD1462" s="40"/>
      <c r="AE1462" s="40"/>
      <c r="AT1462" s="19" t="s">
        <v>149</v>
      </c>
      <c r="AU1462" s="19" t="s">
        <v>80</v>
      </c>
    </row>
    <row r="1463" s="13" customFormat="1">
      <c r="A1463" s="13"/>
      <c r="B1463" s="231"/>
      <c r="C1463" s="232"/>
      <c r="D1463" s="233" t="s">
        <v>151</v>
      </c>
      <c r="E1463" s="234" t="s">
        <v>18</v>
      </c>
      <c r="F1463" s="235" t="s">
        <v>435</v>
      </c>
      <c r="G1463" s="232"/>
      <c r="H1463" s="234" t="s">
        <v>18</v>
      </c>
      <c r="I1463" s="236"/>
      <c r="J1463" s="232"/>
      <c r="K1463" s="232"/>
      <c r="L1463" s="237"/>
      <c r="M1463" s="238"/>
      <c r="N1463" s="239"/>
      <c r="O1463" s="239"/>
      <c r="P1463" s="239"/>
      <c r="Q1463" s="239"/>
      <c r="R1463" s="239"/>
      <c r="S1463" s="239"/>
      <c r="T1463" s="240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41" t="s">
        <v>151</v>
      </c>
      <c r="AU1463" s="241" t="s">
        <v>80</v>
      </c>
      <c r="AV1463" s="13" t="s">
        <v>78</v>
      </c>
      <c r="AW1463" s="13" t="s">
        <v>33</v>
      </c>
      <c r="AX1463" s="13" t="s">
        <v>71</v>
      </c>
      <c r="AY1463" s="241" t="s">
        <v>140</v>
      </c>
    </row>
    <row r="1464" s="13" customFormat="1">
      <c r="A1464" s="13"/>
      <c r="B1464" s="231"/>
      <c r="C1464" s="232"/>
      <c r="D1464" s="233" t="s">
        <v>151</v>
      </c>
      <c r="E1464" s="234" t="s">
        <v>18</v>
      </c>
      <c r="F1464" s="235" t="s">
        <v>436</v>
      </c>
      <c r="G1464" s="232"/>
      <c r="H1464" s="234" t="s">
        <v>18</v>
      </c>
      <c r="I1464" s="236"/>
      <c r="J1464" s="232"/>
      <c r="K1464" s="232"/>
      <c r="L1464" s="237"/>
      <c r="M1464" s="238"/>
      <c r="N1464" s="239"/>
      <c r="O1464" s="239"/>
      <c r="P1464" s="239"/>
      <c r="Q1464" s="239"/>
      <c r="R1464" s="239"/>
      <c r="S1464" s="239"/>
      <c r="T1464" s="240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41" t="s">
        <v>151</v>
      </c>
      <c r="AU1464" s="241" t="s">
        <v>80</v>
      </c>
      <c r="AV1464" s="13" t="s">
        <v>78</v>
      </c>
      <c r="AW1464" s="13" t="s">
        <v>33</v>
      </c>
      <c r="AX1464" s="13" t="s">
        <v>71</v>
      </c>
      <c r="AY1464" s="241" t="s">
        <v>140</v>
      </c>
    </row>
    <row r="1465" s="14" customFormat="1">
      <c r="A1465" s="14"/>
      <c r="B1465" s="242"/>
      <c r="C1465" s="243"/>
      <c r="D1465" s="233" t="s">
        <v>151</v>
      </c>
      <c r="E1465" s="244" t="s">
        <v>18</v>
      </c>
      <c r="F1465" s="245" t="s">
        <v>470</v>
      </c>
      <c r="G1465" s="243"/>
      <c r="H1465" s="246">
        <v>3.8700000000000001</v>
      </c>
      <c r="I1465" s="247"/>
      <c r="J1465" s="243"/>
      <c r="K1465" s="243"/>
      <c r="L1465" s="248"/>
      <c r="M1465" s="249"/>
      <c r="N1465" s="250"/>
      <c r="O1465" s="250"/>
      <c r="P1465" s="250"/>
      <c r="Q1465" s="250"/>
      <c r="R1465" s="250"/>
      <c r="S1465" s="250"/>
      <c r="T1465" s="251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2" t="s">
        <v>151</v>
      </c>
      <c r="AU1465" s="252" t="s">
        <v>80</v>
      </c>
      <c r="AV1465" s="14" t="s">
        <v>80</v>
      </c>
      <c r="AW1465" s="14" t="s">
        <v>33</v>
      </c>
      <c r="AX1465" s="14" t="s">
        <v>71</v>
      </c>
      <c r="AY1465" s="252" t="s">
        <v>140</v>
      </c>
    </row>
    <row r="1466" s="14" customFormat="1">
      <c r="A1466" s="14"/>
      <c r="B1466" s="242"/>
      <c r="C1466" s="243"/>
      <c r="D1466" s="233" t="s">
        <v>151</v>
      </c>
      <c r="E1466" s="244" t="s">
        <v>18</v>
      </c>
      <c r="F1466" s="245" t="s">
        <v>1032</v>
      </c>
      <c r="G1466" s="243"/>
      <c r="H1466" s="246">
        <v>1.95</v>
      </c>
      <c r="I1466" s="247"/>
      <c r="J1466" s="243"/>
      <c r="K1466" s="243"/>
      <c r="L1466" s="248"/>
      <c r="M1466" s="249"/>
      <c r="N1466" s="250"/>
      <c r="O1466" s="250"/>
      <c r="P1466" s="250"/>
      <c r="Q1466" s="250"/>
      <c r="R1466" s="250"/>
      <c r="S1466" s="250"/>
      <c r="T1466" s="251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2" t="s">
        <v>151</v>
      </c>
      <c r="AU1466" s="252" t="s">
        <v>80</v>
      </c>
      <c r="AV1466" s="14" t="s">
        <v>80</v>
      </c>
      <c r="AW1466" s="14" t="s">
        <v>33</v>
      </c>
      <c r="AX1466" s="14" t="s">
        <v>71</v>
      </c>
      <c r="AY1466" s="252" t="s">
        <v>140</v>
      </c>
    </row>
    <row r="1467" s="14" customFormat="1">
      <c r="A1467" s="14"/>
      <c r="B1467" s="242"/>
      <c r="C1467" s="243"/>
      <c r="D1467" s="233" t="s">
        <v>151</v>
      </c>
      <c r="E1467" s="244" t="s">
        <v>18</v>
      </c>
      <c r="F1467" s="245" t="s">
        <v>1033</v>
      </c>
      <c r="G1467" s="243"/>
      <c r="H1467" s="246">
        <v>2.2799999999999998</v>
      </c>
      <c r="I1467" s="247"/>
      <c r="J1467" s="243"/>
      <c r="K1467" s="243"/>
      <c r="L1467" s="248"/>
      <c r="M1467" s="249"/>
      <c r="N1467" s="250"/>
      <c r="O1467" s="250"/>
      <c r="P1467" s="250"/>
      <c r="Q1467" s="250"/>
      <c r="R1467" s="250"/>
      <c r="S1467" s="250"/>
      <c r="T1467" s="251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2" t="s">
        <v>151</v>
      </c>
      <c r="AU1467" s="252" t="s">
        <v>80</v>
      </c>
      <c r="AV1467" s="14" t="s">
        <v>80</v>
      </c>
      <c r="AW1467" s="14" t="s">
        <v>33</v>
      </c>
      <c r="AX1467" s="14" t="s">
        <v>71</v>
      </c>
      <c r="AY1467" s="252" t="s">
        <v>140</v>
      </c>
    </row>
    <row r="1468" s="14" customFormat="1">
      <c r="A1468" s="14"/>
      <c r="B1468" s="242"/>
      <c r="C1468" s="243"/>
      <c r="D1468" s="233" t="s">
        <v>151</v>
      </c>
      <c r="E1468" s="244" t="s">
        <v>18</v>
      </c>
      <c r="F1468" s="245" t="s">
        <v>473</v>
      </c>
      <c r="G1468" s="243"/>
      <c r="H1468" s="246">
        <v>0.78000000000000003</v>
      </c>
      <c r="I1468" s="247"/>
      <c r="J1468" s="243"/>
      <c r="K1468" s="243"/>
      <c r="L1468" s="248"/>
      <c r="M1468" s="249"/>
      <c r="N1468" s="250"/>
      <c r="O1468" s="250"/>
      <c r="P1468" s="250"/>
      <c r="Q1468" s="250"/>
      <c r="R1468" s="250"/>
      <c r="S1468" s="250"/>
      <c r="T1468" s="251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2" t="s">
        <v>151</v>
      </c>
      <c r="AU1468" s="252" t="s">
        <v>80</v>
      </c>
      <c r="AV1468" s="14" t="s">
        <v>80</v>
      </c>
      <c r="AW1468" s="14" t="s">
        <v>33</v>
      </c>
      <c r="AX1468" s="14" t="s">
        <v>71</v>
      </c>
      <c r="AY1468" s="252" t="s">
        <v>140</v>
      </c>
    </row>
    <row r="1469" s="13" customFormat="1">
      <c r="A1469" s="13"/>
      <c r="B1469" s="231"/>
      <c r="C1469" s="232"/>
      <c r="D1469" s="233" t="s">
        <v>151</v>
      </c>
      <c r="E1469" s="234" t="s">
        <v>18</v>
      </c>
      <c r="F1469" s="235" t="s">
        <v>441</v>
      </c>
      <c r="G1469" s="232"/>
      <c r="H1469" s="234" t="s">
        <v>18</v>
      </c>
      <c r="I1469" s="236"/>
      <c r="J1469" s="232"/>
      <c r="K1469" s="232"/>
      <c r="L1469" s="237"/>
      <c r="M1469" s="238"/>
      <c r="N1469" s="239"/>
      <c r="O1469" s="239"/>
      <c r="P1469" s="239"/>
      <c r="Q1469" s="239"/>
      <c r="R1469" s="239"/>
      <c r="S1469" s="239"/>
      <c r="T1469" s="240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1" t="s">
        <v>151</v>
      </c>
      <c r="AU1469" s="241" t="s">
        <v>80</v>
      </c>
      <c r="AV1469" s="13" t="s">
        <v>78</v>
      </c>
      <c r="AW1469" s="13" t="s">
        <v>33</v>
      </c>
      <c r="AX1469" s="13" t="s">
        <v>71</v>
      </c>
      <c r="AY1469" s="241" t="s">
        <v>140</v>
      </c>
    </row>
    <row r="1470" s="14" customFormat="1">
      <c r="A1470" s="14"/>
      <c r="B1470" s="242"/>
      <c r="C1470" s="243"/>
      <c r="D1470" s="233" t="s">
        <v>151</v>
      </c>
      <c r="E1470" s="244" t="s">
        <v>18</v>
      </c>
      <c r="F1470" s="245" t="s">
        <v>478</v>
      </c>
      <c r="G1470" s="243"/>
      <c r="H1470" s="246">
        <v>0.089999999999999997</v>
      </c>
      <c r="I1470" s="247"/>
      <c r="J1470" s="243"/>
      <c r="K1470" s="243"/>
      <c r="L1470" s="248"/>
      <c r="M1470" s="249"/>
      <c r="N1470" s="250"/>
      <c r="O1470" s="250"/>
      <c r="P1470" s="250"/>
      <c r="Q1470" s="250"/>
      <c r="R1470" s="250"/>
      <c r="S1470" s="250"/>
      <c r="T1470" s="251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2" t="s">
        <v>151</v>
      </c>
      <c r="AU1470" s="252" t="s">
        <v>80</v>
      </c>
      <c r="AV1470" s="14" t="s">
        <v>80</v>
      </c>
      <c r="AW1470" s="14" t="s">
        <v>33</v>
      </c>
      <c r="AX1470" s="14" t="s">
        <v>71</v>
      </c>
      <c r="AY1470" s="252" t="s">
        <v>140</v>
      </c>
    </row>
    <row r="1471" s="14" customFormat="1">
      <c r="A1471" s="14"/>
      <c r="B1471" s="242"/>
      <c r="C1471" s="243"/>
      <c r="D1471" s="233" t="s">
        <v>151</v>
      </c>
      <c r="E1471" s="244" t="s">
        <v>18</v>
      </c>
      <c r="F1471" s="245" t="s">
        <v>479</v>
      </c>
      <c r="G1471" s="243"/>
      <c r="H1471" s="246">
        <v>1.49</v>
      </c>
      <c r="I1471" s="247"/>
      <c r="J1471" s="243"/>
      <c r="K1471" s="243"/>
      <c r="L1471" s="248"/>
      <c r="M1471" s="249"/>
      <c r="N1471" s="250"/>
      <c r="O1471" s="250"/>
      <c r="P1471" s="250"/>
      <c r="Q1471" s="250"/>
      <c r="R1471" s="250"/>
      <c r="S1471" s="250"/>
      <c r="T1471" s="251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2" t="s">
        <v>151</v>
      </c>
      <c r="AU1471" s="252" t="s">
        <v>80</v>
      </c>
      <c r="AV1471" s="14" t="s">
        <v>80</v>
      </c>
      <c r="AW1471" s="14" t="s">
        <v>33</v>
      </c>
      <c r="AX1471" s="14" t="s">
        <v>71</v>
      </c>
      <c r="AY1471" s="252" t="s">
        <v>140</v>
      </c>
    </row>
    <row r="1472" s="14" customFormat="1">
      <c r="A1472" s="14"/>
      <c r="B1472" s="242"/>
      <c r="C1472" s="243"/>
      <c r="D1472" s="233" t="s">
        <v>151</v>
      </c>
      <c r="E1472" s="244" t="s">
        <v>18</v>
      </c>
      <c r="F1472" s="245" t="s">
        <v>479</v>
      </c>
      <c r="G1472" s="243"/>
      <c r="H1472" s="246">
        <v>1.49</v>
      </c>
      <c r="I1472" s="247"/>
      <c r="J1472" s="243"/>
      <c r="K1472" s="243"/>
      <c r="L1472" s="248"/>
      <c r="M1472" s="249"/>
      <c r="N1472" s="250"/>
      <c r="O1472" s="250"/>
      <c r="P1472" s="250"/>
      <c r="Q1472" s="250"/>
      <c r="R1472" s="250"/>
      <c r="S1472" s="250"/>
      <c r="T1472" s="251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2" t="s">
        <v>151</v>
      </c>
      <c r="AU1472" s="252" t="s">
        <v>80</v>
      </c>
      <c r="AV1472" s="14" t="s">
        <v>80</v>
      </c>
      <c r="AW1472" s="14" t="s">
        <v>33</v>
      </c>
      <c r="AX1472" s="14" t="s">
        <v>71</v>
      </c>
      <c r="AY1472" s="252" t="s">
        <v>140</v>
      </c>
    </row>
    <row r="1473" s="14" customFormat="1">
      <c r="A1473" s="14"/>
      <c r="B1473" s="242"/>
      <c r="C1473" s="243"/>
      <c r="D1473" s="233" t="s">
        <v>151</v>
      </c>
      <c r="E1473" s="244" t="s">
        <v>18</v>
      </c>
      <c r="F1473" s="245" t="s">
        <v>478</v>
      </c>
      <c r="G1473" s="243"/>
      <c r="H1473" s="246">
        <v>0.089999999999999997</v>
      </c>
      <c r="I1473" s="247"/>
      <c r="J1473" s="243"/>
      <c r="K1473" s="243"/>
      <c r="L1473" s="248"/>
      <c r="M1473" s="249"/>
      <c r="N1473" s="250"/>
      <c r="O1473" s="250"/>
      <c r="P1473" s="250"/>
      <c r="Q1473" s="250"/>
      <c r="R1473" s="250"/>
      <c r="S1473" s="250"/>
      <c r="T1473" s="251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2" t="s">
        <v>151</v>
      </c>
      <c r="AU1473" s="252" t="s">
        <v>80</v>
      </c>
      <c r="AV1473" s="14" t="s">
        <v>80</v>
      </c>
      <c r="AW1473" s="14" t="s">
        <v>33</v>
      </c>
      <c r="AX1473" s="14" t="s">
        <v>71</v>
      </c>
      <c r="AY1473" s="252" t="s">
        <v>140</v>
      </c>
    </row>
    <row r="1474" s="13" customFormat="1">
      <c r="A1474" s="13"/>
      <c r="B1474" s="231"/>
      <c r="C1474" s="232"/>
      <c r="D1474" s="233" t="s">
        <v>151</v>
      </c>
      <c r="E1474" s="234" t="s">
        <v>18</v>
      </c>
      <c r="F1474" s="235" t="s">
        <v>444</v>
      </c>
      <c r="G1474" s="232"/>
      <c r="H1474" s="234" t="s">
        <v>18</v>
      </c>
      <c r="I1474" s="236"/>
      <c r="J1474" s="232"/>
      <c r="K1474" s="232"/>
      <c r="L1474" s="237"/>
      <c r="M1474" s="238"/>
      <c r="N1474" s="239"/>
      <c r="O1474" s="239"/>
      <c r="P1474" s="239"/>
      <c r="Q1474" s="239"/>
      <c r="R1474" s="239"/>
      <c r="S1474" s="239"/>
      <c r="T1474" s="240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1" t="s">
        <v>151</v>
      </c>
      <c r="AU1474" s="241" t="s">
        <v>80</v>
      </c>
      <c r="AV1474" s="13" t="s">
        <v>78</v>
      </c>
      <c r="AW1474" s="13" t="s">
        <v>33</v>
      </c>
      <c r="AX1474" s="13" t="s">
        <v>71</v>
      </c>
      <c r="AY1474" s="241" t="s">
        <v>140</v>
      </c>
    </row>
    <row r="1475" s="14" customFormat="1">
      <c r="A1475" s="14"/>
      <c r="B1475" s="242"/>
      <c r="C1475" s="243"/>
      <c r="D1475" s="233" t="s">
        <v>151</v>
      </c>
      <c r="E1475" s="244" t="s">
        <v>18</v>
      </c>
      <c r="F1475" s="245" t="s">
        <v>473</v>
      </c>
      <c r="G1475" s="243"/>
      <c r="H1475" s="246">
        <v>0.78000000000000003</v>
      </c>
      <c r="I1475" s="247"/>
      <c r="J1475" s="243"/>
      <c r="K1475" s="243"/>
      <c r="L1475" s="248"/>
      <c r="M1475" s="249"/>
      <c r="N1475" s="250"/>
      <c r="O1475" s="250"/>
      <c r="P1475" s="250"/>
      <c r="Q1475" s="250"/>
      <c r="R1475" s="250"/>
      <c r="S1475" s="250"/>
      <c r="T1475" s="251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2" t="s">
        <v>151</v>
      </c>
      <c r="AU1475" s="252" t="s">
        <v>80</v>
      </c>
      <c r="AV1475" s="14" t="s">
        <v>80</v>
      </c>
      <c r="AW1475" s="14" t="s">
        <v>33</v>
      </c>
      <c r="AX1475" s="14" t="s">
        <v>71</v>
      </c>
      <c r="AY1475" s="252" t="s">
        <v>140</v>
      </c>
    </row>
    <row r="1476" s="14" customFormat="1">
      <c r="A1476" s="14"/>
      <c r="B1476" s="242"/>
      <c r="C1476" s="243"/>
      <c r="D1476" s="233" t="s">
        <v>151</v>
      </c>
      <c r="E1476" s="244" t="s">
        <v>18</v>
      </c>
      <c r="F1476" s="245" t="s">
        <v>1034</v>
      </c>
      <c r="G1476" s="243"/>
      <c r="H1476" s="246">
        <v>2.2400000000000002</v>
      </c>
      <c r="I1476" s="247"/>
      <c r="J1476" s="243"/>
      <c r="K1476" s="243"/>
      <c r="L1476" s="248"/>
      <c r="M1476" s="249"/>
      <c r="N1476" s="250"/>
      <c r="O1476" s="250"/>
      <c r="P1476" s="250"/>
      <c r="Q1476" s="250"/>
      <c r="R1476" s="250"/>
      <c r="S1476" s="250"/>
      <c r="T1476" s="251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2" t="s">
        <v>151</v>
      </c>
      <c r="AU1476" s="252" t="s">
        <v>80</v>
      </c>
      <c r="AV1476" s="14" t="s">
        <v>80</v>
      </c>
      <c r="AW1476" s="14" t="s">
        <v>33</v>
      </c>
      <c r="AX1476" s="14" t="s">
        <v>71</v>
      </c>
      <c r="AY1476" s="252" t="s">
        <v>140</v>
      </c>
    </row>
    <row r="1477" s="14" customFormat="1">
      <c r="A1477" s="14"/>
      <c r="B1477" s="242"/>
      <c r="C1477" s="243"/>
      <c r="D1477" s="233" t="s">
        <v>151</v>
      </c>
      <c r="E1477" s="244" t="s">
        <v>18</v>
      </c>
      <c r="F1477" s="245" t="s">
        <v>1035</v>
      </c>
      <c r="G1477" s="243"/>
      <c r="H1477" s="246">
        <v>1.8999999999999999</v>
      </c>
      <c r="I1477" s="247"/>
      <c r="J1477" s="243"/>
      <c r="K1477" s="243"/>
      <c r="L1477" s="248"/>
      <c r="M1477" s="249"/>
      <c r="N1477" s="250"/>
      <c r="O1477" s="250"/>
      <c r="P1477" s="250"/>
      <c r="Q1477" s="250"/>
      <c r="R1477" s="250"/>
      <c r="S1477" s="250"/>
      <c r="T1477" s="251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2" t="s">
        <v>151</v>
      </c>
      <c r="AU1477" s="252" t="s">
        <v>80</v>
      </c>
      <c r="AV1477" s="14" t="s">
        <v>80</v>
      </c>
      <c r="AW1477" s="14" t="s">
        <v>33</v>
      </c>
      <c r="AX1477" s="14" t="s">
        <v>71</v>
      </c>
      <c r="AY1477" s="252" t="s">
        <v>140</v>
      </c>
    </row>
    <row r="1478" s="14" customFormat="1">
      <c r="A1478" s="14"/>
      <c r="B1478" s="242"/>
      <c r="C1478" s="243"/>
      <c r="D1478" s="233" t="s">
        <v>151</v>
      </c>
      <c r="E1478" s="244" t="s">
        <v>18</v>
      </c>
      <c r="F1478" s="245" t="s">
        <v>1036</v>
      </c>
      <c r="G1478" s="243"/>
      <c r="H1478" s="246">
        <v>1.8</v>
      </c>
      <c r="I1478" s="247"/>
      <c r="J1478" s="243"/>
      <c r="K1478" s="243"/>
      <c r="L1478" s="248"/>
      <c r="M1478" s="249"/>
      <c r="N1478" s="250"/>
      <c r="O1478" s="250"/>
      <c r="P1478" s="250"/>
      <c r="Q1478" s="250"/>
      <c r="R1478" s="250"/>
      <c r="S1478" s="250"/>
      <c r="T1478" s="251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2" t="s">
        <v>151</v>
      </c>
      <c r="AU1478" s="252" t="s">
        <v>80</v>
      </c>
      <c r="AV1478" s="14" t="s">
        <v>80</v>
      </c>
      <c r="AW1478" s="14" t="s">
        <v>33</v>
      </c>
      <c r="AX1478" s="14" t="s">
        <v>71</v>
      </c>
      <c r="AY1478" s="252" t="s">
        <v>140</v>
      </c>
    </row>
    <row r="1479" s="14" customFormat="1">
      <c r="A1479" s="14"/>
      <c r="B1479" s="242"/>
      <c r="C1479" s="243"/>
      <c r="D1479" s="233" t="s">
        <v>151</v>
      </c>
      <c r="E1479" s="244" t="s">
        <v>18</v>
      </c>
      <c r="F1479" s="245" t="s">
        <v>1037</v>
      </c>
      <c r="G1479" s="243"/>
      <c r="H1479" s="246">
        <v>2.04</v>
      </c>
      <c r="I1479" s="247"/>
      <c r="J1479" s="243"/>
      <c r="K1479" s="243"/>
      <c r="L1479" s="248"/>
      <c r="M1479" s="249"/>
      <c r="N1479" s="250"/>
      <c r="O1479" s="250"/>
      <c r="P1479" s="250"/>
      <c r="Q1479" s="250"/>
      <c r="R1479" s="250"/>
      <c r="S1479" s="250"/>
      <c r="T1479" s="251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2" t="s">
        <v>151</v>
      </c>
      <c r="AU1479" s="252" t="s">
        <v>80</v>
      </c>
      <c r="AV1479" s="14" t="s">
        <v>80</v>
      </c>
      <c r="AW1479" s="14" t="s">
        <v>33</v>
      </c>
      <c r="AX1479" s="14" t="s">
        <v>71</v>
      </c>
      <c r="AY1479" s="252" t="s">
        <v>140</v>
      </c>
    </row>
    <row r="1480" s="13" customFormat="1">
      <c r="A1480" s="13"/>
      <c r="B1480" s="231"/>
      <c r="C1480" s="232"/>
      <c r="D1480" s="233" t="s">
        <v>151</v>
      </c>
      <c r="E1480" s="234" t="s">
        <v>18</v>
      </c>
      <c r="F1480" s="235" t="s">
        <v>450</v>
      </c>
      <c r="G1480" s="232"/>
      <c r="H1480" s="234" t="s">
        <v>18</v>
      </c>
      <c r="I1480" s="236"/>
      <c r="J1480" s="232"/>
      <c r="K1480" s="232"/>
      <c r="L1480" s="237"/>
      <c r="M1480" s="238"/>
      <c r="N1480" s="239"/>
      <c r="O1480" s="239"/>
      <c r="P1480" s="239"/>
      <c r="Q1480" s="239"/>
      <c r="R1480" s="239"/>
      <c r="S1480" s="239"/>
      <c r="T1480" s="240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1" t="s">
        <v>151</v>
      </c>
      <c r="AU1480" s="241" t="s">
        <v>80</v>
      </c>
      <c r="AV1480" s="13" t="s">
        <v>78</v>
      </c>
      <c r="AW1480" s="13" t="s">
        <v>33</v>
      </c>
      <c r="AX1480" s="13" t="s">
        <v>71</v>
      </c>
      <c r="AY1480" s="241" t="s">
        <v>140</v>
      </c>
    </row>
    <row r="1481" s="14" customFormat="1">
      <c r="A1481" s="14"/>
      <c r="B1481" s="242"/>
      <c r="C1481" s="243"/>
      <c r="D1481" s="233" t="s">
        <v>151</v>
      </c>
      <c r="E1481" s="244" t="s">
        <v>18</v>
      </c>
      <c r="F1481" s="245" t="s">
        <v>1038</v>
      </c>
      <c r="G1481" s="243"/>
      <c r="H1481" s="246">
        <v>1.21</v>
      </c>
      <c r="I1481" s="247"/>
      <c r="J1481" s="243"/>
      <c r="K1481" s="243"/>
      <c r="L1481" s="248"/>
      <c r="M1481" s="249"/>
      <c r="N1481" s="250"/>
      <c r="O1481" s="250"/>
      <c r="P1481" s="250"/>
      <c r="Q1481" s="250"/>
      <c r="R1481" s="250"/>
      <c r="S1481" s="250"/>
      <c r="T1481" s="251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2" t="s">
        <v>151</v>
      </c>
      <c r="AU1481" s="252" t="s">
        <v>80</v>
      </c>
      <c r="AV1481" s="14" t="s">
        <v>80</v>
      </c>
      <c r="AW1481" s="14" t="s">
        <v>33</v>
      </c>
      <c r="AX1481" s="14" t="s">
        <v>71</v>
      </c>
      <c r="AY1481" s="252" t="s">
        <v>140</v>
      </c>
    </row>
    <row r="1482" s="14" customFormat="1">
      <c r="A1482" s="14"/>
      <c r="B1482" s="242"/>
      <c r="C1482" s="243"/>
      <c r="D1482" s="233" t="s">
        <v>151</v>
      </c>
      <c r="E1482" s="244" t="s">
        <v>18</v>
      </c>
      <c r="F1482" s="245" t="s">
        <v>1039</v>
      </c>
      <c r="G1482" s="243"/>
      <c r="H1482" s="246">
        <v>0.92000000000000004</v>
      </c>
      <c r="I1482" s="247"/>
      <c r="J1482" s="243"/>
      <c r="K1482" s="243"/>
      <c r="L1482" s="248"/>
      <c r="M1482" s="249"/>
      <c r="N1482" s="250"/>
      <c r="O1482" s="250"/>
      <c r="P1482" s="250"/>
      <c r="Q1482" s="250"/>
      <c r="R1482" s="250"/>
      <c r="S1482" s="250"/>
      <c r="T1482" s="251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2" t="s">
        <v>151</v>
      </c>
      <c r="AU1482" s="252" t="s">
        <v>80</v>
      </c>
      <c r="AV1482" s="14" t="s">
        <v>80</v>
      </c>
      <c r="AW1482" s="14" t="s">
        <v>33</v>
      </c>
      <c r="AX1482" s="14" t="s">
        <v>71</v>
      </c>
      <c r="AY1482" s="252" t="s">
        <v>140</v>
      </c>
    </row>
    <row r="1483" s="14" customFormat="1">
      <c r="A1483" s="14"/>
      <c r="B1483" s="242"/>
      <c r="C1483" s="243"/>
      <c r="D1483" s="233" t="s">
        <v>151</v>
      </c>
      <c r="E1483" s="244" t="s">
        <v>18</v>
      </c>
      <c r="F1483" s="245" t="s">
        <v>1040</v>
      </c>
      <c r="G1483" s="243"/>
      <c r="H1483" s="246">
        <v>0.71999999999999997</v>
      </c>
      <c r="I1483" s="247"/>
      <c r="J1483" s="243"/>
      <c r="K1483" s="243"/>
      <c r="L1483" s="248"/>
      <c r="M1483" s="249"/>
      <c r="N1483" s="250"/>
      <c r="O1483" s="250"/>
      <c r="P1483" s="250"/>
      <c r="Q1483" s="250"/>
      <c r="R1483" s="250"/>
      <c r="S1483" s="250"/>
      <c r="T1483" s="251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2" t="s">
        <v>151</v>
      </c>
      <c r="AU1483" s="252" t="s">
        <v>80</v>
      </c>
      <c r="AV1483" s="14" t="s">
        <v>80</v>
      </c>
      <c r="AW1483" s="14" t="s">
        <v>33</v>
      </c>
      <c r="AX1483" s="14" t="s">
        <v>71</v>
      </c>
      <c r="AY1483" s="252" t="s">
        <v>140</v>
      </c>
    </row>
    <row r="1484" s="14" customFormat="1">
      <c r="A1484" s="14"/>
      <c r="B1484" s="242"/>
      <c r="C1484" s="243"/>
      <c r="D1484" s="233" t="s">
        <v>151</v>
      </c>
      <c r="E1484" s="244" t="s">
        <v>18</v>
      </c>
      <c r="F1484" s="245" t="s">
        <v>1040</v>
      </c>
      <c r="G1484" s="243"/>
      <c r="H1484" s="246">
        <v>0.71999999999999997</v>
      </c>
      <c r="I1484" s="247"/>
      <c r="J1484" s="243"/>
      <c r="K1484" s="243"/>
      <c r="L1484" s="248"/>
      <c r="M1484" s="249"/>
      <c r="N1484" s="250"/>
      <c r="O1484" s="250"/>
      <c r="P1484" s="250"/>
      <c r="Q1484" s="250"/>
      <c r="R1484" s="250"/>
      <c r="S1484" s="250"/>
      <c r="T1484" s="251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2" t="s">
        <v>151</v>
      </c>
      <c r="AU1484" s="252" t="s">
        <v>80</v>
      </c>
      <c r="AV1484" s="14" t="s">
        <v>80</v>
      </c>
      <c r="AW1484" s="14" t="s">
        <v>33</v>
      </c>
      <c r="AX1484" s="14" t="s">
        <v>71</v>
      </c>
      <c r="AY1484" s="252" t="s">
        <v>140</v>
      </c>
    </row>
    <row r="1485" s="15" customFormat="1">
      <c r="A1485" s="15"/>
      <c r="B1485" s="253"/>
      <c r="C1485" s="254"/>
      <c r="D1485" s="233" t="s">
        <v>151</v>
      </c>
      <c r="E1485" s="255" t="s">
        <v>18</v>
      </c>
      <c r="F1485" s="256" t="s">
        <v>154</v>
      </c>
      <c r="G1485" s="254"/>
      <c r="H1485" s="257">
        <v>24.369999999999997</v>
      </c>
      <c r="I1485" s="258"/>
      <c r="J1485" s="254"/>
      <c r="K1485" s="254"/>
      <c r="L1485" s="259"/>
      <c r="M1485" s="260"/>
      <c r="N1485" s="261"/>
      <c r="O1485" s="261"/>
      <c r="P1485" s="261"/>
      <c r="Q1485" s="261"/>
      <c r="R1485" s="261"/>
      <c r="S1485" s="261"/>
      <c r="T1485" s="262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15"/>
      <c r="AT1485" s="263" t="s">
        <v>151</v>
      </c>
      <c r="AU1485" s="263" t="s">
        <v>80</v>
      </c>
      <c r="AV1485" s="15" t="s">
        <v>147</v>
      </c>
      <c r="AW1485" s="15" t="s">
        <v>33</v>
      </c>
      <c r="AX1485" s="15" t="s">
        <v>78</v>
      </c>
      <c r="AY1485" s="263" t="s">
        <v>140</v>
      </c>
    </row>
    <row r="1486" s="2" customFormat="1" ht="21.75" customHeight="1">
      <c r="A1486" s="40"/>
      <c r="B1486" s="41"/>
      <c r="C1486" s="214" t="s">
        <v>1041</v>
      </c>
      <c r="D1486" s="214" t="s">
        <v>142</v>
      </c>
      <c r="E1486" s="215" t="s">
        <v>1042</v>
      </c>
      <c r="F1486" s="216" t="s">
        <v>1043</v>
      </c>
      <c r="G1486" s="217" t="s">
        <v>345</v>
      </c>
      <c r="H1486" s="218">
        <v>121.77</v>
      </c>
      <c r="I1486" s="219"/>
      <c r="J1486" s="218">
        <f>ROUND(I1486*H1486,2)</f>
        <v>0</v>
      </c>
      <c r="K1486" s="216" t="s">
        <v>146</v>
      </c>
      <c r="L1486" s="46"/>
      <c r="M1486" s="220" t="s">
        <v>18</v>
      </c>
      <c r="N1486" s="221" t="s">
        <v>42</v>
      </c>
      <c r="O1486" s="86"/>
      <c r="P1486" s="222">
        <f>O1486*H1486</f>
        <v>0</v>
      </c>
      <c r="Q1486" s="222">
        <v>0.00016000000000000001</v>
      </c>
      <c r="R1486" s="222">
        <f>Q1486*H1486</f>
        <v>0.019483200000000003</v>
      </c>
      <c r="S1486" s="222">
        <v>0</v>
      </c>
      <c r="T1486" s="223">
        <f>S1486*H1486</f>
        <v>0</v>
      </c>
      <c r="U1486" s="40"/>
      <c r="V1486" s="40"/>
      <c r="W1486" s="40"/>
      <c r="X1486" s="40"/>
      <c r="Y1486" s="40"/>
      <c r="Z1486" s="40"/>
      <c r="AA1486" s="40"/>
      <c r="AB1486" s="40"/>
      <c r="AC1486" s="40"/>
      <c r="AD1486" s="40"/>
      <c r="AE1486" s="40"/>
      <c r="AR1486" s="224" t="s">
        <v>281</v>
      </c>
      <c r="AT1486" s="224" t="s">
        <v>142</v>
      </c>
      <c r="AU1486" s="224" t="s">
        <v>80</v>
      </c>
      <c r="AY1486" s="19" t="s">
        <v>140</v>
      </c>
      <c r="BE1486" s="225">
        <f>IF(N1486="základní",J1486,0)</f>
        <v>0</v>
      </c>
      <c r="BF1486" s="225">
        <f>IF(N1486="snížená",J1486,0)</f>
        <v>0</v>
      </c>
      <c r="BG1486" s="225">
        <f>IF(N1486="zákl. přenesená",J1486,0)</f>
        <v>0</v>
      </c>
      <c r="BH1486" s="225">
        <f>IF(N1486="sníž. přenesená",J1486,0)</f>
        <v>0</v>
      </c>
      <c r="BI1486" s="225">
        <f>IF(N1486="nulová",J1486,0)</f>
        <v>0</v>
      </c>
      <c r="BJ1486" s="19" t="s">
        <v>78</v>
      </c>
      <c r="BK1486" s="225">
        <f>ROUND(I1486*H1486,2)</f>
        <v>0</v>
      </c>
      <c r="BL1486" s="19" t="s">
        <v>281</v>
      </c>
      <c r="BM1486" s="224" t="s">
        <v>1044</v>
      </c>
    </row>
    <row r="1487" s="2" customFormat="1">
      <c r="A1487" s="40"/>
      <c r="B1487" s="41"/>
      <c r="C1487" s="42"/>
      <c r="D1487" s="226" t="s">
        <v>149</v>
      </c>
      <c r="E1487" s="42"/>
      <c r="F1487" s="227" t="s">
        <v>1045</v>
      </c>
      <c r="G1487" s="42"/>
      <c r="H1487" s="42"/>
      <c r="I1487" s="228"/>
      <c r="J1487" s="42"/>
      <c r="K1487" s="42"/>
      <c r="L1487" s="46"/>
      <c r="M1487" s="229"/>
      <c r="N1487" s="230"/>
      <c r="O1487" s="86"/>
      <c r="P1487" s="86"/>
      <c r="Q1487" s="86"/>
      <c r="R1487" s="86"/>
      <c r="S1487" s="86"/>
      <c r="T1487" s="87"/>
      <c r="U1487" s="40"/>
      <c r="V1487" s="40"/>
      <c r="W1487" s="40"/>
      <c r="X1487" s="40"/>
      <c r="Y1487" s="40"/>
      <c r="Z1487" s="40"/>
      <c r="AA1487" s="40"/>
      <c r="AB1487" s="40"/>
      <c r="AC1487" s="40"/>
      <c r="AD1487" s="40"/>
      <c r="AE1487" s="40"/>
      <c r="AT1487" s="19" t="s">
        <v>149</v>
      </c>
      <c r="AU1487" s="19" t="s">
        <v>80</v>
      </c>
    </row>
    <row r="1488" s="13" customFormat="1">
      <c r="A1488" s="13"/>
      <c r="B1488" s="231"/>
      <c r="C1488" s="232"/>
      <c r="D1488" s="233" t="s">
        <v>151</v>
      </c>
      <c r="E1488" s="234" t="s">
        <v>18</v>
      </c>
      <c r="F1488" s="235" t="s">
        <v>435</v>
      </c>
      <c r="G1488" s="232"/>
      <c r="H1488" s="234" t="s">
        <v>18</v>
      </c>
      <c r="I1488" s="236"/>
      <c r="J1488" s="232"/>
      <c r="K1488" s="232"/>
      <c r="L1488" s="237"/>
      <c r="M1488" s="238"/>
      <c r="N1488" s="239"/>
      <c r="O1488" s="239"/>
      <c r="P1488" s="239"/>
      <c r="Q1488" s="239"/>
      <c r="R1488" s="239"/>
      <c r="S1488" s="239"/>
      <c r="T1488" s="240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1" t="s">
        <v>151</v>
      </c>
      <c r="AU1488" s="241" t="s">
        <v>80</v>
      </c>
      <c r="AV1488" s="13" t="s">
        <v>78</v>
      </c>
      <c r="AW1488" s="13" t="s">
        <v>33</v>
      </c>
      <c r="AX1488" s="13" t="s">
        <v>71</v>
      </c>
      <c r="AY1488" s="241" t="s">
        <v>140</v>
      </c>
    </row>
    <row r="1489" s="13" customFormat="1">
      <c r="A1489" s="13"/>
      <c r="B1489" s="231"/>
      <c r="C1489" s="232"/>
      <c r="D1489" s="233" t="s">
        <v>151</v>
      </c>
      <c r="E1489" s="234" t="s">
        <v>18</v>
      </c>
      <c r="F1489" s="235" t="s">
        <v>436</v>
      </c>
      <c r="G1489" s="232"/>
      <c r="H1489" s="234" t="s">
        <v>18</v>
      </c>
      <c r="I1489" s="236"/>
      <c r="J1489" s="232"/>
      <c r="K1489" s="232"/>
      <c r="L1489" s="237"/>
      <c r="M1489" s="238"/>
      <c r="N1489" s="239"/>
      <c r="O1489" s="239"/>
      <c r="P1489" s="239"/>
      <c r="Q1489" s="239"/>
      <c r="R1489" s="239"/>
      <c r="S1489" s="239"/>
      <c r="T1489" s="240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1" t="s">
        <v>151</v>
      </c>
      <c r="AU1489" s="241" t="s">
        <v>80</v>
      </c>
      <c r="AV1489" s="13" t="s">
        <v>78</v>
      </c>
      <c r="AW1489" s="13" t="s">
        <v>33</v>
      </c>
      <c r="AX1489" s="13" t="s">
        <v>71</v>
      </c>
      <c r="AY1489" s="241" t="s">
        <v>140</v>
      </c>
    </row>
    <row r="1490" s="14" customFormat="1">
      <c r="A1490" s="14"/>
      <c r="B1490" s="242"/>
      <c r="C1490" s="243"/>
      <c r="D1490" s="233" t="s">
        <v>151</v>
      </c>
      <c r="E1490" s="244" t="s">
        <v>18</v>
      </c>
      <c r="F1490" s="245" t="s">
        <v>1046</v>
      </c>
      <c r="G1490" s="243"/>
      <c r="H1490" s="246">
        <v>19.34</v>
      </c>
      <c r="I1490" s="247"/>
      <c r="J1490" s="243"/>
      <c r="K1490" s="243"/>
      <c r="L1490" s="248"/>
      <c r="M1490" s="249"/>
      <c r="N1490" s="250"/>
      <c r="O1490" s="250"/>
      <c r="P1490" s="250"/>
      <c r="Q1490" s="250"/>
      <c r="R1490" s="250"/>
      <c r="S1490" s="250"/>
      <c r="T1490" s="251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2" t="s">
        <v>151</v>
      </c>
      <c r="AU1490" s="252" t="s">
        <v>80</v>
      </c>
      <c r="AV1490" s="14" t="s">
        <v>80</v>
      </c>
      <c r="AW1490" s="14" t="s">
        <v>33</v>
      </c>
      <c r="AX1490" s="14" t="s">
        <v>71</v>
      </c>
      <c r="AY1490" s="252" t="s">
        <v>140</v>
      </c>
    </row>
    <row r="1491" s="14" customFormat="1">
      <c r="A1491" s="14"/>
      <c r="B1491" s="242"/>
      <c r="C1491" s="243"/>
      <c r="D1491" s="233" t="s">
        <v>151</v>
      </c>
      <c r="E1491" s="244" t="s">
        <v>18</v>
      </c>
      <c r="F1491" s="245" t="s">
        <v>1047</v>
      </c>
      <c r="G1491" s="243"/>
      <c r="H1491" s="246">
        <v>9.7400000000000002</v>
      </c>
      <c r="I1491" s="247"/>
      <c r="J1491" s="243"/>
      <c r="K1491" s="243"/>
      <c r="L1491" s="248"/>
      <c r="M1491" s="249"/>
      <c r="N1491" s="250"/>
      <c r="O1491" s="250"/>
      <c r="P1491" s="250"/>
      <c r="Q1491" s="250"/>
      <c r="R1491" s="250"/>
      <c r="S1491" s="250"/>
      <c r="T1491" s="251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2" t="s">
        <v>151</v>
      </c>
      <c r="AU1491" s="252" t="s">
        <v>80</v>
      </c>
      <c r="AV1491" s="14" t="s">
        <v>80</v>
      </c>
      <c r="AW1491" s="14" t="s">
        <v>33</v>
      </c>
      <c r="AX1491" s="14" t="s">
        <v>71</v>
      </c>
      <c r="AY1491" s="252" t="s">
        <v>140</v>
      </c>
    </row>
    <row r="1492" s="14" customFormat="1">
      <c r="A1492" s="14"/>
      <c r="B1492" s="242"/>
      <c r="C1492" s="243"/>
      <c r="D1492" s="233" t="s">
        <v>151</v>
      </c>
      <c r="E1492" s="244" t="s">
        <v>18</v>
      </c>
      <c r="F1492" s="245" t="s">
        <v>1048</v>
      </c>
      <c r="G1492" s="243"/>
      <c r="H1492" s="246">
        <v>11.380000000000001</v>
      </c>
      <c r="I1492" s="247"/>
      <c r="J1492" s="243"/>
      <c r="K1492" s="243"/>
      <c r="L1492" s="248"/>
      <c r="M1492" s="249"/>
      <c r="N1492" s="250"/>
      <c r="O1492" s="250"/>
      <c r="P1492" s="250"/>
      <c r="Q1492" s="250"/>
      <c r="R1492" s="250"/>
      <c r="S1492" s="250"/>
      <c r="T1492" s="251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2" t="s">
        <v>151</v>
      </c>
      <c r="AU1492" s="252" t="s">
        <v>80</v>
      </c>
      <c r="AV1492" s="14" t="s">
        <v>80</v>
      </c>
      <c r="AW1492" s="14" t="s">
        <v>33</v>
      </c>
      <c r="AX1492" s="14" t="s">
        <v>71</v>
      </c>
      <c r="AY1492" s="252" t="s">
        <v>140</v>
      </c>
    </row>
    <row r="1493" s="14" customFormat="1">
      <c r="A1493" s="14"/>
      <c r="B1493" s="242"/>
      <c r="C1493" s="243"/>
      <c r="D1493" s="233" t="s">
        <v>151</v>
      </c>
      <c r="E1493" s="244" t="s">
        <v>18</v>
      </c>
      <c r="F1493" s="245" t="s">
        <v>1049</v>
      </c>
      <c r="G1493" s="243"/>
      <c r="H1493" s="246">
        <v>3.8999999999999999</v>
      </c>
      <c r="I1493" s="247"/>
      <c r="J1493" s="243"/>
      <c r="K1493" s="243"/>
      <c r="L1493" s="248"/>
      <c r="M1493" s="249"/>
      <c r="N1493" s="250"/>
      <c r="O1493" s="250"/>
      <c r="P1493" s="250"/>
      <c r="Q1493" s="250"/>
      <c r="R1493" s="250"/>
      <c r="S1493" s="250"/>
      <c r="T1493" s="251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2" t="s">
        <v>151</v>
      </c>
      <c r="AU1493" s="252" t="s">
        <v>80</v>
      </c>
      <c r="AV1493" s="14" t="s">
        <v>80</v>
      </c>
      <c r="AW1493" s="14" t="s">
        <v>33</v>
      </c>
      <c r="AX1493" s="14" t="s">
        <v>71</v>
      </c>
      <c r="AY1493" s="252" t="s">
        <v>140</v>
      </c>
    </row>
    <row r="1494" s="13" customFormat="1">
      <c r="A1494" s="13"/>
      <c r="B1494" s="231"/>
      <c r="C1494" s="232"/>
      <c r="D1494" s="233" t="s">
        <v>151</v>
      </c>
      <c r="E1494" s="234" t="s">
        <v>18</v>
      </c>
      <c r="F1494" s="235" t="s">
        <v>441</v>
      </c>
      <c r="G1494" s="232"/>
      <c r="H1494" s="234" t="s">
        <v>18</v>
      </c>
      <c r="I1494" s="236"/>
      <c r="J1494" s="232"/>
      <c r="K1494" s="232"/>
      <c r="L1494" s="237"/>
      <c r="M1494" s="238"/>
      <c r="N1494" s="239"/>
      <c r="O1494" s="239"/>
      <c r="P1494" s="239"/>
      <c r="Q1494" s="239"/>
      <c r="R1494" s="239"/>
      <c r="S1494" s="239"/>
      <c r="T1494" s="240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41" t="s">
        <v>151</v>
      </c>
      <c r="AU1494" s="241" t="s">
        <v>80</v>
      </c>
      <c r="AV1494" s="13" t="s">
        <v>78</v>
      </c>
      <c r="AW1494" s="13" t="s">
        <v>33</v>
      </c>
      <c r="AX1494" s="13" t="s">
        <v>71</v>
      </c>
      <c r="AY1494" s="241" t="s">
        <v>140</v>
      </c>
    </row>
    <row r="1495" s="14" customFormat="1">
      <c r="A1495" s="14"/>
      <c r="B1495" s="242"/>
      <c r="C1495" s="243"/>
      <c r="D1495" s="233" t="s">
        <v>151</v>
      </c>
      <c r="E1495" s="244" t="s">
        <v>18</v>
      </c>
      <c r="F1495" s="245" t="s">
        <v>1050</v>
      </c>
      <c r="G1495" s="243"/>
      <c r="H1495" s="246">
        <v>0.45000000000000001</v>
      </c>
      <c r="I1495" s="247"/>
      <c r="J1495" s="243"/>
      <c r="K1495" s="243"/>
      <c r="L1495" s="248"/>
      <c r="M1495" s="249"/>
      <c r="N1495" s="250"/>
      <c r="O1495" s="250"/>
      <c r="P1495" s="250"/>
      <c r="Q1495" s="250"/>
      <c r="R1495" s="250"/>
      <c r="S1495" s="250"/>
      <c r="T1495" s="251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2" t="s">
        <v>151</v>
      </c>
      <c r="AU1495" s="252" t="s">
        <v>80</v>
      </c>
      <c r="AV1495" s="14" t="s">
        <v>80</v>
      </c>
      <c r="AW1495" s="14" t="s">
        <v>33</v>
      </c>
      <c r="AX1495" s="14" t="s">
        <v>71</v>
      </c>
      <c r="AY1495" s="252" t="s">
        <v>140</v>
      </c>
    </row>
    <row r="1496" s="14" customFormat="1">
      <c r="A1496" s="14"/>
      <c r="B1496" s="242"/>
      <c r="C1496" s="243"/>
      <c r="D1496" s="233" t="s">
        <v>151</v>
      </c>
      <c r="E1496" s="244" t="s">
        <v>18</v>
      </c>
      <c r="F1496" s="245" t="s">
        <v>1051</v>
      </c>
      <c r="G1496" s="243"/>
      <c r="H1496" s="246">
        <v>7.4400000000000004</v>
      </c>
      <c r="I1496" s="247"/>
      <c r="J1496" s="243"/>
      <c r="K1496" s="243"/>
      <c r="L1496" s="248"/>
      <c r="M1496" s="249"/>
      <c r="N1496" s="250"/>
      <c r="O1496" s="250"/>
      <c r="P1496" s="250"/>
      <c r="Q1496" s="250"/>
      <c r="R1496" s="250"/>
      <c r="S1496" s="250"/>
      <c r="T1496" s="251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2" t="s">
        <v>151</v>
      </c>
      <c r="AU1496" s="252" t="s">
        <v>80</v>
      </c>
      <c r="AV1496" s="14" t="s">
        <v>80</v>
      </c>
      <c r="AW1496" s="14" t="s">
        <v>33</v>
      </c>
      <c r="AX1496" s="14" t="s">
        <v>71</v>
      </c>
      <c r="AY1496" s="252" t="s">
        <v>140</v>
      </c>
    </row>
    <row r="1497" s="14" customFormat="1">
      <c r="A1497" s="14"/>
      <c r="B1497" s="242"/>
      <c r="C1497" s="243"/>
      <c r="D1497" s="233" t="s">
        <v>151</v>
      </c>
      <c r="E1497" s="244" t="s">
        <v>18</v>
      </c>
      <c r="F1497" s="245" t="s">
        <v>1051</v>
      </c>
      <c r="G1497" s="243"/>
      <c r="H1497" s="246">
        <v>7.4400000000000004</v>
      </c>
      <c r="I1497" s="247"/>
      <c r="J1497" s="243"/>
      <c r="K1497" s="243"/>
      <c r="L1497" s="248"/>
      <c r="M1497" s="249"/>
      <c r="N1497" s="250"/>
      <c r="O1497" s="250"/>
      <c r="P1497" s="250"/>
      <c r="Q1497" s="250"/>
      <c r="R1497" s="250"/>
      <c r="S1497" s="250"/>
      <c r="T1497" s="251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52" t="s">
        <v>151</v>
      </c>
      <c r="AU1497" s="252" t="s">
        <v>80</v>
      </c>
      <c r="AV1497" s="14" t="s">
        <v>80</v>
      </c>
      <c r="AW1497" s="14" t="s">
        <v>33</v>
      </c>
      <c r="AX1497" s="14" t="s">
        <v>71</v>
      </c>
      <c r="AY1497" s="252" t="s">
        <v>140</v>
      </c>
    </row>
    <row r="1498" s="14" customFormat="1">
      <c r="A1498" s="14"/>
      <c r="B1498" s="242"/>
      <c r="C1498" s="243"/>
      <c r="D1498" s="233" t="s">
        <v>151</v>
      </c>
      <c r="E1498" s="244" t="s">
        <v>18</v>
      </c>
      <c r="F1498" s="245" t="s">
        <v>1050</v>
      </c>
      <c r="G1498" s="243"/>
      <c r="H1498" s="246">
        <v>0.45000000000000001</v>
      </c>
      <c r="I1498" s="247"/>
      <c r="J1498" s="243"/>
      <c r="K1498" s="243"/>
      <c r="L1498" s="248"/>
      <c r="M1498" s="249"/>
      <c r="N1498" s="250"/>
      <c r="O1498" s="250"/>
      <c r="P1498" s="250"/>
      <c r="Q1498" s="250"/>
      <c r="R1498" s="250"/>
      <c r="S1498" s="250"/>
      <c r="T1498" s="251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2" t="s">
        <v>151</v>
      </c>
      <c r="AU1498" s="252" t="s">
        <v>80</v>
      </c>
      <c r="AV1498" s="14" t="s">
        <v>80</v>
      </c>
      <c r="AW1498" s="14" t="s">
        <v>33</v>
      </c>
      <c r="AX1498" s="14" t="s">
        <v>71</v>
      </c>
      <c r="AY1498" s="252" t="s">
        <v>140</v>
      </c>
    </row>
    <row r="1499" s="13" customFormat="1">
      <c r="A1499" s="13"/>
      <c r="B1499" s="231"/>
      <c r="C1499" s="232"/>
      <c r="D1499" s="233" t="s">
        <v>151</v>
      </c>
      <c r="E1499" s="234" t="s">
        <v>18</v>
      </c>
      <c r="F1499" s="235" t="s">
        <v>444</v>
      </c>
      <c r="G1499" s="232"/>
      <c r="H1499" s="234" t="s">
        <v>18</v>
      </c>
      <c r="I1499" s="236"/>
      <c r="J1499" s="232"/>
      <c r="K1499" s="232"/>
      <c r="L1499" s="237"/>
      <c r="M1499" s="238"/>
      <c r="N1499" s="239"/>
      <c r="O1499" s="239"/>
      <c r="P1499" s="239"/>
      <c r="Q1499" s="239"/>
      <c r="R1499" s="239"/>
      <c r="S1499" s="239"/>
      <c r="T1499" s="240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41" t="s">
        <v>151</v>
      </c>
      <c r="AU1499" s="241" t="s">
        <v>80</v>
      </c>
      <c r="AV1499" s="13" t="s">
        <v>78</v>
      </c>
      <c r="AW1499" s="13" t="s">
        <v>33</v>
      </c>
      <c r="AX1499" s="13" t="s">
        <v>71</v>
      </c>
      <c r="AY1499" s="241" t="s">
        <v>140</v>
      </c>
    </row>
    <row r="1500" s="14" customFormat="1">
      <c r="A1500" s="14"/>
      <c r="B1500" s="242"/>
      <c r="C1500" s="243"/>
      <c r="D1500" s="233" t="s">
        <v>151</v>
      </c>
      <c r="E1500" s="244" t="s">
        <v>18</v>
      </c>
      <c r="F1500" s="245" t="s">
        <v>1049</v>
      </c>
      <c r="G1500" s="243"/>
      <c r="H1500" s="246">
        <v>3.8999999999999999</v>
      </c>
      <c r="I1500" s="247"/>
      <c r="J1500" s="243"/>
      <c r="K1500" s="243"/>
      <c r="L1500" s="248"/>
      <c r="M1500" s="249"/>
      <c r="N1500" s="250"/>
      <c r="O1500" s="250"/>
      <c r="P1500" s="250"/>
      <c r="Q1500" s="250"/>
      <c r="R1500" s="250"/>
      <c r="S1500" s="250"/>
      <c r="T1500" s="251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2" t="s">
        <v>151</v>
      </c>
      <c r="AU1500" s="252" t="s">
        <v>80</v>
      </c>
      <c r="AV1500" s="14" t="s">
        <v>80</v>
      </c>
      <c r="AW1500" s="14" t="s">
        <v>33</v>
      </c>
      <c r="AX1500" s="14" t="s">
        <v>71</v>
      </c>
      <c r="AY1500" s="252" t="s">
        <v>140</v>
      </c>
    </row>
    <row r="1501" s="14" customFormat="1">
      <c r="A1501" s="14"/>
      <c r="B1501" s="242"/>
      <c r="C1501" s="243"/>
      <c r="D1501" s="233" t="s">
        <v>151</v>
      </c>
      <c r="E1501" s="244" t="s">
        <v>18</v>
      </c>
      <c r="F1501" s="245" t="s">
        <v>1052</v>
      </c>
      <c r="G1501" s="243"/>
      <c r="H1501" s="246">
        <v>11.199999999999999</v>
      </c>
      <c r="I1501" s="247"/>
      <c r="J1501" s="243"/>
      <c r="K1501" s="243"/>
      <c r="L1501" s="248"/>
      <c r="M1501" s="249"/>
      <c r="N1501" s="250"/>
      <c r="O1501" s="250"/>
      <c r="P1501" s="250"/>
      <c r="Q1501" s="250"/>
      <c r="R1501" s="250"/>
      <c r="S1501" s="250"/>
      <c r="T1501" s="251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2" t="s">
        <v>151</v>
      </c>
      <c r="AU1501" s="252" t="s">
        <v>80</v>
      </c>
      <c r="AV1501" s="14" t="s">
        <v>80</v>
      </c>
      <c r="AW1501" s="14" t="s">
        <v>33</v>
      </c>
      <c r="AX1501" s="14" t="s">
        <v>71</v>
      </c>
      <c r="AY1501" s="252" t="s">
        <v>140</v>
      </c>
    </row>
    <row r="1502" s="14" customFormat="1">
      <c r="A1502" s="14"/>
      <c r="B1502" s="242"/>
      <c r="C1502" s="243"/>
      <c r="D1502" s="233" t="s">
        <v>151</v>
      </c>
      <c r="E1502" s="244" t="s">
        <v>18</v>
      </c>
      <c r="F1502" s="245" t="s">
        <v>1053</v>
      </c>
      <c r="G1502" s="243"/>
      <c r="H1502" s="246">
        <v>9.5</v>
      </c>
      <c r="I1502" s="247"/>
      <c r="J1502" s="243"/>
      <c r="K1502" s="243"/>
      <c r="L1502" s="248"/>
      <c r="M1502" s="249"/>
      <c r="N1502" s="250"/>
      <c r="O1502" s="250"/>
      <c r="P1502" s="250"/>
      <c r="Q1502" s="250"/>
      <c r="R1502" s="250"/>
      <c r="S1502" s="250"/>
      <c r="T1502" s="251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2" t="s">
        <v>151</v>
      </c>
      <c r="AU1502" s="252" t="s">
        <v>80</v>
      </c>
      <c r="AV1502" s="14" t="s">
        <v>80</v>
      </c>
      <c r="AW1502" s="14" t="s">
        <v>33</v>
      </c>
      <c r="AX1502" s="14" t="s">
        <v>71</v>
      </c>
      <c r="AY1502" s="252" t="s">
        <v>140</v>
      </c>
    </row>
    <row r="1503" s="14" customFormat="1">
      <c r="A1503" s="14"/>
      <c r="B1503" s="242"/>
      <c r="C1503" s="243"/>
      <c r="D1503" s="233" t="s">
        <v>151</v>
      </c>
      <c r="E1503" s="244" t="s">
        <v>18</v>
      </c>
      <c r="F1503" s="245" t="s">
        <v>226</v>
      </c>
      <c r="G1503" s="243"/>
      <c r="H1503" s="246">
        <v>9</v>
      </c>
      <c r="I1503" s="247"/>
      <c r="J1503" s="243"/>
      <c r="K1503" s="243"/>
      <c r="L1503" s="248"/>
      <c r="M1503" s="249"/>
      <c r="N1503" s="250"/>
      <c r="O1503" s="250"/>
      <c r="P1503" s="250"/>
      <c r="Q1503" s="250"/>
      <c r="R1503" s="250"/>
      <c r="S1503" s="250"/>
      <c r="T1503" s="251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2" t="s">
        <v>151</v>
      </c>
      <c r="AU1503" s="252" t="s">
        <v>80</v>
      </c>
      <c r="AV1503" s="14" t="s">
        <v>80</v>
      </c>
      <c r="AW1503" s="14" t="s">
        <v>33</v>
      </c>
      <c r="AX1503" s="14" t="s">
        <v>71</v>
      </c>
      <c r="AY1503" s="252" t="s">
        <v>140</v>
      </c>
    </row>
    <row r="1504" s="14" customFormat="1">
      <c r="A1504" s="14"/>
      <c r="B1504" s="242"/>
      <c r="C1504" s="243"/>
      <c r="D1504" s="233" t="s">
        <v>151</v>
      </c>
      <c r="E1504" s="244" t="s">
        <v>18</v>
      </c>
      <c r="F1504" s="245" t="s">
        <v>1054</v>
      </c>
      <c r="G1504" s="243"/>
      <c r="H1504" s="246">
        <v>10.199999999999999</v>
      </c>
      <c r="I1504" s="247"/>
      <c r="J1504" s="243"/>
      <c r="K1504" s="243"/>
      <c r="L1504" s="248"/>
      <c r="M1504" s="249"/>
      <c r="N1504" s="250"/>
      <c r="O1504" s="250"/>
      <c r="P1504" s="250"/>
      <c r="Q1504" s="250"/>
      <c r="R1504" s="250"/>
      <c r="S1504" s="250"/>
      <c r="T1504" s="251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2" t="s">
        <v>151</v>
      </c>
      <c r="AU1504" s="252" t="s">
        <v>80</v>
      </c>
      <c r="AV1504" s="14" t="s">
        <v>80</v>
      </c>
      <c r="AW1504" s="14" t="s">
        <v>33</v>
      </c>
      <c r="AX1504" s="14" t="s">
        <v>71</v>
      </c>
      <c r="AY1504" s="252" t="s">
        <v>140</v>
      </c>
    </row>
    <row r="1505" s="13" customFormat="1">
      <c r="A1505" s="13"/>
      <c r="B1505" s="231"/>
      <c r="C1505" s="232"/>
      <c r="D1505" s="233" t="s">
        <v>151</v>
      </c>
      <c r="E1505" s="234" t="s">
        <v>18</v>
      </c>
      <c r="F1505" s="235" t="s">
        <v>450</v>
      </c>
      <c r="G1505" s="232"/>
      <c r="H1505" s="234" t="s">
        <v>18</v>
      </c>
      <c r="I1505" s="236"/>
      <c r="J1505" s="232"/>
      <c r="K1505" s="232"/>
      <c r="L1505" s="237"/>
      <c r="M1505" s="238"/>
      <c r="N1505" s="239"/>
      <c r="O1505" s="239"/>
      <c r="P1505" s="239"/>
      <c r="Q1505" s="239"/>
      <c r="R1505" s="239"/>
      <c r="S1505" s="239"/>
      <c r="T1505" s="240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41" t="s">
        <v>151</v>
      </c>
      <c r="AU1505" s="241" t="s">
        <v>80</v>
      </c>
      <c r="AV1505" s="13" t="s">
        <v>78</v>
      </c>
      <c r="AW1505" s="13" t="s">
        <v>33</v>
      </c>
      <c r="AX1505" s="13" t="s">
        <v>71</v>
      </c>
      <c r="AY1505" s="241" t="s">
        <v>140</v>
      </c>
    </row>
    <row r="1506" s="14" customFormat="1">
      <c r="A1506" s="14"/>
      <c r="B1506" s="242"/>
      <c r="C1506" s="243"/>
      <c r="D1506" s="233" t="s">
        <v>151</v>
      </c>
      <c r="E1506" s="244" t="s">
        <v>18</v>
      </c>
      <c r="F1506" s="245" t="s">
        <v>1055</v>
      </c>
      <c r="G1506" s="243"/>
      <c r="H1506" s="246">
        <v>6.04</v>
      </c>
      <c r="I1506" s="247"/>
      <c r="J1506" s="243"/>
      <c r="K1506" s="243"/>
      <c r="L1506" s="248"/>
      <c r="M1506" s="249"/>
      <c r="N1506" s="250"/>
      <c r="O1506" s="250"/>
      <c r="P1506" s="250"/>
      <c r="Q1506" s="250"/>
      <c r="R1506" s="250"/>
      <c r="S1506" s="250"/>
      <c r="T1506" s="251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2" t="s">
        <v>151</v>
      </c>
      <c r="AU1506" s="252" t="s">
        <v>80</v>
      </c>
      <c r="AV1506" s="14" t="s">
        <v>80</v>
      </c>
      <c r="AW1506" s="14" t="s">
        <v>33</v>
      </c>
      <c r="AX1506" s="14" t="s">
        <v>71</v>
      </c>
      <c r="AY1506" s="252" t="s">
        <v>140</v>
      </c>
    </row>
    <row r="1507" s="14" customFormat="1">
      <c r="A1507" s="14"/>
      <c r="B1507" s="242"/>
      <c r="C1507" s="243"/>
      <c r="D1507" s="233" t="s">
        <v>151</v>
      </c>
      <c r="E1507" s="244" t="s">
        <v>18</v>
      </c>
      <c r="F1507" s="245" t="s">
        <v>1056</v>
      </c>
      <c r="G1507" s="243"/>
      <c r="H1507" s="246">
        <v>4.5899999999999999</v>
      </c>
      <c r="I1507" s="247"/>
      <c r="J1507" s="243"/>
      <c r="K1507" s="243"/>
      <c r="L1507" s="248"/>
      <c r="M1507" s="249"/>
      <c r="N1507" s="250"/>
      <c r="O1507" s="250"/>
      <c r="P1507" s="250"/>
      <c r="Q1507" s="250"/>
      <c r="R1507" s="250"/>
      <c r="S1507" s="250"/>
      <c r="T1507" s="251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52" t="s">
        <v>151</v>
      </c>
      <c r="AU1507" s="252" t="s">
        <v>80</v>
      </c>
      <c r="AV1507" s="14" t="s">
        <v>80</v>
      </c>
      <c r="AW1507" s="14" t="s">
        <v>33</v>
      </c>
      <c r="AX1507" s="14" t="s">
        <v>71</v>
      </c>
      <c r="AY1507" s="252" t="s">
        <v>140</v>
      </c>
    </row>
    <row r="1508" s="14" customFormat="1">
      <c r="A1508" s="14"/>
      <c r="B1508" s="242"/>
      <c r="C1508" s="243"/>
      <c r="D1508" s="233" t="s">
        <v>151</v>
      </c>
      <c r="E1508" s="244" t="s">
        <v>18</v>
      </c>
      <c r="F1508" s="245" t="s">
        <v>1057</v>
      </c>
      <c r="G1508" s="243"/>
      <c r="H1508" s="246">
        <v>3.6000000000000001</v>
      </c>
      <c r="I1508" s="247"/>
      <c r="J1508" s="243"/>
      <c r="K1508" s="243"/>
      <c r="L1508" s="248"/>
      <c r="M1508" s="249"/>
      <c r="N1508" s="250"/>
      <c r="O1508" s="250"/>
      <c r="P1508" s="250"/>
      <c r="Q1508" s="250"/>
      <c r="R1508" s="250"/>
      <c r="S1508" s="250"/>
      <c r="T1508" s="251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2" t="s">
        <v>151</v>
      </c>
      <c r="AU1508" s="252" t="s">
        <v>80</v>
      </c>
      <c r="AV1508" s="14" t="s">
        <v>80</v>
      </c>
      <c r="AW1508" s="14" t="s">
        <v>33</v>
      </c>
      <c r="AX1508" s="14" t="s">
        <v>71</v>
      </c>
      <c r="AY1508" s="252" t="s">
        <v>140</v>
      </c>
    </row>
    <row r="1509" s="14" customFormat="1">
      <c r="A1509" s="14"/>
      <c r="B1509" s="242"/>
      <c r="C1509" s="243"/>
      <c r="D1509" s="233" t="s">
        <v>151</v>
      </c>
      <c r="E1509" s="244" t="s">
        <v>18</v>
      </c>
      <c r="F1509" s="245" t="s">
        <v>1057</v>
      </c>
      <c r="G1509" s="243"/>
      <c r="H1509" s="246">
        <v>3.6000000000000001</v>
      </c>
      <c r="I1509" s="247"/>
      <c r="J1509" s="243"/>
      <c r="K1509" s="243"/>
      <c r="L1509" s="248"/>
      <c r="M1509" s="249"/>
      <c r="N1509" s="250"/>
      <c r="O1509" s="250"/>
      <c r="P1509" s="250"/>
      <c r="Q1509" s="250"/>
      <c r="R1509" s="250"/>
      <c r="S1509" s="250"/>
      <c r="T1509" s="251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2" t="s">
        <v>151</v>
      </c>
      <c r="AU1509" s="252" t="s">
        <v>80</v>
      </c>
      <c r="AV1509" s="14" t="s">
        <v>80</v>
      </c>
      <c r="AW1509" s="14" t="s">
        <v>33</v>
      </c>
      <c r="AX1509" s="14" t="s">
        <v>71</v>
      </c>
      <c r="AY1509" s="252" t="s">
        <v>140</v>
      </c>
    </row>
    <row r="1510" s="15" customFormat="1">
      <c r="A1510" s="15"/>
      <c r="B1510" s="253"/>
      <c r="C1510" s="254"/>
      <c r="D1510" s="233" t="s">
        <v>151</v>
      </c>
      <c r="E1510" s="255" t="s">
        <v>18</v>
      </c>
      <c r="F1510" s="256" t="s">
        <v>154</v>
      </c>
      <c r="G1510" s="254"/>
      <c r="H1510" s="257">
        <v>121.77000000000001</v>
      </c>
      <c r="I1510" s="258"/>
      <c r="J1510" s="254"/>
      <c r="K1510" s="254"/>
      <c r="L1510" s="259"/>
      <c r="M1510" s="260"/>
      <c r="N1510" s="261"/>
      <c r="O1510" s="261"/>
      <c r="P1510" s="261"/>
      <c r="Q1510" s="261"/>
      <c r="R1510" s="261"/>
      <c r="S1510" s="261"/>
      <c r="T1510" s="262"/>
      <c r="U1510" s="15"/>
      <c r="V1510" s="15"/>
      <c r="W1510" s="15"/>
      <c r="X1510" s="15"/>
      <c r="Y1510" s="15"/>
      <c r="Z1510" s="15"/>
      <c r="AA1510" s="15"/>
      <c r="AB1510" s="15"/>
      <c r="AC1510" s="15"/>
      <c r="AD1510" s="15"/>
      <c r="AE1510" s="15"/>
      <c r="AT1510" s="263" t="s">
        <v>151</v>
      </c>
      <c r="AU1510" s="263" t="s">
        <v>80</v>
      </c>
      <c r="AV1510" s="15" t="s">
        <v>147</v>
      </c>
      <c r="AW1510" s="15" t="s">
        <v>33</v>
      </c>
      <c r="AX1510" s="15" t="s">
        <v>78</v>
      </c>
      <c r="AY1510" s="263" t="s">
        <v>140</v>
      </c>
    </row>
    <row r="1511" s="2" customFormat="1" ht="24.15" customHeight="1">
      <c r="A1511" s="40"/>
      <c r="B1511" s="41"/>
      <c r="C1511" s="214" t="s">
        <v>1058</v>
      </c>
      <c r="D1511" s="214" t="s">
        <v>142</v>
      </c>
      <c r="E1511" s="215" t="s">
        <v>1059</v>
      </c>
      <c r="F1511" s="216" t="s">
        <v>1060</v>
      </c>
      <c r="G1511" s="217" t="s">
        <v>1061</v>
      </c>
      <c r="H1511" s="219"/>
      <c r="I1511" s="219"/>
      <c r="J1511" s="218">
        <f>ROUND(I1511*H1511,2)</f>
        <v>0</v>
      </c>
      <c r="K1511" s="216" t="s">
        <v>146</v>
      </c>
      <c r="L1511" s="46"/>
      <c r="M1511" s="220" t="s">
        <v>18</v>
      </c>
      <c r="N1511" s="221" t="s">
        <v>42</v>
      </c>
      <c r="O1511" s="86"/>
      <c r="P1511" s="222">
        <f>O1511*H1511</f>
        <v>0</v>
      </c>
      <c r="Q1511" s="222">
        <v>0</v>
      </c>
      <c r="R1511" s="222">
        <f>Q1511*H1511</f>
        <v>0</v>
      </c>
      <c r="S1511" s="222">
        <v>0</v>
      </c>
      <c r="T1511" s="223">
        <f>S1511*H1511</f>
        <v>0</v>
      </c>
      <c r="U1511" s="40"/>
      <c r="V1511" s="40"/>
      <c r="W1511" s="40"/>
      <c r="X1511" s="40"/>
      <c r="Y1511" s="40"/>
      <c r="Z1511" s="40"/>
      <c r="AA1511" s="40"/>
      <c r="AB1511" s="40"/>
      <c r="AC1511" s="40"/>
      <c r="AD1511" s="40"/>
      <c r="AE1511" s="40"/>
      <c r="AR1511" s="224" t="s">
        <v>281</v>
      </c>
      <c r="AT1511" s="224" t="s">
        <v>142</v>
      </c>
      <c r="AU1511" s="224" t="s">
        <v>80</v>
      </c>
      <c r="AY1511" s="19" t="s">
        <v>140</v>
      </c>
      <c r="BE1511" s="225">
        <f>IF(N1511="základní",J1511,0)</f>
        <v>0</v>
      </c>
      <c r="BF1511" s="225">
        <f>IF(N1511="snížená",J1511,0)</f>
        <v>0</v>
      </c>
      <c r="BG1511" s="225">
        <f>IF(N1511="zákl. přenesená",J1511,0)</f>
        <v>0</v>
      </c>
      <c r="BH1511" s="225">
        <f>IF(N1511="sníž. přenesená",J1511,0)</f>
        <v>0</v>
      </c>
      <c r="BI1511" s="225">
        <f>IF(N1511="nulová",J1511,0)</f>
        <v>0</v>
      </c>
      <c r="BJ1511" s="19" t="s">
        <v>78</v>
      </c>
      <c r="BK1511" s="225">
        <f>ROUND(I1511*H1511,2)</f>
        <v>0</v>
      </c>
      <c r="BL1511" s="19" t="s">
        <v>281</v>
      </c>
      <c r="BM1511" s="224" t="s">
        <v>1062</v>
      </c>
    </row>
    <row r="1512" s="2" customFormat="1">
      <c r="A1512" s="40"/>
      <c r="B1512" s="41"/>
      <c r="C1512" s="42"/>
      <c r="D1512" s="226" t="s">
        <v>149</v>
      </c>
      <c r="E1512" s="42"/>
      <c r="F1512" s="227" t="s">
        <v>1063</v>
      </c>
      <c r="G1512" s="42"/>
      <c r="H1512" s="42"/>
      <c r="I1512" s="228"/>
      <c r="J1512" s="42"/>
      <c r="K1512" s="42"/>
      <c r="L1512" s="46"/>
      <c r="M1512" s="229"/>
      <c r="N1512" s="230"/>
      <c r="O1512" s="86"/>
      <c r="P1512" s="86"/>
      <c r="Q1512" s="86"/>
      <c r="R1512" s="86"/>
      <c r="S1512" s="86"/>
      <c r="T1512" s="87"/>
      <c r="U1512" s="40"/>
      <c r="V1512" s="40"/>
      <c r="W1512" s="40"/>
      <c r="X1512" s="40"/>
      <c r="Y1512" s="40"/>
      <c r="Z1512" s="40"/>
      <c r="AA1512" s="40"/>
      <c r="AB1512" s="40"/>
      <c r="AC1512" s="40"/>
      <c r="AD1512" s="40"/>
      <c r="AE1512" s="40"/>
      <c r="AT1512" s="19" t="s">
        <v>149</v>
      </c>
      <c r="AU1512" s="19" t="s">
        <v>80</v>
      </c>
    </row>
    <row r="1513" s="12" customFormat="1" ht="22.8" customHeight="1">
      <c r="A1513" s="12"/>
      <c r="B1513" s="198"/>
      <c r="C1513" s="199"/>
      <c r="D1513" s="200" t="s">
        <v>70</v>
      </c>
      <c r="E1513" s="212" t="s">
        <v>1064</v>
      </c>
      <c r="F1513" s="212" t="s">
        <v>1065</v>
      </c>
      <c r="G1513" s="199"/>
      <c r="H1513" s="199"/>
      <c r="I1513" s="202"/>
      <c r="J1513" s="213">
        <f>BK1513</f>
        <v>0</v>
      </c>
      <c r="K1513" s="199"/>
      <c r="L1513" s="204"/>
      <c r="M1513" s="205"/>
      <c r="N1513" s="206"/>
      <c r="O1513" s="206"/>
      <c r="P1513" s="207">
        <f>SUM(P1514:P1580)</f>
        <v>0</v>
      </c>
      <c r="Q1513" s="206"/>
      <c r="R1513" s="207">
        <f>SUM(R1514:R1580)</f>
        <v>6.3549115</v>
      </c>
      <c r="S1513" s="206"/>
      <c r="T1513" s="208">
        <f>SUM(T1514:T1580)</f>
        <v>0</v>
      </c>
      <c r="U1513" s="12"/>
      <c r="V1513" s="12"/>
      <c r="W1513" s="12"/>
      <c r="X1513" s="12"/>
      <c r="Y1513" s="12"/>
      <c r="Z1513" s="12"/>
      <c r="AA1513" s="12"/>
      <c r="AB1513" s="12"/>
      <c r="AC1513" s="12"/>
      <c r="AD1513" s="12"/>
      <c r="AE1513" s="12"/>
      <c r="AR1513" s="209" t="s">
        <v>80</v>
      </c>
      <c r="AT1513" s="210" t="s">
        <v>70</v>
      </c>
      <c r="AU1513" s="210" t="s">
        <v>78</v>
      </c>
      <c r="AY1513" s="209" t="s">
        <v>140</v>
      </c>
      <c r="BK1513" s="211">
        <f>SUM(BK1514:BK1580)</f>
        <v>0</v>
      </c>
    </row>
    <row r="1514" s="2" customFormat="1" ht="24.15" customHeight="1">
      <c r="A1514" s="40"/>
      <c r="B1514" s="41"/>
      <c r="C1514" s="214" t="s">
        <v>1066</v>
      </c>
      <c r="D1514" s="214" t="s">
        <v>142</v>
      </c>
      <c r="E1514" s="215" t="s">
        <v>1067</v>
      </c>
      <c r="F1514" s="216" t="s">
        <v>1068</v>
      </c>
      <c r="G1514" s="217" t="s">
        <v>157</v>
      </c>
      <c r="H1514" s="218">
        <v>111.59999999999999</v>
      </c>
      <c r="I1514" s="219"/>
      <c r="J1514" s="218">
        <f>ROUND(I1514*H1514,2)</f>
        <v>0</v>
      </c>
      <c r="K1514" s="216" t="s">
        <v>146</v>
      </c>
      <c r="L1514" s="46"/>
      <c r="M1514" s="220" t="s">
        <v>18</v>
      </c>
      <c r="N1514" s="221" t="s">
        <v>42</v>
      </c>
      <c r="O1514" s="86"/>
      <c r="P1514" s="222">
        <f>O1514*H1514</f>
        <v>0</v>
      </c>
      <c r="Q1514" s="222">
        <v>0.048000000000000001</v>
      </c>
      <c r="R1514" s="222">
        <f>Q1514*H1514</f>
        <v>5.3567999999999998</v>
      </c>
      <c r="S1514" s="222">
        <v>0</v>
      </c>
      <c r="T1514" s="223">
        <f>S1514*H1514</f>
        <v>0</v>
      </c>
      <c r="U1514" s="40"/>
      <c r="V1514" s="40"/>
      <c r="W1514" s="40"/>
      <c r="X1514" s="40"/>
      <c r="Y1514" s="40"/>
      <c r="Z1514" s="40"/>
      <c r="AA1514" s="40"/>
      <c r="AB1514" s="40"/>
      <c r="AC1514" s="40"/>
      <c r="AD1514" s="40"/>
      <c r="AE1514" s="40"/>
      <c r="AR1514" s="224" t="s">
        <v>147</v>
      </c>
      <c r="AT1514" s="224" t="s">
        <v>142</v>
      </c>
      <c r="AU1514" s="224" t="s">
        <v>80</v>
      </c>
      <c r="AY1514" s="19" t="s">
        <v>140</v>
      </c>
      <c r="BE1514" s="225">
        <f>IF(N1514="základní",J1514,0)</f>
        <v>0</v>
      </c>
      <c r="BF1514" s="225">
        <f>IF(N1514="snížená",J1514,0)</f>
        <v>0</v>
      </c>
      <c r="BG1514" s="225">
        <f>IF(N1514="zákl. přenesená",J1514,0)</f>
        <v>0</v>
      </c>
      <c r="BH1514" s="225">
        <f>IF(N1514="sníž. přenesená",J1514,0)</f>
        <v>0</v>
      </c>
      <c r="BI1514" s="225">
        <f>IF(N1514="nulová",J1514,0)</f>
        <v>0</v>
      </c>
      <c r="BJ1514" s="19" t="s">
        <v>78</v>
      </c>
      <c r="BK1514" s="225">
        <f>ROUND(I1514*H1514,2)</f>
        <v>0</v>
      </c>
      <c r="BL1514" s="19" t="s">
        <v>147</v>
      </c>
      <c r="BM1514" s="224" t="s">
        <v>1069</v>
      </c>
    </row>
    <row r="1515" s="2" customFormat="1">
      <c r="A1515" s="40"/>
      <c r="B1515" s="41"/>
      <c r="C1515" s="42"/>
      <c r="D1515" s="226" t="s">
        <v>149</v>
      </c>
      <c r="E1515" s="42"/>
      <c r="F1515" s="227" t="s">
        <v>1070</v>
      </c>
      <c r="G1515" s="42"/>
      <c r="H1515" s="42"/>
      <c r="I1515" s="228"/>
      <c r="J1515" s="42"/>
      <c r="K1515" s="42"/>
      <c r="L1515" s="46"/>
      <c r="M1515" s="229"/>
      <c r="N1515" s="230"/>
      <c r="O1515" s="86"/>
      <c r="P1515" s="86"/>
      <c r="Q1515" s="86"/>
      <c r="R1515" s="86"/>
      <c r="S1515" s="86"/>
      <c r="T1515" s="87"/>
      <c r="U1515" s="40"/>
      <c r="V1515" s="40"/>
      <c r="W1515" s="40"/>
      <c r="X1515" s="40"/>
      <c r="Y1515" s="40"/>
      <c r="Z1515" s="40"/>
      <c r="AA1515" s="40"/>
      <c r="AB1515" s="40"/>
      <c r="AC1515" s="40"/>
      <c r="AD1515" s="40"/>
      <c r="AE1515" s="40"/>
      <c r="AT1515" s="19" t="s">
        <v>149</v>
      </c>
      <c r="AU1515" s="19" t="s">
        <v>80</v>
      </c>
    </row>
    <row r="1516" s="13" customFormat="1">
      <c r="A1516" s="13"/>
      <c r="B1516" s="231"/>
      <c r="C1516" s="232"/>
      <c r="D1516" s="233" t="s">
        <v>151</v>
      </c>
      <c r="E1516" s="234" t="s">
        <v>18</v>
      </c>
      <c r="F1516" s="235" t="s">
        <v>1071</v>
      </c>
      <c r="G1516" s="232"/>
      <c r="H1516" s="234" t="s">
        <v>18</v>
      </c>
      <c r="I1516" s="236"/>
      <c r="J1516" s="232"/>
      <c r="K1516" s="232"/>
      <c r="L1516" s="237"/>
      <c r="M1516" s="238"/>
      <c r="N1516" s="239"/>
      <c r="O1516" s="239"/>
      <c r="P1516" s="239"/>
      <c r="Q1516" s="239"/>
      <c r="R1516" s="239"/>
      <c r="S1516" s="239"/>
      <c r="T1516" s="240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1" t="s">
        <v>151</v>
      </c>
      <c r="AU1516" s="241" t="s">
        <v>80</v>
      </c>
      <c r="AV1516" s="13" t="s">
        <v>78</v>
      </c>
      <c r="AW1516" s="13" t="s">
        <v>33</v>
      </c>
      <c r="AX1516" s="13" t="s">
        <v>71</v>
      </c>
      <c r="AY1516" s="241" t="s">
        <v>140</v>
      </c>
    </row>
    <row r="1517" s="14" customFormat="1">
      <c r="A1517" s="14"/>
      <c r="B1517" s="242"/>
      <c r="C1517" s="243"/>
      <c r="D1517" s="233" t="s">
        <v>151</v>
      </c>
      <c r="E1517" s="244" t="s">
        <v>18</v>
      </c>
      <c r="F1517" s="245" t="s">
        <v>1072</v>
      </c>
      <c r="G1517" s="243"/>
      <c r="H1517" s="246">
        <v>111.59999999999999</v>
      </c>
      <c r="I1517" s="247"/>
      <c r="J1517" s="243"/>
      <c r="K1517" s="243"/>
      <c r="L1517" s="248"/>
      <c r="M1517" s="249"/>
      <c r="N1517" s="250"/>
      <c r="O1517" s="250"/>
      <c r="P1517" s="250"/>
      <c r="Q1517" s="250"/>
      <c r="R1517" s="250"/>
      <c r="S1517" s="250"/>
      <c r="T1517" s="251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2" t="s">
        <v>151</v>
      </c>
      <c r="AU1517" s="252" t="s">
        <v>80</v>
      </c>
      <c r="AV1517" s="14" t="s">
        <v>80</v>
      </c>
      <c r="AW1517" s="14" t="s">
        <v>33</v>
      </c>
      <c r="AX1517" s="14" t="s">
        <v>71</v>
      </c>
      <c r="AY1517" s="252" t="s">
        <v>140</v>
      </c>
    </row>
    <row r="1518" s="15" customFormat="1">
      <c r="A1518" s="15"/>
      <c r="B1518" s="253"/>
      <c r="C1518" s="254"/>
      <c r="D1518" s="233" t="s">
        <v>151</v>
      </c>
      <c r="E1518" s="255" t="s">
        <v>18</v>
      </c>
      <c r="F1518" s="256" t="s">
        <v>154</v>
      </c>
      <c r="G1518" s="254"/>
      <c r="H1518" s="257">
        <v>111.59999999999999</v>
      </c>
      <c r="I1518" s="258"/>
      <c r="J1518" s="254"/>
      <c r="K1518" s="254"/>
      <c r="L1518" s="259"/>
      <c r="M1518" s="260"/>
      <c r="N1518" s="261"/>
      <c r="O1518" s="261"/>
      <c r="P1518" s="261"/>
      <c r="Q1518" s="261"/>
      <c r="R1518" s="261"/>
      <c r="S1518" s="261"/>
      <c r="T1518" s="262"/>
      <c r="U1518" s="15"/>
      <c r="V1518" s="15"/>
      <c r="W1518" s="15"/>
      <c r="X1518" s="15"/>
      <c r="Y1518" s="15"/>
      <c r="Z1518" s="15"/>
      <c r="AA1518" s="15"/>
      <c r="AB1518" s="15"/>
      <c r="AC1518" s="15"/>
      <c r="AD1518" s="15"/>
      <c r="AE1518" s="15"/>
      <c r="AT1518" s="263" t="s">
        <v>151</v>
      </c>
      <c r="AU1518" s="263" t="s">
        <v>80</v>
      </c>
      <c r="AV1518" s="15" t="s">
        <v>147</v>
      </c>
      <c r="AW1518" s="15" t="s">
        <v>33</v>
      </c>
      <c r="AX1518" s="15" t="s">
        <v>78</v>
      </c>
      <c r="AY1518" s="263" t="s">
        <v>140</v>
      </c>
    </row>
    <row r="1519" s="2" customFormat="1" ht="24.15" customHeight="1">
      <c r="A1519" s="40"/>
      <c r="B1519" s="41"/>
      <c r="C1519" s="214" t="s">
        <v>1073</v>
      </c>
      <c r="D1519" s="214" t="s">
        <v>142</v>
      </c>
      <c r="E1519" s="215" t="s">
        <v>1074</v>
      </c>
      <c r="F1519" s="216" t="s">
        <v>1075</v>
      </c>
      <c r="G1519" s="217" t="s">
        <v>145</v>
      </c>
      <c r="H1519" s="218">
        <v>87.989999999999995</v>
      </c>
      <c r="I1519" s="219"/>
      <c r="J1519" s="218">
        <f>ROUND(I1519*H1519,2)</f>
        <v>0</v>
      </c>
      <c r="K1519" s="216" t="s">
        <v>146</v>
      </c>
      <c r="L1519" s="46"/>
      <c r="M1519" s="220" t="s">
        <v>18</v>
      </c>
      <c r="N1519" s="221" t="s">
        <v>42</v>
      </c>
      <c r="O1519" s="86"/>
      <c r="P1519" s="222">
        <f>O1519*H1519</f>
        <v>0</v>
      </c>
      <c r="Q1519" s="222">
        <v>0.0060000000000000001</v>
      </c>
      <c r="R1519" s="222">
        <f>Q1519*H1519</f>
        <v>0.52793999999999996</v>
      </c>
      <c r="S1519" s="222">
        <v>0</v>
      </c>
      <c r="T1519" s="223">
        <f>S1519*H1519</f>
        <v>0</v>
      </c>
      <c r="U1519" s="40"/>
      <c r="V1519" s="40"/>
      <c r="W1519" s="40"/>
      <c r="X1519" s="40"/>
      <c r="Y1519" s="40"/>
      <c r="Z1519" s="40"/>
      <c r="AA1519" s="40"/>
      <c r="AB1519" s="40"/>
      <c r="AC1519" s="40"/>
      <c r="AD1519" s="40"/>
      <c r="AE1519" s="40"/>
      <c r="AR1519" s="224" t="s">
        <v>281</v>
      </c>
      <c r="AT1519" s="224" t="s">
        <v>142</v>
      </c>
      <c r="AU1519" s="224" t="s">
        <v>80</v>
      </c>
      <c r="AY1519" s="19" t="s">
        <v>140</v>
      </c>
      <c r="BE1519" s="225">
        <f>IF(N1519="základní",J1519,0)</f>
        <v>0</v>
      </c>
      <c r="BF1519" s="225">
        <f>IF(N1519="snížená",J1519,0)</f>
        <v>0</v>
      </c>
      <c r="BG1519" s="225">
        <f>IF(N1519="zákl. přenesená",J1519,0)</f>
        <v>0</v>
      </c>
      <c r="BH1519" s="225">
        <f>IF(N1519="sníž. přenesená",J1519,0)</f>
        <v>0</v>
      </c>
      <c r="BI1519" s="225">
        <f>IF(N1519="nulová",J1519,0)</f>
        <v>0</v>
      </c>
      <c r="BJ1519" s="19" t="s">
        <v>78</v>
      </c>
      <c r="BK1519" s="225">
        <f>ROUND(I1519*H1519,2)</f>
        <v>0</v>
      </c>
      <c r="BL1519" s="19" t="s">
        <v>281</v>
      </c>
      <c r="BM1519" s="224" t="s">
        <v>1076</v>
      </c>
    </row>
    <row r="1520" s="2" customFormat="1">
      <c r="A1520" s="40"/>
      <c r="B1520" s="41"/>
      <c r="C1520" s="42"/>
      <c r="D1520" s="226" t="s">
        <v>149</v>
      </c>
      <c r="E1520" s="42"/>
      <c r="F1520" s="227" t="s">
        <v>1077</v>
      </c>
      <c r="G1520" s="42"/>
      <c r="H1520" s="42"/>
      <c r="I1520" s="228"/>
      <c r="J1520" s="42"/>
      <c r="K1520" s="42"/>
      <c r="L1520" s="46"/>
      <c r="M1520" s="229"/>
      <c r="N1520" s="230"/>
      <c r="O1520" s="86"/>
      <c r="P1520" s="86"/>
      <c r="Q1520" s="86"/>
      <c r="R1520" s="86"/>
      <c r="S1520" s="86"/>
      <c r="T1520" s="87"/>
      <c r="U1520" s="40"/>
      <c r="V1520" s="40"/>
      <c r="W1520" s="40"/>
      <c r="X1520" s="40"/>
      <c r="Y1520" s="40"/>
      <c r="Z1520" s="40"/>
      <c r="AA1520" s="40"/>
      <c r="AB1520" s="40"/>
      <c r="AC1520" s="40"/>
      <c r="AD1520" s="40"/>
      <c r="AE1520" s="40"/>
      <c r="AT1520" s="19" t="s">
        <v>149</v>
      </c>
      <c r="AU1520" s="19" t="s">
        <v>80</v>
      </c>
    </row>
    <row r="1521" s="13" customFormat="1">
      <c r="A1521" s="13"/>
      <c r="B1521" s="231"/>
      <c r="C1521" s="232"/>
      <c r="D1521" s="233" t="s">
        <v>151</v>
      </c>
      <c r="E1521" s="234" t="s">
        <v>18</v>
      </c>
      <c r="F1521" s="235" t="s">
        <v>435</v>
      </c>
      <c r="G1521" s="232"/>
      <c r="H1521" s="234" t="s">
        <v>18</v>
      </c>
      <c r="I1521" s="236"/>
      <c r="J1521" s="232"/>
      <c r="K1521" s="232"/>
      <c r="L1521" s="237"/>
      <c r="M1521" s="238"/>
      <c r="N1521" s="239"/>
      <c r="O1521" s="239"/>
      <c r="P1521" s="239"/>
      <c r="Q1521" s="239"/>
      <c r="R1521" s="239"/>
      <c r="S1521" s="239"/>
      <c r="T1521" s="240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41" t="s">
        <v>151</v>
      </c>
      <c r="AU1521" s="241" t="s">
        <v>80</v>
      </c>
      <c r="AV1521" s="13" t="s">
        <v>78</v>
      </c>
      <c r="AW1521" s="13" t="s">
        <v>33</v>
      </c>
      <c r="AX1521" s="13" t="s">
        <v>71</v>
      </c>
      <c r="AY1521" s="241" t="s">
        <v>140</v>
      </c>
    </row>
    <row r="1522" s="13" customFormat="1">
      <c r="A1522" s="13"/>
      <c r="B1522" s="231"/>
      <c r="C1522" s="232"/>
      <c r="D1522" s="233" t="s">
        <v>151</v>
      </c>
      <c r="E1522" s="234" t="s">
        <v>18</v>
      </c>
      <c r="F1522" s="235" t="s">
        <v>436</v>
      </c>
      <c r="G1522" s="232"/>
      <c r="H1522" s="234" t="s">
        <v>18</v>
      </c>
      <c r="I1522" s="236"/>
      <c r="J1522" s="232"/>
      <c r="K1522" s="232"/>
      <c r="L1522" s="237"/>
      <c r="M1522" s="238"/>
      <c r="N1522" s="239"/>
      <c r="O1522" s="239"/>
      <c r="P1522" s="239"/>
      <c r="Q1522" s="239"/>
      <c r="R1522" s="239"/>
      <c r="S1522" s="239"/>
      <c r="T1522" s="240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1" t="s">
        <v>151</v>
      </c>
      <c r="AU1522" s="241" t="s">
        <v>80</v>
      </c>
      <c r="AV1522" s="13" t="s">
        <v>78</v>
      </c>
      <c r="AW1522" s="13" t="s">
        <v>33</v>
      </c>
      <c r="AX1522" s="13" t="s">
        <v>71</v>
      </c>
      <c r="AY1522" s="241" t="s">
        <v>140</v>
      </c>
    </row>
    <row r="1523" s="14" customFormat="1">
      <c r="A1523" s="14"/>
      <c r="B1523" s="242"/>
      <c r="C1523" s="243"/>
      <c r="D1523" s="233" t="s">
        <v>151</v>
      </c>
      <c r="E1523" s="244" t="s">
        <v>18</v>
      </c>
      <c r="F1523" s="245" t="s">
        <v>437</v>
      </c>
      <c r="G1523" s="243"/>
      <c r="H1523" s="246">
        <v>7.7400000000000002</v>
      </c>
      <c r="I1523" s="247"/>
      <c r="J1523" s="243"/>
      <c r="K1523" s="243"/>
      <c r="L1523" s="248"/>
      <c r="M1523" s="249"/>
      <c r="N1523" s="250"/>
      <c r="O1523" s="250"/>
      <c r="P1523" s="250"/>
      <c r="Q1523" s="250"/>
      <c r="R1523" s="250"/>
      <c r="S1523" s="250"/>
      <c r="T1523" s="251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2" t="s">
        <v>151</v>
      </c>
      <c r="AU1523" s="252" t="s">
        <v>80</v>
      </c>
      <c r="AV1523" s="14" t="s">
        <v>80</v>
      </c>
      <c r="AW1523" s="14" t="s">
        <v>33</v>
      </c>
      <c r="AX1523" s="14" t="s">
        <v>71</v>
      </c>
      <c r="AY1523" s="252" t="s">
        <v>140</v>
      </c>
    </row>
    <row r="1524" s="14" customFormat="1">
      <c r="A1524" s="14"/>
      <c r="B1524" s="242"/>
      <c r="C1524" s="243"/>
      <c r="D1524" s="233" t="s">
        <v>151</v>
      </c>
      <c r="E1524" s="244" t="s">
        <v>18</v>
      </c>
      <c r="F1524" s="245" t="s">
        <v>438</v>
      </c>
      <c r="G1524" s="243"/>
      <c r="H1524" s="246">
        <v>9.25</v>
      </c>
      <c r="I1524" s="247"/>
      <c r="J1524" s="243"/>
      <c r="K1524" s="243"/>
      <c r="L1524" s="248"/>
      <c r="M1524" s="249"/>
      <c r="N1524" s="250"/>
      <c r="O1524" s="250"/>
      <c r="P1524" s="250"/>
      <c r="Q1524" s="250"/>
      <c r="R1524" s="250"/>
      <c r="S1524" s="250"/>
      <c r="T1524" s="251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2" t="s">
        <v>151</v>
      </c>
      <c r="AU1524" s="252" t="s">
        <v>80</v>
      </c>
      <c r="AV1524" s="14" t="s">
        <v>80</v>
      </c>
      <c r="AW1524" s="14" t="s">
        <v>33</v>
      </c>
      <c r="AX1524" s="14" t="s">
        <v>71</v>
      </c>
      <c r="AY1524" s="252" t="s">
        <v>140</v>
      </c>
    </row>
    <row r="1525" s="14" customFormat="1">
      <c r="A1525" s="14"/>
      <c r="B1525" s="242"/>
      <c r="C1525" s="243"/>
      <c r="D1525" s="233" t="s">
        <v>151</v>
      </c>
      <c r="E1525" s="244" t="s">
        <v>18</v>
      </c>
      <c r="F1525" s="245" t="s">
        <v>439</v>
      </c>
      <c r="G1525" s="243"/>
      <c r="H1525" s="246">
        <v>8.5399999999999991</v>
      </c>
      <c r="I1525" s="247"/>
      <c r="J1525" s="243"/>
      <c r="K1525" s="243"/>
      <c r="L1525" s="248"/>
      <c r="M1525" s="249"/>
      <c r="N1525" s="250"/>
      <c r="O1525" s="250"/>
      <c r="P1525" s="250"/>
      <c r="Q1525" s="250"/>
      <c r="R1525" s="250"/>
      <c r="S1525" s="250"/>
      <c r="T1525" s="251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2" t="s">
        <v>151</v>
      </c>
      <c r="AU1525" s="252" t="s">
        <v>80</v>
      </c>
      <c r="AV1525" s="14" t="s">
        <v>80</v>
      </c>
      <c r="AW1525" s="14" t="s">
        <v>33</v>
      </c>
      <c r="AX1525" s="14" t="s">
        <v>71</v>
      </c>
      <c r="AY1525" s="252" t="s">
        <v>140</v>
      </c>
    </row>
    <row r="1526" s="14" customFormat="1">
      <c r="A1526" s="14"/>
      <c r="B1526" s="242"/>
      <c r="C1526" s="243"/>
      <c r="D1526" s="233" t="s">
        <v>151</v>
      </c>
      <c r="E1526" s="244" t="s">
        <v>18</v>
      </c>
      <c r="F1526" s="245" t="s">
        <v>440</v>
      </c>
      <c r="G1526" s="243"/>
      <c r="H1526" s="246">
        <v>1.5600000000000001</v>
      </c>
      <c r="I1526" s="247"/>
      <c r="J1526" s="243"/>
      <c r="K1526" s="243"/>
      <c r="L1526" s="248"/>
      <c r="M1526" s="249"/>
      <c r="N1526" s="250"/>
      <c r="O1526" s="250"/>
      <c r="P1526" s="250"/>
      <c r="Q1526" s="250"/>
      <c r="R1526" s="250"/>
      <c r="S1526" s="250"/>
      <c r="T1526" s="251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2" t="s">
        <v>151</v>
      </c>
      <c r="AU1526" s="252" t="s">
        <v>80</v>
      </c>
      <c r="AV1526" s="14" t="s">
        <v>80</v>
      </c>
      <c r="AW1526" s="14" t="s">
        <v>33</v>
      </c>
      <c r="AX1526" s="14" t="s">
        <v>71</v>
      </c>
      <c r="AY1526" s="252" t="s">
        <v>140</v>
      </c>
    </row>
    <row r="1527" s="13" customFormat="1">
      <c r="A1527" s="13"/>
      <c r="B1527" s="231"/>
      <c r="C1527" s="232"/>
      <c r="D1527" s="233" t="s">
        <v>151</v>
      </c>
      <c r="E1527" s="234" t="s">
        <v>18</v>
      </c>
      <c r="F1527" s="235" t="s">
        <v>441</v>
      </c>
      <c r="G1527" s="232"/>
      <c r="H1527" s="234" t="s">
        <v>18</v>
      </c>
      <c r="I1527" s="236"/>
      <c r="J1527" s="232"/>
      <c r="K1527" s="232"/>
      <c r="L1527" s="237"/>
      <c r="M1527" s="238"/>
      <c r="N1527" s="239"/>
      <c r="O1527" s="239"/>
      <c r="P1527" s="239"/>
      <c r="Q1527" s="239"/>
      <c r="R1527" s="239"/>
      <c r="S1527" s="239"/>
      <c r="T1527" s="240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41" t="s">
        <v>151</v>
      </c>
      <c r="AU1527" s="241" t="s">
        <v>80</v>
      </c>
      <c r="AV1527" s="13" t="s">
        <v>78</v>
      </c>
      <c r="AW1527" s="13" t="s">
        <v>33</v>
      </c>
      <c r="AX1527" s="13" t="s">
        <v>71</v>
      </c>
      <c r="AY1527" s="241" t="s">
        <v>140</v>
      </c>
    </row>
    <row r="1528" s="14" customFormat="1">
      <c r="A1528" s="14"/>
      <c r="B1528" s="242"/>
      <c r="C1528" s="243"/>
      <c r="D1528" s="233" t="s">
        <v>151</v>
      </c>
      <c r="E1528" s="244" t="s">
        <v>18</v>
      </c>
      <c r="F1528" s="245" t="s">
        <v>442</v>
      </c>
      <c r="G1528" s="243"/>
      <c r="H1528" s="246">
        <v>0.17999999999999999</v>
      </c>
      <c r="I1528" s="247"/>
      <c r="J1528" s="243"/>
      <c r="K1528" s="243"/>
      <c r="L1528" s="248"/>
      <c r="M1528" s="249"/>
      <c r="N1528" s="250"/>
      <c r="O1528" s="250"/>
      <c r="P1528" s="250"/>
      <c r="Q1528" s="250"/>
      <c r="R1528" s="250"/>
      <c r="S1528" s="250"/>
      <c r="T1528" s="251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2" t="s">
        <v>151</v>
      </c>
      <c r="AU1528" s="252" t="s">
        <v>80</v>
      </c>
      <c r="AV1528" s="14" t="s">
        <v>80</v>
      </c>
      <c r="AW1528" s="14" t="s">
        <v>33</v>
      </c>
      <c r="AX1528" s="14" t="s">
        <v>71</v>
      </c>
      <c r="AY1528" s="252" t="s">
        <v>140</v>
      </c>
    </row>
    <row r="1529" s="14" customFormat="1">
      <c r="A1529" s="14"/>
      <c r="B1529" s="242"/>
      <c r="C1529" s="243"/>
      <c r="D1529" s="233" t="s">
        <v>151</v>
      </c>
      <c r="E1529" s="244" t="s">
        <v>18</v>
      </c>
      <c r="F1529" s="245" t="s">
        <v>443</v>
      </c>
      <c r="G1529" s="243"/>
      <c r="H1529" s="246">
        <v>2.98</v>
      </c>
      <c r="I1529" s="247"/>
      <c r="J1529" s="243"/>
      <c r="K1529" s="243"/>
      <c r="L1529" s="248"/>
      <c r="M1529" s="249"/>
      <c r="N1529" s="250"/>
      <c r="O1529" s="250"/>
      <c r="P1529" s="250"/>
      <c r="Q1529" s="250"/>
      <c r="R1529" s="250"/>
      <c r="S1529" s="250"/>
      <c r="T1529" s="251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2" t="s">
        <v>151</v>
      </c>
      <c r="AU1529" s="252" t="s">
        <v>80</v>
      </c>
      <c r="AV1529" s="14" t="s">
        <v>80</v>
      </c>
      <c r="AW1529" s="14" t="s">
        <v>33</v>
      </c>
      <c r="AX1529" s="14" t="s">
        <v>71</v>
      </c>
      <c r="AY1529" s="252" t="s">
        <v>140</v>
      </c>
    </row>
    <row r="1530" s="14" customFormat="1">
      <c r="A1530" s="14"/>
      <c r="B1530" s="242"/>
      <c r="C1530" s="243"/>
      <c r="D1530" s="233" t="s">
        <v>151</v>
      </c>
      <c r="E1530" s="244" t="s">
        <v>18</v>
      </c>
      <c r="F1530" s="245" t="s">
        <v>443</v>
      </c>
      <c r="G1530" s="243"/>
      <c r="H1530" s="246">
        <v>2.98</v>
      </c>
      <c r="I1530" s="247"/>
      <c r="J1530" s="243"/>
      <c r="K1530" s="243"/>
      <c r="L1530" s="248"/>
      <c r="M1530" s="249"/>
      <c r="N1530" s="250"/>
      <c r="O1530" s="250"/>
      <c r="P1530" s="250"/>
      <c r="Q1530" s="250"/>
      <c r="R1530" s="250"/>
      <c r="S1530" s="250"/>
      <c r="T1530" s="251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2" t="s">
        <v>151</v>
      </c>
      <c r="AU1530" s="252" t="s">
        <v>80</v>
      </c>
      <c r="AV1530" s="14" t="s">
        <v>80</v>
      </c>
      <c r="AW1530" s="14" t="s">
        <v>33</v>
      </c>
      <c r="AX1530" s="14" t="s">
        <v>71</v>
      </c>
      <c r="AY1530" s="252" t="s">
        <v>140</v>
      </c>
    </row>
    <row r="1531" s="14" customFormat="1">
      <c r="A1531" s="14"/>
      <c r="B1531" s="242"/>
      <c r="C1531" s="243"/>
      <c r="D1531" s="233" t="s">
        <v>151</v>
      </c>
      <c r="E1531" s="244" t="s">
        <v>18</v>
      </c>
      <c r="F1531" s="245" t="s">
        <v>442</v>
      </c>
      <c r="G1531" s="243"/>
      <c r="H1531" s="246">
        <v>0.17999999999999999</v>
      </c>
      <c r="I1531" s="247"/>
      <c r="J1531" s="243"/>
      <c r="K1531" s="243"/>
      <c r="L1531" s="248"/>
      <c r="M1531" s="249"/>
      <c r="N1531" s="250"/>
      <c r="O1531" s="250"/>
      <c r="P1531" s="250"/>
      <c r="Q1531" s="250"/>
      <c r="R1531" s="250"/>
      <c r="S1531" s="250"/>
      <c r="T1531" s="251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2" t="s">
        <v>151</v>
      </c>
      <c r="AU1531" s="252" t="s">
        <v>80</v>
      </c>
      <c r="AV1531" s="14" t="s">
        <v>80</v>
      </c>
      <c r="AW1531" s="14" t="s">
        <v>33</v>
      </c>
      <c r="AX1531" s="14" t="s">
        <v>71</v>
      </c>
      <c r="AY1531" s="252" t="s">
        <v>140</v>
      </c>
    </row>
    <row r="1532" s="13" customFormat="1">
      <c r="A1532" s="13"/>
      <c r="B1532" s="231"/>
      <c r="C1532" s="232"/>
      <c r="D1532" s="233" t="s">
        <v>151</v>
      </c>
      <c r="E1532" s="234" t="s">
        <v>18</v>
      </c>
      <c r="F1532" s="235" t="s">
        <v>444</v>
      </c>
      <c r="G1532" s="232"/>
      <c r="H1532" s="234" t="s">
        <v>18</v>
      </c>
      <c r="I1532" s="236"/>
      <c r="J1532" s="232"/>
      <c r="K1532" s="232"/>
      <c r="L1532" s="237"/>
      <c r="M1532" s="238"/>
      <c r="N1532" s="239"/>
      <c r="O1532" s="239"/>
      <c r="P1532" s="239"/>
      <c r="Q1532" s="239"/>
      <c r="R1532" s="239"/>
      <c r="S1532" s="239"/>
      <c r="T1532" s="240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1" t="s">
        <v>151</v>
      </c>
      <c r="AU1532" s="241" t="s">
        <v>80</v>
      </c>
      <c r="AV1532" s="13" t="s">
        <v>78</v>
      </c>
      <c r="AW1532" s="13" t="s">
        <v>33</v>
      </c>
      <c r="AX1532" s="13" t="s">
        <v>71</v>
      </c>
      <c r="AY1532" s="241" t="s">
        <v>140</v>
      </c>
    </row>
    <row r="1533" s="14" customFormat="1">
      <c r="A1533" s="14"/>
      <c r="B1533" s="242"/>
      <c r="C1533" s="243"/>
      <c r="D1533" s="233" t="s">
        <v>151</v>
      </c>
      <c r="E1533" s="244" t="s">
        <v>18</v>
      </c>
      <c r="F1533" s="245" t="s">
        <v>445</v>
      </c>
      <c r="G1533" s="243"/>
      <c r="H1533" s="246">
        <v>1.95</v>
      </c>
      <c r="I1533" s="247"/>
      <c r="J1533" s="243"/>
      <c r="K1533" s="243"/>
      <c r="L1533" s="248"/>
      <c r="M1533" s="249"/>
      <c r="N1533" s="250"/>
      <c r="O1533" s="250"/>
      <c r="P1533" s="250"/>
      <c r="Q1533" s="250"/>
      <c r="R1533" s="250"/>
      <c r="S1533" s="250"/>
      <c r="T1533" s="251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2" t="s">
        <v>151</v>
      </c>
      <c r="AU1533" s="252" t="s">
        <v>80</v>
      </c>
      <c r="AV1533" s="14" t="s">
        <v>80</v>
      </c>
      <c r="AW1533" s="14" t="s">
        <v>33</v>
      </c>
      <c r="AX1533" s="14" t="s">
        <v>71</v>
      </c>
      <c r="AY1533" s="252" t="s">
        <v>140</v>
      </c>
    </row>
    <row r="1534" s="14" customFormat="1">
      <c r="A1534" s="14"/>
      <c r="B1534" s="242"/>
      <c r="C1534" s="243"/>
      <c r="D1534" s="233" t="s">
        <v>151</v>
      </c>
      <c r="E1534" s="244" t="s">
        <v>18</v>
      </c>
      <c r="F1534" s="245" t="s">
        <v>446</v>
      </c>
      <c r="G1534" s="243"/>
      <c r="H1534" s="246">
        <v>7.2800000000000002</v>
      </c>
      <c r="I1534" s="247"/>
      <c r="J1534" s="243"/>
      <c r="K1534" s="243"/>
      <c r="L1534" s="248"/>
      <c r="M1534" s="249"/>
      <c r="N1534" s="250"/>
      <c r="O1534" s="250"/>
      <c r="P1534" s="250"/>
      <c r="Q1534" s="250"/>
      <c r="R1534" s="250"/>
      <c r="S1534" s="250"/>
      <c r="T1534" s="251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52" t="s">
        <v>151</v>
      </c>
      <c r="AU1534" s="252" t="s">
        <v>80</v>
      </c>
      <c r="AV1534" s="14" t="s">
        <v>80</v>
      </c>
      <c r="AW1534" s="14" t="s">
        <v>33</v>
      </c>
      <c r="AX1534" s="14" t="s">
        <v>71</v>
      </c>
      <c r="AY1534" s="252" t="s">
        <v>140</v>
      </c>
    </row>
    <row r="1535" s="14" customFormat="1">
      <c r="A1535" s="14"/>
      <c r="B1535" s="242"/>
      <c r="C1535" s="243"/>
      <c r="D1535" s="233" t="s">
        <v>151</v>
      </c>
      <c r="E1535" s="244" t="s">
        <v>18</v>
      </c>
      <c r="F1535" s="245" t="s">
        <v>447</v>
      </c>
      <c r="G1535" s="243"/>
      <c r="H1535" s="246">
        <v>6.1799999999999997</v>
      </c>
      <c r="I1535" s="247"/>
      <c r="J1535" s="243"/>
      <c r="K1535" s="243"/>
      <c r="L1535" s="248"/>
      <c r="M1535" s="249"/>
      <c r="N1535" s="250"/>
      <c r="O1535" s="250"/>
      <c r="P1535" s="250"/>
      <c r="Q1535" s="250"/>
      <c r="R1535" s="250"/>
      <c r="S1535" s="250"/>
      <c r="T1535" s="251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2" t="s">
        <v>151</v>
      </c>
      <c r="AU1535" s="252" t="s">
        <v>80</v>
      </c>
      <c r="AV1535" s="14" t="s">
        <v>80</v>
      </c>
      <c r="AW1535" s="14" t="s">
        <v>33</v>
      </c>
      <c r="AX1535" s="14" t="s">
        <v>71</v>
      </c>
      <c r="AY1535" s="252" t="s">
        <v>140</v>
      </c>
    </row>
    <row r="1536" s="14" customFormat="1">
      <c r="A1536" s="14"/>
      <c r="B1536" s="242"/>
      <c r="C1536" s="243"/>
      <c r="D1536" s="233" t="s">
        <v>151</v>
      </c>
      <c r="E1536" s="244" t="s">
        <v>18</v>
      </c>
      <c r="F1536" s="245" t="s">
        <v>448</v>
      </c>
      <c r="G1536" s="243"/>
      <c r="H1536" s="246">
        <v>9.9000000000000004</v>
      </c>
      <c r="I1536" s="247"/>
      <c r="J1536" s="243"/>
      <c r="K1536" s="243"/>
      <c r="L1536" s="248"/>
      <c r="M1536" s="249"/>
      <c r="N1536" s="250"/>
      <c r="O1536" s="250"/>
      <c r="P1536" s="250"/>
      <c r="Q1536" s="250"/>
      <c r="R1536" s="250"/>
      <c r="S1536" s="250"/>
      <c r="T1536" s="251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2" t="s">
        <v>151</v>
      </c>
      <c r="AU1536" s="252" t="s">
        <v>80</v>
      </c>
      <c r="AV1536" s="14" t="s">
        <v>80</v>
      </c>
      <c r="AW1536" s="14" t="s">
        <v>33</v>
      </c>
      <c r="AX1536" s="14" t="s">
        <v>71</v>
      </c>
      <c r="AY1536" s="252" t="s">
        <v>140</v>
      </c>
    </row>
    <row r="1537" s="14" customFormat="1">
      <c r="A1537" s="14"/>
      <c r="B1537" s="242"/>
      <c r="C1537" s="243"/>
      <c r="D1537" s="233" t="s">
        <v>151</v>
      </c>
      <c r="E1537" s="244" t="s">
        <v>18</v>
      </c>
      <c r="F1537" s="245" t="s">
        <v>449</v>
      </c>
      <c r="G1537" s="243"/>
      <c r="H1537" s="246">
        <v>9.6899999999999995</v>
      </c>
      <c r="I1537" s="247"/>
      <c r="J1537" s="243"/>
      <c r="K1537" s="243"/>
      <c r="L1537" s="248"/>
      <c r="M1537" s="249"/>
      <c r="N1537" s="250"/>
      <c r="O1537" s="250"/>
      <c r="P1537" s="250"/>
      <c r="Q1537" s="250"/>
      <c r="R1537" s="250"/>
      <c r="S1537" s="250"/>
      <c r="T1537" s="251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2" t="s">
        <v>151</v>
      </c>
      <c r="AU1537" s="252" t="s">
        <v>80</v>
      </c>
      <c r="AV1537" s="14" t="s">
        <v>80</v>
      </c>
      <c r="AW1537" s="14" t="s">
        <v>33</v>
      </c>
      <c r="AX1537" s="14" t="s">
        <v>71</v>
      </c>
      <c r="AY1537" s="252" t="s">
        <v>140</v>
      </c>
    </row>
    <row r="1538" s="13" customFormat="1">
      <c r="A1538" s="13"/>
      <c r="B1538" s="231"/>
      <c r="C1538" s="232"/>
      <c r="D1538" s="233" t="s">
        <v>151</v>
      </c>
      <c r="E1538" s="234" t="s">
        <v>18</v>
      </c>
      <c r="F1538" s="235" t="s">
        <v>450</v>
      </c>
      <c r="G1538" s="232"/>
      <c r="H1538" s="234" t="s">
        <v>18</v>
      </c>
      <c r="I1538" s="236"/>
      <c r="J1538" s="232"/>
      <c r="K1538" s="232"/>
      <c r="L1538" s="237"/>
      <c r="M1538" s="238"/>
      <c r="N1538" s="239"/>
      <c r="O1538" s="239"/>
      <c r="P1538" s="239"/>
      <c r="Q1538" s="239"/>
      <c r="R1538" s="239"/>
      <c r="S1538" s="239"/>
      <c r="T1538" s="240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41" t="s">
        <v>151</v>
      </c>
      <c r="AU1538" s="241" t="s">
        <v>80</v>
      </c>
      <c r="AV1538" s="13" t="s">
        <v>78</v>
      </c>
      <c r="AW1538" s="13" t="s">
        <v>33</v>
      </c>
      <c r="AX1538" s="13" t="s">
        <v>71</v>
      </c>
      <c r="AY1538" s="241" t="s">
        <v>140</v>
      </c>
    </row>
    <row r="1539" s="14" customFormat="1">
      <c r="A1539" s="14"/>
      <c r="B1539" s="242"/>
      <c r="C1539" s="243"/>
      <c r="D1539" s="233" t="s">
        <v>151</v>
      </c>
      <c r="E1539" s="244" t="s">
        <v>18</v>
      </c>
      <c r="F1539" s="245" t="s">
        <v>451</v>
      </c>
      <c r="G1539" s="243"/>
      <c r="H1539" s="246">
        <v>7.8499999999999996</v>
      </c>
      <c r="I1539" s="247"/>
      <c r="J1539" s="243"/>
      <c r="K1539" s="243"/>
      <c r="L1539" s="248"/>
      <c r="M1539" s="249"/>
      <c r="N1539" s="250"/>
      <c r="O1539" s="250"/>
      <c r="P1539" s="250"/>
      <c r="Q1539" s="250"/>
      <c r="R1539" s="250"/>
      <c r="S1539" s="250"/>
      <c r="T1539" s="251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2" t="s">
        <v>151</v>
      </c>
      <c r="AU1539" s="252" t="s">
        <v>80</v>
      </c>
      <c r="AV1539" s="14" t="s">
        <v>80</v>
      </c>
      <c r="AW1539" s="14" t="s">
        <v>33</v>
      </c>
      <c r="AX1539" s="14" t="s">
        <v>71</v>
      </c>
      <c r="AY1539" s="252" t="s">
        <v>140</v>
      </c>
    </row>
    <row r="1540" s="14" customFormat="1">
      <c r="A1540" s="14"/>
      <c r="B1540" s="242"/>
      <c r="C1540" s="243"/>
      <c r="D1540" s="233" t="s">
        <v>151</v>
      </c>
      <c r="E1540" s="244" t="s">
        <v>18</v>
      </c>
      <c r="F1540" s="245" t="s">
        <v>452</v>
      </c>
      <c r="G1540" s="243"/>
      <c r="H1540" s="246">
        <v>5.9699999999999998</v>
      </c>
      <c r="I1540" s="247"/>
      <c r="J1540" s="243"/>
      <c r="K1540" s="243"/>
      <c r="L1540" s="248"/>
      <c r="M1540" s="249"/>
      <c r="N1540" s="250"/>
      <c r="O1540" s="250"/>
      <c r="P1540" s="250"/>
      <c r="Q1540" s="250"/>
      <c r="R1540" s="250"/>
      <c r="S1540" s="250"/>
      <c r="T1540" s="251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2" t="s">
        <v>151</v>
      </c>
      <c r="AU1540" s="252" t="s">
        <v>80</v>
      </c>
      <c r="AV1540" s="14" t="s">
        <v>80</v>
      </c>
      <c r="AW1540" s="14" t="s">
        <v>33</v>
      </c>
      <c r="AX1540" s="14" t="s">
        <v>71</v>
      </c>
      <c r="AY1540" s="252" t="s">
        <v>140</v>
      </c>
    </row>
    <row r="1541" s="14" customFormat="1">
      <c r="A1541" s="14"/>
      <c r="B1541" s="242"/>
      <c r="C1541" s="243"/>
      <c r="D1541" s="233" t="s">
        <v>151</v>
      </c>
      <c r="E1541" s="244" t="s">
        <v>18</v>
      </c>
      <c r="F1541" s="245" t="s">
        <v>453</v>
      </c>
      <c r="G1541" s="243"/>
      <c r="H1541" s="246">
        <v>3.2400000000000002</v>
      </c>
      <c r="I1541" s="247"/>
      <c r="J1541" s="243"/>
      <c r="K1541" s="243"/>
      <c r="L1541" s="248"/>
      <c r="M1541" s="249"/>
      <c r="N1541" s="250"/>
      <c r="O1541" s="250"/>
      <c r="P1541" s="250"/>
      <c r="Q1541" s="250"/>
      <c r="R1541" s="250"/>
      <c r="S1541" s="250"/>
      <c r="T1541" s="251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2" t="s">
        <v>151</v>
      </c>
      <c r="AU1541" s="252" t="s">
        <v>80</v>
      </c>
      <c r="AV1541" s="14" t="s">
        <v>80</v>
      </c>
      <c r="AW1541" s="14" t="s">
        <v>33</v>
      </c>
      <c r="AX1541" s="14" t="s">
        <v>71</v>
      </c>
      <c r="AY1541" s="252" t="s">
        <v>140</v>
      </c>
    </row>
    <row r="1542" s="14" customFormat="1">
      <c r="A1542" s="14"/>
      <c r="B1542" s="242"/>
      <c r="C1542" s="243"/>
      <c r="D1542" s="233" t="s">
        <v>151</v>
      </c>
      <c r="E1542" s="244" t="s">
        <v>18</v>
      </c>
      <c r="F1542" s="245" t="s">
        <v>454</v>
      </c>
      <c r="G1542" s="243"/>
      <c r="H1542" s="246">
        <v>2.52</v>
      </c>
      <c r="I1542" s="247"/>
      <c r="J1542" s="243"/>
      <c r="K1542" s="243"/>
      <c r="L1542" s="248"/>
      <c r="M1542" s="249"/>
      <c r="N1542" s="250"/>
      <c r="O1542" s="250"/>
      <c r="P1542" s="250"/>
      <c r="Q1542" s="250"/>
      <c r="R1542" s="250"/>
      <c r="S1542" s="250"/>
      <c r="T1542" s="251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2" t="s">
        <v>151</v>
      </c>
      <c r="AU1542" s="252" t="s">
        <v>80</v>
      </c>
      <c r="AV1542" s="14" t="s">
        <v>80</v>
      </c>
      <c r="AW1542" s="14" t="s">
        <v>33</v>
      </c>
      <c r="AX1542" s="14" t="s">
        <v>71</v>
      </c>
      <c r="AY1542" s="252" t="s">
        <v>140</v>
      </c>
    </row>
    <row r="1543" s="15" customFormat="1">
      <c r="A1543" s="15"/>
      <c r="B1543" s="253"/>
      <c r="C1543" s="254"/>
      <c r="D1543" s="233" t="s">
        <v>151</v>
      </c>
      <c r="E1543" s="255" t="s">
        <v>18</v>
      </c>
      <c r="F1543" s="256" t="s">
        <v>154</v>
      </c>
      <c r="G1543" s="254"/>
      <c r="H1543" s="257">
        <v>87.989999999999981</v>
      </c>
      <c r="I1543" s="258"/>
      <c r="J1543" s="254"/>
      <c r="K1543" s="254"/>
      <c r="L1543" s="259"/>
      <c r="M1543" s="260"/>
      <c r="N1543" s="261"/>
      <c r="O1543" s="261"/>
      <c r="P1543" s="261"/>
      <c r="Q1543" s="261"/>
      <c r="R1543" s="261"/>
      <c r="S1543" s="261"/>
      <c r="T1543" s="262"/>
      <c r="U1543" s="15"/>
      <c r="V1543" s="15"/>
      <c r="W1543" s="15"/>
      <c r="X1543" s="15"/>
      <c r="Y1543" s="15"/>
      <c r="Z1543" s="15"/>
      <c r="AA1543" s="15"/>
      <c r="AB1543" s="15"/>
      <c r="AC1543" s="15"/>
      <c r="AD1543" s="15"/>
      <c r="AE1543" s="15"/>
      <c r="AT1543" s="263" t="s">
        <v>151</v>
      </c>
      <c r="AU1543" s="263" t="s">
        <v>80</v>
      </c>
      <c r="AV1543" s="15" t="s">
        <v>147</v>
      </c>
      <c r="AW1543" s="15" t="s">
        <v>33</v>
      </c>
      <c r="AX1543" s="15" t="s">
        <v>78</v>
      </c>
      <c r="AY1543" s="263" t="s">
        <v>140</v>
      </c>
    </row>
    <row r="1544" s="2" customFormat="1" ht="16.5" customHeight="1">
      <c r="A1544" s="40"/>
      <c r="B1544" s="41"/>
      <c r="C1544" s="264" t="s">
        <v>1078</v>
      </c>
      <c r="D1544" s="264" t="s">
        <v>300</v>
      </c>
      <c r="E1544" s="265" t="s">
        <v>1079</v>
      </c>
      <c r="F1544" s="266" t="s">
        <v>1080</v>
      </c>
      <c r="G1544" s="267" t="s">
        <v>145</v>
      </c>
      <c r="H1544" s="268">
        <v>92.390000000000001</v>
      </c>
      <c r="I1544" s="269"/>
      <c r="J1544" s="268">
        <f>ROUND(I1544*H1544,2)</f>
        <v>0</v>
      </c>
      <c r="K1544" s="266" t="s">
        <v>146</v>
      </c>
      <c r="L1544" s="270"/>
      <c r="M1544" s="271" t="s">
        <v>18</v>
      </c>
      <c r="N1544" s="272" t="s">
        <v>42</v>
      </c>
      <c r="O1544" s="86"/>
      <c r="P1544" s="222">
        <f>O1544*H1544</f>
        <v>0</v>
      </c>
      <c r="Q1544" s="222">
        <v>0.0041000000000000003</v>
      </c>
      <c r="R1544" s="222">
        <f>Q1544*H1544</f>
        <v>0.37879900000000005</v>
      </c>
      <c r="S1544" s="222">
        <v>0</v>
      </c>
      <c r="T1544" s="223">
        <f>S1544*H1544</f>
        <v>0</v>
      </c>
      <c r="U1544" s="40"/>
      <c r="V1544" s="40"/>
      <c r="W1544" s="40"/>
      <c r="X1544" s="40"/>
      <c r="Y1544" s="40"/>
      <c r="Z1544" s="40"/>
      <c r="AA1544" s="40"/>
      <c r="AB1544" s="40"/>
      <c r="AC1544" s="40"/>
      <c r="AD1544" s="40"/>
      <c r="AE1544" s="40"/>
      <c r="AR1544" s="224" t="s">
        <v>217</v>
      </c>
      <c r="AT1544" s="224" t="s">
        <v>300</v>
      </c>
      <c r="AU1544" s="224" t="s">
        <v>80</v>
      </c>
      <c r="AY1544" s="19" t="s">
        <v>140</v>
      </c>
      <c r="BE1544" s="225">
        <f>IF(N1544="základní",J1544,0)</f>
        <v>0</v>
      </c>
      <c r="BF1544" s="225">
        <f>IF(N1544="snížená",J1544,0)</f>
        <v>0</v>
      </c>
      <c r="BG1544" s="225">
        <f>IF(N1544="zákl. přenesená",J1544,0)</f>
        <v>0</v>
      </c>
      <c r="BH1544" s="225">
        <f>IF(N1544="sníž. přenesená",J1544,0)</f>
        <v>0</v>
      </c>
      <c r="BI1544" s="225">
        <f>IF(N1544="nulová",J1544,0)</f>
        <v>0</v>
      </c>
      <c r="BJ1544" s="19" t="s">
        <v>78</v>
      </c>
      <c r="BK1544" s="225">
        <f>ROUND(I1544*H1544,2)</f>
        <v>0</v>
      </c>
      <c r="BL1544" s="19" t="s">
        <v>147</v>
      </c>
      <c r="BM1544" s="224" t="s">
        <v>1081</v>
      </c>
    </row>
    <row r="1545" s="13" customFormat="1">
      <c r="A1545" s="13"/>
      <c r="B1545" s="231"/>
      <c r="C1545" s="232"/>
      <c r="D1545" s="233" t="s">
        <v>151</v>
      </c>
      <c r="E1545" s="234" t="s">
        <v>18</v>
      </c>
      <c r="F1545" s="235" t="s">
        <v>435</v>
      </c>
      <c r="G1545" s="232"/>
      <c r="H1545" s="234" t="s">
        <v>18</v>
      </c>
      <c r="I1545" s="236"/>
      <c r="J1545" s="232"/>
      <c r="K1545" s="232"/>
      <c r="L1545" s="237"/>
      <c r="M1545" s="238"/>
      <c r="N1545" s="239"/>
      <c r="O1545" s="239"/>
      <c r="P1545" s="239"/>
      <c r="Q1545" s="239"/>
      <c r="R1545" s="239"/>
      <c r="S1545" s="239"/>
      <c r="T1545" s="240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41" t="s">
        <v>151</v>
      </c>
      <c r="AU1545" s="241" t="s">
        <v>80</v>
      </c>
      <c r="AV1545" s="13" t="s">
        <v>78</v>
      </c>
      <c r="AW1545" s="13" t="s">
        <v>33</v>
      </c>
      <c r="AX1545" s="13" t="s">
        <v>71</v>
      </c>
      <c r="AY1545" s="241" t="s">
        <v>140</v>
      </c>
    </row>
    <row r="1546" s="13" customFormat="1">
      <c r="A1546" s="13"/>
      <c r="B1546" s="231"/>
      <c r="C1546" s="232"/>
      <c r="D1546" s="233" t="s">
        <v>151</v>
      </c>
      <c r="E1546" s="234" t="s">
        <v>18</v>
      </c>
      <c r="F1546" s="235" t="s">
        <v>436</v>
      </c>
      <c r="G1546" s="232"/>
      <c r="H1546" s="234" t="s">
        <v>18</v>
      </c>
      <c r="I1546" s="236"/>
      <c r="J1546" s="232"/>
      <c r="K1546" s="232"/>
      <c r="L1546" s="237"/>
      <c r="M1546" s="238"/>
      <c r="N1546" s="239"/>
      <c r="O1546" s="239"/>
      <c r="P1546" s="239"/>
      <c r="Q1546" s="239"/>
      <c r="R1546" s="239"/>
      <c r="S1546" s="239"/>
      <c r="T1546" s="240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1" t="s">
        <v>151</v>
      </c>
      <c r="AU1546" s="241" t="s">
        <v>80</v>
      </c>
      <c r="AV1546" s="13" t="s">
        <v>78</v>
      </c>
      <c r="AW1546" s="13" t="s">
        <v>33</v>
      </c>
      <c r="AX1546" s="13" t="s">
        <v>71</v>
      </c>
      <c r="AY1546" s="241" t="s">
        <v>140</v>
      </c>
    </row>
    <row r="1547" s="14" customFormat="1">
      <c r="A1547" s="14"/>
      <c r="B1547" s="242"/>
      <c r="C1547" s="243"/>
      <c r="D1547" s="233" t="s">
        <v>151</v>
      </c>
      <c r="E1547" s="244" t="s">
        <v>18</v>
      </c>
      <c r="F1547" s="245" t="s">
        <v>437</v>
      </c>
      <c r="G1547" s="243"/>
      <c r="H1547" s="246">
        <v>7.7400000000000002</v>
      </c>
      <c r="I1547" s="247"/>
      <c r="J1547" s="243"/>
      <c r="K1547" s="243"/>
      <c r="L1547" s="248"/>
      <c r="M1547" s="249"/>
      <c r="N1547" s="250"/>
      <c r="O1547" s="250"/>
      <c r="P1547" s="250"/>
      <c r="Q1547" s="250"/>
      <c r="R1547" s="250"/>
      <c r="S1547" s="250"/>
      <c r="T1547" s="251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2" t="s">
        <v>151</v>
      </c>
      <c r="AU1547" s="252" t="s">
        <v>80</v>
      </c>
      <c r="AV1547" s="14" t="s">
        <v>80</v>
      </c>
      <c r="AW1547" s="14" t="s">
        <v>33</v>
      </c>
      <c r="AX1547" s="14" t="s">
        <v>71</v>
      </c>
      <c r="AY1547" s="252" t="s">
        <v>140</v>
      </c>
    </row>
    <row r="1548" s="14" customFormat="1">
      <c r="A1548" s="14"/>
      <c r="B1548" s="242"/>
      <c r="C1548" s="243"/>
      <c r="D1548" s="233" t="s">
        <v>151</v>
      </c>
      <c r="E1548" s="244" t="s">
        <v>18</v>
      </c>
      <c r="F1548" s="245" t="s">
        <v>438</v>
      </c>
      <c r="G1548" s="243"/>
      <c r="H1548" s="246">
        <v>9.25</v>
      </c>
      <c r="I1548" s="247"/>
      <c r="J1548" s="243"/>
      <c r="K1548" s="243"/>
      <c r="L1548" s="248"/>
      <c r="M1548" s="249"/>
      <c r="N1548" s="250"/>
      <c r="O1548" s="250"/>
      <c r="P1548" s="250"/>
      <c r="Q1548" s="250"/>
      <c r="R1548" s="250"/>
      <c r="S1548" s="250"/>
      <c r="T1548" s="251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2" t="s">
        <v>151</v>
      </c>
      <c r="AU1548" s="252" t="s">
        <v>80</v>
      </c>
      <c r="AV1548" s="14" t="s">
        <v>80</v>
      </c>
      <c r="AW1548" s="14" t="s">
        <v>33</v>
      </c>
      <c r="AX1548" s="14" t="s">
        <v>71</v>
      </c>
      <c r="AY1548" s="252" t="s">
        <v>140</v>
      </c>
    </row>
    <row r="1549" s="14" customFormat="1">
      <c r="A1549" s="14"/>
      <c r="B1549" s="242"/>
      <c r="C1549" s="243"/>
      <c r="D1549" s="233" t="s">
        <v>151</v>
      </c>
      <c r="E1549" s="244" t="s">
        <v>18</v>
      </c>
      <c r="F1549" s="245" t="s">
        <v>439</v>
      </c>
      <c r="G1549" s="243"/>
      <c r="H1549" s="246">
        <v>8.5399999999999991</v>
      </c>
      <c r="I1549" s="247"/>
      <c r="J1549" s="243"/>
      <c r="K1549" s="243"/>
      <c r="L1549" s="248"/>
      <c r="M1549" s="249"/>
      <c r="N1549" s="250"/>
      <c r="O1549" s="250"/>
      <c r="P1549" s="250"/>
      <c r="Q1549" s="250"/>
      <c r="R1549" s="250"/>
      <c r="S1549" s="250"/>
      <c r="T1549" s="251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2" t="s">
        <v>151</v>
      </c>
      <c r="AU1549" s="252" t="s">
        <v>80</v>
      </c>
      <c r="AV1549" s="14" t="s">
        <v>80</v>
      </c>
      <c r="AW1549" s="14" t="s">
        <v>33</v>
      </c>
      <c r="AX1549" s="14" t="s">
        <v>71</v>
      </c>
      <c r="AY1549" s="252" t="s">
        <v>140</v>
      </c>
    </row>
    <row r="1550" s="14" customFormat="1">
      <c r="A1550" s="14"/>
      <c r="B1550" s="242"/>
      <c r="C1550" s="243"/>
      <c r="D1550" s="233" t="s">
        <v>151</v>
      </c>
      <c r="E1550" s="244" t="s">
        <v>18</v>
      </c>
      <c r="F1550" s="245" t="s">
        <v>440</v>
      </c>
      <c r="G1550" s="243"/>
      <c r="H1550" s="246">
        <v>1.5600000000000001</v>
      </c>
      <c r="I1550" s="247"/>
      <c r="J1550" s="243"/>
      <c r="K1550" s="243"/>
      <c r="L1550" s="248"/>
      <c r="M1550" s="249"/>
      <c r="N1550" s="250"/>
      <c r="O1550" s="250"/>
      <c r="P1550" s="250"/>
      <c r="Q1550" s="250"/>
      <c r="R1550" s="250"/>
      <c r="S1550" s="250"/>
      <c r="T1550" s="251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2" t="s">
        <v>151</v>
      </c>
      <c r="AU1550" s="252" t="s">
        <v>80</v>
      </c>
      <c r="AV1550" s="14" t="s">
        <v>80</v>
      </c>
      <c r="AW1550" s="14" t="s">
        <v>33</v>
      </c>
      <c r="AX1550" s="14" t="s">
        <v>71</v>
      </c>
      <c r="AY1550" s="252" t="s">
        <v>140</v>
      </c>
    </row>
    <row r="1551" s="13" customFormat="1">
      <c r="A1551" s="13"/>
      <c r="B1551" s="231"/>
      <c r="C1551" s="232"/>
      <c r="D1551" s="233" t="s">
        <v>151</v>
      </c>
      <c r="E1551" s="234" t="s">
        <v>18</v>
      </c>
      <c r="F1551" s="235" t="s">
        <v>441</v>
      </c>
      <c r="G1551" s="232"/>
      <c r="H1551" s="234" t="s">
        <v>18</v>
      </c>
      <c r="I1551" s="236"/>
      <c r="J1551" s="232"/>
      <c r="K1551" s="232"/>
      <c r="L1551" s="237"/>
      <c r="M1551" s="238"/>
      <c r="N1551" s="239"/>
      <c r="O1551" s="239"/>
      <c r="P1551" s="239"/>
      <c r="Q1551" s="239"/>
      <c r="R1551" s="239"/>
      <c r="S1551" s="239"/>
      <c r="T1551" s="240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41" t="s">
        <v>151</v>
      </c>
      <c r="AU1551" s="241" t="s">
        <v>80</v>
      </c>
      <c r="AV1551" s="13" t="s">
        <v>78</v>
      </c>
      <c r="AW1551" s="13" t="s">
        <v>33</v>
      </c>
      <c r="AX1551" s="13" t="s">
        <v>71</v>
      </c>
      <c r="AY1551" s="241" t="s">
        <v>140</v>
      </c>
    </row>
    <row r="1552" s="14" customFormat="1">
      <c r="A1552" s="14"/>
      <c r="B1552" s="242"/>
      <c r="C1552" s="243"/>
      <c r="D1552" s="233" t="s">
        <v>151</v>
      </c>
      <c r="E1552" s="244" t="s">
        <v>18</v>
      </c>
      <c r="F1552" s="245" t="s">
        <v>442</v>
      </c>
      <c r="G1552" s="243"/>
      <c r="H1552" s="246">
        <v>0.17999999999999999</v>
      </c>
      <c r="I1552" s="247"/>
      <c r="J1552" s="243"/>
      <c r="K1552" s="243"/>
      <c r="L1552" s="248"/>
      <c r="M1552" s="249"/>
      <c r="N1552" s="250"/>
      <c r="O1552" s="250"/>
      <c r="P1552" s="250"/>
      <c r="Q1552" s="250"/>
      <c r="R1552" s="250"/>
      <c r="S1552" s="250"/>
      <c r="T1552" s="251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2" t="s">
        <v>151</v>
      </c>
      <c r="AU1552" s="252" t="s">
        <v>80</v>
      </c>
      <c r="AV1552" s="14" t="s">
        <v>80</v>
      </c>
      <c r="AW1552" s="14" t="s">
        <v>33</v>
      </c>
      <c r="AX1552" s="14" t="s">
        <v>71</v>
      </c>
      <c r="AY1552" s="252" t="s">
        <v>140</v>
      </c>
    </row>
    <row r="1553" s="14" customFormat="1">
      <c r="A1553" s="14"/>
      <c r="B1553" s="242"/>
      <c r="C1553" s="243"/>
      <c r="D1553" s="233" t="s">
        <v>151</v>
      </c>
      <c r="E1553" s="244" t="s">
        <v>18</v>
      </c>
      <c r="F1553" s="245" t="s">
        <v>443</v>
      </c>
      <c r="G1553" s="243"/>
      <c r="H1553" s="246">
        <v>2.98</v>
      </c>
      <c r="I1553" s="247"/>
      <c r="J1553" s="243"/>
      <c r="K1553" s="243"/>
      <c r="L1553" s="248"/>
      <c r="M1553" s="249"/>
      <c r="N1553" s="250"/>
      <c r="O1553" s="250"/>
      <c r="P1553" s="250"/>
      <c r="Q1553" s="250"/>
      <c r="R1553" s="250"/>
      <c r="S1553" s="250"/>
      <c r="T1553" s="251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2" t="s">
        <v>151</v>
      </c>
      <c r="AU1553" s="252" t="s">
        <v>80</v>
      </c>
      <c r="AV1553" s="14" t="s">
        <v>80</v>
      </c>
      <c r="AW1553" s="14" t="s">
        <v>33</v>
      </c>
      <c r="AX1553" s="14" t="s">
        <v>71</v>
      </c>
      <c r="AY1553" s="252" t="s">
        <v>140</v>
      </c>
    </row>
    <row r="1554" s="14" customFormat="1">
      <c r="A1554" s="14"/>
      <c r="B1554" s="242"/>
      <c r="C1554" s="243"/>
      <c r="D1554" s="233" t="s">
        <v>151</v>
      </c>
      <c r="E1554" s="244" t="s">
        <v>18</v>
      </c>
      <c r="F1554" s="245" t="s">
        <v>443</v>
      </c>
      <c r="G1554" s="243"/>
      <c r="H1554" s="246">
        <v>2.98</v>
      </c>
      <c r="I1554" s="247"/>
      <c r="J1554" s="243"/>
      <c r="K1554" s="243"/>
      <c r="L1554" s="248"/>
      <c r="M1554" s="249"/>
      <c r="N1554" s="250"/>
      <c r="O1554" s="250"/>
      <c r="P1554" s="250"/>
      <c r="Q1554" s="250"/>
      <c r="R1554" s="250"/>
      <c r="S1554" s="250"/>
      <c r="T1554" s="251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2" t="s">
        <v>151</v>
      </c>
      <c r="AU1554" s="252" t="s">
        <v>80</v>
      </c>
      <c r="AV1554" s="14" t="s">
        <v>80</v>
      </c>
      <c r="AW1554" s="14" t="s">
        <v>33</v>
      </c>
      <c r="AX1554" s="14" t="s">
        <v>71</v>
      </c>
      <c r="AY1554" s="252" t="s">
        <v>140</v>
      </c>
    </row>
    <row r="1555" s="14" customFormat="1">
      <c r="A1555" s="14"/>
      <c r="B1555" s="242"/>
      <c r="C1555" s="243"/>
      <c r="D1555" s="233" t="s">
        <v>151</v>
      </c>
      <c r="E1555" s="244" t="s">
        <v>18</v>
      </c>
      <c r="F1555" s="245" t="s">
        <v>442</v>
      </c>
      <c r="G1555" s="243"/>
      <c r="H1555" s="246">
        <v>0.17999999999999999</v>
      </c>
      <c r="I1555" s="247"/>
      <c r="J1555" s="243"/>
      <c r="K1555" s="243"/>
      <c r="L1555" s="248"/>
      <c r="M1555" s="249"/>
      <c r="N1555" s="250"/>
      <c r="O1555" s="250"/>
      <c r="P1555" s="250"/>
      <c r="Q1555" s="250"/>
      <c r="R1555" s="250"/>
      <c r="S1555" s="250"/>
      <c r="T1555" s="251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2" t="s">
        <v>151</v>
      </c>
      <c r="AU1555" s="252" t="s">
        <v>80</v>
      </c>
      <c r="AV1555" s="14" t="s">
        <v>80</v>
      </c>
      <c r="AW1555" s="14" t="s">
        <v>33</v>
      </c>
      <c r="AX1555" s="14" t="s">
        <v>71</v>
      </c>
      <c r="AY1555" s="252" t="s">
        <v>140</v>
      </c>
    </row>
    <row r="1556" s="13" customFormat="1">
      <c r="A1556" s="13"/>
      <c r="B1556" s="231"/>
      <c r="C1556" s="232"/>
      <c r="D1556" s="233" t="s">
        <v>151</v>
      </c>
      <c r="E1556" s="234" t="s">
        <v>18</v>
      </c>
      <c r="F1556" s="235" t="s">
        <v>444</v>
      </c>
      <c r="G1556" s="232"/>
      <c r="H1556" s="234" t="s">
        <v>18</v>
      </c>
      <c r="I1556" s="236"/>
      <c r="J1556" s="232"/>
      <c r="K1556" s="232"/>
      <c r="L1556" s="237"/>
      <c r="M1556" s="238"/>
      <c r="N1556" s="239"/>
      <c r="O1556" s="239"/>
      <c r="P1556" s="239"/>
      <c r="Q1556" s="239"/>
      <c r="R1556" s="239"/>
      <c r="S1556" s="239"/>
      <c r="T1556" s="240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41" t="s">
        <v>151</v>
      </c>
      <c r="AU1556" s="241" t="s">
        <v>80</v>
      </c>
      <c r="AV1556" s="13" t="s">
        <v>78</v>
      </c>
      <c r="AW1556" s="13" t="s">
        <v>33</v>
      </c>
      <c r="AX1556" s="13" t="s">
        <v>71</v>
      </c>
      <c r="AY1556" s="241" t="s">
        <v>140</v>
      </c>
    </row>
    <row r="1557" s="14" customFormat="1">
      <c r="A1557" s="14"/>
      <c r="B1557" s="242"/>
      <c r="C1557" s="243"/>
      <c r="D1557" s="233" t="s">
        <v>151</v>
      </c>
      <c r="E1557" s="244" t="s">
        <v>18</v>
      </c>
      <c r="F1557" s="245" t="s">
        <v>445</v>
      </c>
      <c r="G1557" s="243"/>
      <c r="H1557" s="246">
        <v>1.95</v>
      </c>
      <c r="I1557" s="247"/>
      <c r="J1557" s="243"/>
      <c r="K1557" s="243"/>
      <c r="L1557" s="248"/>
      <c r="M1557" s="249"/>
      <c r="N1557" s="250"/>
      <c r="O1557" s="250"/>
      <c r="P1557" s="250"/>
      <c r="Q1557" s="250"/>
      <c r="R1557" s="250"/>
      <c r="S1557" s="250"/>
      <c r="T1557" s="251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2" t="s">
        <v>151</v>
      </c>
      <c r="AU1557" s="252" t="s">
        <v>80</v>
      </c>
      <c r="AV1557" s="14" t="s">
        <v>80</v>
      </c>
      <c r="AW1557" s="14" t="s">
        <v>33</v>
      </c>
      <c r="AX1557" s="14" t="s">
        <v>71</v>
      </c>
      <c r="AY1557" s="252" t="s">
        <v>140</v>
      </c>
    </row>
    <row r="1558" s="14" customFormat="1">
      <c r="A1558" s="14"/>
      <c r="B1558" s="242"/>
      <c r="C1558" s="243"/>
      <c r="D1558" s="233" t="s">
        <v>151</v>
      </c>
      <c r="E1558" s="244" t="s">
        <v>18</v>
      </c>
      <c r="F1558" s="245" t="s">
        <v>446</v>
      </c>
      <c r="G1558" s="243"/>
      <c r="H1558" s="246">
        <v>7.2800000000000002</v>
      </c>
      <c r="I1558" s="247"/>
      <c r="J1558" s="243"/>
      <c r="K1558" s="243"/>
      <c r="L1558" s="248"/>
      <c r="M1558" s="249"/>
      <c r="N1558" s="250"/>
      <c r="O1558" s="250"/>
      <c r="P1558" s="250"/>
      <c r="Q1558" s="250"/>
      <c r="R1558" s="250"/>
      <c r="S1558" s="250"/>
      <c r="T1558" s="251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2" t="s">
        <v>151</v>
      </c>
      <c r="AU1558" s="252" t="s">
        <v>80</v>
      </c>
      <c r="AV1558" s="14" t="s">
        <v>80</v>
      </c>
      <c r="AW1558" s="14" t="s">
        <v>33</v>
      </c>
      <c r="AX1558" s="14" t="s">
        <v>71</v>
      </c>
      <c r="AY1558" s="252" t="s">
        <v>140</v>
      </c>
    </row>
    <row r="1559" s="14" customFormat="1">
      <c r="A1559" s="14"/>
      <c r="B1559" s="242"/>
      <c r="C1559" s="243"/>
      <c r="D1559" s="233" t="s">
        <v>151</v>
      </c>
      <c r="E1559" s="244" t="s">
        <v>18</v>
      </c>
      <c r="F1559" s="245" t="s">
        <v>447</v>
      </c>
      <c r="G1559" s="243"/>
      <c r="H1559" s="246">
        <v>6.1799999999999997</v>
      </c>
      <c r="I1559" s="247"/>
      <c r="J1559" s="243"/>
      <c r="K1559" s="243"/>
      <c r="L1559" s="248"/>
      <c r="M1559" s="249"/>
      <c r="N1559" s="250"/>
      <c r="O1559" s="250"/>
      <c r="P1559" s="250"/>
      <c r="Q1559" s="250"/>
      <c r="R1559" s="250"/>
      <c r="S1559" s="250"/>
      <c r="T1559" s="251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2" t="s">
        <v>151</v>
      </c>
      <c r="AU1559" s="252" t="s">
        <v>80</v>
      </c>
      <c r="AV1559" s="14" t="s">
        <v>80</v>
      </c>
      <c r="AW1559" s="14" t="s">
        <v>33</v>
      </c>
      <c r="AX1559" s="14" t="s">
        <v>71</v>
      </c>
      <c r="AY1559" s="252" t="s">
        <v>140</v>
      </c>
    </row>
    <row r="1560" s="14" customFormat="1">
      <c r="A1560" s="14"/>
      <c r="B1560" s="242"/>
      <c r="C1560" s="243"/>
      <c r="D1560" s="233" t="s">
        <v>151</v>
      </c>
      <c r="E1560" s="244" t="s">
        <v>18</v>
      </c>
      <c r="F1560" s="245" t="s">
        <v>448</v>
      </c>
      <c r="G1560" s="243"/>
      <c r="H1560" s="246">
        <v>9.9000000000000004</v>
      </c>
      <c r="I1560" s="247"/>
      <c r="J1560" s="243"/>
      <c r="K1560" s="243"/>
      <c r="L1560" s="248"/>
      <c r="M1560" s="249"/>
      <c r="N1560" s="250"/>
      <c r="O1560" s="250"/>
      <c r="P1560" s="250"/>
      <c r="Q1560" s="250"/>
      <c r="R1560" s="250"/>
      <c r="S1560" s="250"/>
      <c r="T1560" s="251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2" t="s">
        <v>151</v>
      </c>
      <c r="AU1560" s="252" t="s">
        <v>80</v>
      </c>
      <c r="AV1560" s="14" t="s">
        <v>80</v>
      </c>
      <c r="AW1560" s="14" t="s">
        <v>33</v>
      </c>
      <c r="AX1560" s="14" t="s">
        <v>71</v>
      </c>
      <c r="AY1560" s="252" t="s">
        <v>140</v>
      </c>
    </row>
    <row r="1561" s="14" customFormat="1">
      <c r="A1561" s="14"/>
      <c r="B1561" s="242"/>
      <c r="C1561" s="243"/>
      <c r="D1561" s="233" t="s">
        <v>151</v>
      </c>
      <c r="E1561" s="244" t="s">
        <v>18</v>
      </c>
      <c r="F1561" s="245" t="s">
        <v>449</v>
      </c>
      <c r="G1561" s="243"/>
      <c r="H1561" s="246">
        <v>9.6899999999999995</v>
      </c>
      <c r="I1561" s="247"/>
      <c r="J1561" s="243"/>
      <c r="K1561" s="243"/>
      <c r="L1561" s="248"/>
      <c r="M1561" s="249"/>
      <c r="N1561" s="250"/>
      <c r="O1561" s="250"/>
      <c r="P1561" s="250"/>
      <c r="Q1561" s="250"/>
      <c r="R1561" s="250"/>
      <c r="S1561" s="250"/>
      <c r="T1561" s="251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2" t="s">
        <v>151</v>
      </c>
      <c r="AU1561" s="252" t="s">
        <v>80</v>
      </c>
      <c r="AV1561" s="14" t="s">
        <v>80</v>
      </c>
      <c r="AW1561" s="14" t="s">
        <v>33</v>
      </c>
      <c r="AX1561" s="14" t="s">
        <v>71</v>
      </c>
      <c r="AY1561" s="252" t="s">
        <v>140</v>
      </c>
    </row>
    <row r="1562" s="13" customFormat="1">
      <c r="A1562" s="13"/>
      <c r="B1562" s="231"/>
      <c r="C1562" s="232"/>
      <c r="D1562" s="233" t="s">
        <v>151</v>
      </c>
      <c r="E1562" s="234" t="s">
        <v>18</v>
      </c>
      <c r="F1562" s="235" t="s">
        <v>450</v>
      </c>
      <c r="G1562" s="232"/>
      <c r="H1562" s="234" t="s">
        <v>18</v>
      </c>
      <c r="I1562" s="236"/>
      <c r="J1562" s="232"/>
      <c r="K1562" s="232"/>
      <c r="L1562" s="237"/>
      <c r="M1562" s="238"/>
      <c r="N1562" s="239"/>
      <c r="O1562" s="239"/>
      <c r="P1562" s="239"/>
      <c r="Q1562" s="239"/>
      <c r="R1562" s="239"/>
      <c r="S1562" s="239"/>
      <c r="T1562" s="240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41" t="s">
        <v>151</v>
      </c>
      <c r="AU1562" s="241" t="s">
        <v>80</v>
      </c>
      <c r="AV1562" s="13" t="s">
        <v>78</v>
      </c>
      <c r="AW1562" s="13" t="s">
        <v>33</v>
      </c>
      <c r="AX1562" s="13" t="s">
        <v>71</v>
      </c>
      <c r="AY1562" s="241" t="s">
        <v>140</v>
      </c>
    </row>
    <row r="1563" s="14" customFormat="1">
      <c r="A1563" s="14"/>
      <c r="B1563" s="242"/>
      <c r="C1563" s="243"/>
      <c r="D1563" s="233" t="s">
        <v>151</v>
      </c>
      <c r="E1563" s="244" t="s">
        <v>18</v>
      </c>
      <c r="F1563" s="245" t="s">
        <v>451</v>
      </c>
      <c r="G1563" s="243"/>
      <c r="H1563" s="246">
        <v>7.8499999999999996</v>
      </c>
      <c r="I1563" s="247"/>
      <c r="J1563" s="243"/>
      <c r="K1563" s="243"/>
      <c r="L1563" s="248"/>
      <c r="M1563" s="249"/>
      <c r="N1563" s="250"/>
      <c r="O1563" s="250"/>
      <c r="P1563" s="250"/>
      <c r="Q1563" s="250"/>
      <c r="R1563" s="250"/>
      <c r="S1563" s="250"/>
      <c r="T1563" s="251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2" t="s">
        <v>151</v>
      </c>
      <c r="AU1563" s="252" t="s">
        <v>80</v>
      </c>
      <c r="AV1563" s="14" t="s">
        <v>80</v>
      </c>
      <c r="AW1563" s="14" t="s">
        <v>33</v>
      </c>
      <c r="AX1563" s="14" t="s">
        <v>71</v>
      </c>
      <c r="AY1563" s="252" t="s">
        <v>140</v>
      </c>
    </row>
    <row r="1564" s="14" customFormat="1">
      <c r="A1564" s="14"/>
      <c r="B1564" s="242"/>
      <c r="C1564" s="243"/>
      <c r="D1564" s="233" t="s">
        <v>151</v>
      </c>
      <c r="E1564" s="244" t="s">
        <v>18</v>
      </c>
      <c r="F1564" s="245" t="s">
        <v>452</v>
      </c>
      <c r="G1564" s="243"/>
      <c r="H1564" s="246">
        <v>5.9699999999999998</v>
      </c>
      <c r="I1564" s="247"/>
      <c r="J1564" s="243"/>
      <c r="K1564" s="243"/>
      <c r="L1564" s="248"/>
      <c r="M1564" s="249"/>
      <c r="N1564" s="250"/>
      <c r="O1564" s="250"/>
      <c r="P1564" s="250"/>
      <c r="Q1564" s="250"/>
      <c r="R1564" s="250"/>
      <c r="S1564" s="250"/>
      <c r="T1564" s="251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2" t="s">
        <v>151</v>
      </c>
      <c r="AU1564" s="252" t="s">
        <v>80</v>
      </c>
      <c r="AV1564" s="14" t="s">
        <v>80</v>
      </c>
      <c r="AW1564" s="14" t="s">
        <v>33</v>
      </c>
      <c r="AX1564" s="14" t="s">
        <v>71</v>
      </c>
      <c r="AY1564" s="252" t="s">
        <v>140</v>
      </c>
    </row>
    <row r="1565" s="14" customFormat="1">
      <c r="A1565" s="14"/>
      <c r="B1565" s="242"/>
      <c r="C1565" s="243"/>
      <c r="D1565" s="233" t="s">
        <v>151</v>
      </c>
      <c r="E1565" s="244" t="s">
        <v>18</v>
      </c>
      <c r="F1565" s="245" t="s">
        <v>453</v>
      </c>
      <c r="G1565" s="243"/>
      <c r="H1565" s="246">
        <v>3.2400000000000002</v>
      </c>
      <c r="I1565" s="247"/>
      <c r="J1565" s="243"/>
      <c r="K1565" s="243"/>
      <c r="L1565" s="248"/>
      <c r="M1565" s="249"/>
      <c r="N1565" s="250"/>
      <c r="O1565" s="250"/>
      <c r="P1565" s="250"/>
      <c r="Q1565" s="250"/>
      <c r="R1565" s="250"/>
      <c r="S1565" s="250"/>
      <c r="T1565" s="251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2" t="s">
        <v>151</v>
      </c>
      <c r="AU1565" s="252" t="s">
        <v>80</v>
      </c>
      <c r="AV1565" s="14" t="s">
        <v>80</v>
      </c>
      <c r="AW1565" s="14" t="s">
        <v>33</v>
      </c>
      <c r="AX1565" s="14" t="s">
        <v>71</v>
      </c>
      <c r="AY1565" s="252" t="s">
        <v>140</v>
      </c>
    </row>
    <row r="1566" s="14" customFormat="1">
      <c r="A1566" s="14"/>
      <c r="B1566" s="242"/>
      <c r="C1566" s="243"/>
      <c r="D1566" s="233" t="s">
        <v>151</v>
      </c>
      <c r="E1566" s="244" t="s">
        <v>18</v>
      </c>
      <c r="F1566" s="245" t="s">
        <v>454</v>
      </c>
      <c r="G1566" s="243"/>
      <c r="H1566" s="246">
        <v>2.52</v>
      </c>
      <c r="I1566" s="247"/>
      <c r="J1566" s="243"/>
      <c r="K1566" s="243"/>
      <c r="L1566" s="248"/>
      <c r="M1566" s="249"/>
      <c r="N1566" s="250"/>
      <c r="O1566" s="250"/>
      <c r="P1566" s="250"/>
      <c r="Q1566" s="250"/>
      <c r="R1566" s="250"/>
      <c r="S1566" s="250"/>
      <c r="T1566" s="251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2" t="s">
        <v>151</v>
      </c>
      <c r="AU1566" s="252" t="s">
        <v>80</v>
      </c>
      <c r="AV1566" s="14" t="s">
        <v>80</v>
      </c>
      <c r="AW1566" s="14" t="s">
        <v>33</v>
      </c>
      <c r="AX1566" s="14" t="s">
        <v>71</v>
      </c>
      <c r="AY1566" s="252" t="s">
        <v>140</v>
      </c>
    </row>
    <row r="1567" s="15" customFormat="1">
      <c r="A1567" s="15"/>
      <c r="B1567" s="253"/>
      <c r="C1567" s="254"/>
      <c r="D1567" s="233" t="s">
        <v>151</v>
      </c>
      <c r="E1567" s="255" t="s">
        <v>18</v>
      </c>
      <c r="F1567" s="256" t="s">
        <v>154</v>
      </c>
      <c r="G1567" s="254"/>
      <c r="H1567" s="257">
        <v>87.989999999999981</v>
      </c>
      <c r="I1567" s="258"/>
      <c r="J1567" s="254"/>
      <c r="K1567" s="254"/>
      <c r="L1567" s="259"/>
      <c r="M1567" s="260"/>
      <c r="N1567" s="261"/>
      <c r="O1567" s="261"/>
      <c r="P1567" s="261"/>
      <c r="Q1567" s="261"/>
      <c r="R1567" s="261"/>
      <c r="S1567" s="261"/>
      <c r="T1567" s="262"/>
      <c r="U1567" s="15"/>
      <c r="V1567" s="15"/>
      <c r="W1567" s="15"/>
      <c r="X1567" s="15"/>
      <c r="Y1567" s="15"/>
      <c r="Z1567" s="15"/>
      <c r="AA1567" s="15"/>
      <c r="AB1567" s="15"/>
      <c r="AC1567" s="15"/>
      <c r="AD1567" s="15"/>
      <c r="AE1567" s="15"/>
      <c r="AT1567" s="263" t="s">
        <v>151</v>
      </c>
      <c r="AU1567" s="263" t="s">
        <v>80</v>
      </c>
      <c r="AV1567" s="15" t="s">
        <v>147</v>
      </c>
      <c r="AW1567" s="15" t="s">
        <v>33</v>
      </c>
      <c r="AX1567" s="15" t="s">
        <v>78</v>
      </c>
      <c r="AY1567" s="263" t="s">
        <v>140</v>
      </c>
    </row>
    <row r="1568" s="14" customFormat="1">
      <c r="A1568" s="14"/>
      <c r="B1568" s="242"/>
      <c r="C1568" s="243"/>
      <c r="D1568" s="233" t="s">
        <v>151</v>
      </c>
      <c r="E1568" s="243"/>
      <c r="F1568" s="245" t="s">
        <v>1082</v>
      </c>
      <c r="G1568" s="243"/>
      <c r="H1568" s="246">
        <v>92.390000000000001</v>
      </c>
      <c r="I1568" s="247"/>
      <c r="J1568" s="243"/>
      <c r="K1568" s="243"/>
      <c r="L1568" s="248"/>
      <c r="M1568" s="249"/>
      <c r="N1568" s="250"/>
      <c r="O1568" s="250"/>
      <c r="P1568" s="250"/>
      <c r="Q1568" s="250"/>
      <c r="R1568" s="250"/>
      <c r="S1568" s="250"/>
      <c r="T1568" s="251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2" t="s">
        <v>151</v>
      </c>
      <c r="AU1568" s="252" t="s">
        <v>80</v>
      </c>
      <c r="AV1568" s="14" t="s">
        <v>80</v>
      </c>
      <c r="AW1568" s="14" t="s">
        <v>4</v>
      </c>
      <c r="AX1568" s="14" t="s">
        <v>78</v>
      </c>
      <c r="AY1568" s="252" t="s">
        <v>140</v>
      </c>
    </row>
    <row r="1569" s="2" customFormat="1" ht="24.15" customHeight="1">
      <c r="A1569" s="40"/>
      <c r="B1569" s="41"/>
      <c r="C1569" s="214" t="s">
        <v>1083</v>
      </c>
      <c r="D1569" s="214" t="s">
        <v>142</v>
      </c>
      <c r="E1569" s="215" t="s">
        <v>1084</v>
      </c>
      <c r="F1569" s="216" t="s">
        <v>1085</v>
      </c>
      <c r="G1569" s="217" t="s">
        <v>145</v>
      </c>
      <c r="H1569" s="218">
        <v>697.5</v>
      </c>
      <c r="I1569" s="219"/>
      <c r="J1569" s="218">
        <f>ROUND(I1569*H1569,2)</f>
        <v>0</v>
      </c>
      <c r="K1569" s="216" t="s">
        <v>146</v>
      </c>
      <c r="L1569" s="46"/>
      <c r="M1569" s="220" t="s">
        <v>18</v>
      </c>
      <c r="N1569" s="221" t="s">
        <v>42</v>
      </c>
      <c r="O1569" s="86"/>
      <c r="P1569" s="222">
        <f>O1569*H1569</f>
        <v>0</v>
      </c>
      <c r="Q1569" s="222">
        <v>1.0000000000000001E-05</v>
      </c>
      <c r="R1569" s="222">
        <f>Q1569*H1569</f>
        <v>0.0069750000000000003</v>
      </c>
      <c r="S1569" s="222">
        <v>0</v>
      </c>
      <c r="T1569" s="223">
        <f>S1569*H1569</f>
        <v>0</v>
      </c>
      <c r="U1569" s="40"/>
      <c r="V1569" s="40"/>
      <c r="W1569" s="40"/>
      <c r="X1569" s="40"/>
      <c r="Y1569" s="40"/>
      <c r="Z1569" s="40"/>
      <c r="AA1569" s="40"/>
      <c r="AB1569" s="40"/>
      <c r="AC1569" s="40"/>
      <c r="AD1569" s="40"/>
      <c r="AE1569" s="40"/>
      <c r="AR1569" s="224" t="s">
        <v>281</v>
      </c>
      <c r="AT1569" s="224" t="s">
        <v>142</v>
      </c>
      <c r="AU1569" s="224" t="s">
        <v>80</v>
      </c>
      <c r="AY1569" s="19" t="s">
        <v>140</v>
      </c>
      <c r="BE1569" s="225">
        <f>IF(N1569="základní",J1569,0)</f>
        <v>0</v>
      </c>
      <c r="BF1569" s="225">
        <f>IF(N1569="snížená",J1569,0)</f>
        <v>0</v>
      </c>
      <c r="BG1569" s="225">
        <f>IF(N1569="zákl. přenesená",J1569,0)</f>
        <v>0</v>
      </c>
      <c r="BH1569" s="225">
        <f>IF(N1569="sníž. přenesená",J1569,0)</f>
        <v>0</v>
      </c>
      <c r="BI1569" s="225">
        <f>IF(N1569="nulová",J1569,0)</f>
        <v>0</v>
      </c>
      <c r="BJ1569" s="19" t="s">
        <v>78</v>
      </c>
      <c r="BK1569" s="225">
        <f>ROUND(I1569*H1569,2)</f>
        <v>0</v>
      </c>
      <c r="BL1569" s="19" t="s">
        <v>281</v>
      </c>
      <c r="BM1569" s="224" t="s">
        <v>1086</v>
      </c>
    </row>
    <row r="1570" s="2" customFormat="1">
      <c r="A1570" s="40"/>
      <c r="B1570" s="41"/>
      <c r="C1570" s="42"/>
      <c r="D1570" s="226" t="s">
        <v>149</v>
      </c>
      <c r="E1570" s="42"/>
      <c r="F1570" s="227" t="s">
        <v>1087</v>
      </c>
      <c r="G1570" s="42"/>
      <c r="H1570" s="42"/>
      <c r="I1570" s="228"/>
      <c r="J1570" s="42"/>
      <c r="K1570" s="42"/>
      <c r="L1570" s="46"/>
      <c r="M1570" s="229"/>
      <c r="N1570" s="230"/>
      <c r="O1570" s="86"/>
      <c r="P1570" s="86"/>
      <c r="Q1570" s="86"/>
      <c r="R1570" s="86"/>
      <c r="S1570" s="86"/>
      <c r="T1570" s="87"/>
      <c r="U1570" s="40"/>
      <c r="V1570" s="40"/>
      <c r="W1570" s="40"/>
      <c r="X1570" s="40"/>
      <c r="Y1570" s="40"/>
      <c r="Z1570" s="40"/>
      <c r="AA1570" s="40"/>
      <c r="AB1570" s="40"/>
      <c r="AC1570" s="40"/>
      <c r="AD1570" s="40"/>
      <c r="AE1570" s="40"/>
      <c r="AT1570" s="19" t="s">
        <v>149</v>
      </c>
      <c r="AU1570" s="19" t="s">
        <v>80</v>
      </c>
    </row>
    <row r="1571" s="13" customFormat="1">
      <c r="A1571" s="13"/>
      <c r="B1571" s="231"/>
      <c r="C1571" s="232"/>
      <c r="D1571" s="233" t="s">
        <v>151</v>
      </c>
      <c r="E1571" s="234" t="s">
        <v>18</v>
      </c>
      <c r="F1571" s="235" t="s">
        <v>1071</v>
      </c>
      <c r="G1571" s="232"/>
      <c r="H1571" s="234" t="s">
        <v>18</v>
      </c>
      <c r="I1571" s="236"/>
      <c r="J1571" s="232"/>
      <c r="K1571" s="232"/>
      <c r="L1571" s="237"/>
      <c r="M1571" s="238"/>
      <c r="N1571" s="239"/>
      <c r="O1571" s="239"/>
      <c r="P1571" s="239"/>
      <c r="Q1571" s="239"/>
      <c r="R1571" s="239"/>
      <c r="S1571" s="239"/>
      <c r="T1571" s="240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1" t="s">
        <v>151</v>
      </c>
      <c r="AU1571" s="241" t="s">
        <v>80</v>
      </c>
      <c r="AV1571" s="13" t="s">
        <v>78</v>
      </c>
      <c r="AW1571" s="13" t="s">
        <v>33</v>
      </c>
      <c r="AX1571" s="13" t="s">
        <v>71</v>
      </c>
      <c r="AY1571" s="241" t="s">
        <v>140</v>
      </c>
    </row>
    <row r="1572" s="14" customFormat="1">
      <c r="A1572" s="14"/>
      <c r="B1572" s="242"/>
      <c r="C1572" s="243"/>
      <c r="D1572" s="233" t="s">
        <v>151</v>
      </c>
      <c r="E1572" s="244" t="s">
        <v>18</v>
      </c>
      <c r="F1572" s="245" t="s">
        <v>1088</v>
      </c>
      <c r="G1572" s="243"/>
      <c r="H1572" s="246">
        <v>697.5</v>
      </c>
      <c r="I1572" s="247"/>
      <c r="J1572" s="243"/>
      <c r="K1572" s="243"/>
      <c r="L1572" s="248"/>
      <c r="M1572" s="249"/>
      <c r="N1572" s="250"/>
      <c r="O1572" s="250"/>
      <c r="P1572" s="250"/>
      <c r="Q1572" s="250"/>
      <c r="R1572" s="250"/>
      <c r="S1572" s="250"/>
      <c r="T1572" s="251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2" t="s">
        <v>151</v>
      </c>
      <c r="AU1572" s="252" t="s">
        <v>80</v>
      </c>
      <c r="AV1572" s="14" t="s">
        <v>80</v>
      </c>
      <c r="AW1572" s="14" t="s">
        <v>33</v>
      </c>
      <c r="AX1572" s="14" t="s">
        <v>71</v>
      </c>
      <c r="AY1572" s="252" t="s">
        <v>140</v>
      </c>
    </row>
    <row r="1573" s="15" customFormat="1">
      <c r="A1573" s="15"/>
      <c r="B1573" s="253"/>
      <c r="C1573" s="254"/>
      <c r="D1573" s="233" t="s">
        <v>151</v>
      </c>
      <c r="E1573" s="255" t="s">
        <v>18</v>
      </c>
      <c r="F1573" s="256" t="s">
        <v>154</v>
      </c>
      <c r="G1573" s="254"/>
      <c r="H1573" s="257">
        <v>697.5</v>
      </c>
      <c r="I1573" s="258"/>
      <c r="J1573" s="254"/>
      <c r="K1573" s="254"/>
      <c r="L1573" s="259"/>
      <c r="M1573" s="260"/>
      <c r="N1573" s="261"/>
      <c r="O1573" s="261"/>
      <c r="P1573" s="261"/>
      <c r="Q1573" s="261"/>
      <c r="R1573" s="261"/>
      <c r="S1573" s="261"/>
      <c r="T1573" s="262"/>
      <c r="U1573" s="15"/>
      <c r="V1573" s="15"/>
      <c r="W1573" s="15"/>
      <c r="X1573" s="15"/>
      <c r="Y1573" s="15"/>
      <c r="Z1573" s="15"/>
      <c r="AA1573" s="15"/>
      <c r="AB1573" s="15"/>
      <c r="AC1573" s="15"/>
      <c r="AD1573" s="15"/>
      <c r="AE1573" s="15"/>
      <c r="AT1573" s="263" t="s">
        <v>151</v>
      </c>
      <c r="AU1573" s="263" t="s">
        <v>80</v>
      </c>
      <c r="AV1573" s="15" t="s">
        <v>147</v>
      </c>
      <c r="AW1573" s="15" t="s">
        <v>33</v>
      </c>
      <c r="AX1573" s="15" t="s">
        <v>78</v>
      </c>
      <c r="AY1573" s="263" t="s">
        <v>140</v>
      </c>
    </row>
    <row r="1574" s="2" customFormat="1" ht="24.15" customHeight="1">
      <c r="A1574" s="40"/>
      <c r="B1574" s="41"/>
      <c r="C1574" s="264" t="s">
        <v>1089</v>
      </c>
      <c r="D1574" s="264" t="s">
        <v>300</v>
      </c>
      <c r="E1574" s="265" t="s">
        <v>1090</v>
      </c>
      <c r="F1574" s="266" t="s">
        <v>1091</v>
      </c>
      <c r="G1574" s="267" t="s">
        <v>145</v>
      </c>
      <c r="H1574" s="268">
        <v>767.25</v>
      </c>
      <c r="I1574" s="269"/>
      <c r="J1574" s="268">
        <f>ROUND(I1574*H1574,2)</f>
        <v>0</v>
      </c>
      <c r="K1574" s="266" t="s">
        <v>146</v>
      </c>
      <c r="L1574" s="270"/>
      <c r="M1574" s="271" t="s">
        <v>18</v>
      </c>
      <c r="N1574" s="272" t="s">
        <v>42</v>
      </c>
      <c r="O1574" s="86"/>
      <c r="P1574" s="222">
        <f>O1574*H1574</f>
        <v>0</v>
      </c>
      <c r="Q1574" s="222">
        <v>0.00011</v>
      </c>
      <c r="R1574" s="222">
        <f>Q1574*H1574</f>
        <v>0.0843975</v>
      </c>
      <c r="S1574" s="222">
        <v>0</v>
      </c>
      <c r="T1574" s="223">
        <f>S1574*H1574</f>
        <v>0</v>
      </c>
      <c r="U1574" s="40"/>
      <c r="V1574" s="40"/>
      <c r="W1574" s="40"/>
      <c r="X1574" s="40"/>
      <c r="Y1574" s="40"/>
      <c r="Z1574" s="40"/>
      <c r="AA1574" s="40"/>
      <c r="AB1574" s="40"/>
      <c r="AC1574" s="40"/>
      <c r="AD1574" s="40"/>
      <c r="AE1574" s="40"/>
      <c r="AR1574" s="224" t="s">
        <v>430</v>
      </c>
      <c r="AT1574" s="224" t="s">
        <v>300</v>
      </c>
      <c r="AU1574" s="224" t="s">
        <v>80</v>
      </c>
      <c r="AY1574" s="19" t="s">
        <v>140</v>
      </c>
      <c r="BE1574" s="225">
        <f>IF(N1574="základní",J1574,0)</f>
        <v>0</v>
      </c>
      <c r="BF1574" s="225">
        <f>IF(N1574="snížená",J1574,0)</f>
        <v>0</v>
      </c>
      <c r="BG1574" s="225">
        <f>IF(N1574="zákl. přenesená",J1574,0)</f>
        <v>0</v>
      </c>
      <c r="BH1574" s="225">
        <f>IF(N1574="sníž. přenesená",J1574,0)</f>
        <v>0</v>
      </c>
      <c r="BI1574" s="225">
        <f>IF(N1574="nulová",J1574,0)</f>
        <v>0</v>
      </c>
      <c r="BJ1574" s="19" t="s">
        <v>78</v>
      </c>
      <c r="BK1574" s="225">
        <f>ROUND(I1574*H1574,2)</f>
        <v>0</v>
      </c>
      <c r="BL1574" s="19" t="s">
        <v>281</v>
      </c>
      <c r="BM1574" s="224" t="s">
        <v>1092</v>
      </c>
    </row>
    <row r="1575" s="13" customFormat="1">
      <c r="A1575" s="13"/>
      <c r="B1575" s="231"/>
      <c r="C1575" s="232"/>
      <c r="D1575" s="233" t="s">
        <v>151</v>
      </c>
      <c r="E1575" s="234" t="s">
        <v>18</v>
      </c>
      <c r="F1575" s="235" t="s">
        <v>1071</v>
      </c>
      <c r="G1575" s="232"/>
      <c r="H1575" s="234" t="s">
        <v>18</v>
      </c>
      <c r="I1575" s="236"/>
      <c r="J1575" s="232"/>
      <c r="K1575" s="232"/>
      <c r="L1575" s="237"/>
      <c r="M1575" s="238"/>
      <c r="N1575" s="239"/>
      <c r="O1575" s="239"/>
      <c r="P1575" s="239"/>
      <c r="Q1575" s="239"/>
      <c r="R1575" s="239"/>
      <c r="S1575" s="239"/>
      <c r="T1575" s="240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41" t="s">
        <v>151</v>
      </c>
      <c r="AU1575" s="241" t="s">
        <v>80</v>
      </c>
      <c r="AV1575" s="13" t="s">
        <v>78</v>
      </c>
      <c r="AW1575" s="13" t="s">
        <v>33</v>
      </c>
      <c r="AX1575" s="13" t="s">
        <v>71</v>
      </c>
      <c r="AY1575" s="241" t="s">
        <v>140</v>
      </c>
    </row>
    <row r="1576" s="14" customFormat="1">
      <c r="A1576" s="14"/>
      <c r="B1576" s="242"/>
      <c r="C1576" s="243"/>
      <c r="D1576" s="233" t="s">
        <v>151</v>
      </c>
      <c r="E1576" s="244" t="s">
        <v>18</v>
      </c>
      <c r="F1576" s="245" t="s">
        <v>1088</v>
      </c>
      <c r="G1576" s="243"/>
      <c r="H1576" s="246">
        <v>697.5</v>
      </c>
      <c r="I1576" s="247"/>
      <c r="J1576" s="243"/>
      <c r="K1576" s="243"/>
      <c r="L1576" s="248"/>
      <c r="M1576" s="249"/>
      <c r="N1576" s="250"/>
      <c r="O1576" s="250"/>
      <c r="P1576" s="250"/>
      <c r="Q1576" s="250"/>
      <c r="R1576" s="250"/>
      <c r="S1576" s="250"/>
      <c r="T1576" s="251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2" t="s">
        <v>151</v>
      </c>
      <c r="AU1576" s="252" t="s">
        <v>80</v>
      </c>
      <c r="AV1576" s="14" t="s">
        <v>80</v>
      </c>
      <c r="AW1576" s="14" t="s">
        <v>33</v>
      </c>
      <c r="AX1576" s="14" t="s">
        <v>71</v>
      </c>
      <c r="AY1576" s="252" t="s">
        <v>140</v>
      </c>
    </row>
    <row r="1577" s="15" customFormat="1">
      <c r="A1577" s="15"/>
      <c r="B1577" s="253"/>
      <c r="C1577" s="254"/>
      <c r="D1577" s="233" t="s">
        <v>151</v>
      </c>
      <c r="E1577" s="255" t="s">
        <v>18</v>
      </c>
      <c r="F1577" s="256" t="s">
        <v>154</v>
      </c>
      <c r="G1577" s="254"/>
      <c r="H1577" s="257">
        <v>697.5</v>
      </c>
      <c r="I1577" s="258"/>
      <c r="J1577" s="254"/>
      <c r="K1577" s="254"/>
      <c r="L1577" s="259"/>
      <c r="M1577" s="260"/>
      <c r="N1577" s="261"/>
      <c r="O1577" s="261"/>
      <c r="P1577" s="261"/>
      <c r="Q1577" s="261"/>
      <c r="R1577" s="261"/>
      <c r="S1577" s="261"/>
      <c r="T1577" s="262"/>
      <c r="U1577" s="15"/>
      <c r="V1577" s="15"/>
      <c r="W1577" s="15"/>
      <c r="X1577" s="15"/>
      <c r="Y1577" s="15"/>
      <c r="Z1577" s="15"/>
      <c r="AA1577" s="15"/>
      <c r="AB1577" s="15"/>
      <c r="AC1577" s="15"/>
      <c r="AD1577" s="15"/>
      <c r="AE1577" s="15"/>
      <c r="AT1577" s="263" t="s">
        <v>151</v>
      </c>
      <c r="AU1577" s="263" t="s">
        <v>80</v>
      </c>
      <c r="AV1577" s="15" t="s">
        <v>147</v>
      </c>
      <c r="AW1577" s="15" t="s">
        <v>33</v>
      </c>
      <c r="AX1577" s="15" t="s">
        <v>78</v>
      </c>
      <c r="AY1577" s="263" t="s">
        <v>140</v>
      </c>
    </row>
    <row r="1578" s="14" customFormat="1">
      <c r="A1578" s="14"/>
      <c r="B1578" s="242"/>
      <c r="C1578" s="243"/>
      <c r="D1578" s="233" t="s">
        <v>151</v>
      </c>
      <c r="E1578" s="243"/>
      <c r="F1578" s="245" t="s">
        <v>1093</v>
      </c>
      <c r="G1578" s="243"/>
      <c r="H1578" s="246">
        <v>767.25</v>
      </c>
      <c r="I1578" s="247"/>
      <c r="J1578" s="243"/>
      <c r="K1578" s="243"/>
      <c r="L1578" s="248"/>
      <c r="M1578" s="249"/>
      <c r="N1578" s="250"/>
      <c r="O1578" s="250"/>
      <c r="P1578" s="250"/>
      <c r="Q1578" s="250"/>
      <c r="R1578" s="250"/>
      <c r="S1578" s="250"/>
      <c r="T1578" s="251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2" t="s">
        <v>151</v>
      </c>
      <c r="AU1578" s="252" t="s">
        <v>80</v>
      </c>
      <c r="AV1578" s="14" t="s">
        <v>80</v>
      </c>
      <c r="AW1578" s="14" t="s">
        <v>4</v>
      </c>
      <c r="AX1578" s="14" t="s">
        <v>78</v>
      </c>
      <c r="AY1578" s="252" t="s">
        <v>140</v>
      </c>
    </row>
    <row r="1579" s="2" customFormat="1" ht="24.15" customHeight="1">
      <c r="A1579" s="40"/>
      <c r="B1579" s="41"/>
      <c r="C1579" s="214" t="s">
        <v>1094</v>
      </c>
      <c r="D1579" s="214" t="s">
        <v>142</v>
      </c>
      <c r="E1579" s="215" t="s">
        <v>1095</v>
      </c>
      <c r="F1579" s="216" t="s">
        <v>1096</v>
      </c>
      <c r="G1579" s="217" t="s">
        <v>1061</v>
      </c>
      <c r="H1579" s="219"/>
      <c r="I1579" s="219"/>
      <c r="J1579" s="218">
        <f>ROUND(I1579*H1579,2)</f>
        <v>0</v>
      </c>
      <c r="K1579" s="216" t="s">
        <v>146</v>
      </c>
      <c r="L1579" s="46"/>
      <c r="M1579" s="220" t="s">
        <v>18</v>
      </c>
      <c r="N1579" s="221" t="s">
        <v>42</v>
      </c>
      <c r="O1579" s="86"/>
      <c r="P1579" s="222">
        <f>O1579*H1579</f>
        <v>0</v>
      </c>
      <c r="Q1579" s="222">
        <v>0</v>
      </c>
      <c r="R1579" s="222">
        <f>Q1579*H1579</f>
        <v>0</v>
      </c>
      <c r="S1579" s="222">
        <v>0</v>
      </c>
      <c r="T1579" s="223">
        <f>S1579*H1579</f>
        <v>0</v>
      </c>
      <c r="U1579" s="40"/>
      <c r="V1579" s="40"/>
      <c r="W1579" s="40"/>
      <c r="X1579" s="40"/>
      <c r="Y1579" s="40"/>
      <c r="Z1579" s="40"/>
      <c r="AA1579" s="40"/>
      <c r="AB1579" s="40"/>
      <c r="AC1579" s="40"/>
      <c r="AD1579" s="40"/>
      <c r="AE1579" s="40"/>
      <c r="AR1579" s="224" t="s">
        <v>281</v>
      </c>
      <c r="AT1579" s="224" t="s">
        <v>142</v>
      </c>
      <c r="AU1579" s="224" t="s">
        <v>80</v>
      </c>
      <c r="AY1579" s="19" t="s">
        <v>140</v>
      </c>
      <c r="BE1579" s="225">
        <f>IF(N1579="základní",J1579,0)</f>
        <v>0</v>
      </c>
      <c r="BF1579" s="225">
        <f>IF(N1579="snížená",J1579,0)</f>
        <v>0</v>
      </c>
      <c r="BG1579" s="225">
        <f>IF(N1579="zákl. přenesená",J1579,0)</f>
        <v>0</v>
      </c>
      <c r="BH1579" s="225">
        <f>IF(N1579="sníž. přenesená",J1579,0)</f>
        <v>0</v>
      </c>
      <c r="BI1579" s="225">
        <f>IF(N1579="nulová",J1579,0)</f>
        <v>0</v>
      </c>
      <c r="BJ1579" s="19" t="s">
        <v>78</v>
      </c>
      <c r="BK1579" s="225">
        <f>ROUND(I1579*H1579,2)</f>
        <v>0</v>
      </c>
      <c r="BL1579" s="19" t="s">
        <v>281</v>
      </c>
      <c r="BM1579" s="224" t="s">
        <v>1097</v>
      </c>
    </row>
    <row r="1580" s="2" customFormat="1">
      <c r="A1580" s="40"/>
      <c r="B1580" s="41"/>
      <c r="C1580" s="42"/>
      <c r="D1580" s="226" t="s">
        <v>149</v>
      </c>
      <c r="E1580" s="42"/>
      <c r="F1580" s="227" t="s">
        <v>1098</v>
      </c>
      <c r="G1580" s="42"/>
      <c r="H1580" s="42"/>
      <c r="I1580" s="228"/>
      <c r="J1580" s="42"/>
      <c r="K1580" s="42"/>
      <c r="L1580" s="46"/>
      <c r="M1580" s="229"/>
      <c r="N1580" s="230"/>
      <c r="O1580" s="86"/>
      <c r="P1580" s="86"/>
      <c r="Q1580" s="86"/>
      <c r="R1580" s="86"/>
      <c r="S1580" s="86"/>
      <c r="T1580" s="87"/>
      <c r="U1580" s="40"/>
      <c r="V1580" s="40"/>
      <c r="W1580" s="40"/>
      <c r="X1580" s="40"/>
      <c r="Y1580" s="40"/>
      <c r="Z1580" s="40"/>
      <c r="AA1580" s="40"/>
      <c r="AB1580" s="40"/>
      <c r="AC1580" s="40"/>
      <c r="AD1580" s="40"/>
      <c r="AE1580" s="40"/>
      <c r="AT1580" s="19" t="s">
        <v>149</v>
      </c>
      <c r="AU1580" s="19" t="s">
        <v>80</v>
      </c>
    </row>
    <row r="1581" s="12" customFormat="1" ht="22.8" customHeight="1">
      <c r="A1581" s="12"/>
      <c r="B1581" s="198"/>
      <c r="C1581" s="199"/>
      <c r="D1581" s="200" t="s">
        <v>70</v>
      </c>
      <c r="E1581" s="212" t="s">
        <v>1099</v>
      </c>
      <c r="F1581" s="212" t="s">
        <v>1100</v>
      </c>
      <c r="G1581" s="199"/>
      <c r="H1581" s="199"/>
      <c r="I1581" s="202"/>
      <c r="J1581" s="213">
        <f>BK1581</f>
        <v>0</v>
      </c>
      <c r="K1581" s="199"/>
      <c r="L1581" s="204"/>
      <c r="M1581" s="205"/>
      <c r="N1581" s="206"/>
      <c r="O1581" s="206"/>
      <c r="P1581" s="207">
        <f>SUM(P1582:P1640)</f>
        <v>0</v>
      </c>
      <c r="Q1581" s="206"/>
      <c r="R1581" s="207">
        <f>SUM(R1582:R1640)</f>
        <v>3.2353536000000003</v>
      </c>
      <c r="S1581" s="206"/>
      <c r="T1581" s="208">
        <f>SUM(T1582:T1640)</f>
        <v>1.6799999999999999</v>
      </c>
      <c r="U1581" s="12"/>
      <c r="V1581" s="12"/>
      <c r="W1581" s="12"/>
      <c r="X1581" s="12"/>
      <c r="Y1581" s="12"/>
      <c r="Z1581" s="12"/>
      <c r="AA1581" s="12"/>
      <c r="AB1581" s="12"/>
      <c r="AC1581" s="12"/>
      <c r="AD1581" s="12"/>
      <c r="AE1581" s="12"/>
      <c r="AR1581" s="209" t="s">
        <v>80</v>
      </c>
      <c r="AT1581" s="210" t="s">
        <v>70</v>
      </c>
      <c r="AU1581" s="210" t="s">
        <v>78</v>
      </c>
      <c r="AY1581" s="209" t="s">
        <v>140</v>
      </c>
      <c r="BK1581" s="211">
        <f>SUM(BK1582:BK1640)</f>
        <v>0</v>
      </c>
    </row>
    <row r="1582" s="2" customFormat="1" ht="24.15" customHeight="1">
      <c r="A1582" s="40"/>
      <c r="B1582" s="41"/>
      <c r="C1582" s="214" t="s">
        <v>1101</v>
      </c>
      <c r="D1582" s="214" t="s">
        <v>142</v>
      </c>
      <c r="E1582" s="215" t="s">
        <v>1102</v>
      </c>
      <c r="F1582" s="216" t="s">
        <v>1103</v>
      </c>
      <c r="G1582" s="217" t="s">
        <v>157</v>
      </c>
      <c r="H1582" s="218">
        <v>5.3600000000000003</v>
      </c>
      <c r="I1582" s="219"/>
      <c r="J1582" s="218">
        <f>ROUND(I1582*H1582,2)</f>
        <v>0</v>
      </c>
      <c r="K1582" s="216" t="s">
        <v>146</v>
      </c>
      <c r="L1582" s="46"/>
      <c r="M1582" s="220" t="s">
        <v>18</v>
      </c>
      <c r="N1582" s="221" t="s">
        <v>42</v>
      </c>
      <c r="O1582" s="86"/>
      <c r="P1582" s="222">
        <f>O1582*H1582</f>
        <v>0</v>
      </c>
      <c r="Q1582" s="222">
        <v>0.00189</v>
      </c>
      <c r="R1582" s="222">
        <f>Q1582*H1582</f>
        <v>0.010130400000000001</v>
      </c>
      <c r="S1582" s="222">
        <v>0</v>
      </c>
      <c r="T1582" s="223">
        <f>S1582*H1582</f>
        <v>0</v>
      </c>
      <c r="U1582" s="40"/>
      <c r="V1582" s="40"/>
      <c r="W1582" s="40"/>
      <c r="X1582" s="40"/>
      <c r="Y1582" s="40"/>
      <c r="Z1582" s="40"/>
      <c r="AA1582" s="40"/>
      <c r="AB1582" s="40"/>
      <c r="AC1582" s="40"/>
      <c r="AD1582" s="40"/>
      <c r="AE1582" s="40"/>
      <c r="AR1582" s="224" t="s">
        <v>281</v>
      </c>
      <c r="AT1582" s="224" t="s">
        <v>142</v>
      </c>
      <c r="AU1582" s="224" t="s">
        <v>80</v>
      </c>
      <c r="AY1582" s="19" t="s">
        <v>140</v>
      </c>
      <c r="BE1582" s="225">
        <f>IF(N1582="základní",J1582,0)</f>
        <v>0</v>
      </c>
      <c r="BF1582" s="225">
        <f>IF(N1582="snížená",J1582,0)</f>
        <v>0</v>
      </c>
      <c r="BG1582" s="225">
        <f>IF(N1582="zákl. přenesená",J1582,0)</f>
        <v>0</v>
      </c>
      <c r="BH1582" s="225">
        <f>IF(N1582="sníž. přenesená",J1582,0)</f>
        <v>0</v>
      </c>
      <c r="BI1582" s="225">
        <f>IF(N1582="nulová",J1582,0)</f>
        <v>0</v>
      </c>
      <c r="BJ1582" s="19" t="s">
        <v>78</v>
      </c>
      <c r="BK1582" s="225">
        <f>ROUND(I1582*H1582,2)</f>
        <v>0</v>
      </c>
      <c r="BL1582" s="19" t="s">
        <v>281</v>
      </c>
      <c r="BM1582" s="224" t="s">
        <v>1104</v>
      </c>
    </row>
    <row r="1583" s="2" customFormat="1">
      <c r="A1583" s="40"/>
      <c r="B1583" s="41"/>
      <c r="C1583" s="42"/>
      <c r="D1583" s="226" t="s">
        <v>149</v>
      </c>
      <c r="E1583" s="42"/>
      <c r="F1583" s="227" t="s">
        <v>1105</v>
      </c>
      <c r="G1583" s="42"/>
      <c r="H1583" s="42"/>
      <c r="I1583" s="228"/>
      <c r="J1583" s="42"/>
      <c r="K1583" s="42"/>
      <c r="L1583" s="46"/>
      <c r="M1583" s="229"/>
      <c r="N1583" s="230"/>
      <c r="O1583" s="86"/>
      <c r="P1583" s="86"/>
      <c r="Q1583" s="86"/>
      <c r="R1583" s="86"/>
      <c r="S1583" s="86"/>
      <c r="T1583" s="87"/>
      <c r="U1583" s="40"/>
      <c r="V1583" s="40"/>
      <c r="W1583" s="40"/>
      <c r="X1583" s="40"/>
      <c r="Y1583" s="40"/>
      <c r="Z1583" s="40"/>
      <c r="AA1583" s="40"/>
      <c r="AB1583" s="40"/>
      <c r="AC1583" s="40"/>
      <c r="AD1583" s="40"/>
      <c r="AE1583" s="40"/>
      <c r="AT1583" s="19" t="s">
        <v>149</v>
      </c>
      <c r="AU1583" s="19" t="s">
        <v>80</v>
      </c>
    </row>
    <row r="1584" s="13" customFormat="1">
      <c r="A1584" s="13"/>
      <c r="B1584" s="231"/>
      <c r="C1584" s="232"/>
      <c r="D1584" s="233" t="s">
        <v>151</v>
      </c>
      <c r="E1584" s="234" t="s">
        <v>18</v>
      </c>
      <c r="F1584" s="235" t="s">
        <v>1106</v>
      </c>
      <c r="G1584" s="232"/>
      <c r="H1584" s="234" t="s">
        <v>18</v>
      </c>
      <c r="I1584" s="236"/>
      <c r="J1584" s="232"/>
      <c r="K1584" s="232"/>
      <c r="L1584" s="237"/>
      <c r="M1584" s="238"/>
      <c r="N1584" s="239"/>
      <c r="O1584" s="239"/>
      <c r="P1584" s="239"/>
      <c r="Q1584" s="239"/>
      <c r="R1584" s="239"/>
      <c r="S1584" s="239"/>
      <c r="T1584" s="240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41" t="s">
        <v>151</v>
      </c>
      <c r="AU1584" s="241" t="s">
        <v>80</v>
      </c>
      <c r="AV1584" s="13" t="s">
        <v>78</v>
      </c>
      <c r="AW1584" s="13" t="s">
        <v>33</v>
      </c>
      <c r="AX1584" s="13" t="s">
        <v>71</v>
      </c>
      <c r="AY1584" s="241" t="s">
        <v>140</v>
      </c>
    </row>
    <row r="1585" s="14" customFormat="1">
      <c r="A1585" s="14"/>
      <c r="B1585" s="242"/>
      <c r="C1585" s="243"/>
      <c r="D1585" s="233" t="s">
        <v>151</v>
      </c>
      <c r="E1585" s="244" t="s">
        <v>18</v>
      </c>
      <c r="F1585" s="245" t="s">
        <v>1107</v>
      </c>
      <c r="G1585" s="243"/>
      <c r="H1585" s="246">
        <v>2.7999999999999998</v>
      </c>
      <c r="I1585" s="247"/>
      <c r="J1585" s="243"/>
      <c r="K1585" s="243"/>
      <c r="L1585" s="248"/>
      <c r="M1585" s="249"/>
      <c r="N1585" s="250"/>
      <c r="O1585" s="250"/>
      <c r="P1585" s="250"/>
      <c r="Q1585" s="250"/>
      <c r="R1585" s="250"/>
      <c r="S1585" s="250"/>
      <c r="T1585" s="251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2" t="s">
        <v>151</v>
      </c>
      <c r="AU1585" s="252" t="s">
        <v>80</v>
      </c>
      <c r="AV1585" s="14" t="s">
        <v>80</v>
      </c>
      <c r="AW1585" s="14" t="s">
        <v>33</v>
      </c>
      <c r="AX1585" s="14" t="s">
        <v>71</v>
      </c>
      <c r="AY1585" s="252" t="s">
        <v>140</v>
      </c>
    </row>
    <row r="1586" s="13" customFormat="1">
      <c r="A1586" s="13"/>
      <c r="B1586" s="231"/>
      <c r="C1586" s="232"/>
      <c r="D1586" s="233" t="s">
        <v>151</v>
      </c>
      <c r="E1586" s="234" t="s">
        <v>18</v>
      </c>
      <c r="F1586" s="235" t="s">
        <v>1108</v>
      </c>
      <c r="G1586" s="232"/>
      <c r="H1586" s="234" t="s">
        <v>18</v>
      </c>
      <c r="I1586" s="236"/>
      <c r="J1586" s="232"/>
      <c r="K1586" s="232"/>
      <c r="L1586" s="237"/>
      <c r="M1586" s="238"/>
      <c r="N1586" s="239"/>
      <c r="O1586" s="239"/>
      <c r="P1586" s="239"/>
      <c r="Q1586" s="239"/>
      <c r="R1586" s="239"/>
      <c r="S1586" s="239"/>
      <c r="T1586" s="240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41" t="s">
        <v>151</v>
      </c>
      <c r="AU1586" s="241" t="s">
        <v>80</v>
      </c>
      <c r="AV1586" s="13" t="s">
        <v>78</v>
      </c>
      <c r="AW1586" s="13" t="s">
        <v>33</v>
      </c>
      <c r="AX1586" s="13" t="s">
        <v>71</v>
      </c>
      <c r="AY1586" s="241" t="s">
        <v>140</v>
      </c>
    </row>
    <row r="1587" s="14" customFormat="1">
      <c r="A1587" s="14"/>
      <c r="B1587" s="242"/>
      <c r="C1587" s="243"/>
      <c r="D1587" s="233" t="s">
        <v>151</v>
      </c>
      <c r="E1587" s="244" t="s">
        <v>18</v>
      </c>
      <c r="F1587" s="245" t="s">
        <v>1109</v>
      </c>
      <c r="G1587" s="243"/>
      <c r="H1587" s="246">
        <v>1.48</v>
      </c>
      <c r="I1587" s="247"/>
      <c r="J1587" s="243"/>
      <c r="K1587" s="243"/>
      <c r="L1587" s="248"/>
      <c r="M1587" s="249"/>
      <c r="N1587" s="250"/>
      <c r="O1587" s="250"/>
      <c r="P1587" s="250"/>
      <c r="Q1587" s="250"/>
      <c r="R1587" s="250"/>
      <c r="S1587" s="250"/>
      <c r="T1587" s="251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2" t="s">
        <v>151</v>
      </c>
      <c r="AU1587" s="252" t="s">
        <v>80</v>
      </c>
      <c r="AV1587" s="14" t="s">
        <v>80</v>
      </c>
      <c r="AW1587" s="14" t="s">
        <v>33</v>
      </c>
      <c r="AX1587" s="14" t="s">
        <v>71</v>
      </c>
      <c r="AY1587" s="252" t="s">
        <v>140</v>
      </c>
    </row>
    <row r="1588" s="13" customFormat="1">
      <c r="A1588" s="13"/>
      <c r="B1588" s="231"/>
      <c r="C1588" s="232"/>
      <c r="D1588" s="233" t="s">
        <v>151</v>
      </c>
      <c r="E1588" s="234" t="s">
        <v>18</v>
      </c>
      <c r="F1588" s="235" t="s">
        <v>1110</v>
      </c>
      <c r="G1588" s="232"/>
      <c r="H1588" s="234" t="s">
        <v>18</v>
      </c>
      <c r="I1588" s="236"/>
      <c r="J1588" s="232"/>
      <c r="K1588" s="232"/>
      <c r="L1588" s="237"/>
      <c r="M1588" s="238"/>
      <c r="N1588" s="239"/>
      <c r="O1588" s="239"/>
      <c r="P1588" s="239"/>
      <c r="Q1588" s="239"/>
      <c r="R1588" s="239"/>
      <c r="S1588" s="239"/>
      <c r="T1588" s="240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41" t="s">
        <v>151</v>
      </c>
      <c r="AU1588" s="241" t="s">
        <v>80</v>
      </c>
      <c r="AV1588" s="13" t="s">
        <v>78</v>
      </c>
      <c r="AW1588" s="13" t="s">
        <v>33</v>
      </c>
      <c r="AX1588" s="13" t="s">
        <v>71</v>
      </c>
      <c r="AY1588" s="241" t="s">
        <v>140</v>
      </c>
    </row>
    <row r="1589" s="14" customFormat="1">
      <c r="A1589" s="14"/>
      <c r="B1589" s="242"/>
      <c r="C1589" s="243"/>
      <c r="D1589" s="233" t="s">
        <v>151</v>
      </c>
      <c r="E1589" s="244" t="s">
        <v>18</v>
      </c>
      <c r="F1589" s="245" t="s">
        <v>1111</v>
      </c>
      <c r="G1589" s="243"/>
      <c r="H1589" s="246">
        <v>1.0800000000000001</v>
      </c>
      <c r="I1589" s="247"/>
      <c r="J1589" s="243"/>
      <c r="K1589" s="243"/>
      <c r="L1589" s="248"/>
      <c r="M1589" s="249"/>
      <c r="N1589" s="250"/>
      <c r="O1589" s="250"/>
      <c r="P1589" s="250"/>
      <c r="Q1589" s="250"/>
      <c r="R1589" s="250"/>
      <c r="S1589" s="250"/>
      <c r="T1589" s="251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2" t="s">
        <v>151</v>
      </c>
      <c r="AU1589" s="252" t="s">
        <v>80</v>
      </c>
      <c r="AV1589" s="14" t="s">
        <v>80</v>
      </c>
      <c r="AW1589" s="14" t="s">
        <v>33</v>
      </c>
      <c r="AX1589" s="14" t="s">
        <v>71</v>
      </c>
      <c r="AY1589" s="252" t="s">
        <v>140</v>
      </c>
    </row>
    <row r="1590" s="15" customFormat="1">
      <c r="A1590" s="15"/>
      <c r="B1590" s="253"/>
      <c r="C1590" s="254"/>
      <c r="D1590" s="233" t="s">
        <v>151</v>
      </c>
      <c r="E1590" s="255" t="s">
        <v>18</v>
      </c>
      <c r="F1590" s="256" t="s">
        <v>154</v>
      </c>
      <c r="G1590" s="254"/>
      <c r="H1590" s="257">
        <v>5.3599999999999994</v>
      </c>
      <c r="I1590" s="258"/>
      <c r="J1590" s="254"/>
      <c r="K1590" s="254"/>
      <c r="L1590" s="259"/>
      <c r="M1590" s="260"/>
      <c r="N1590" s="261"/>
      <c r="O1590" s="261"/>
      <c r="P1590" s="261"/>
      <c r="Q1590" s="261"/>
      <c r="R1590" s="261"/>
      <c r="S1590" s="261"/>
      <c r="T1590" s="262"/>
      <c r="U1590" s="15"/>
      <c r="V1590" s="15"/>
      <c r="W1590" s="15"/>
      <c r="X1590" s="15"/>
      <c r="Y1590" s="15"/>
      <c r="Z1590" s="15"/>
      <c r="AA1590" s="15"/>
      <c r="AB1590" s="15"/>
      <c r="AC1590" s="15"/>
      <c r="AD1590" s="15"/>
      <c r="AE1590" s="15"/>
      <c r="AT1590" s="263" t="s">
        <v>151</v>
      </c>
      <c r="AU1590" s="263" t="s">
        <v>80</v>
      </c>
      <c r="AV1590" s="15" t="s">
        <v>147</v>
      </c>
      <c r="AW1590" s="15" t="s">
        <v>33</v>
      </c>
      <c r="AX1590" s="15" t="s">
        <v>78</v>
      </c>
      <c r="AY1590" s="263" t="s">
        <v>140</v>
      </c>
    </row>
    <row r="1591" s="2" customFormat="1" ht="24.15" customHeight="1">
      <c r="A1591" s="40"/>
      <c r="B1591" s="41"/>
      <c r="C1591" s="214" t="s">
        <v>1112</v>
      </c>
      <c r="D1591" s="214" t="s">
        <v>142</v>
      </c>
      <c r="E1591" s="215" t="s">
        <v>1113</v>
      </c>
      <c r="F1591" s="216" t="s">
        <v>1114</v>
      </c>
      <c r="G1591" s="217" t="s">
        <v>145</v>
      </c>
      <c r="H1591" s="218">
        <v>112</v>
      </c>
      <c r="I1591" s="219"/>
      <c r="J1591" s="218">
        <f>ROUND(I1591*H1591,2)</f>
        <v>0</v>
      </c>
      <c r="K1591" s="216" t="s">
        <v>146</v>
      </c>
      <c r="L1591" s="46"/>
      <c r="M1591" s="220" t="s">
        <v>18</v>
      </c>
      <c r="N1591" s="221" t="s">
        <v>42</v>
      </c>
      <c r="O1591" s="86"/>
      <c r="P1591" s="222">
        <f>O1591*H1591</f>
        <v>0</v>
      </c>
      <c r="Q1591" s="222">
        <v>0</v>
      </c>
      <c r="R1591" s="222">
        <f>Q1591*H1591</f>
        <v>0</v>
      </c>
      <c r="S1591" s="222">
        <v>0</v>
      </c>
      <c r="T1591" s="223">
        <f>S1591*H1591</f>
        <v>0</v>
      </c>
      <c r="U1591" s="40"/>
      <c r="V1591" s="40"/>
      <c r="W1591" s="40"/>
      <c r="X1591" s="40"/>
      <c r="Y1591" s="40"/>
      <c r="Z1591" s="40"/>
      <c r="AA1591" s="40"/>
      <c r="AB1591" s="40"/>
      <c r="AC1591" s="40"/>
      <c r="AD1591" s="40"/>
      <c r="AE1591" s="40"/>
      <c r="AR1591" s="224" t="s">
        <v>281</v>
      </c>
      <c r="AT1591" s="224" t="s">
        <v>142</v>
      </c>
      <c r="AU1591" s="224" t="s">
        <v>80</v>
      </c>
      <c r="AY1591" s="19" t="s">
        <v>140</v>
      </c>
      <c r="BE1591" s="225">
        <f>IF(N1591="základní",J1591,0)</f>
        <v>0</v>
      </c>
      <c r="BF1591" s="225">
        <f>IF(N1591="snížená",J1591,0)</f>
        <v>0</v>
      </c>
      <c r="BG1591" s="225">
        <f>IF(N1591="zákl. přenesená",J1591,0)</f>
        <v>0</v>
      </c>
      <c r="BH1591" s="225">
        <f>IF(N1591="sníž. přenesená",J1591,0)</f>
        <v>0</v>
      </c>
      <c r="BI1591" s="225">
        <f>IF(N1591="nulová",J1591,0)</f>
        <v>0</v>
      </c>
      <c r="BJ1591" s="19" t="s">
        <v>78</v>
      </c>
      <c r="BK1591" s="225">
        <f>ROUND(I1591*H1591,2)</f>
        <v>0</v>
      </c>
      <c r="BL1591" s="19" t="s">
        <v>281</v>
      </c>
      <c r="BM1591" s="224" t="s">
        <v>1115</v>
      </c>
    </row>
    <row r="1592" s="2" customFormat="1">
      <c r="A1592" s="40"/>
      <c r="B1592" s="41"/>
      <c r="C1592" s="42"/>
      <c r="D1592" s="226" t="s">
        <v>149</v>
      </c>
      <c r="E1592" s="42"/>
      <c r="F1592" s="227" t="s">
        <v>1116</v>
      </c>
      <c r="G1592" s="42"/>
      <c r="H1592" s="42"/>
      <c r="I1592" s="228"/>
      <c r="J1592" s="42"/>
      <c r="K1592" s="42"/>
      <c r="L1592" s="46"/>
      <c r="M1592" s="229"/>
      <c r="N1592" s="230"/>
      <c r="O1592" s="86"/>
      <c r="P1592" s="86"/>
      <c r="Q1592" s="86"/>
      <c r="R1592" s="86"/>
      <c r="S1592" s="86"/>
      <c r="T1592" s="87"/>
      <c r="U1592" s="40"/>
      <c r="V1592" s="40"/>
      <c r="W1592" s="40"/>
      <c r="X1592" s="40"/>
      <c r="Y1592" s="40"/>
      <c r="Z1592" s="40"/>
      <c r="AA1592" s="40"/>
      <c r="AB1592" s="40"/>
      <c r="AC1592" s="40"/>
      <c r="AD1592" s="40"/>
      <c r="AE1592" s="40"/>
      <c r="AT1592" s="19" t="s">
        <v>149</v>
      </c>
      <c r="AU1592" s="19" t="s">
        <v>80</v>
      </c>
    </row>
    <row r="1593" s="13" customFormat="1">
      <c r="A1593" s="13"/>
      <c r="B1593" s="231"/>
      <c r="C1593" s="232"/>
      <c r="D1593" s="233" t="s">
        <v>151</v>
      </c>
      <c r="E1593" s="234" t="s">
        <v>18</v>
      </c>
      <c r="F1593" s="235" t="s">
        <v>1106</v>
      </c>
      <c r="G1593" s="232"/>
      <c r="H1593" s="234" t="s">
        <v>18</v>
      </c>
      <c r="I1593" s="236"/>
      <c r="J1593" s="232"/>
      <c r="K1593" s="232"/>
      <c r="L1593" s="237"/>
      <c r="M1593" s="238"/>
      <c r="N1593" s="239"/>
      <c r="O1593" s="239"/>
      <c r="P1593" s="239"/>
      <c r="Q1593" s="239"/>
      <c r="R1593" s="239"/>
      <c r="S1593" s="239"/>
      <c r="T1593" s="240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41" t="s">
        <v>151</v>
      </c>
      <c r="AU1593" s="241" t="s">
        <v>80</v>
      </c>
      <c r="AV1593" s="13" t="s">
        <v>78</v>
      </c>
      <c r="AW1593" s="13" t="s">
        <v>33</v>
      </c>
      <c r="AX1593" s="13" t="s">
        <v>71</v>
      </c>
      <c r="AY1593" s="241" t="s">
        <v>140</v>
      </c>
    </row>
    <row r="1594" s="13" customFormat="1">
      <c r="A1594" s="13"/>
      <c r="B1594" s="231"/>
      <c r="C1594" s="232"/>
      <c r="D1594" s="233" t="s">
        <v>151</v>
      </c>
      <c r="E1594" s="234" t="s">
        <v>18</v>
      </c>
      <c r="F1594" s="235" t="s">
        <v>1117</v>
      </c>
      <c r="G1594" s="232"/>
      <c r="H1594" s="234" t="s">
        <v>18</v>
      </c>
      <c r="I1594" s="236"/>
      <c r="J1594" s="232"/>
      <c r="K1594" s="232"/>
      <c r="L1594" s="237"/>
      <c r="M1594" s="238"/>
      <c r="N1594" s="239"/>
      <c r="O1594" s="239"/>
      <c r="P1594" s="239"/>
      <c r="Q1594" s="239"/>
      <c r="R1594" s="239"/>
      <c r="S1594" s="239"/>
      <c r="T1594" s="240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41" t="s">
        <v>151</v>
      </c>
      <c r="AU1594" s="241" t="s">
        <v>80</v>
      </c>
      <c r="AV1594" s="13" t="s">
        <v>78</v>
      </c>
      <c r="AW1594" s="13" t="s">
        <v>33</v>
      </c>
      <c r="AX1594" s="13" t="s">
        <v>71</v>
      </c>
      <c r="AY1594" s="241" t="s">
        <v>140</v>
      </c>
    </row>
    <row r="1595" s="14" customFormat="1">
      <c r="A1595" s="14"/>
      <c r="B1595" s="242"/>
      <c r="C1595" s="243"/>
      <c r="D1595" s="233" t="s">
        <v>151</v>
      </c>
      <c r="E1595" s="244" t="s">
        <v>18</v>
      </c>
      <c r="F1595" s="245" t="s">
        <v>1118</v>
      </c>
      <c r="G1595" s="243"/>
      <c r="H1595" s="246">
        <v>112</v>
      </c>
      <c r="I1595" s="247"/>
      <c r="J1595" s="243"/>
      <c r="K1595" s="243"/>
      <c r="L1595" s="248"/>
      <c r="M1595" s="249"/>
      <c r="N1595" s="250"/>
      <c r="O1595" s="250"/>
      <c r="P1595" s="250"/>
      <c r="Q1595" s="250"/>
      <c r="R1595" s="250"/>
      <c r="S1595" s="250"/>
      <c r="T1595" s="251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2" t="s">
        <v>151</v>
      </c>
      <c r="AU1595" s="252" t="s">
        <v>80</v>
      </c>
      <c r="AV1595" s="14" t="s">
        <v>80</v>
      </c>
      <c r="AW1595" s="14" t="s">
        <v>33</v>
      </c>
      <c r="AX1595" s="14" t="s">
        <v>71</v>
      </c>
      <c r="AY1595" s="252" t="s">
        <v>140</v>
      </c>
    </row>
    <row r="1596" s="15" customFormat="1">
      <c r="A1596" s="15"/>
      <c r="B1596" s="253"/>
      <c r="C1596" s="254"/>
      <c r="D1596" s="233" t="s">
        <v>151</v>
      </c>
      <c r="E1596" s="255" t="s">
        <v>18</v>
      </c>
      <c r="F1596" s="256" t="s">
        <v>154</v>
      </c>
      <c r="G1596" s="254"/>
      <c r="H1596" s="257">
        <v>112</v>
      </c>
      <c r="I1596" s="258"/>
      <c r="J1596" s="254"/>
      <c r="K1596" s="254"/>
      <c r="L1596" s="259"/>
      <c r="M1596" s="260"/>
      <c r="N1596" s="261"/>
      <c r="O1596" s="261"/>
      <c r="P1596" s="261"/>
      <c r="Q1596" s="261"/>
      <c r="R1596" s="261"/>
      <c r="S1596" s="261"/>
      <c r="T1596" s="262"/>
      <c r="U1596" s="15"/>
      <c r="V1596" s="15"/>
      <c r="W1596" s="15"/>
      <c r="X1596" s="15"/>
      <c r="Y1596" s="15"/>
      <c r="Z1596" s="15"/>
      <c r="AA1596" s="15"/>
      <c r="AB1596" s="15"/>
      <c r="AC1596" s="15"/>
      <c r="AD1596" s="15"/>
      <c r="AE1596" s="15"/>
      <c r="AT1596" s="263" t="s">
        <v>151</v>
      </c>
      <c r="AU1596" s="263" t="s">
        <v>80</v>
      </c>
      <c r="AV1596" s="15" t="s">
        <v>147</v>
      </c>
      <c r="AW1596" s="15" t="s">
        <v>33</v>
      </c>
      <c r="AX1596" s="15" t="s">
        <v>78</v>
      </c>
      <c r="AY1596" s="263" t="s">
        <v>140</v>
      </c>
    </row>
    <row r="1597" s="2" customFormat="1" ht="16.5" customHeight="1">
      <c r="A1597" s="40"/>
      <c r="B1597" s="41"/>
      <c r="C1597" s="264" t="s">
        <v>1119</v>
      </c>
      <c r="D1597" s="264" t="s">
        <v>300</v>
      </c>
      <c r="E1597" s="265" t="s">
        <v>1120</v>
      </c>
      <c r="F1597" s="266" t="s">
        <v>1121</v>
      </c>
      <c r="G1597" s="267" t="s">
        <v>157</v>
      </c>
      <c r="H1597" s="268">
        <v>2.7999999999999998</v>
      </c>
      <c r="I1597" s="269"/>
      <c r="J1597" s="268">
        <f>ROUND(I1597*H1597,2)</f>
        <v>0</v>
      </c>
      <c r="K1597" s="266" t="s">
        <v>146</v>
      </c>
      <c r="L1597" s="270"/>
      <c r="M1597" s="271" t="s">
        <v>18</v>
      </c>
      <c r="N1597" s="272" t="s">
        <v>42</v>
      </c>
      <c r="O1597" s="86"/>
      <c r="P1597" s="222">
        <f>O1597*H1597</f>
        <v>0</v>
      </c>
      <c r="Q1597" s="222">
        <v>0.55000000000000004</v>
      </c>
      <c r="R1597" s="222">
        <f>Q1597*H1597</f>
        <v>1.54</v>
      </c>
      <c r="S1597" s="222">
        <v>0</v>
      </c>
      <c r="T1597" s="223">
        <f>S1597*H1597</f>
        <v>0</v>
      </c>
      <c r="U1597" s="40"/>
      <c r="V1597" s="40"/>
      <c r="W1597" s="40"/>
      <c r="X1597" s="40"/>
      <c r="Y1597" s="40"/>
      <c r="Z1597" s="40"/>
      <c r="AA1597" s="40"/>
      <c r="AB1597" s="40"/>
      <c r="AC1597" s="40"/>
      <c r="AD1597" s="40"/>
      <c r="AE1597" s="40"/>
      <c r="AR1597" s="224" t="s">
        <v>430</v>
      </c>
      <c r="AT1597" s="224" t="s">
        <v>300</v>
      </c>
      <c r="AU1597" s="224" t="s">
        <v>80</v>
      </c>
      <c r="AY1597" s="19" t="s">
        <v>140</v>
      </c>
      <c r="BE1597" s="225">
        <f>IF(N1597="základní",J1597,0)</f>
        <v>0</v>
      </c>
      <c r="BF1597" s="225">
        <f>IF(N1597="snížená",J1597,0)</f>
        <v>0</v>
      </c>
      <c r="BG1597" s="225">
        <f>IF(N1597="zákl. přenesená",J1597,0)</f>
        <v>0</v>
      </c>
      <c r="BH1597" s="225">
        <f>IF(N1597="sníž. přenesená",J1597,0)</f>
        <v>0</v>
      </c>
      <c r="BI1597" s="225">
        <f>IF(N1597="nulová",J1597,0)</f>
        <v>0</v>
      </c>
      <c r="BJ1597" s="19" t="s">
        <v>78</v>
      </c>
      <c r="BK1597" s="225">
        <f>ROUND(I1597*H1597,2)</f>
        <v>0</v>
      </c>
      <c r="BL1597" s="19" t="s">
        <v>281</v>
      </c>
      <c r="BM1597" s="224" t="s">
        <v>1122</v>
      </c>
    </row>
    <row r="1598" s="13" customFormat="1">
      <c r="A1598" s="13"/>
      <c r="B1598" s="231"/>
      <c r="C1598" s="232"/>
      <c r="D1598" s="233" t="s">
        <v>151</v>
      </c>
      <c r="E1598" s="234" t="s">
        <v>18</v>
      </c>
      <c r="F1598" s="235" t="s">
        <v>1106</v>
      </c>
      <c r="G1598" s="232"/>
      <c r="H1598" s="234" t="s">
        <v>18</v>
      </c>
      <c r="I1598" s="236"/>
      <c r="J1598" s="232"/>
      <c r="K1598" s="232"/>
      <c r="L1598" s="237"/>
      <c r="M1598" s="238"/>
      <c r="N1598" s="239"/>
      <c r="O1598" s="239"/>
      <c r="P1598" s="239"/>
      <c r="Q1598" s="239"/>
      <c r="R1598" s="239"/>
      <c r="S1598" s="239"/>
      <c r="T1598" s="240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41" t="s">
        <v>151</v>
      </c>
      <c r="AU1598" s="241" t="s">
        <v>80</v>
      </c>
      <c r="AV1598" s="13" t="s">
        <v>78</v>
      </c>
      <c r="AW1598" s="13" t="s">
        <v>33</v>
      </c>
      <c r="AX1598" s="13" t="s">
        <v>71</v>
      </c>
      <c r="AY1598" s="241" t="s">
        <v>140</v>
      </c>
    </row>
    <row r="1599" s="14" customFormat="1">
      <c r="A1599" s="14"/>
      <c r="B1599" s="242"/>
      <c r="C1599" s="243"/>
      <c r="D1599" s="233" t="s">
        <v>151</v>
      </c>
      <c r="E1599" s="244" t="s">
        <v>18</v>
      </c>
      <c r="F1599" s="245" t="s">
        <v>1107</v>
      </c>
      <c r="G1599" s="243"/>
      <c r="H1599" s="246">
        <v>2.7999999999999998</v>
      </c>
      <c r="I1599" s="247"/>
      <c r="J1599" s="243"/>
      <c r="K1599" s="243"/>
      <c r="L1599" s="248"/>
      <c r="M1599" s="249"/>
      <c r="N1599" s="250"/>
      <c r="O1599" s="250"/>
      <c r="P1599" s="250"/>
      <c r="Q1599" s="250"/>
      <c r="R1599" s="250"/>
      <c r="S1599" s="250"/>
      <c r="T1599" s="251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2" t="s">
        <v>151</v>
      </c>
      <c r="AU1599" s="252" t="s">
        <v>80</v>
      </c>
      <c r="AV1599" s="14" t="s">
        <v>80</v>
      </c>
      <c r="AW1599" s="14" t="s">
        <v>33</v>
      </c>
      <c r="AX1599" s="14" t="s">
        <v>71</v>
      </c>
      <c r="AY1599" s="252" t="s">
        <v>140</v>
      </c>
    </row>
    <row r="1600" s="15" customFormat="1">
      <c r="A1600" s="15"/>
      <c r="B1600" s="253"/>
      <c r="C1600" s="254"/>
      <c r="D1600" s="233" t="s">
        <v>151</v>
      </c>
      <c r="E1600" s="255" t="s">
        <v>18</v>
      </c>
      <c r="F1600" s="256" t="s">
        <v>154</v>
      </c>
      <c r="G1600" s="254"/>
      <c r="H1600" s="257">
        <v>2.7999999999999998</v>
      </c>
      <c r="I1600" s="258"/>
      <c r="J1600" s="254"/>
      <c r="K1600" s="254"/>
      <c r="L1600" s="259"/>
      <c r="M1600" s="260"/>
      <c r="N1600" s="261"/>
      <c r="O1600" s="261"/>
      <c r="P1600" s="261"/>
      <c r="Q1600" s="261"/>
      <c r="R1600" s="261"/>
      <c r="S1600" s="261"/>
      <c r="T1600" s="262"/>
      <c r="U1600" s="15"/>
      <c r="V1600" s="15"/>
      <c r="W1600" s="15"/>
      <c r="X1600" s="15"/>
      <c r="Y1600" s="15"/>
      <c r="Z1600" s="15"/>
      <c r="AA1600" s="15"/>
      <c r="AB1600" s="15"/>
      <c r="AC1600" s="15"/>
      <c r="AD1600" s="15"/>
      <c r="AE1600" s="15"/>
      <c r="AT1600" s="263" t="s">
        <v>151</v>
      </c>
      <c r="AU1600" s="263" t="s">
        <v>80</v>
      </c>
      <c r="AV1600" s="15" t="s">
        <v>147</v>
      </c>
      <c r="AW1600" s="15" t="s">
        <v>33</v>
      </c>
      <c r="AX1600" s="15" t="s">
        <v>78</v>
      </c>
      <c r="AY1600" s="263" t="s">
        <v>140</v>
      </c>
    </row>
    <row r="1601" s="2" customFormat="1" ht="24.15" customHeight="1">
      <c r="A1601" s="40"/>
      <c r="B1601" s="41"/>
      <c r="C1601" s="214" t="s">
        <v>1123</v>
      </c>
      <c r="D1601" s="214" t="s">
        <v>142</v>
      </c>
      <c r="E1601" s="215" t="s">
        <v>1124</v>
      </c>
      <c r="F1601" s="216" t="s">
        <v>1125</v>
      </c>
      <c r="G1601" s="217" t="s">
        <v>145</v>
      </c>
      <c r="H1601" s="218">
        <v>112</v>
      </c>
      <c r="I1601" s="219"/>
      <c r="J1601" s="218">
        <f>ROUND(I1601*H1601,2)</f>
        <v>0</v>
      </c>
      <c r="K1601" s="216" t="s">
        <v>146</v>
      </c>
      <c r="L1601" s="46"/>
      <c r="M1601" s="220" t="s">
        <v>18</v>
      </c>
      <c r="N1601" s="221" t="s">
        <v>42</v>
      </c>
      <c r="O1601" s="86"/>
      <c r="P1601" s="222">
        <f>O1601*H1601</f>
        <v>0</v>
      </c>
      <c r="Q1601" s="222">
        <v>0</v>
      </c>
      <c r="R1601" s="222">
        <f>Q1601*H1601</f>
        <v>0</v>
      </c>
      <c r="S1601" s="222">
        <v>0.014999999999999999</v>
      </c>
      <c r="T1601" s="223">
        <f>S1601*H1601</f>
        <v>1.6799999999999999</v>
      </c>
      <c r="U1601" s="40"/>
      <c r="V1601" s="40"/>
      <c r="W1601" s="40"/>
      <c r="X1601" s="40"/>
      <c r="Y1601" s="40"/>
      <c r="Z1601" s="40"/>
      <c r="AA1601" s="40"/>
      <c r="AB1601" s="40"/>
      <c r="AC1601" s="40"/>
      <c r="AD1601" s="40"/>
      <c r="AE1601" s="40"/>
      <c r="AR1601" s="224" t="s">
        <v>281</v>
      </c>
      <c r="AT1601" s="224" t="s">
        <v>142</v>
      </c>
      <c r="AU1601" s="224" t="s">
        <v>80</v>
      </c>
      <c r="AY1601" s="19" t="s">
        <v>140</v>
      </c>
      <c r="BE1601" s="225">
        <f>IF(N1601="základní",J1601,0)</f>
        <v>0</v>
      </c>
      <c r="BF1601" s="225">
        <f>IF(N1601="snížená",J1601,0)</f>
        <v>0</v>
      </c>
      <c r="BG1601" s="225">
        <f>IF(N1601="zákl. přenesená",J1601,0)</f>
        <v>0</v>
      </c>
      <c r="BH1601" s="225">
        <f>IF(N1601="sníž. přenesená",J1601,0)</f>
        <v>0</v>
      </c>
      <c r="BI1601" s="225">
        <f>IF(N1601="nulová",J1601,0)</f>
        <v>0</v>
      </c>
      <c r="BJ1601" s="19" t="s">
        <v>78</v>
      </c>
      <c r="BK1601" s="225">
        <f>ROUND(I1601*H1601,2)</f>
        <v>0</v>
      </c>
      <c r="BL1601" s="19" t="s">
        <v>281</v>
      </c>
      <c r="BM1601" s="224" t="s">
        <v>1126</v>
      </c>
    </row>
    <row r="1602" s="2" customFormat="1">
      <c r="A1602" s="40"/>
      <c r="B1602" s="41"/>
      <c r="C1602" s="42"/>
      <c r="D1602" s="226" t="s">
        <v>149</v>
      </c>
      <c r="E1602" s="42"/>
      <c r="F1602" s="227" t="s">
        <v>1127</v>
      </c>
      <c r="G1602" s="42"/>
      <c r="H1602" s="42"/>
      <c r="I1602" s="228"/>
      <c r="J1602" s="42"/>
      <c r="K1602" s="42"/>
      <c r="L1602" s="46"/>
      <c r="M1602" s="229"/>
      <c r="N1602" s="230"/>
      <c r="O1602" s="86"/>
      <c r="P1602" s="86"/>
      <c r="Q1602" s="86"/>
      <c r="R1602" s="86"/>
      <c r="S1602" s="86"/>
      <c r="T1602" s="87"/>
      <c r="U1602" s="40"/>
      <c r="V1602" s="40"/>
      <c r="W1602" s="40"/>
      <c r="X1602" s="40"/>
      <c r="Y1602" s="40"/>
      <c r="Z1602" s="40"/>
      <c r="AA1602" s="40"/>
      <c r="AB1602" s="40"/>
      <c r="AC1602" s="40"/>
      <c r="AD1602" s="40"/>
      <c r="AE1602" s="40"/>
      <c r="AT1602" s="19" t="s">
        <v>149</v>
      </c>
      <c r="AU1602" s="19" t="s">
        <v>80</v>
      </c>
    </row>
    <row r="1603" s="13" customFormat="1">
      <c r="A1603" s="13"/>
      <c r="B1603" s="231"/>
      <c r="C1603" s="232"/>
      <c r="D1603" s="233" t="s">
        <v>151</v>
      </c>
      <c r="E1603" s="234" t="s">
        <v>18</v>
      </c>
      <c r="F1603" s="235" t="s">
        <v>1128</v>
      </c>
      <c r="G1603" s="232"/>
      <c r="H1603" s="234" t="s">
        <v>18</v>
      </c>
      <c r="I1603" s="236"/>
      <c r="J1603" s="232"/>
      <c r="K1603" s="232"/>
      <c r="L1603" s="237"/>
      <c r="M1603" s="238"/>
      <c r="N1603" s="239"/>
      <c r="O1603" s="239"/>
      <c r="P1603" s="239"/>
      <c r="Q1603" s="239"/>
      <c r="R1603" s="239"/>
      <c r="S1603" s="239"/>
      <c r="T1603" s="240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41" t="s">
        <v>151</v>
      </c>
      <c r="AU1603" s="241" t="s">
        <v>80</v>
      </c>
      <c r="AV1603" s="13" t="s">
        <v>78</v>
      </c>
      <c r="AW1603" s="13" t="s">
        <v>33</v>
      </c>
      <c r="AX1603" s="13" t="s">
        <v>71</v>
      </c>
      <c r="AY1603" s="241" t="s">
        <v>140</v>
      </c>
    </row>
    <row r="1604" s="14" customFormat="1">
      <c r="A1604" s="14"/>
      <c r="B1604" s="242"/>
      <c r="C1604" s="243"/>
      <c r="D1604" s="233" t="s">
        <v>151</v>
      </c>
      <c r="E1604" s="244" t="s">
        <v>18</v>
      </c>
      <c r="F1604" s="245" t="s">
        <v>1118</v>
      </c>
      <c r="G1604" s="243"/>
      <c r="H1604" s="246">
        <v>112</v>
      </c>
      <c r="I1604" s="247"/>
      <c r="J1604" s="243"/>
      <c r="K1604" s="243"/>
      <c r="L1604" s="248"/>
      <c r="M1604" s="249"/>
      <c r="N1604" s="250"/>
      <c r="O1604" s="250"/>
      <c r="P1604" s="250"/>
      <c r="Q1604" s="250"/>
      <c r="R1604" s="250"/>
      <c r="S1604" s="250"/>
      <c r="T1604" s="251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2" t="s">
        <v>151</v>
      </c>
      <c r="AU1604" s="252" t="s">
        <v>80</v>
      </c>
      <c r="AV1604" s="14" t="s">
        <v>80</v>
      </c>
      <c r="AW1604" s="14" t="s">
        <v>33</v>
      </c>
      <c r="AX1604" s="14" t="s">
        <v>71</v>
      </c>
      <c r="AY1604" s="252" t="s">
        <v>140</v>
      </c>
    </row>
    <row r="1605" s="15" customFormat="1">
      <c r="A1605" s="15"/>
      <c r="B1605" s="253"/>
      <c r="C1605" s="254"/>
      <c r="D1605" s="233" t="s">
        <v>151</v>
      </c>
      <c r="E1605" s="255" t="s">
        <v>18</v>
      </c>
      <c r="F1605" s="256" t="s">
        <v>154</v>
      </c>
      <c r="G1605" s="254"/>
      <c r="H1605" s="257">
        <v>112</v>
      </c>
      <c r="I1605" s="258"/>
      <c r="J1605" s="254"/>
      <c r="K1605" s="254"/>
      <c r="L1605" s="259"/>
      <c r="M1605" s="260"/>
      <c r="N1605" s="261"/>
      <c r="O1605" s="261"/>
      <c r="P1605" s="261"/>
      <c r="Q1605" s="261"/>
      <c r="R1605" s="261"/>
      <c r="S1605" s="261"/>
      <c r="T1605" s="262"/>
      <c r="U1605" s="15"/>
      <c r="V1605" s="15"/>
      <c r="W1605" s="15"/>
      <c r="X1605" s="15"/>
      <c r="Y1605" s="15"/>
      <c r="Z1605" s="15"/>
      <c r="AA1605" s="15"/>
      <c r="AB1605" s="15"/>
      <c r="AC1605" s="15"/>
      <c r="AD1605" s="15"/>
      <c r="AE1605" s="15"/>
      <c r="AT1605" s="263" t="s">
        <v>151</v>
      </c>
      <c r="AU1605" s="263" t="s">
        <v>80</v>
      </c>
      <c r="AV1605" s="15" t="s">
        <v>147</v>
      </c>
      <c r="AW1605" s="15" t="s">
        <v>33</v>
      </c>
      <c r="AX1605" s="15" t="s">
        <v>78</v>
      </c>
      <c r="AY1605" s="263" t="s">
        <v>140</v>
      </c>
    </row>
    <row r="1606" s="2" customFormat="1" ht="16.5" customHeight="1">
      <c r="A1606" s="40"/>
      <c r="B1606" s="41"/>
      <c r="C1606" s="214" t="s">
        <v>1129</v>
      </c>
      <c r="D1606" s="214" t="s">
        <v>142</v>
      </c>
      <c r="E1606" s="215" t="s">
        <v>1130</v>
      </c>
      <c r="F1606" s="216" t="s">
        <v>1131</v>
      </c>
      <c r="G1606" s="217" t="s">
        <v>145</v>
      </c>
      <c r="H1606" s="218">
        <v>112</v>
      </c>
      <c r="I1606" s="219"/>
      <c r="J1606" s="218">
        <f>ROUND(I1606*H1606,2)</f>
        <v>0</v>
      </c>
      <c r="K1606" s="216" t="s">
        <v>146</v>
      </c>
      <c r="L1606" s="46"/>
      <c r="M1606" s="220" t="s">
        <v>18</v>
      </c>
      <c r="N1606" s="221" t="s">
        <v>42</v>
      </c>
      <c r="O1606" s="86"/>
      <c r="P1606" s="222">
        <f>O1606*H1606</f>
        <v>0</v>
      </c>
      <c r="Q1606" s="222">
        <v>0</v>
      </c>
      <c r="R1606" s="222">
        <f>Q1606*H1606</f>
        <v>0</v>
      </c>
      <c r="S1606" s="222">
        <v>0</v>
      </c>
      <c r="T1606" s="223">
        <f>S1606*H1606</f>
        <v>0</v>
      </c>
      <c r="U1606" s="40"/>
      <c r="V1606" s="40"/>
      <c r="W1606" s="40"/>
      <c r="X1606" s="40"/>
      <c r="Y1606" s="40"/>
      <c r="Z1606" s="40"/>
      <c r="AA1606" s="40"/>
      <c r="AB1606" s="40"/>
      <c r="AC1606" s="40"/>
      <c r="AD1606" s="40"/>
      <c r="AE1606" s="40"/>
      <c r="AR1606" s="224" t="s">
        <v>281</v>
      </c>
      <c r="AT1606" s="224" t="s">
        <v>142</v>
      </c>
      <c r="AU1606" s="224" t="s">
        <v>80</v>
      </c>
      <c r="AY1606" s="19" t="s">
        <v>140</v>
      </c>
      <c r="BE1606" s="225">
        <f>IF(N1606="základní",J1606,0)</f>
        <v>0</v>
      </c>
      <c r="BF1606" s="225">
        <f>IF(N1606="snížená",J1606,0)</f>
        <v>0</v>
      </c>
      <c r="BG1606" s="225">
        <f>IF(N1606="zákl. přenesená",J1606,0)</f>
        <v>0</v>
      </c>
      <c r="BH1606" s="225">
        <f>IF(N1606="sníž. přenesená",J1606,0)</f>
        <v>0</v>
      </c>
      <c r="BI1606" s="225">
        <f>IF(N1606="nulová",J1606,0)</f>
        <v>0</v>
      </c>
      <c r="BJ1606" s="19" t="s">
        <v>78</v>
      </c>
      <c r="BK1606" s="225">
        <f>ROUND(I1606*H1606,2)</f>
        <v>0</v>
      </c>
      <c r="BL1606" s="19" t="s">
        <v>281</v>
      </c>
      <c r="BM1606" s="224" t="s">
        <v>1132</v>
      </c>
    </row>
    <row r="1607" s="2" customFormat="1">
      <c r="A1607" s="40"/>
      <c r="B1607" s="41"/>
      <c r="C1607" s="42"/>
      <c r="D1607" s="226" t="s">
        <v>149</v>
      </c>
      <c r="E1607" s="42"/>
      <c r="F1607" s="227" t="s">
        <v>1133</v>
      </c>
      <c r="G1607" s="42"/>
      <c r="H1607" s="42"/>
      <c r="I1607" s="228"/>
      <c r="J1607" s="42"/>
      <c r="K1607" s="42"/>
      <c r="L1607" s="46"/>
      <c r="M1607" s="229"/>
      <c r="N1607" s="230"/>
      <c r="O1607" s="86"/>
      <c r="P1607" s="86"/>
      <c r="Q1607" s="86"/>
      <c r="R1607" s="86"/>
      <c r="S1607" s="86"/>
      <c r="T1607" s="87"/>
      <c r="U1607" s="40"/>
      <c r="V1607" s="40"/>
      <c r="W1607" s="40"/>
      <c r="X1607" s="40"/>
      <c r="Y1607" s="40"/>
      <c r="Z1607" s="40"/>
      <c r="AA1607" s="40"/>
      <c r="AB1607" s="40"/>
      <c r="AC1607" s="40"/>
      <c r="AD1607" s="40"/>
      <c r="AE1607" s="40"/>
      <c r="AT1607" s="19" t="s">
        <v>149</v>
      </c>
      <c r="AU1607" s="19" t="s">
        <v>80</v>
      </c>
    </row>
    <row r="1608" s="13" customFormat="1">
      <c r="A1608" s="13"/>
      <c r="B1608" s="231"/>
      <c r="C1608" s="232"/>
      <c r="D1608" s="233" t="s">
        <v>151</v>
      </c>
      <c r="E1608" s="234" t="s">
        <v>18</v>
      </c>
      <c r="F1608" s="235" t="s">
        <v>1106</v>
      </c>
      <c r="G1608" s="232"/>
      <c r="H1608" s="234" t="s">
        <v>18</v>
      </c>
      <c r="I1608" s="236"/>
      <c r="J1608" s="232"/>
      <c r="K1608" s="232"/>
      <c r="L1608" s="237"/>
      <c r="M1608" s="238"/>
      <c r="N1608" s="239"/>
      <c r="O1608" s="239"/>
      <c r="P1608" s="239"/>
      <c r="Q1608" s="239"/>
      <c r="R1608" s="239"/>
      <c r="S1608" s="239"/>
      <c r="T1608" s="240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41" t="s">
        <v>151</v>
      </c>
      <c r="AU1608" s="241" t="s">
        <v>80</v>
      </c>
      <c r="AV1608" s="13" t="s">
        <v>78</v>
      </c>
      <c r="AW1608" s="13" t="s">
        <v>33</v>
      </c>
      <c r="AX1608" s="13" t="s">
        <v>71</v>
      </c>
      <c r="AY1608" s="241" t="s">
        <v>140</v>
      </c>
    </row>
    <row r="1609" s="13" customFormat="1">
      <c r="A1609" s="13"/>
      <c r="B1609" s="231"/>
      <c r="C1609" s="232"/>
      <c r="D1609" s="233" t="s">
        <v>151</v>
      </c>
      <c r="E1609" s="234" t="s">
        <v>18</v>
      </c>
      <c r="F1609" s="235" t="s">
        <v>1117</v>
      </c>
      <c r="G1609" s="232"/>
      <c r="H1609" s="234" t="s">
        <v>18</v>
      </c>
      <c r="I1609" s="236"/>
      <c r="J1609" s="232"/>
      <c r="K1609" s="232"/>
      <c r="L1609" s="237"/>
      <c r="M1609" s="238"/>
      <c r="N1609" s="239"/>
      <c r="O1609" s="239"/>
      <c r="P1609" s="239"/>
      <c r="Q1609" s="239"/>
      <c r="R1609" s="239"/>
      <c r="S1609" s="239"/>
      <c r="T1609" s="240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41" t="s">
        <v>151</v>
      </c>
      <c r="AU1609" s="241" t="s">
        <v>80</v>
      </c>
      <c r="AV1609" s="13" t="s">
        <v>78</v>
      </c>
      <c r="AW1609" s="13" t="s">
        <v>33</v>
      </c>
      <c r="AX1609" s="13" t="s">
        <v>71</v>
      </c>
      <c r="AY1609" s="241" t="s">
        <v>140</v>
      </c>
    </row>
    <row r="1610" s="14" customFormat="1">
      <c r="A1610" s="14"/>
      <c r="B1610" s="242"/>
      <c r="C1610" s="243"/>
      <c r="D1610" s="233" t="s">
        <v>151</v>
      </c>
      <c r="E1610" s="244" t="s">
        <v>18</v>
      </c>
      <c r="F1610" s="245" t="s">
        <v>1118</v>
      </c>
      <c r="G1610" s="243"/>
      <c r="H1610" s="246">
        <v>112</v>
      </c>
      <c r="I1610" s="247"/>
      <c r="J1610" s="243"/>
      <c r="K1610" s="243"/>
      <c r="L1610" s="248"/>
      <c r="M1610" s="249"/>
      <c r="N1610" s="250"/>
      <c r="O1610" s="250"/>
      <c r="P1610" s="250"/>
      <c r="Q1610" s="250"/>
      <c r="R1610" s="250"/>
      <c r="S1610" s="250"/>
      <c r="T1610" s="251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2" t="s">
        <v>151</v>
      </c>
      <c r="AU1610" s="252" t="s">
        <v>80</v>
      </c>
      <c r="AV1610" s="14" t="s">
        <v>80</v>
      </c>
      <c r="AW1610" s="14" t="s">
        <v>33</v>
      </c>
      <c r="AX1610" s="14" t="s">
        <v>71</v>
      </c>
      <c r="AY1610" s="252" t="s">
        <v>140</v>
      </c>
    </row>
    <row r="1611" s="15" customFormat="1">
      <c r="A1611" s="15"/>
      <c r="B1611" s="253"/>
      <c r="C1611" s="254"/>
      <c r="D1611" s="233" t="s">
        <v>151</v>
      </c>
      <c r="E1611" s="255" t="s">
        <v>18</v>
      </c>
      <c r="F1611" s="256" t="s">
        <v>154</v>
      </c>
      <c r="G1611" s="254"/>
      <c r="H1611" s="257">
        <v>112</v>
      </c>
      <c r="I1611" s="258"/>
      <c r="J1611" s="254"/>
      <c r="K1611" s="254"/>
      <c r="L1611" s="259"/>
      <c r="M1611" s="260"/>
      <c r="N1611" s="261"/>
      <c r="O1611" s="261"/>
      <c r="P1611" s="261"/>
      <c r="Q1611" s="261"/>
      <c r="R1611" s="261"/>
      <c r="S1611" s="261"/>
      <c r="T1611" s="262"/>
      <c r="U1611" s="15"/>
      <c r="V1611" s="15"/>
      <c r="W1611" s="15"/>
      <c r="X1611" s="15"/>
      <c r="Y1611" s="15"/>
      <c r="Z1611" s="15"/>
      <c r="AA1611" s="15"/>
      <c r="AB1611" s="15"/>
      <c r="AC1611" s="15"/>
      <c r="AD1611" s="15"/>
      <c r="AE1611" s="15"/>
      <c r="AT1611" s="263" t="s">
        <v>151</v>
      </c>
      <c r="AU1611" s="263" t="s">
        <v>80</v>
      </c>
      <c r="AV1611" s="15" t="s">
        <v>147</v>
      </c>
      <c r="AW1611" s="15" t="s">
        <v>33</v>
      </c>
      <c r="AX1611" s="15" t="s">
        <v>78</v>
      </c>
      <c r="AY1611" s="263" t="s">
        <v>140</v>
      </c>
    </row>
    <row r="1612" s="2" customFormat="1" ht="16.5" customHeight="1">
      <c r="A1612" s="40"/>
      <c r="B1612" s="41"/>
      <c r="C1612" s="264" t="s">
        <v>1134</v>
      </c>
      <c r="D1612" s="264" t="s">
        <v>300</v>
      </c>
      <c r="E1612" s="265" t="s">
        <v>1135</v>
      </c>
      <c r="F1612" s="266" t="s">
        <v>1136</v>
      </c>
      <c r="G1612" s="267" t="s">
        <v>157</v>
      </c>
      <c r="H1612" s="268">
        <v>1.6299999999999999</v>
      </c>
      <c r="I1612" s="269"/>
      <c r="J1612" s="268">
        <f>ROUND(I1612*H1612,2)</f>
        <v>0</v>
      </c>
      <c r="K1612" s="266" t="s">
        <v>146</v>
      </c>
      <c r="L1612" s="270"/>
      <c r="M1612" s="271" t="s">
        <v>18</v>
      </c>
      <c r="N1612" s="272" t="s">
        <v>42</v>
      </c>
      <c r="O1612" s="86"/>
      <c r="P1612" s="222">
        <f>O1612*H1612</f>
        <v>0</v>
      </c>
      <c r="Q1612" s="222">
        <v>0.55000000000000004</v>
      </c>
      <c r="R1612" s="222">
        <f>Q1612*H1612</f>
        <v>0.89649999999999996</v>
      </c>
      <c r="S1612" s="222">
        <v>0</v>
      </c>
      <c r="T1612" s="223">
        <f>S1612*H1612</f>
        <v>0</v>
      </c>
      <c r="U1612" s="40"/>
      <c r="V1612" s="40"/>
      <c r="W1612" s="40"/>
      <c r="X1612" s="40"/>
      <c r="Y1612" s="40"/>
      <c r="Z1612" s="40"/>
      <c r="AA1612" s="40"/>
      <c r="AB1612" s="40"/>
      <c r="AC1612" s="40"/>
      <c r="AD1612" s="40"/>
      <c r="AE1612" s="40"/>
      <c r="AR1612" s="224" t="s">
        <v>430</v>
      </c>
      <c r="AT1612" s="224" t="s">
        <v>300</v>
      </c>
      <c r="AU1612" s="224" t="s">
        <v>80</v>
      </c>
      <c r="AY1612" s="19" t="s">
        <v>140</v>
      </c>
      <c r="BE1612" s="225">
        <f>IF(N1612="základní",J1612,0)</f>
        <v>0</v>
      </c>
      <c r="BF1612" s="225">
        <f>IF(N1612="snížená",J1612,0)</f>
        <v>0</v>
      </c>
      <c r="BG1612" s="225">
        <f>IF(N1612="zákl. přenesená",J1612,0)</f>
        <v>0</v>
      </c>
      <c r="BH1612" s="225">
        <f>IF(N1612="sníž. přenesená",J1612,0)</f>
        <v>0</v>
      </c>
      <c r="BI1612" s="225">
        <f>IF(N1612="nulová",J1612,0)</f>
        <v>0</v>
      </c>
      <c r="BJ1612" s="19" t="s">
        <v>78</v>
      </c>
      <c r="BK1612" s="225">
        <f>ROUND(I1612*H1612,2)</f>
        <v>0</v>
      </c>
      <c r="BL1612" s="19" t="s">
        <v>281</v>
      </c>
      <c r="BM1612" s="224" t="s">
        <v>1137</v>
      </c>
    </row>
    <row r="1613" s="13" customFormat="1">
      <c r="A1613" s="13"/>
      <c r="B1613" s="231"/>
      <c r="C1613" s="232"/>
      <c r="D1613" s="233" t="s">
        <v>151</v>
      </c>
      <c r="E1613" s="234" t="s">
        <v>18</v>
      </c>
      <c r="F1613" s="235" t="s">
        <v>1106</v>
      </c>
      <c r="G1613" s="232"/>
      <c r="H1613" s="234" t="s">
        <v>18</v>
      </c>
      <c r="I1613" s="236"/>
      <c r="J1613" s="232"/>
      <c r="K1613" s="232"/>
      <c r="L1613" s="237"/>
      <c r="M1613" s="238"/>
      <c r="N1613" s="239"/>
      <c r="O1613" s="239"/>
      <c r="P1613" s="239"/>
      <c r="Q1613" s="239"/>
      <c r="R1613" s="239"/>
      <c r="S1613" s="239"/>
      <c r="T1613" s="240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41" t="s">
        <v>151</v>
      </c>
      <c r="AU1613" s="241" t="s">
        <v>80</v>
      </c>
      <c r="AV1613" s="13" t="s">
        <v>78</v>
      </c>
      <c r="AW1613" s="13" t="s">
        <v>33</v>
      </c>
      <c r="AX1613" s="13" t="s">
        <v>71</v>
      </c>
      <c r="AY1613" s="241" t="s">
        <v>140</v>
      </c>
    </row>
    <row r="1614" s="13" customFormat="1">
      <c r="A1614" s="13"/>
      <c r="B1614" s="231"/>
      <c r="C1614" s="232"/>
      <c r="D1614" s="233" t="s">
        <v>151</v>
      </c>
      <c r="E1614" s="234" t="s">
        <v>18</v>
      </c>
      <c r="F1614" s="235" t="s">
        <v>1117</v>
      </c>
      <c r="G1614" s="232"/>
      <c r="H1614" s="234" t="s">
        <v>18</v>
      </c>
      <c r="I1614" s="236"/>
      <c r="J1614" s="232"/>
      <c r="K1614" s="232"/>
      <c r="L1614" s="237"/>
      <c r="M1614" s="238"/>
      <c r="N1614" s="239"/>
      <c r="O1614" s="239"/>
      <c r="P1614" s="239"/>
      <c r="Q1614" s="239"/>
      <c r="R1614" s="239"/>
      <c r="S1614" s="239"/>
      <c r="T1614" s="240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41" t="s">
        <v>151</v>
      </c>
      <c r="AU1614" s="241" t="s">
        <v>80</v>
      </c>
      <c r="AV1614" s="13" t="s">
        <v>78</v>
      </c>
      <c r="AW1614" s="13" t="s">
        <v>33</v>
      </c>
      <c r="AX1614" s="13" t="s">
        <v>71</v>
      </c>
      <c r="AY1614" s="241" t="s">
        <v>140</v>
      </c>
    </row>
    <row r="1615" s="14" customFormat="1">
      <c r="A1615" s="14"/>
      <c r="B1615" s="242"/>
      <c r="C1615" s="243"/>
      <c r="D1615" s="233" t="s">
        <v>151</v>
      </c>
      <c r="E1615" s="244" t="s">
        <v>18</v>
      </c>
      <c r="F1615" s="245" t="s">
        <v>1109</v>
      </c>
      <c r="G1615" s="243"/>
      <c r="H1615" s="246">
        <v>1.48</v>
      </c>
      <c r="I1615" s="247"/>
      <c r="J1615" s="243"/>
      <c r="K1615" s="243"/>
      <c r="L1615" s="248"/>
      <c r="M1615" s="249"/>
      <c r="N1615" s="250"/>
      <c r="O1615" s="250"/>
      <c r="P1615" s="250"/>
      <c r="Q1615" s="250"/>
      <c r="R1615" s="250"/>
      <c r="S1615" s="250"/>
      <c r="T1615" s="251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2" t="s">
        <v>151</v>
      </c>
      <c r="AU1615" s="252" t="s">
        <v>80</v>
      </c>
      <c r="AV1615" s="14" t="s">
        <v>80</v>
      </c>
      <c r="AW1615" s="14" t="s">
        <v>33</v>
      </c>
      <c r="AX1615" s="14" t="s">
        <v>71</v>
      </c>
      <c r="AY1615" s="252" t="s">
        <v>140</v>
      </c>
    </row>
    <row r="1616" s="15" customFormat="1">
      <c r="A1616" s="15"/>
      <c r="B1616" s="253"/>
      <c r="C1616" s="254"/>
      <c r="D1616" s="233" t="s">
        <v>151</v>
      </c>
      <c r="E1616" s="255" t="s">
        <v>18</v>
      </c>
      <c r="F1616" s="256" t="s">
        <v>154</v>
      </c>
      <c r="G1616" s="254"/>
      <c r="H1616" s="257">
        <v>1.48</v>
      </c>
      <c r="I1616" s="258"/>
      <c r="J1616" s="254"/>
      <c r="K1616" s="254"/>
      <c r="L1616" s="259"/>
      <c r="M1616" s="260"/>
      <c r="N1616" s="261"/>
      <c r="O1616" s="261"/>
      <c r="P1616" s="261"/>
      <c r="Q1616" s="261"/>
      <c r="R1616" s="261"/>
      <c r="S1616" s="261"/>
      <c r="T1616" s="262"/>
      <c r="U1616" s="15"/>
      <c r="V1616" s="15"/>
      <c r="W1616" s="15"/>
      <c r="X1616" s="15"/>
      <c r="Y1616" s="15"/>
      <c r="Z1616" s="15"/>
      <c r="AA1616" s="15"/>
      <c r="AB1616" s="15"/>
      <c r="AC1616" s="15"/>
      <c r="AD1616" s="15"/>
      <c r="AE1616" s="15"/>
      <c r="AT1616" s="263" t="s">
        <v>151</v>
      </c>
      <c r="AU1616" s="263" t="s">
        <v>80</v>
      </c>
      <c r="AV1616" s="15" t="s">
        <v>147</v>
      </c>
      <c r="AW1616" s="15" t="s">
        <v>33</v>
      </c>
      <c r="AX1616" s="15" t="s">
        <v>78</v>
      </c>
      <c r="AY1616" s="263" t="s">
        <v>140</v>
      </c>
    </row>
    <row r="1617" s="14" customFormat="1">
      <c r="A1617" s="14"/>
      <c r="B1617" s="242"/>
      <c r="C1617" s="243"/>
      <c r="D1617" s="233" t="s">
        <v>151</v>
      </c>
      <c r="E1617" s="243"/>
      <c r="F1617" s="245" t="s">
        <v>1138</v>
      </c>
      <c r="G1617" s="243"/>
      <c r="H1617" s="246">
        <v>1.6299999999999999</v>
      </c>
      <c r="I1617" s="247"/>
      <c r="J1617" s="243"/>
      <c r="K1617" s="243"/>
      <c r="L1617" s="248"/>
      <c r="M1617" s="249"/>
      <c r="N1617" s="250"/>
      <c r="O1617" s="250"/>
      <c r="P1617" s="250"/>
      <c r="Q1617" s="250"/>
      <c r="R1617" s="250"/>
      <c r="S1617" s="250"/>
      <c r="T1617" s="251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2" t="s">
        <v>151</v>
      </c>
      <c r="AU1617" s="252" t="s">
        <v>80</v>
      </c>
      <c r="AV1617" s="14" t="s">
        <v>80</v>
      </c>
      <c r="AW1617" s="14" t="s">
        <v>4</v>
      </c>
      <c r="AX1617" s="14" t="s">
        <v>78</v>
      </c>
      <c r="AY1617" s="252" t="s">
        <v>140</v>
      </c>
    </row>
    <row r="1618" s="2" customFormat="1" ht="16.5" customHeight="1">
      <c r="A1618" s="40"/>
      <c r="B1618" s="41"/>
      <c r="C1618" s="214" t="s">
        <v>1139</v>
      </c>
      <c r="D1618" s="214" t="s">
        <v>142</v>
      </c>
      <c r="E1618" s="215" t="s">
        <v>1140</v>
      </c>
      <c r="F1618" s="216" t="s">
        <v>1141</v>
      </c>
      <c r="G1618" s="217" t="s">
        <v>345</v>
      </c>
      <c r="H1618" s="218">
        <v>448</v>
      </c>
      <c r="I1618" s="219"/>
      <c r="J1618" s="218">
        <f>ROUND(I1618*H1618,2)</f>
        <v>0</v>
      </c>
      <c r="K1618" s="216" t="s">
        <v>146</v>
      </c>
      <c r="L1618" s="46"/>
      <c r="M1618" s="220" t="s">
        <v>18</v>
      </c>
      <c r="N1618" s="221" t="s">
        <v>42</v>
      </c>
      <c r="O1618" s="86"/>
      <c r="P1618" s="222">
        <f>O1618*H1618</f>
        <v>0</v>
      </c>
      <c r="Q1618" s="222">
        <v>2.0000000000000002E-05</v>
      </c>
      <c r="R1618" s="222">
        <f>Q1618*H1618</f>
        <v>0.008960000000000001</v>
      </c>
      <c r="S1618" s="222">
        <v>0</v>
      </c>
      <c r="T1618" s="223">
        <f>S1618*H1618</f>
        <v>0</v>
      </c>
      <c r="U1618" s="40"/>
      <c r="V1618" s="40"/>
      <c r="W1618" s="40"/>
      <c r="X1618" s="40"/>
      <c r="Y1618" s="40"/>
      <c r="Z1618" s="40"/>
      <c r="AA1618" s="40"/>
      <c r="AB1618" s="40"/>
      <c r="AC1618" s="40"/>
      <c r="AD1618" s="40"/>
      <c r="AE1618" s="40"/>
      <c r="AR1618" s="224" t="s">
        <v>281</v>
      </c>
      <c r="AT1618" s="224" t="s">
        <v>142</v>
      </c>
      <c r="AU1618" s="224" t="s">
        <v>80</v>
      </c>
      <c r="AY1618" s="19" t="s">
        <v>140</v>
      </c>
      <c r="BE1618" s="225">
        <f>IF(N1618="základní",J1618,0)</f>
        <v>0</v>
      </c>
      <c r="BF1618" s="225">
        <f>IF(N1618="snížená",J1618,0)</f>
        <v>0</v>
      </c>
      <c r="BG1618" s="225">
        <f>IF(N1618="zákl. přenesená",J1618,0)</f>
        <v>0</v>
      </c>
      <c r="BH1618" s="225">
        <f>IF(N1618="sníž. přenesená",J1618,0)</f>
        <v>0</v>
      </c>
      <c r="BI1618" s="225">
        <f>IF(N1618="nulová",J1618,0)</f>
        <v>0</v>
      </c>
      <c r="BJ1618" s="19" t="s">
        <v>78</v>
      </c>
      <c r="BK1618" s="225">
        <f>ROUND(I1618*H1618,2)</f>
        <v>0</v>
      </c>
      <c r="BL1618" s="19" t="s">
        <v>281</v>
      </c>
      <c r="BM1618" s="224" t="s">
        <v>1142</v>
      </c>
    </row>
    <row r="1619" s="2" customFormat="1">
      <c r="A1619" s="40"/>
      <c r="B1619" s="41"/>
      <c r="C1619" s="42"/>
      <c r="D1619" s="226" t="s">
        <v>149</v>
      </c>
      <c r="E1619" s="42"/>
      <c r="F1619" s="227" t="s">
        <v>1143</v>
      </c>
      <c r="G1619" s="42"/>
      <c r="H1619" s="42"/>
      <c r="I1619" s="228"/>
      <c r="J1619" s="42"/>
      <c r="K1619" s="42"/>
      <c r="L1619" s="46"/>
      <c r="M1619" s="229"/>
      <c r="N1619" s="230"/>
      <c r="O1619" s="86"/>
      <c r="P1619" s="86"/>
      <c r="Q1619" s="86"/>
      <c r="R1619" s="86"/>
      <c r="S1619" s="86"/>
      <c r="T1619" s="87"/>
      <c r="U1619" s="40"/>
      <c r="V1619" s="40"/>
      <c r="W1619" s="40"/>
      <c r="X1619" s="40"/>
      <c r="Y1619" s="40"/>
      <c r="Z1619" s="40"/>
      <c r="AA1619" s="40"/>
      <c r="AB1619" s="40"/>
      <c r="AC1619" s="40"/>
      <c r="AD1619" s="40"/>
      <c r="AE1619" s="40"/>
      <c r="AT1619" s="19" t="s">
        <v>149</v>
      </c>
      <c r="AU1619" s="19" t="s">
        <v>80</v>
      </c>
    </row>
    <row r="1620" s="13" customFormat="1">
      <c r="A1620" s="13"/>
      <c r="B1620" s="231"/>
      <c r="C1620" s="232"/>
      <c r="D1620" s="233" t="s">
        <v>151</v>
      </c>
      <c r="E1620" s="234" t="s">
        <v>18</v>
      </c>
      <c r="F1620" s="235" t="s">
        <v>1106</v>
      </c>
      <c r="G1620" s="232"/>
      <c r="H1620" s="234" t="s">
        <v>18</v>
      </c>
      <c r="I1620" s="236"/>
      <c r="J1620" s="232"/>
      <c r="K1620" s="232"/>
      <c r="L1620" s="237"/>
      <c r="M1620" s="238"/>
      <c r="N1620" s="239"/>
      <c r="O1620" s="239"/>
      <c r="P1620" s="239"/>
      <c r="Q1620" s="239"/>
      <c r="R1620" s="239"/>
      <c r="S1620" s="239"/>
      <c r="T1620" s="240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41" t="s">
        <v>151</v>
      </c>
      <c r="AU1620" s="241" t="s">
        <v>80</v>
      </c>
      <c r="AV1620" s="13" t="s">
        <v>78</v>
      </c>
      <c r="AW1620" s="13" t="s">
        <v>33</v>
      </c>
      <c r="AX1620" s="13" t="s">
        <v>71</v>
      </c>
      <c r="AY1620" s="241" t="s">
        <v>140</v>
      </c>
    </row>
    <row r="1621" s="13" customFormat="1">
      <c r="A1621" s="13"/>
      <c r="B1621" s="231"/>
      <c r="C1621" s="232"/>
      <c r="D1621" s="233" t="s">
        <v>151</v>
      </c>
      <c r="E1621" s="234" t="s">
        <v>18</v>
      </c>
      <c r="F1621" s="235" t="s">
        <v>1117</v>
      </c>
      <c r="G1621" s="232"/>
      <c r="H1621" s="234" t="s">
        <v>18</v>
      </c>
      <c r="I1621" s="236"/>
      <c r="J1621" s="232"/>
      <c r="K1621" s="232"/>
      <c r="L1621" s="237"/>
      <c r="M1621" s="238"/>
      <c r="N1621" s="239"/>
      <c r="O1621" s="239"/>
      <c r="P1621" s="239"/>
      <c r="Q1621" s="239"/>
      <c r="R1621" s="239"/>
      <c r="S1621" s="239"/>
      <c r="T1621" s="240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41" t="s">
        <v>151</v>
      </c>
      <c r="AU1621" s="241" t="s">
        <v>80</v>
      </c>
      <c r="AV1621" s="13" t="s">
        <v>78</v>
      </c>
      <c r="AW1621" s="13" t="s">
        <v>33</v>
      </c>
      <c r="AX1621" s="13" t="s">
        <v>71</v>
      </c>
      <c r="AY1621" s="241" t="s">
        <v>140</v>
      </c>
    </row>
    <row r="1622" s="14" customFormat="1">
      <c r="A1622" s="14"/>
      <c r="B1622" s="242"/>
      <c r="C1622" s="243"/>
      <c r="D1622" s="233" t="s">
        <v>151</v>
      </c>
      <c r="E1622" s="244" t="s">
        <v>18</v>
      </c>
      <c r="F1622" s="245" t="s">
        <v>1144</v>
      </c>
      <c r="G1622" s="243"/>
      <c r="H1622" s="246">
        <v>448</v>
      </c>
      <c r="I1622" s="247"/>
      <c r="J1622" s="243"/>
      <c r="K1622" s="243"/>
      <c r="L1622" s="248"/>
      <c r="M1622" s="249"/>
      <c r="N1622" s="250"/>
      <c r="O1622" s="250"/>
      <c r="P1622" s="250"/>
      <c r="Q1622" s="250"/>
      <c r="R1622" s="250"/>
      <c r="S1622" s="250"/>
      <c r="T1622" s="251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2" t="s">
        <v>151</v>
      </c>
      <c r="AU1622" s="252" t="s">
        <v>80</v>
      </c>
      <c r="AV1622" s="14" t="s">
        <v>80</v>
      </c>
      <c r="AW1622" s="14" t="s">
        <v>33</v>
      </c>
      <c r="AX1622" s="14" t="s">
        <v>71</v>
      </c>
      <c r="AY1622" s="252" t="s">
        <v>140</v>
      </c>
    </row>
    <row r="1623" s="15" customFormat="1">
      <c r="A1623" s="15"/>
      <c r="B1623" s="253"/>
      <c r="C1623" s="254"/>
      <c r="D1623" s="233" t="s">
        <v>151</v>
      </c>
      <c r="E1623" s="255" t="s">
        <v>18</v>
      </c>
      <c r="F1623" s="256" t="s">
        <v>154</v>
      </c>
      <c r="G1623" s="254"/>
      <c r="H1623" s="257">
        <v>448</v>
      </c>
      <c r="I1623" s="258"/>
      <c r="J1623" s="254"/>
      <c r="K1623" s="254"/>
      <c r="L1623" s="259"/>
      <c r="M1623" s="260"/>
      <c r="N1623" s="261"/>
      <c r="O1623" s="261"/>
      <c r="P1623" s="261"/>
      <c r="Q1623" s="261"/>
      <c r="R1623" s="261"/>
      <c r="S1623" s="261"/>
      <c r="T1623" s="262"/>
      <c r="U1623" s="15"/>
      <c r="V1623" s="15"/>
      <c r="W1623" s="15"/>
      <c r="X1623" s="15"/>
      <c r="Y1623" s="15"/>
      <c r="Z1623" s="15"/>
      <c r="AA1623" s="15"/>
      <c r="AB1623" s="15"/>
      <c r="AC1623" s="15"/>
      <c r="AD1623" s="15"/>
      <c r="AE1623" s="15"/>
      <c r="AT1623" s="263" t="s">
        <v>151</v>
      </c>
      <c r="AU1623" s="263" t="s">
        <v>80</v>
      </c>
      <c r="AV1623" s="15" t="s">
        <v>147</v>
      </c>
      <c r="AW1623" s="15" t="s">
        <v>33</v>
      </c>
      <c r="AX1623" s="15" t="s">
        <v>78</v>
      </c>
      <c r="AY1623" s="263" t="s">
        <v>140</v>
      </c>
    </row>
    <row r="1624" s="2" customFormat="1" ht="16.5" customHeight="1">
      <c r="A1624" s="40"/>
      <c r="B1624" s="41"/>
      <c r="C1624" s="264" t="s">
        <v>1145</v>
      </c>
      <c r="D1624" s="264" t="s">
        <v>300</v>
      </c>
      <c r="E1624" s="265" t="s">
        <v>1146</v>
      </c>
      <c r="F1624" s="266" t="s">
        <v>1147</v>
      </c>
      <c r="G1624" s="267" t="s">
        <v>157</v>
      </c>
      <c r="H1624" s="268">
        <v>1.19</v>
      </c>
      <c r="I1624" s="269"/>
      <c r="J1624" s="268">
        <f>ROUND(I1624*H1624,2)</f>
        <v>0</v>
      </c>
      <c r="K1624" s="266" t="s">
        <v>146</v>
      </c>
      <c r="L1624" s="270"/>
      <c r="M1624" s="271" t="s">
        <v>18</v>
      </c>
      <c r="N1624" s="272" t="s">
        <v>42</v>
      </c>
      <c r="O1624" s="86"/>
      <c r="P1624" s="222">
        <f>O1624*H1624</f>
        <v>0</v>
      </c>
      <c r="Q1624" s="222">
        <v>0.55000000000000004</v>
      </c>
      <c r="R1624" s="222">
        <f>Q1624*H1624</f>
        <v>0.65449999999999997</v>
      </c>
      <c r="S1624" s="222">
        <v>0</v>
      </c>
      <c r="T1624" s="223">
        <f>S1624*H1624</f>
        <v>0</v>
      </c>
      <c r="U1624" s="40"/>
      <c r="V1624" s="40"/>
      <c r="W1624" s="40"/>
      <c r="X1624" s="40"/>
      <c r="Y1624" s="40"/>
      <c r="Z1624" s="40"/>
      <c r="AA1624" s="40"/>
      <c r="AB1624" s="40"/>
      <c r="AC1624" s="40"/>
      <c r="AD1624" s="40"/>
      <c r="AE1624" s="40"/>
      <c r="AR1624" s="224" t="s">
        <v>430</v>
      </c>
      <c r="AT1624" s="224" t="s">
        <v>300</v>
      </c>
      <c r="AU1624" s="224" t="s">
        <v>80</v>
      </c>
      <c r="AY1624" s="19" t="s">
        <v>140</v>
      </c>
      <c r="BE1624" s="225">
        <f>IF(N1624="základní",J1624,0)</f>
        <v>0</v>
      </c>
      <c r="BF1624" s="225">
        <f>IF(N1624="snížená",J1624,0)</f>
        <v>0</v>
      </c>
      <c r="BG1624" s="225">
        <f>IF(N1624="zákl. přenesená",J1624,0)</f>
        <v>0</v>
      </c>
      <c r="BH1624" s="225">
        <f>IF(N1624="sníž. přenesená",J1624,0)</f>
        <v>0</v>
      </c>
      <c r="BI1624" s="225">
        <f>IF(N1624="nulová",J1624,0)</f>
        <v>0</v>
      </c>
      <c r="BJ1624" s="19" t="s">
        <v>78</v>
      </c>
      <c r="BK1624" s="225">
        <f>ROUND(I1624*H1624,2)</f>
        <v>0</v>
      </c>
      <c r="BL1624" s="19" t="s">
        <v>281</v>
      </c>
      <c r="BM1624" s="224" t="s">
        <v>1148</v>
      </c>
    </row>
    <row r="1625" s="13" customFormat="1">
      <c r="A1625" s="13"/>
      <c r="B1625" s="231"/>
      <c r="C1625" s="232"/>
      <c r="D1625" s="233" t="s">
        <v>151</v>
      </c>
      <c r="E1625" s="234" t="s">
        <v>18</v>
      </c>
      <c r="F1625" s="235" t="s">
        <v>1106</v>
      </c>
      <c r="G1625" s="232"/>
      <c r="H1625" s="234" t="s">
        <v>18</v>
      </c>
      <c r="I1625" s="236"/>
      <c r="J1625" s="232"/>
      <c r="K1625" s="232"/>
      <c r="L1625" s="237"/>
      <c r="M1625" s="238"/>
      <c r="N1625" s="239"/>
      <c r="O1625" s="239"/>
      <c r="P1625" s="239"/>
      <c r="Q1625" s="239"/>
      <c r="R1625" s="239"/>
      <c r="S1625" s="239"/>
      <c r="T1625" s="240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41" t="s">
        <v>151</v>
      </c>
      <c r="AU1625" s="241" t="s">
        <v>80</v>
      </c>
      <c r="AV1625" s="13" t="s">
        <v>78</v>
      </c>
      <c r="AW1625" s="13" t="s">
        <v>33</v>
      </c>
      <c r="AX1625" s="13" t="s">
        <v>71</v>
      </c>
      <c r="AY1625" s="241" t="s">
        <v>140</v>
      </c>
    </row>
    <row r="1626" s="13" customFormat="1">
      <c r="A1626" s="13"/>
      <c r="B1626" s="231"/>
      <c r="C1626" s="232"/>
      <c r="D1626" s="233" t="s">
        <v>151</v>
      </c>
      <c r="E1626" s="234" t="s">
        <v>18</v>
      </c>
      <c r="F1626" s="235" t="s">
        <v>1117</v>
      </c>
      <c r="G1626" s="232"/>
      <c r="H1626" s="234" t="s">
        <v>18</v>
      </c>
      <c r="I1626" s="236"/>
      <c r="J1626" s="232"/>
      <c r="K1626" s="232"/>
      <c r="L1626" s="237"/>
      <c r="M1626" s="238"/>
      <c r="N1626" s="239"/>
      <c r="O1626" s="239"/>
      <c r="P1626" s="239"/>
      <c r="Q1626" s="239"/>
      <c r="R1626" s="239"/>
      <c r="S1626" s="239"/>
      <c r="T1626" s="240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41" t="s">
        <v>151</v>
      </c>
      <c r="AU1626" s="241" t="s">
        <v>80</v>
      </c>
      <c r="AV1626" s="13" t="s">
        <v>78</v>
      </c>
      <c r="AW1626" s="13" t="s">
        <v>33</v>
      </c>
      <c r="AX1626" s="13" t="s">
        <v>71</v>
      </c>
      <c r="AY1626" s="241" t="s">
        <v>140</v>
      </c>
    </row>
    <row r="1627" s="14" customFormat="1">
      <c r="A1627" s="14"/>
      <c r="B1627" s="242"/>
      <c r="C1627" s="243"/>
      <c r="D1627" s="233" t="s">
        <v>151</v>
      </c>
      <c r="E1627" s="244" t="s">
        <v>18</v>
      </c>
      <c r="F1627" s="245" t="s">
        <v>1111</v>
      </c>
      <c r="G1627" s="243"/>
      <c r="H1627" s="246">
        <v>1.0800000000000001</v>
      </c>
      <c r="I1627" s="247"/>
      <c r="J1627" s="243"/>
      <c r="K1627" s="243"/>
      <c r="L1627" s="248"/>
      <c r="M1627" s="249"/>
      <c r="N1627" s="250"/>
      <c r="O1627" s="250"/>
      <c r="P1627" s="250"/>
      <c r="Q1627" s="250"/>
      <c r="R1627" s="250"/>
      <c r="S1627" s="250"/>
      <c r="T1627" s="251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2" t="s">
        <v>151</v>
      </c>
      <c r="AU1627" s="252" t="s">
        <v>80</v>
      </c>
      <c r="AV1627" s="14" t="s">
        <v>80</v>
      </c>
      <c r="AW1627" s="14" t="s">
        <v>33</v>
      </c>
      <c r="AX1627" s="14" t="s">
        <v>71</v>
      </c>
      <c r="AY1627" s="252" t="s">
        <v>140</v>
      </c>
    </row>
    <row r="1628" s="15" customFormat="1">
      <c r="A1628" s="15"/>
      <c r="B1628" s="253"/>
      <c r="C1628" s="254"/>
      <c r="D1628" s="233" t="s">
        <v>151</v>
      </c>
      <c r="E1628" s="255" t="s">
        <v>18</v>
      </c>
      <c r="F1628" s="256" t="s">
        <v>154</v>
      </c>
      <c r="G1628" s="254"/>
      <c r="H1628" s="257">
        <v>1.0800000000000001</v>
      </c>
      <c r="I1628" s="258"/>
      <c r="J1628" s="254"/>
      <c r="K1628" s="254"/>
      <c r="L1628" s="259"/>
      <c r="M1628" s="260"/>
      <c r="N1628" s="261"/>
      <c r="O1628" s="261"/>
      <c r="P1628" s="261"/>
      <c r="Q1628" s="261"/>
      <c r="R1628" s="261"/>
      <c r="S1628" s="261"/>
      <c r="T1628" s="262"/>
      <c r="U1628" s="15"/>
      <c r="V1628" s="15"/>
      <c r="W1628" s="15"/>
      <c r="X1628" s="15"/>
      <c r="Y1628" s="15"/>
      <c r="Z1628" s="15"/>
      <c r="AA1628" s="15"/>
      <c r="AB1628" s="15"/>
      <c r="AC1628" s="15"/>
      <c r="AD1628" s="15"/>
      <c r="AE1628" s="15"/>
      <c r="AT1628" s="263" t="s">
        <v>151</v>
      </c>
      <c r="AU1628" s="263" t="s">
        <v>80</v>
      </c>
      <c r="AV1628" s="15" t="s">
        <v>147</v>
      </c>
      <c r="AW1628" s="15" t="s">
        <v>33</v>
      </c>
      <c r="AX1628" s="15" t="s">
        <v>78</v>
      </c>
      <c r="AY1628" s="263" t="s">
        <v>140</v>
      </c>
    </row>
    <row r="1629" s="14" customFormat="1">
      <c r="A1629" s="14"/>
      <c r="B1629" s="242"/>
      <c r="C1629" s="243"/>
      <c r="D1629" s="233" t="s">
        <v>151</v>
      </c>
      <c r="E1629" s="243"/>
      <c r="F1629" s="245" t="s">
        <v>1149</v>
      </c>
      <c r="G1629" s="243"/>
      <c r="H1629" s="246">
        <v>1.19</v>
      </c>
      <c r="I1629" s="247"/>
      <c r="J1629" s="243"/>
      <c r="K1629" s="243"/>
      <c r="L1629" s="248"/>
      <c r="M1629" s="249"/>
      <c r="N1629" s="250"/>
      <c r="O1629" s="250"/>
      <c r="P1629" s="250"/>
      <c r="Q1629" s="250"/>
      <c r="R1629" s="250"/>
      <c r="S1629" s="250"/>
      <c r="T1629" s="251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2" t="s">
        <v>151</v>
      </c>
      <c r="AU1629" s="252" t="s">
        <v>80</v>
      </c>
      <c r="AV1629" s="14" t="s">
        <v>80</v>
      </c>
      <c r="AW1629" s="14" t="s">
        <v>4</v>
      </c>
      <c r="AX1629" s="14" t="s">
        <v>78</v>
      </c>
      <c r="AY1629" s="252" t="s">
        <v>140</v>
      </c>
    </row>
    <row r="1630" s="2" customFormat="1" ht="21.75" customHeight="1">
      <c r="A1630" s="40"/>
      <c r="B1630" s="41"/>
      <c r="C1630" s="214" t="s">
        <v>1150</v>
      </c>
      <c r="D1630" s="214" t="s">
        <v>142</v>
      </c>
      <c r="E1630" s="215" t="s">
        <v>1151</v>
      </c>
      <c r="F1630" s="216" t="s">
        <v>1152</v>
      </c>
      <c r="G1630" s="217" t="s">
        <v>157</v>
      </c>
      <c r="H1630" s="218">
        <v>5.3600000000000003</v>
      </c>
      <c r="I1630" s="219"/>
      <c r="J1630" s="218">
        <f>ROUND(I1630*H1630,2)</f>
        <v>0</v>
      </c>
      <c r="K1630" s="216" t="s">
        <v>146</v>
      </c>
      <c r="L1630" s="46"/>
      <c r="M1630" s="220" t="s">
        <v>18</v>
      </c>
      <c r="N1630" s="221" t="s">
        <v>42</v>
      </c>
      <c r="O1630" s="86"/>
      <c r="P1630" s="222">
        <f>O1630*H1630</f>
        <v>0</v>
      </c>
      <c r="Q1630" s="222">
        <v>0.023369999999999998</v>
      </c>
      <c r="R1630" s="222">
        <f>Q1630*H1630</f>
        <v>0.12526319999999999</v>
      </c>
      <c r="S1630" s="222">
        <v>0</v>
      </c>
      <c r="T1630" s="223">
        <f>S1630*H1630</f>
        <v>0</v>
      </c>
      <c r="U1630" s="40"/>
      <c r="V1630" s="40"/>
      <c r="W1630" s="40"/>
      <c r="X1630" s="40"/>
      <c r="Y1630" s="40"/>
      <c r="Z1630" s="40"/>
      <c r="AA1630" s="40"/>
      <c r="AB1630" s="40"/>
      <c r="AC1630" s="40"/>
      <c r="AD1630" s="40"/>
      <c r="AE1630" s="40"/>
      <c r="AR1630" s="224" t="s">
        <v>281</v>
      </c>
      <c r="AT1630" s="224" t="s">
        <v>142</v>
      </c>
      <c r="AU1630" s="224" t="s">
        <v>80</v>
      </c>
      <c r="AY1630" s="19" t="s">
        <v>140</v>
      </c>
      <c r="BE1630" s="225">
        <f>IF(N1630="základní",J1630,0)</f>
        <v>0</v>
      </c>
      <c r="BF1630" s="225">
        <f>IF(N1630="snížená",J1630,0)</f>
        <v>0</v>
      </c>
      <c r="BG1630" s="225">
        <f>IF(N1630="zákl. přenesená",J1630,0)</f>
        <v>0</v>
      </c>
      <c r="BH1630" s="225">
        <f>IF(N1630="sníž. přenesená",J1630,0)</f>
        <v>0</v>
      </c>
      <c r="BI1630" s="225">
        <f>IF(N1630="nulová",J1630,0)</f>
        <v>0</v>
      </c>
      <c r="BJ1630" s="19" t="s">
        <v>78</v>
      </c>
      <c r="BK1630" s="225">
        <f>ROUND(I1630*H1630,2)</f>
        <v>0</v>
      </c>
      <c r="BL1630" s="19" t="s">
        <v>281</v>
      </c>
      <c r="BM1630" s="224" t="s">
        <v>1153</v>
      </c>
    </row>
    <row r="1631" s="2" customFormat="1">
      <c r="A1631" s="40"/>
      <c r="B1631" s="41"/>
      <c r="C1631" s="42"/>
      <c r="D1631" s="226" t="s">
        <v>149</v>
      </c>
      <c r="E1631" s="42"/>
      <c r="F1631" s="227" t="s">
        <v>1154</v>
      </c>
      <c r="G1631" s="42"/>
      <c r="H1631" s="42"/>
      <c r="I1631" s="228"/>
      <c r="J1631" s="42"/>
      <c r="K1631" s="42"/>
      <c r="L1631" s="46"/>
      <c r="M1631" s="229"/>
      <c r="N1631" s="230"/>
      <c r="O1631" s="86"/>
      <c r="P1631" s="86"/>
      <c r="Q1631" s="86"/>
      <c r="R1631" s="86"/>
      <c r="S1631" s="86"/>
      <c r="T1631" s="87"/>
      <c r="U1631" s="40"/>
      <c r="V1631" s="40"/>
      <c r="W1631" s="40"/>
      <c r="X1631" s="40"/>
      <c r="Y1631" s="40"/>
      <c r="Z1631" s="40"/>
      <c r="AA1631" s="40"/>
      <c r="AB1631" s="40"/>
      <c r="AC1631" s="40"/>
      <c r="AD1631" s="40"/>
      <c r="AE1631" s="40"/>
      <c r="AT1631" s="19" t="s">
        <v>149</v>
      </c>
      <c r="AU1631" s="19" t="s">
        <v>80</v>
      </c>
    </row>
    <row r="1632" s="13" customFormat="1">
      <c r="A1632" s="13"/>
      <c r="B1632" s="231"/>
      <c r="C1632" s="232"/>
      <c r="D1632" s="233" t="s">
        <v>151</v>
      </c>
      <c r="E1632" s="234" t="s">
        <v>18</v>
      </c>
      <c r="F1632" s="235" t="s">
        <v>1106</v>
      </c>
      <c r="G1632" s="232"/>
      <c r="H1632" s="234" t="s">
        <v>18</v>
      </c>
      <c r="I1632" s="236"/>
      <c r="J1632" s="232"/>
      <c r="K1632" s="232"/>
      <c r="L1632" s="237"/>
      <c r="M1632" s="238"/>
      <c r="N1632" s="239"/>
      <c r="O1632" s="239"/>
      <c r="P1632" s="239"/>
      <c r="Q1632" s="239"/>
      <c r="R1632" s="239"/>
      <c r="S1632" s="239"/>
      <c r="T1632" s="240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41" t="s">
        <v>151</v>
      </c>
      <c r="AU1632" s="241" t="s">
        <v>80</v>
      </c>
      <c r="AV1632" s="13" t="s">
        <v>78</v>
      </c>
      <c r="AW1632" s="13" t="s">
        <v>33</v>
      </c>
      <c r="AX1632" s="13" t="s">
        <v>71</v>
      </c>
      <c r="AY1632" s="241" t="s">
        <v>140</v>
      </c>
    </row>
    <row r="1633" s="14" customFormat="1">
      <c r="A1633" s="14"/>
      <c r="B1633" s="242"/>
      <c r="C1633" s="243"/>
      <c r="D1633" s="233" t="s">
        <v>151</v>
      </c>
      <c r="E1633" s="244" t="s">
        <v>18</v>
      </c>
      <c r="F1633" s="245" t="s">
        <v>1107</v>
      </c>
      <c r="G1633" s="243"/>
      <c r="H1633" s="246">
        <v>2.7999999999999998</v>
      </c>
      <c r="I1633" s="247"/>
      <c r="J1633" s="243"/>
      <c r="K1633" s="243"/>
      <c r="L1633" s="248"/>
      <c r="M1633" s="249"/>
      <c r="N1633" s="250"/>
      <c r="O1633" s="250"/>
      <c r="P1633" s="250"/>
      <c r="Q1633" s="250"/>
      <c r="R1633" s="250"/>
      <c r="S1633" s="250"/>
      <c r="T1633" s="251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2" t="s">
        <v>151</v>
      </c>
      <c r="AU1633" s="252" t="s">
        <v>80</v>
      </c>
      <c r="AV1633" s="14" t="s">
        <v>80</v>
      </c>
      <c r="AW1633" s="14" t="s">
        <v>33</v>
      </c>
      <c r="AX1633" s="14" t="s">
        <v>71</v>
      </c>
      <c r="AY1633" s="252" t="s">
        <v>140</v>
      </c>
    </row>
    <row r="1634" s="13" customFormat="1">
      <c r="A1634" s="13"/>
      <c r="B1634" s="231"/>
      <c r="C1634" s="232"/>
      <c r="D1634" s="233" t="s">
        <v>151</v>
      </c>
      <c r="E1634" s="234" t="s">
        <v>18</v>
      </c>
      <c r="F1634" s="235" t="s">
        <v>1108</v>
      </c>
      <c r="G1634" s="232"/>
      <c r="H1634" s="234" t="s">
        <v>18</v>
      </c>
      <c r="I1634" s="236"/>
      <c r="J1634" s="232"/>
      <c r="K1634" s="232"/>
      <c r="L1634" s="237"/>
      <c r="M1634" s="238"/>
      <c r="N1634" s="239"/>
      <c r="O1634" s="239"/>
      <c r="P1634" s="239"/>
      <c r="Q1634" s="239"/>
      <c r="R1634" s="239"/>
      <c r="S1634" s="239"/>
      <c r="T1634" s="240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41" t="s">
        <v>151</v>
      </c>
      <c r="AU1634" s="241" t="s">
        <v>80</v>
      </c>
      <c r="AV1634" s="13" t="s">
        <v>78</v>
      </c>
      <c r="AW1634" s="13" t="s">
        <v>33</v>
      </c>
      <c r="AX1634" s="13" t="s">
        <v>71</v>
      </c>
      <c r="AY1634" s="241" t="s">
        <v>140</v>
      </c>
    </row>
    <row r="1635" s="14" customFormat="1">
      <c r="A1635" s="14"/>
      <c r="B1635" s="242"/>
      <c r="C1635" s="243"/>
      <c r="D1635" s="233" t="s">
        <v>151</v>
      </c>
      <c r="E1635" s="244" t="s">
        <v>18</v>
      </c>
      <c r="F1635" s="245" t="s">
        <v>1109</v>
      </c>
      <c r="G1635" s="243"/>
      <c r="H1635" s="246">
        <v>1.48</v>
      </c>
      <c r="I1635" s="247"/>
      <c r="J1635" s="243"/>
      <c r="K1635" s="243"/>
      <c r="L1635" s="248"/>
      <c r="M1635" s="249"/>
      <c r="N1635" s="250"/>
      <c r="O1635" s="250"/>
      <c r="P1635" s="250"/>
      <c r="Q1635" s="250"/>
      <c r="R1635" s="250"/>
      <c r="S1635" s="250"/>
      <c r="T1635" s="251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2" t="s">
        <v>151</v>
      </c>
      <c r="AU1635" s="252" t="s">
        <v>80</v>
      </c>
      <c r="AV1635" s="14" t="s">
        <v>80</v>
      </c>
      <c r="AW1635" s="14" t="s">
        <v>33</v>
      </c>
      <c r="AX1635" s="14" t="s">
        <v>71</v>
      </c>
      <c r="AY1635" s="252" t="s">
        <v>140</v>
      </c>
    </row>
    <row r="1636" s="13" customFormat="1">
      <c r="A1636" s="13"/>
      <c r="B1636" s="231"/>
      <c r="C1636" s="232"/>
      <c r="D1636" s="233" t="s">
        <v>151</v>
      </c>
      <c r="E1636" s="234" t="s">
        <v>18</v>
      </c>
      <c r="F1636" s="235" t="s">
        <v>1110</v>
      </c>
      <c r="G1636" s="232"/>
      <c r="H1636" s="234" t="s">
        <v>18</v>
      </c>
      <c r="I1636" s="236"/>
      <c r="J1636" s="232"/>
      <c r="K1636" s="232"/>
      <c r="L1636" s="237"/>
      <c r="M1636" s="238"/>
      <c r="N1636" s="239"/>
      <c r="O1636" s="239"/>
      <c r="P1636" s="239"/>
      <c r="Q1636" s="239"/>
      <c r="R1636" s="239"/>
      <c r="S1636" s="239"/>
      <c r="T1636" s="240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41" t="s">
        <v>151</v>
      </c>
      <c r="AU1636" s="241" t="s">
        <v>80</v>
      </c>
      <c r="AV1636" s="13" t="s">
        <v>78</v>
      </c>
      <c r="AW1636" s="13" t="s">
        <v>33</v>
      </c>
      <c r="AX1636" s="13" t="s">
        <v>71</v>
      </c>
      <c r="AY1636" s="241" t="s">
        <v>140</v>
      </c>
    </row>
    <row r="1637" s="14" customFormat="1">
      <c r="A1637" s="14"/>
      <c r="B1637" s="242"/>
      <c r="C1637" s="243"/>
      <c r="D1637" s="233" t="s">
        <v>151</v>
      </c>
      <c r="E1637" s="244" t="s">
        <v>18</v>
      </c>
      <c r="F1637" s="245" t="s">
        <v>1111</v>
      </c>
      <c r="G1637" s="243"/>
      <c r="H1637" s="246">
        <v>1.0800000000000001</v>
      </c>
      <c r="I1637" s="247"/>
      <c r="J1637" s="243"/>
      <c r="K1637" s="243"/>
      <c r="L1637" s="248"/>
      <c r="M1637" s="249"/>
      <c r="N1637" s="250"/>
      <c r="O1637" s="250"/>
      <c r="P1637" s="250"/>
      <c r="Q1637" s="250"/>
      <c r="R1637" s="250"/>
      <c r="S1637" s="250"/>
      <c r="T1637" s="251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2" t="s">
        <v>151</v>
      </c>
      <c r="AU1637" s="252" t="s">
        <v>80</v>
      </c>
      <c r="AV1637" s="14" t="s">
        <v>80</v>
      </c>
      <c r="AW1637" s="14" t="s">
        <v>33</v>
      </c>
      <c r="AX1637" s="14" t="s">
        <v>71</v>
      </c>
      <c r="AY1637" s="252" t="s">
        <v>140</v>
      </c>
    </row>
    <row r="1638" s="15" customFormat="1">
      <c r="A1638" s="15"/>
      <c r="B1638" s="253"/>
      <c r="C1638" s="254"/>
      <c r="D1638" s="233" t="s">
        <v>151</v>
      </c>
      <c r="E1638" s="255" t="s">
        <v>18</v>
      </c>
      <c r="F1638" s="256" t="s">
        <v>154</v>
      </c>
      <c r="G1638" s="254"/>
      <c r="H1638" s="257">
        <v>5.3599999999999994</v>
      </c>
      <c r="I1638" s="258"/>
      <c r="J1638" s="254"/>
      <c r="K1638" s="254"/>
      <c r="L1638" s="259"/>
      <c r="M1638" s="260"/>
      <c r="N1638" s="261"/>
      <c r="O1638" s="261"/>
      <c r="P1638" s="261"/>
      <c r="Q1638" s="261"/>
      <c r="R1638" s="261"/>
      <c r="S1638" s="261"/>
      <c r="T1638" s="262"/>
      <c r="U1638" s="15"/>
      <c r="V1638" s="15"/>
      <c r="W1638" s="15"/>
      <c r="X1638" s="15"/>
      <c r="Y1638" s="15"/>
      <c r="Z1638" s="15"/>
      <c r="AA1638" s="15"/>
      <c r="AB1638" s="15"/>
      <c r="AC1638" s="15"/>
      <c r="AD1638" s="15"/>
      <c r="AE1638" s="15"/>
      <c r="AT1638" s="263" t="s">
        <v>151</v>
      </c>
      <c r="AU1638" s="263" t="s">
        <v>80</v>
      </c>
      <c r="AV1638" s="15" t="s">
        <v>147</v>
      </c>
      <c r="AW1638" s="15" t="s">
        <v>33</v>
      </c>
      <c r="AX1638" s="15" t="s">
        <v>78</v>
      </c>
      <c r="AY1638" s="263" t="s">
        <v>140</v>
      </c>
    </row>
    <row r="1639" s="2" customFormat="1" ht="24.15" customHeight="1">
      <c r="A1639" s="40"/>
      <c r="B1639" s="41"/>
      <c r="C1639" s="214" t="s">
        <v>1155</v>
      </c>
      <c r="D1639" s="214" t="s">
        <v>142</v>
      </c>
      <c r="E1639" s="215" t="s">
        <v>1156</v>
      </c>
      <c r="F1639" s="216" t="s">
        <v>1157</v>
      </c>
      <c r="G1639" s="217" t="s">
        <v>1061</v>
      </c>
      <c r="H1639" s="219"/>
      <c r="I1639" s="219"/>
      <c r="J1639" s="218">
        <f>ROUND(I1639*H1639,2)</f>
        <v>0</v>
      </c>
      <c r="K1639" s="216" t="s">
        <v>146</v>
      </c>
      <c r="L1639" s="46"/>
      <c r="M1639" s="220" t="s">
        <v>18</v>
      </c>
      <c r="N1639" s="221" t="s">
        <v>42</v>
      </c>
      <c r="O1639" s="86"/>
      <c r="P1639" s="222">
        <f>O1639*H1639</f>
        <v>0</v>
      </c>
      <c r="Q1639" s="222">
        <v>0</v>
      </c>
      <c r="R1639" s="222">
        <f>Q1639*H1639</f>
        <v>0</v>
      </c>
      <c r="S1639" s="222">
        <v>0</v>
      </c>
      <c r="T1639" s="223">
        <f>S1639*H1639</f>
        <v>0</v>
      </c>
      <c r="U1639" s="40"/>
      <c r="V1639" s="40"/>
      <c r="W1639" s="40"/>
      <c r="X1639" s="40"/>
      <c r="Y1639" s="40"/>
      <c r="Z1639" s="40"/>
      <c r="AA1639" s="40"/>
      <c r="AB1639" s="40"/>
      <c r="AC1639" s="40"/>
      <c r="AD1639" s="40"/>
      <c r="AE1639" s="40"/>
      <c r="AR1639" s="224" t="s">
        <v>281</v>
      </c>
      <c r="AT1639" s="224" t="s">
        <v>142</v>
      </c>
      <c r="AU1639" s="224" t="s">
        <v>80</v>
      </c>
      <c r="AY1639" s="19" t="s">
        <v>140</v>
      </c>
      <c r="BE1639" s="225">
        <f>IF(N1639="základní",J1639,0)</f>
        <v>0</v>
      </c>
      <c r="BF1639" s="225">
        <f>IF(N1639="snížená",J1639,0)</f>
        <v>0</v>
      </c>
      <c r="BG1639" s="225">
        <f>IF(N1639="zákl. přenesená",J1639,0)</f>
        <v>0</v>
      </c>
      <c r="BH1639" s="225">
        <f>IF(N1639="sníž. přenesená",J1639,0)</f>
        <v>0</v>
      </c>
      <c r="BI1639" s="225">
        <f>IF(N1639="nulová",J1639,0)</f>
        <v>0</v>
      </c>
      <c r="BJ1639" s="19" t="s">
        <v>78</v>
      </c>
      <c r="BK1639" s="225">
        <f>ROUND(I1639*H1639,2)</f>
        <v>0</v>
      </c>
      <c r="BL1639" s="19" t="s">
        <v>281</v>
      </c>
      <c r="BM1639" s="224" t="s">
        <v>1158</v>
      </c>
    </row>
    <row r="1640" s="2" customFormat="1">
      <c r="A1640" s="40"/>
      <c r="B1640" s="41"/>
      <c r="C1640" s="42"/>
      <c r="D1640" s="226" t="s">
        <v>149</v>
      </c>
      <c r="E1640" s="42"/>
      <c r="F1640" s="227" t="s">
        <v>1159</v>
      </c>
      <c r="G1640" s="42"/>
      <c r="H1640" s="42"/>
      <c r="I1640" s="228"/>
      <c r="J1640" s="42"/>
      <c r="K1640" s="42"/>
      <c r="L1640" s="46"/>
      <c r="M1640" s="229"/>
      <c r="N1640" s="230"/>
      <c r="O1640" s="86"/>
      <c r="P1640" s="86"/>
      <c r="Q1640" s="86"/>
      <c r="R1640" s="86"/>
      <c r="S1640" s="86"/>
      <c r="T1640" s="87"/>
      <c r="U1640" s="40"/>
      <c r="V1640" s="40"/>
      <c r="W1640" s="40"/>
      <c r="X1640" s="40"/>
      <c r="Y1640" s="40"/>
      <c r="Z1640" s="40"/>
      <c r="AA1640" s="40"/>
      <c r="AB1640" s="40"/>
      <c r="AC1640" s="40"/>
      <c r="AD1640" s="40"/>
      <c r="AE1640" s="40"/>
      <c r="AT1640" s="19" t="s">
        <v>149</v>
      </c>
      <c r="AU1640" s="19" t="s">
        <v>80</v>
      </c>
    </row>
    <row r="1641" s="12" customFormat="1" ht="22.8" customHeight="1">
      <c r="A1641" s="12"/>
      <c r="B1641" s="198"/>
      <c r="C1641" s="199"/>
      <c r="D1641" s="200" t="s">
        <v>70</v>
      </c>
      <c r="E1641" s="212" t="s">
        <v>1160</v>
      </c>
      <c r="F1641" s="212" t="s">
        <v>1161</v>
      </c>
      <c r="G1641" s="199"/>
      <c r="H1641" s="199"/>
      <c r="I1641" s="202"/>
      <c r="J1641" s="213">
        <f>BK1641</f>
        <v>0</v>
      </c>
      <c r="K1641" s="199"/>
      <c r="L1641" s="204"/>
      <c r="M1641" s="205"/>
      <c r="N1641" s="206"/>
      <c r="O1641" s="206"/>
      <c r="P1641" s="207">
        <f>SUM(P1642:P1756)</f>
        <v>0</v>
      </c>
      <c r="Q1641" s="206"/>
      <c r="R1641" s="207">
        <f>SUM(R1642:R1756)</f>
        <v>2.0439125000000002</v>
      </c>
      <c r="S1641" s="206"/>
      <c r="T1641" s="208">
        <f>SUM(T1642:T1756)</f>
        <v>1.8902209999999999</v>
      </c>
      <c r="U1641" s="12"/>
      <c r="V1641" s="12"/>
      <c r="W1641" s="12"/>
      <c r="X1641" s="12"/>
      <c r="Y1641" s="12"/>
      <c r="Z1641" s="12"/>
      <c r="AA1641" s="12"/>
      <c r="AB1641" s="12"/>
      <c r="AC1641" s="12"/>
      <c r="AD1641" s="12"/>
      <c r="AE1641" s="12"/>
      <c r="AR1641" s="209" t="s">
        <v>80</v>
      </c>
      <c r="AT1641" s="210" t="s">
        <v>70</v>
      </c>
      <c r="AU1641" s="210" t="s">
        <v>78</v>
      </c>
      <c r="AY1641" s="209" t="s">
        <v>140</v>
      </c>
      <c r="BK1641" s="211">
        <f>SUM(BK1642:BK1756)</f>
        <v>0</v>
      </c>
    </row>
    <row r="1642" s="2" customFormat="1" ht="16.5" customHeight="1">
      <c r="A1642" s="40"/>
      <c r="B1642" s="41"/>
      <c r="C1642" s="214" t="s">
        <v>1162</v>
      </c>
      <c r="D1642" s="214" t="s">
        <v>142</v>
      </c>
      <c r="E1642" s="215" t="s">
        <v>1163</v>
      </c>
      <c r="F1642" s="216" t="s">
        <v>1164</v>
      </c>
      <c r="G1642" s="217" t="s">
        <v>145</v>
      </c>
      <c r="H1642" s="218">
        <v>112</v>
      </c>
      <c r="I1642" s="219"/>
      <c r="J1642" s="218">
        <f>ROUND(I1642*H1642,2)</f>
        <v>0</v>
      </c>
      <c r="K1642" s="216" t="s">
        <v>146</v>
      </c>
      <c r="L1642" s="46"/>
      <c r="M1642" s="220" t="s">
        <v>18</v>
      </c>
      <c r="N1642" s="221" t="s">
        <v>42</v>
      </c>
      <c r="O1642" s="86"/>
      <c r="P1642" s="222">
        <f>O1642*H1642</f>
        <v>0</v>
      </c>
      <c r="Q1642" s="222">
        <v>0</v>
      </c>
      <c r="R1642" s="222">
        <f>Q1642*H1642</f>
        <v>0</v>
      </c>
      <c r="S1642" s="222">
        <v>0.0057099999999999998</v>
      </c>
      <c r="T1642" s="223">
        <f>S1642*H1642</f>
        <v>0.63951999999999998</v>
      </c>
      <c r="U1642" s="40"/>
      <c r="V1642" s="40"/>
      <c r="W1642" s="40"/>
      <c r="X1642" s="40"/>
      <c r="Y1642" s="40"/>
      <c r="Z1642" s="40"/>
      <c r="AA1642" s="40"/>
      <c r="AB1642" s="40"/>
      <c r="AC1642" s="40"/>
      <c r="AD1642" s="40"/>
      <c r="AE1642" s="40"/>
      <c r="AR1642" s="224" t="s">
        <v>281</v>
      </c>
      <c r="AT1642" s="224" t="s">
        <v>142</v>
      </c>
      <c r="AU1642" s="224" t="s">
        <v>80</v>
      </c>
      <c r="AY1642" s="19" t="s">
        <v>140</v>
      </c>
      <c r="BE1642" s="225">
        <f>IF(N1642="základní",J1642,0)</f>
        <v>0</v>
      </c>
      <c r="BF1642" s="225">
        <f>IF(N1642="snížená",J1642,0)</f>
        <v>0</v>
      </c>
      <c r="BG1642" s="225">
        <f>IF(N1642="zákl. přenesená",J1642,0)</f>
        <v>0</v>
      </c>
      <c r="BH1642" s="225">
        <f>IF(N1642="sníž. přenesená",J1642,0)</f>
        <v>0</v>
      </c>
      <c r="BI1642" s="225">
        <f>IF(N1642="nulová",J1642,0)</f>
        <v>0</v>
      </c>
      <c r="BJ1642" s="19" t="s">
        <v>78</v>
      </c>
      <c r="BK1642" s="225">
        <f>ROUND(I1642*H1642,2)</f>
        <v>0</v>
      </c>
      <c r="BL1642" s="19" t="s">
        <v>281</v>
      </c>
      <c r="BM1642" s="224" t="s">
        <v>1165</v>
      </c>
    </row>
    <row r="1643" s="2" customFormat="1">
      <c r="A1643" s="40"/>
      <c r="B1643" s="41"/>
      <c r="C1643" s="42"/>
      <c r="D1643" s="226" t="s">
        <v>149</v>
      </c>
      <c r="E1643" s="42"/>
      <c r="F1643" s="227" t="s">
        <v>1166</v>
      </c>
      <c r="G1643" s="42"/>
      <c r="H1643" s="42"/>
      <c r="I1643" s="228"/>
      <c r="J1643" s="42"/>
      <c r="K1643" s="42"/>
      <c r="L1643" s="46"/>
      <c r="M1643" s="229"/>
      <c r="N1643" s="230"/>
      <c r="O1643" s="86"/>
      <c r="P1643" s="86"/>
      <c r="Q1643" s="86"/>
      <c r="R1643" s="86"/>
      <c r="S1643" s="86"/>
      <c r="T1643" s="87"/>
      <c r="U1643" s="40"/>
      <c r="V1643" s="40"/>
      <c r="W1643" s="40"/>
      <c r="X1643" s="40"/>
      <c r="Y1643" s="40"/>
      <c r="Z1643" s="40"/>
      <c r="AA1643" s="40"/>
      <c r="AB1643" s="40"/>
      <c r="AC1643" s="40"/>
      <c r="AD1643" s="40"/>
      <c r="AE1643" s="40"/>
      <c r="AT1643" s="19" t="s">
        <v>149</v>
      </c>
      <c r="AU1643" s="19" t="s">
        <v>80</v>
      </c>
    </row>
    <row r="1644" s="13" customFormat="1">
      <c r="A1644" s="13"/>
      <c r="B1644" s="231"/>
      <c r="C1644" s="232"/>
      <c r="D1644" s="233" t="s">
        <v>151</v>
      </c>
      <c r="E1644" s="234" t="s">
        <v>18</v>
      </c>
      <c r="F1644" s="235" t="s">
        <v>1128</v>
      </c>
      <c r="G1644" s="232"/>
      <c r="H1644" s="234" t="s">
        <v>18</v>
      </c>
      <c r="I1644" s="236"/>
      <c r="J1644" s="232"/>
      <c r="K1644" s="232"/>
      <c r="L1644" s="237"/>
      <c r="M1644" s="238"/>
      <c r="N1644" s="239"/>
      <c r="O1644" s="239"/>
      <c r="P1644" s="239"/>
      <c r="Q1644" s="239"/>
      <c r="R1644" s="239"/>
      <c r="S1644" s="239"/>
      <c r="T1644" s="240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41" t="s">
        <v>151</v>
      </c>
      <c r="AU1644" s="241" t="s">
        <v>80</v>
      </c>
      <c r="AV1644" s="13" t="s">
        <v>78</v>
      </c>
      <c r="AW1644" s="13" t="s">
        <v>33</v>
      </c>
      <c r="AX1644" s="13" t="s">
        <v>71</v>
      </c>
      <c r="AY1644" s="241" t="s">
        <v>140</v>
      </c>
    </row>
    <row r="1645" s="14" customFormat="1">
      <c r="A1645" s="14"/>
      <c r="B1645" s="242"/>
      <c r="C1645" s="243"/>
      <c r="D1645" s="233" t="s">
        <v>151</v>
      </c>
      <c r="E1645" s="244" t="s">
        <v>18</v>
      </c>
      <c r="F1645" s="245" t="s">
        <v>1118</v>
      </c>
      <c r="G1645" s="243"/>
      <c r="H1645" s="246">
        <v>112</v>
      </c>
      <c r="I1645" s="247"/>
      <c r="J1645" s="243"/>
      <c r="K1645" s="243"/>
      <c r="L1645" s="248"/>
      <c r="M1645" s="249"/>
      <c r="N1645" s="250"/>
      <c r="O1645" s="250"/>
      <c r="P1645" s="250"/>
      <c r="Q1645" s="250"/>
      <c r="R1645" s="250"/>
      <c r="S1645" s="250"/>
      <c r="T1645" s="251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2" t="s">
        <v>151</v>
      </c>
      <c r="AU1645" s="252" t="s">
        <v>80</v>
      </c>
      <c r="AV1645" s="14" t="s">
        <v>80</v>
      </c>
      <c r="AW1645" s="14" t="s">
        <v>33</v>
      </c>
      <c r="AX1645" s="14" t="s">
        <v>71</v>
      </c>
      <c r="AY1645" s="252" t="s">
        <v>140</v>
      </c>
    </row>
    <row r="1646" s="15" customFormat="1">
      <c r="A1646" s="15"/>
      <c r="B1646" s="253"/>
      <c r="C1646" s="254"/>
      <c r="D1646" s="233" t="s">
        <v>151</v>
      </c>
      <c r="E1646" s="255" t="s">
        <v>18</v>
      </c>
      <c r="F1646" s="256" t="s">
        <v>154</v>
      </c>
      <c r="G1646" s="254"/>
      <c r="H1646" s="257">
        <v>112</v>
      </c>
      <c r="I1646" s="258"/>
      <c r="J1646" s="254"/>
      <c r="K1646" s="254"/>
      <c r="L1646" s="259"/>
      <c r="M1646" s="260"/>
      <c r="N1646" s="261"/>
      <c r="O1646" s="261"/>
      <c r="P1646" s="261"/>
      <c r="Q1646" s="261"/>
      <c r="R1646" s="261"/>
      <c r="S1646" s="261"/>
      <c r="T1646" s="262"/>
      <c r="U1646" s="15"/>
      <c r="V1646" s="15"/>
      <c r="W1646" s="15"/>
      <c r="X1646" s="15"/>
      <c r="Y1646" s="15"/>
      <c r="Z1646" s="15"/>
      <c r="AA1646" s="15"/>
      <c r="AB1646" s="15"/>
      <c r="AC1646" s="15"/>
      <c r="AD1646" s="15"/>
      <c r="AE1646" s="15"/>
      <c r="AT1646" s="263" t="s">
        <v>151</v>
      </c>
      <c r="AU1646" s="263" t="s">
        <v>80</v>
      </c>
      <c r="AV1646" s="15" t="s">
        <v>147</v>
      </c>
      <c r="AW1646" s="15" t="s">
        <v>33</v>
      </c>
      <c r="AX1646" s="15" t="s">
        <v>78</v>
      </c>
      <c r="AY1646" s="263" t="s">
        <v>140</v>
      </c>
    </row>
    <row r="1647" s="2" customFormat="1" ht="16.5" customHeight="1">
      <c r="A1647" s="40"/>
      <c r="B1647" s="41"/>
      <c r="C1647" s="214" t="s">
        <v>1167</v>
      </c>
      <c r="D1647" s="214" t="s">
        <v>142</v>
      </c>
      <c r="E1647" s="215" t="s">
        <v>1168</v>
      </c>
      <c r="F1647" s="216" t="s">
        <v>1169</v>
      </c>
      <c r="G1647" s="217" t="s">
        <v>345</v>
      </c>
      <c r="H1647" s="218">
        <v>111.3</v>
      </c>
      <c r="I1647" s="219"/>
      <c r="J1647" s="218">
        <f>ROUND(I1647*H1647,2)</f>
        <v>0</v>
      </c>
      <c r="K1647" s="216" t="s">
        <v>146</v>
      </c>
      <c r="L1647" s="46"/>
      <c r="M1647" s="220" t="s">
        <v>18</v>
      </c>
      <c r="N1647" s="221" t="s">
        <v>42</v>
      </c>
      <c r="O1647" s="86"/>
      <c r="P1647" s="222">
        <f>O1647*H1647</f>
        <v>0</v>
      </c>
      <c r="Q1647" s="222">
        <v>0</v>
      </c>
      <c r="R1647" s="222">
        <f>Q1647*H1647</f>
        <v>0</v>
      </c>
      <c r="S1647" s="222">
        <v>0.00167</v>
      </c>
      <c r="T1647" s="223">
        <f>S1647*H1647</f>
        <v>0.18587100000000001</v>
      </c>
      <c r="U1647" s="40"/>
      <c r="V1647" s="40"/>
      <c r="W1647" s="40"/>
      <c r="X1647" s="40"/>
      <c r="Y1647" s="40"/>
      <c r="Z1647" s="40"/>
      <c r="AA1647" s="40"/>
      <c r="AB1647" s="40"/>
      <c r="AC1647" s="40"/>
      <c r="AD1647" s="40"/>
      <c r="AE1647" s="40"/>
      <c r="AR1647" s="224" t="s">
        <v>281</v>
      </c>
      <c r="AT1647" s="224" t="s">
        <v>142</v>
      </c>
      <c r="AU1647" s="224" t="s">
        <v>80</v>
      </c>
      <c r="AY1647" s="19" t="s">
        <v>140</v>
      </c>
      <c r="BE1647" s="225">
        <f>IF(N1647="základní",J1647,0)</f>
        <v>0</v>
      </c>
      <c r="BF1647" s="225">
        <f>IF(N1647="snížená",J1647,0)</f>
        <v>0</v>
      </c>
      <c r="BG1647" s="225">
        <f>IF(N1647="zákl. přenesená",J1647,0)</f>
        <v>0</v>
      </c>
      <c r="BH1647" s="225">
        <f>IF(N1647="sníž. přenesená",J1647,0)</f>
        <v>0</v>
      </c>
      <c r="BI1647" s="225">
        <f>IF(N1647="nulová",J1647,0)</f>
        <v>0</v>
      </c>
      <c r="BJ1647" s="19" t="s">
        <v>78</v>
      </c>
      <c r="BK1647" s="225">
        <f>ROUND(I1647*H1647,2)</f>
        <v>0</v>
      </c>
      <c r="BL1647" s="19" t="s">
        <v>281</v>
      </c>
      <c r="BM1647" s="224" t="s">
        <v>1170</v>
      </c>
    </row>
    <row r="1648" s="2" customFormat="1">
      <c r="A1648" s="40"/>
      <c r="B1648" s="41"/>
      <c r="C1648" s="42"/>
      <c r="D1648" s="226" t="s">
        <v>149</v>
      </c>
      <c r="E1648" s="42"/>
      <c r="F1648" s="227" t="s">
        <v>1171</v>
      </c>
      <c r="G1648" s="42"/>
      <c r="H1648" s="42"/>
      <c r="I1648" s="228"/>
      <c r="J1648" s="42"/>
      <c r="K1648" s="42"/>
      <c r="L1648" s="46"/>
      <c r="M1648" s="229"/>
      <c r="N1648" s="230"/>
      <c r="O1648" s="86"/>
      <c r="P1648" s="86"/>
      <c r="Q1648" s="86"/>
      <c r="R1648" s="86"/>
      <c r="S1648" s="86"/>
      <c r="T1648" s="87"/>
      <c r="U1648" s="40"/>
      <c r="V1648" s="40"/>
      <c r="W1648" s="40"/>
      <c r="X1648" s="40"/>
      <c r="Y1648" s="40"/>
      <c r="Z1648" s="40"/>
      <c r="AA1648" s="40"/>
      <c r="AB1648" s="40"/>
      <c r="AC1648" s="40"/>
      <c r="AD1648" s="40"/>
      <c r="AE1648" s="40"/>
      <c r="AT1648" s="19" t="s">
        <v>149</v>
      </c>
      <c r="AU1648" s="19" t="s">
        <v>80</v>
      </c>
    </row>
    <row r="1649" s="13" customFormat="1">
      <c r="A1649" s="13"/>
      <c r="B1649" s="231"/>
      <c r="C1649" s="232"/>
      <c r="D1649" s="233" t="s">
        <v>151</v>
      </c>
      <c r="E1649" s="234" t="s">
        <v>18</v>
      </c>
      <c r="F1649" s="235" t="s">
        <v>1172</v>
      </c>
      <c r="G1649" s="232"/>
      <c r="H1649" s="234" t="s">
        <v>18</v>
      </c>
      <c r="I1649" s="236"/>
      <c r="J1649" s="232"/>
      <c r="K1649" s="232"/>
      <c r="L1649" s="237"/>
      <c r="M1649" s="238"/>
      <c r="N1649" s="239"/>
      <c r="O1649" s="239"/>
      <c r="P1649" s="239"/>
      <c r="Q1649" s="239"/>
      <c r="R1649" s="239"/>
      <c r="S1649" s="239"/>
      <c r="T1649" s="240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41" t="s">
        <v>151</v>
      </c>
      <c r="AU1649" s="241" t="s">
        <v>80</v>
      </c>
      <c r="AV1649" s="13" t="s">
        <v>78</v>
      </c>
      <c r="AW1649" s="13" t="s">
        <v>33</v>
      </c>
      <c r="AX1649" s="13" t="s">
        <v>71</v>
      </c>
      <c r="AY1649" s="241" t="s">
        <v>140</v>
      </c>
    </row>
    <row r="1650" s="14" customFormat="1">
      <c r="A1650" s="14"/>
      <c r="B1650" s="242"/>
      <c r="C1650" s="243"/>
      <c r="D1650" s="233" t="s">
        <v>151</v>
      </c>
      <c r="E1650" s="244" t="s">
        <v>18</v>
      </c>
      <c r="F1650" s="245" t="s">
        <v>1173</v>
      </c>
      <c r="G1650" s="243"/>
      <c r="H1650" s="246">
        <v>55.200000000000003</v>
      </c>
      <c r="I1650" s="247"/>
      <c r="J1650" s="243"/>
      <c r="K1650" s="243"/>
      <c r="L1650" s="248"/>
      <c r="M1650" s="249"/>
      <c r="N1650" s="250"/>
      <c r="O1650" s="250"/>
      <c r="P1650" s="250"/>
      <c r="Q1650" s="250"/>
      <c r="R1650" s="250"/>
      <c r="S1650" s="250"/>
      <c r="T1650" s="251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2" t="s">
        <v>151</v>
      </c>
      <c r="AU1650" s="252" t="s">
        <v>80</v>
      </c>
      <c r="AV1650" s="14" t="s">
        <v>80</v>
      </c>
      <c r="AW1650" s="14" t="s">
        <v>33</v>
      </c>
      <c r="AX1650" s="14" t="s">
        <v>71</v>
      </c>
      <c r="AY1650" s="252" t="s">
        <v>140</v>
      </c>
    </row>
    <row r="1651" s="13" customFormat="1">
      <c r="A1651" s="13"/>
      <c r="B1651" s="231"/>
      <c r="C1651" s="232"/>
      <c r="D1651" s="233" t="s">
        <v>151</v>
      </c>
      <c r="E1651" s="234" t="s">
        <v>18</v>
      </c>
      <c r="F1651" s="235" t="s">
        <v>1174</v>
      </c>
      <c r="G1651" s="232"/>
      <c r="H1651" s="234" t="s">
        <v>18</v>
      </c>
      <c r="I1651" s="236"/>
      <c r="J1651" s="232"/>
      <c r="K1651" s="232"/>
      <c r="L1651" s="237"/>
      <c r="M1651" s="238"/>
      <c r="N1651" s="239"/>
      <c r="O1651" s="239"/>
      <c r="P1651" s="239"/>
      <c r="Q1651" s="239"/>
      <c r="R1651" s="239"/>
      <c r="S1651" s="239"/>
      <c r="T1651" s="240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41" t="s">
        <v>151</v>
      </c>
      <c r="AU1651" s="241" t="s">
        <v>80</v>
      </c>
      <c r="AV1651" s="13" t="s">
        <v>78</v>
      </c>
      <c r="AW1651" s="13" t="s">
        <v>33</v>
      </c>
      <c r="AX1651" s="13" t="s">
        <v>71</v>
      </c>
      <c r="AY1651" s="241" t="s">
        <v>140</v>
      </c>
    </row>
    <row r="1652" s="14" customFormat="1">
      <c r="A1652" s="14"/>
      <c r="B1652" s="242"/>
      <c r="C1652" s="243"/>
      <c r="D1652" s="233" t="s">
        <v>151</v>
      </c>
      <c r="E1652" s="244" t="s">
        <v>18</v>
      </c>
      <c r="F1652" s="245" t="s">
        <v>709</v>
      </c>
      <c r="G1652" s="243"/>
      <c r="H1652" s="246">
        <v>13.199999999999999</v>
      </c>
      <c r="I1652" s="247"/>
      <c r="J1652" s="243"/>
      <c r="K1652" s="243"/>
      <c r="L1652" s="248"/>
      <c r="M1652" s="249"/>
      <c r="N1652" s="250"/>
      <c r="O1652" s="250"/>
      <c r="P1652" s="250"/>
      <c r="Q1652" s="250"/>
      <c r="R1652" s="250"/>
      <c r="S1652" s="250"/>
      <c r="T1652" s="251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2" t="s">
        <v>151</v>
      </c>
      <c r="AU1652" s="252" t="s">
        <v>80</v>
      </c>
      <c r="AV1652" s="14" t="s">
        <v>80</v>
      </c>
      <c r="AW1652" s="14" t="s">
        <v>33</v>
      </c>
      <c r="AX1652" s="14" t="s">
        <v>71</v>
      </c>
      <c r="AY1652" s="252" t="s">
        <v>140</v>
      </c>
    </row>
    <row r="1653" s="13" customFormat="1">
      <c r="A1653" s="13"/>
      <c r="B1653" s="231"/>
      <c r="C1653" s="232"/>
      <c r="D1653" s="233" t="s">
        <v>151</v>
      </c>
      <c r="E1653" s="234" t="s">
        <v>18</v>
      </c>
      <c r="F1653" s="235" t="s">
        <v>1175</v>
      </c>
      <c r="G1653" s="232"/>
      <c r="H1653" s="234" t="s">
        <v>18</v>
      </c>
      <c r="I1653" s="236"/>
      <c r="J1653" s="232"/>
      <c r="K1653" s="232"/>
      <c r="L1653" s="237"/>
      <c r="M1653" s="238"/>
      <c r="N1653" s="239"/>
      <c r="O1653" s="239"/>
      <c r="P1653" s="239"/>
      <c r="Q1653" s="239"/>
      <c r="R1653" s="239"/>
      <c r="S1653" s="239"/>
      <c r="T1653" s="240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1" t="s">
        <v>151</v>
      </c>
      <c r="AU1653" s="241" t="s">
        <v>80</v>
      </c>
      <c r="AV1653" s="13" t="s">
        <v>78</v>
      </c>
      <c r="AW1653" s="13" t="s">
        <v>33</v>
      </c>
      <c r="AX1653" s="13" t="s">
        <v>71</v>
      </c>
      <c r="AY1653" s="241" t="s">
        <v>140</v>
      </c>
    </row>
    <row r="1654" s="14" customFormat="1">
      <c r="A1654" s="14"/>
      <c r="B1654" s="242"/>
      <c r="C1654" s="243"/>
      <c r="D1654" s="233" t="s">
        <v>151</v>
      </c>
      <c r="E1654" s="244" t="s">
        <v>18</v>
      </c>
      <c r="F1654" s="245" t="s">
        <v>711</v>
      </c>
      <c r="G1654" s="243"/>
      <c r="H1654" s="246">
        <v>5.4000000000000004</v>
      </c>
      <c r="I1654" s="247"/>
      <c r="J1654" s="243"/>
      <c r="K1654" s="243"/>
      <c r="L1654" s="248"/>
      <c r="M1654" s="249"/>
      <c r="N1654" s="250"/>
      <c r="O1654" s="250"/>
      <c r="P1654" s="250"/>
      <c r="Q1654" s="250"/>
      <c r="R1654" s="250"/>
      <c r="S1654" s="250"/>
      <c r="T1654" s="251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2" t="s">
        <v>151</v>
      </c>
      <c r="AU1654" s="252" t="s">
        <v>80</v>
      </c>
      <c r="AV1654" s="14" t="s">
        <v>80</v>
      </c>
      <c r="AW1654" s="14" t="s">
        <v>33</v>
      </c>
      <c r="AX1654" s="14" t="s">
        <v>71</v>
      </c>
      <c r="AY1654" s="252" t="s">
        <v>140</v>
      </c>
    </row>
    <row r="1655" s="13" customFormat="1">
      <c r="A1655" s="13"/>
      <c r="B1655" s="231"/>
      <c r="C1655" s="232"/>
      <c r="D1655" s="233" t="s">
        <v>151</v>
      </c>
      <c r="E1655" s="234" t="s">
        <v>18</v>
      </c>
      <c r="F1655" s="235" t="s">
        <v>1176</v>
      </c>
      <c r="G1655" s="232"/>
      <c r="H1655" s="234" t="s">
        <v>18</v>
      </c>
      <c r="I1655" s="236"/>
      <c r="J1655" s="232"/>
      <c r="K1655" s="232"/>
      <c r="L1655" s="237"/>
      <c r="M1655" s="238"/>
      <c r="N1655" s="239"/>
      <c r="O1655" s="239"/>
      <c r="P1655" s="239"/>
      <c r="Q1655" s="239"/>
      <c r="R1655" s="239"/>
      <c r="S1655" s="239"/>
      <c r="T1655" s="240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41" t="s">
        <v>151</v>
      </c>
      <c r="AU1655" s="241" t="s">
        <v>80</v>
      </c>
      <c r="AV1655" s="13" t="s">
        <v>78</v>
      </c>
      <c r="AW1655" s="13" t="s">
        <v>33</v>
      </c>
      <c r="AX1655" s="13" t="s">
        <v>71</v>
      </c>
      <c r="AY1655" s="241" t="s">
        <v>140</v>
      </c>
    </row>
    <row r="1656" s="14" customFormat="1">
      <c r="A1656" s="14"/>
      <c r="B1656" s="242"/>
      <c r="C1656" s="243"/>
      <c r="D1656" s="233" t="s">
        <v>151</v>
      </c>
      <c r="E1656" s="244" t="s">
        <v>18</v>
      </c>
      <c r="F1656" s="245" t="s">
        <v>1177</v>
      </c>
      <c r="G1656" s="243"/>
      <c r="H1656" s="246">
        <v>31.199999999999999</v>
      </c>
      <c r="I1656" s="247"/>
      <c r="J1656" s="243"/>
      <c r="K1656" s="243"/>
      <c r="L1656" s="248"/>
      <c r="M1656" s="249"/>
      <c r="N1656" s="250"/>
      <c r="O1656" s="250"/>
      <c r="P1656" s="250"/>
      <c r="Q1656" s="250"/>
      <c r="R1656" s="250"/>
      <c r="S1656" s="250"/>
      <c r="T1656" s="251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2" t="s">
        <v>151</v>
      </c>
      <c r="AU1656" s="252" t="s">
        <v>80</v>
      </c>
      <c r="AV1656" s="14" t="s">
        <v>80</v>
      </c>
      <c r="AW1656" s="14" t="s">
        <v>33</v>
      </c>
      <c r="AX1656" s="14" t="s">
        <v>71</v>
      </c>
      <c r="AY1656" s="252" t="s">
        <v>140</v>
      </c>
    </row>
    <row r="1657" s="13" customFormat="1">
      <c r="A1657" s="13"/>
      <c r="B1657" s="231"/>
      <c r="C1657" s="232"/>
      <c r="D1657" s="233" t="s">
        <v>151</v>
      </c>
      <c r="E1657" s="234" t="s">
        <v>18</v>
      </c>
      <c r="F1657" s="235" t="s">
        <v>1178</v>
      </c>
      <c r="G1657" s="232"/>
      <c r="H1657" s="234" t="s">
        <v>18</v>
      </c>
      <c r="I1657" s="236"/>
      <c r="J1657" s="232"/>
      <c r="K1657" s="232"/>
      <c r="L1657" s="237"/>
      <c r="M1657" s="238"/>
      <c r="N1657" s="239"/>
      <c r="O1657" s="239"/>
      <c r="P1657" s="239"/>
      <c r="Q1657" s="239"/>
      <c r="R1657" s="239"/>
      <c r="S1657" s="239"/>
      <c r="T1657" s="240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41" t="s">
        <v>151</v>
      </c>
      <c r="AU1657" s="241" t="s">
        <v>80</v>
      </c>
      <c r="AV1657" s="13" t="s">
        <v>78</v>
      </c>
      <c r="AW1657" s="13" t="s">
        <v>33</v>
      </c>
      <c r="AX1657" s="13" t="s">
        <v>71</v>
      </c>
      <c r="AY1657" s="241" t="s">
        <v>140</v>
      </c>
    </row>
    <row r="1658" s="14" customFormat="1">
      <c r="A1658" s="14"/>
      <c r="B1658" s="242"/>
      <c r="C1658" s="243"/>
      <c r="D1658" s="233" t="s">
        <v>151</v>
      </c>
      <c r="E1658" s="244" t="s">
        <v>18</v>
      </c>
      <c r="F1658" s="245" t="s">
        <v>714</v>
      </c>
      <c r="G1658" s="243"/>
      <c r="H1658" s="246">
        <v>3.6000000000000001</v>
      </c>
      <c r="I1658" s="247"/>
      <c r="J1658" s="243"/>
      <c r="K1658" s="243"/>
      <c r="L1658" s="248"/>
      <c r="M1658" s="249"/>
      <c r="N1658" s="250"/>
      <c r="O1658" s="250"/>
      <c r="P1658" s="250"/>
      <c r="Q1658" s="250"/>
      <c r="R1658" s="250"/>
      <c r="S1658" s="250"/>
      <c r="T1658" s="251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2" t="s">
        <v>151</v>
      </c>
      <c r="AU1658" s="252" t="s">
        <v>80</v>
      </c>
      <c r="AV1658" s="14" t="s">
        <v>80</v>
      </c>
      <c r="AW1658" s="14" t="s">
        <v>33</v>
      </c>
      <c r="AX1658" s="14" t="s">
        <v>71</v>
      </c>
      <c r="AY1658" s="252" t="s">
        <v>140</v>
      </c>
    </row>
    <row r="1659" s="13" customFormat="1">
      <c r="A1659" s="13"/>
      <c r="B1659" s="231"/>
      <c r="C1659" s="232"/>
      <c r="D1659" s="233" t="s">
        <v>151</v>
      </c>
      <c r="E1659" s="234" t="s">
        <v>18</v>
      </c>
      <c r="F1659" s="235" t="s">
        <v>1179</v>
      </c>
      <c r="G1659" s="232"/>
      <c r="H1659" s="234" t="s">
        <v>18</v>
      </c>
      <c r="I1659" s="236"/>
      <c r="J1659" s="232"/>
      <c r="K1659" s="232"/>
      <c r="L1659" s="237"/>
      <c r="M1659" s="238"/>
      <c r="N1659" s="239"/>
      <c r="O1659" s="239"/>
      <c r="P1659" s="239"/>
      <c r="Q1659" s="239"/>
      <c r="R1659" s="239"/>
      <c r="S1659" s="239"/>
      <c r="T1659" s="240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41" t="s">
        <v>151</v>
      </c>
      <c r="AU1659" s="241" t="s">
        <v>80</v>
      </c>
      <c r="AV1659" s="13" t="s">
        <v>78</v>
      </c>
      <c r="AW1659" s="13" t="s">
        <v>33</v>
      </c>
      <c r="AX1659" s="13" t="s">
        <v>71</v>
      </c>
      <c r="AY1659" s="241" t="s">
        <v>140</v>
      </c>
    </row>
    <row r="1660" s="14" customFormat="1">
      <c r="A1660" s="14"/>
      <c r="B1660" s="242"/>
      <c r="C1660" s="243"/>
      <c r="D1660" s="233" t="s">
        <v>151</v>
      </c>
      <c r="E1660" s="244" t="s">
        <v>18</v>
      </c>
      <c r="F1660" s="245" t="s">
        <v>716</v>
      </c>
      <c r="G1660" s="243"/>
      <c r="H1660" s="246">
        <v>2.7000000000000002</v>
      </c>
      <c r="I1660" s="247"/>
      <c r="J1660" s="243"/>
      <c r="K1660" s="243"/>
      <c r="L1660" s="248"/>
      <c r="M1660" s="249"/>
      <c r="N1660" s="250"/>
      <c r="O1660" s="250"/>
      <c r="P1660" s="250"/>
      <c r="Q1660" s="250"/>
      <c r="R1660" s="250"/>
      <c r="S1660" s="250"/>
      <c r="T1660" s="251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2" t="s">
        <v>151</v>
      </c>
      <c r="AU1660" s="252" t="s">
        <v>80</v>
      </c>
      <c r="AV1660" s="14" t="s">
        <v>80</v>
      </c>
      <c r="AW1660" s="14" t="s">
        <v>33</v>
      </c>
      <c r="AX1660" s="14" t="s">
        <v>71</v>
      </c>
      <c r="AY1660" s="252" t="s">
        <v>140</v>
      </c>
    </row>
    <row r="1661" s="15" customFormat="1">
      <c r="A1661" s="15"/>
      <c r="B1661" s="253"/>
      <c r="C1661" s="254"/>
      <c r="D1661" s="233" t="s">
        <v>151</v>
      </c>
      <c r="E1661" s="255" t="s">
        <v>18</v>
      </c>
      <c r="F1661" s="256" t="s">
        <v>154</v>
      </c>
      <c r="G1661" s="254"/>
      <c r="H1661" s="257">
        <v>111.30000000000001</v>
      </c>
      <c r="I1661" s="258"/>
      <c r="J1661" s="254"/>
      <c r="K1661" s="254"/>
      <c r="L1661" s="259"/>
      <c r="M1661" s="260"/>
      <c r="N1661" s="261"/>
      <c r="O1661" s="261"/>
      <c r="P1661" s="261"/>
      <c r="Q1661" s="261"/>
      <c r="R1661" s="261"/>
      <c r="S1661" s="261"/>
      <c r="T1661" s="262"/>
      <c r="U1661" s="15"/>
      <c r="V1661" s="15"/>
      <c r="W1661" s="15"/>
      <c r="X1661" s="15"/>
      <c r="Y1661" s="15"/>
      <c r="Z1661" s="15"/>
      <c r="AA1661" s="15"/>
      <c r="AB1661" s="15"/>
      <c r="AC1661" s="15"/>
      <c r="AD1661" s="15"/>
      <c r="AE1661" s="15"/>
      <c r="AT1661" s="263" t="s">
        <v>151</v>
      </c>
      <c r="AU1661" s="263" t="s">
        <v>80</v>
      </c>
      <c r="AV1661" s="15" t="s">
        <v>147</v>
      </c>
      <c r="AW1661" s="15" t="s">
        <v>33</v>
      </c>
      <c r="AX1661" s="15" t="s">
        <v>78</v>
      </c>
      <c r="AY1661" s="263" t="s">
        <v>140</v>
      </c>
    </row>
    <row r="1662" s="2" customFormat="1" ht="16.5" customHeight="1">
      <c r="A1662" s="40"/>
      <c r="B1662" s="41"/>
      <c r="C1662" s="214" t="s">
        <v>1180</v>
      </c>
      <c r="D1662" s="214" t="s">
        <v>142</v>
      </c>
      <c r="E1662" s="215" t="s">
        <v>1181</v>
      </c>
      <c r="F1662" s="216" t="s">
        <v>1182</v>
      </c>
      <c r="G1662" s="217" t="s">
        <v>345</v>
      </c>
      <c r="H1662" s="218">
        <v>106</v>
      </c>
      <c r="I1662" s="219"/>
      <c r="J1662" s="218">
        <f>ROUND(I1662*H1662,2)</f>
        <v>0</v>
      </c>
      <c r="K1662" s="216" t="s">
        <v>146</v>
      </c>
      <c r="L1662" s="46"/>
      <c r="M1662" s="220" t="s">
        <v>18</v>
      </c>
      <c r="N1662" s="221" t="s">
        <v>42</v>
      </c>
      <c r="O1662" s="86"/>
      <c r="P1662" s="222">
        <f>O1662*H1662</f>
        <v>0</v>
      </c>
      <c r="Q1662" s="222">
        <v>0</v>
      </c>
      <c r="R1662" s="222">
        <f>Q1662*H1662</f>
        <v>0</v>
      </c>
      <c r="S1662" s="222">
        <v>0.0025999999999999999</v>
      </c>
      <c r="T1662" s="223">
        <f>S1662*H1662</f>
        <v>0.27560000000000001</v>
      </c>
      <c r="U1662" s="40"/>
      <c r="V1662" s="40"/>
      <c r="W1662" s="40"/>
      <c r="X1662" s="40"/>
      <c r="Y1662" s="40"/>
      <c r="Z1662" s="40"/>
      <c r="AA1662" s="40"/>
      <c r="AB1662" s="40"/>
      <c r="AC1662" s="40"/>
      <c r="AD1662" s="40"/>
      <c r="AE1662" s="40"/>
      <c r="AR1662" s="224" t="s">
        <v>281</v>
      </c>
      <c r="AT1662" s="224" t="s">
        <v>142</v>
      </c>
      <c r="AU1662" s="224" t="s">
        <v>80</v>
      </c>
      <c r="AY1662" s="19" t="s">
        <v>140</v>
      </c>
      <c r="BE1662" s="225">
        <f>IF(N1662="základní",J1662,0)</f>
        <v>0</v>
      </c>
      <c r="BF1662" s="225">
        <f>IF(N1662="snížená",J1662,0)</f>
        <v>0</v>
      </c>
      <c r="BG1662" s="225">
        <f>IF(N1662="zákl. přenesená",J1662,0)</f>
        <v>0</v>
      </c>
      <c r="BH1662" s="225">
        <f>IF(N1662="sníž. přenesená",J1662,0)</f>
        <v>0</v>
      </c>
      <c r="BI1662" s="225">
        <f>IF(N1662="nulová",J1662,0)</f>
        <v>0</v>
      </c>
      <c r="BJ1662" s="19" t="s">
        <v>78</v>
      </c>
      <c r="BK1662" s="225">
        <f>ROUND(I1662*H1662,2)</f>
        <v>0</v>
      </c>
      <c r="BL1662" s="19" t="s">
        <v>281</v>
      </c>
      <c r="BM1662" s="224" t="s">
        <v>1183</v>
      </c>
    </row>
    <row r="1663" s="2" customFormat="1">
      <c r="A1663" s="40"/>
      <c r="B1663" s="41"/>
      <c r="C1663" s="42"/>
      <c r="D1663" s="226" t="s">
        <v>149</v>
      </c>
      <c r="E1663" s="42"/>
      <c r="F1663" s="227" t="s">
        <v>1184</v>
      </c>
      <c r="G1663" s="42"/>
      <c r="H1663" s="42"/>
      <c r="I1663" s="228"/>
      <c r="J1663" s="42"/>
      <c r="K1663" s="42"/>
      <c r="L1663" s="46"/>
      <c r="M1663" s="229"/>
      <c r="N1663" s="230"/>
      <c r="O1663" s="86"/>
      <c r="P1663" s="86"/>
      <c r="Q1663" s="86"/>
      <c r="R1663" s="86"/>
      <c r="S1663" s="86"/>
      <c r="T1663" s="87"/>
      <c r="U1663" s="40"/>
      <c r="V1663" s="40"/>
      <c r="W1663" s="40"/>
      <c r="X1663" s="40"/>
      <c r="Y1663" s="40"/>
      <c r="Z1663" s="40"/>
      <c r="AA1663" s="40"/>
      <c r="AB1663" s="40"/>
      <c r="AC1663" s="40"/>
      <c r="AD1663" s="40"/>
      <c r="AE1663" s="40"/>
      <c r="AT1663" s="19" t="s">
        <v>149</v>
      </c>
      <c r="AU1663" s="19" t="s">
        <v>80</v>
      </c>
    </row>
    <row r="1664" s="13" customFormat="1">
      <c r="A1664" s="13"/>
      <c r="B1664" s="231"/>
      <c r="C1664" s="232"/>
      <c r="D1664" s="233" t="s">
        <v>151</v>
      </c>
      <c r="E1664" s="234" t="s">
        <v>18</v>
      </c>
      <c r="F1664" s="235" t="s">
        <v>1185</v>
      </c>
      <c r="G1664" s="232"/>
      <c r="H1664" s="234" t="s">
        <v>18</v>
      </c>
      <c r="I1664" s="236"/>
      <c r="J1664" s="232"/>
      <c r="K1664" s="232"/>
      <c r="L1664" s="237"/>
      <c r="M1664" s="238"/>
      <c r="N1664" s="239"/>
      <c r="O1664" s="239"/>
      <c r="P1664" s="239"/>
      <c r="Q1664" s="239"/>
      <c r="R1664" s="239"/>
      <c r="S1664" s="239"/>
      <c r="T1664" s="240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41" t="s">
        <v>151</v>
      </c>
      <c r="AU1664" s="241" t="s">
        <v>80</v>
      </c>
      <c r="AV1664" s="13" t="s">
        <v>78</v>
      </c>
      <c r="AW1664" s="13" t="s">
        <v>33</v>
      </c>
      <c r="AX1664" s="13" t="s">
        <v>71</v>
      </c>
      <c r="AY1664" s="241" t="s">
        <v>140</v>
      </c>
    </row>
    <row r="1665" s="14" customFormat="1">
      <c r="A1665" s="14"/>
      <c r="B1665" s="242"/>
      <c r="C1665" s="243"/>
      <c r="D1665" s="233" t="s">
        <v>151</v>
      </c>
      <c r="E1665" s="244" t="s">
        <v>18</v>
      </c>
      <c r="F1665" s="245" t="s">
        <v>1186</v>
      </c>
      <c r="G1665" s="243"/>
      <c r="H1665" s="246">
        <v>106</v>
      </c>
      <c r="I1665" s="247"/>
      <c r="J1665" s="243"/>
      <c r="K1665" s="243"/>
      <c r="L1665" s="248"/>
      <c r="M1665" s="249"/>
      <c r="N1665" s="250"/>
      <c r="O1665" s="250"/>
      <c r="P1665" s="250"/>
      <c r="Q1665" s="250"/>
      <c r="R1665" s="250"/>
      <c r="S1665" s="250"/>
      <c r="T1665" s="251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2" t="s">
        <v>151</v>
      </c>
      <c r="AU1665" s="252" t="s">
        <v>80</v>
      </c>
      <c r="AV1665" s="14" t="s">
        <v>80</v>
      </c>
      <c r="AW1665" s="14" t="s">
        <v>33</v>
      </c>
      <c r="AX1665" s="14" t="s">
        <v>71</v>
      </c>
      <c r="AY1665" s="252" t="s">
        <v>140</v>
      </c>
    </row>
    <row r="1666" s="15" customFormat="1">
      <c r="A1666" s="15"/>
      <c r="B1666" s="253"/>
      <c r="C1666" s="254"/>
      <c r="D1666" s="233" t="s">
        <v>151</v>
      </c>
      <c r="E1666" s="255" t="s">
        <v>18</v>
      </c>
      <c r="F1666" s="256" t="s">
        <v>154</v>
      </c>
      <c r="G1666" s="254"/>
      <c r="H1666" s="257">
        <v>106</v>
      </c>
      <c r="I1666" s="258"/>
      <c r="J1666" s="254"/>
      <c r="K1666" s="254"/>
      <c r="L1666" s="259"/>
      <c r="M1666" s="260"/>
      <c r="N1666" s="261"/>
      <c r="O1666" s="261"/>
      <c r="P1666" s="261"/>
      <c r="Q1666" s="261"/>
      <c r="R1666" s="261"/>
      <c r="S1666" s="261"/>
      <c r="T1666" s="262"/>
      <c r="U1666" s="15"/>
      <c r="V1666" s="15"/>
      <c r="W1666" s="15"/>
      <c r="X1666" s="15"/>
      <c r="Y1666" s="15"/>
      <c r="Z1666" s="15"/>
      <c r="AA1666" s="15"/>
      <c r="AB1666" s="15"/>
      <c r="AC1666" s="15"/>
      <c r="AD1666" s="15"/>
      <c r="AE1666" s="15"/>
      <c r="AT1666" s="263" t="s">
        <v>151</v>
      </c>
      <c r="AU1666" s="263" t="s">
        <v>80</v>
      </c>
      <c r="AV1666" s="15" t="s">
        <v>147</v>
      </c>
      <c r="AW1666" s="15" t="s">
        <v>33</v>
      </c>
      <c r="AX1666" s="15" t="s">
        <v>78</v>
      </c>
      <c r="AY1666" s="263" t="s">
        <v>140</v>
      </c>
    </row>
    <row r="1667" s="2" customFormat="1" ht="16.5" customHeight="1">
      <c r="A1667" s="40"/>
      <c r="B1667" s="41"/>
      <c r="C1667" s="214" t="s">
        <v>1187</v>
      </c>
      <c r="D1667" s="214" t="s">
        <v>142</v>
      </c>
      <c r="E1667" s="215" t="s">
        <v>1188</v>
      </c>
      <c r="F1667" s="216" t="s">
        <v>1189</v>
      </c>
      <c r="G1667" s="217" t="s">
        <v>345</v>
      </c>
      <c r="H1667" s="218">
        <v>51</v>
      </c>
      <c r="I1667" s="219"/>
      <c r="J1667" s="218">
        <f>ROUND(I1667*H1667,2)</f>
        <v>0</v>
      </c>
      <c r="K1667" s="216" t="s">
        <v>146</v>
      </c>
      <c r="L1667" s="46"/>
      <c r="M1667" s="220" t="s">
        <v>18</v>
      </c>
      <c r="N1667" s="221" t="s">
        <v>42</v>
      </c>
      <c r="O1667" s="86"/>
      <c r="P1667" s="222">
        <f>O1667*H1667</f>
        <v>0</v>
      </c>
      <c r="Q1667" s="222">
        <v>0</v>
      </c>
      <c r="R1667" s="222">
        <f>Q1667*H1667</f>
        <v>0</v>
      </c>
      <c r="S1667" s="222">
        <v>0.0060499999999999998</v>
      </c>
      <c r="T1667" s="223">
        <f>S1667*H1667</f>
        <v>0.30854999999999999</v>
      </c>
      <c r="U1667" s="40"/>
      <c r="V1667" s="40"/>
      <c r="W1667" s="40"/>
      <c r="X1667" s="40"/>
      <c r="Y1667" s="40"/>
      <c r="Z1667" s="40"/>
      <c r="AA1667" s="40"/>
      <c r="AB1667" s="40"/>
      <c r="AC1667" s="40"/>
      <c r="AD1667" s="40"/>
      <c r="AE1667" s="40"/>
      <c r="AR1667" s="224" t="s">
        <v>281</v>
      </c>
      <c r="AT1667" s="224" t="s">
        <v>142</v>
      </c>
      <c r="AU1667" s="224" t="s">
        <v>80</v>
      </c>
      <c r="AY1667" s="19" t="s">
        <v>140</v>
      </c>
      <c r="BE1667" s="225">
        <f>IF(N1667="základní",J1667,0)</f>
        <v>0</v>
      </c>
      <c r="BF1667" s="225">
        <f>IF(N1667="snížená",J1667,0)</f>
        <v>0</v>
      </c>
      <c r="BG1667" s="225">
        <f>IF(N1667="zákl. přenesená",J1667,0)</f>
        <v>0</v>
      </c>
      <c r="BH1667" s="225">
        <f>IF(N1667="sníž. přenesená",J1667,0)</f>
        <v>0</v>
      </c>
      <c r="BI1667" s="225">
        <f>IF(N1667="nulová",J1667,0)</f>
        <v>0</v>
      </c>
      <c r="BJ1667" s="19" t="s">
        <v>78</v>
      </c>
      <c r="BK1667" s="225">
        <f>ROUND(I1667*H1667,2)</f>
        <v>0</v>
      </c>
      <c r="BL1667" s="19" t="s">
        <v>281</v>
      </c>
      <c r="BM1667" s="224" t="s">
        <v>1190</v>
      </c>
    </row>
    <row r="1668" s="2" customFormat="1">
      <c r="A1668" s="40"/>
      <c r="B1668" s="41"/>
      <c r="C1668" s="42"/>
      <c r="D1668" s="226" t="s">
        <v>149</v>
      </c>
      <c r="E1668" s="42"/>
      <c r="F1668" s="227" t="s">
        <v>1191</v>
      </c>
      <c r="G1668" s="42"/>
      <c r="H1668" s="42"/>
      <c r="I1668" s="228"/>
      <c r="J1668" s="42"/>
      <c r="K1668" s="42"/>
      <c r="L1668" s="46"/>
      <c r="M1668" s="229"/>
      <c r="N1668" s="230"/>
      <c r="O1668" s="86"/>
      <c r="P1668" s="86"/>
      <c r="Q1668" s="86"/>
      <c r="R1668" s="86"/>
      <c r="S1668" s="86"/>
      <c r="T1668" s="87"/>
      <c r="U1668" s="40"/>
      <c r="V1668" s="40"/>
      <c r="W1668" s="40"/>
      <c r="X1668" s="40"/>
      <c r="Y1668" s="40"/>
      <c r="Z1668" s="40"/>
      <c r="AA1668" s="40"/>
      <c r="AB1668" s="40"/>
      <c r="AC1668" s="40"/>
      <c r="AD1668" s="40"/>
      <c r="AE1668" s="40"/>
      <c r="AT1668" s="19" t="s">
        <v>149</v>
      </c>
      <c r="AU1668" s="19" t="s">
        <v>80</v>
      </c>
    </row>
    <row r="1669" s="13" customFormat="1">
      <c r="A1669" s="13"/>
      <c r="B1669" s="231"/>
      <c r="C1669" s="232"/>
      <c r="D1669" s="233" t="s">
        <v>151</v>
      </c>
      <c r="E1669" s="234" t="s">
        <v>18</v>
      </c>
      <c r="F1669" s="235" t="s">
        <v>1185</v>
      </c>
      <c r="G1669" s="232"/>
      <c r="H1669" s="234" t="s">
        <v>18</v>
      </c>
      <c r="I1669" s="236"/>
      <c r="J1669" s="232"/>
      <c r="K1669" s="232"/>
      <c r="L1669" s="237"/>
      <c r="M1669" s="238"/>
      <c r="N1669" s="239"/>
      <c r="O1669" s="239"/>
      <c r="P1669" s="239"/>
      <c r="Q1669" s="239"/>
      <c r="R1669" s="239"/>
      <c r="S1669" s="239"/>
      <c r="T1669" s="240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41" t="s">
        <v>151</v>
      </c>
      <c r="AU1669" s="241" t="s">
        <v>80</v>
      </c>
      <c r="AV1669" s="13" t="s">
        <v>78</v>
      </c>
      <c r="AW1669" s="13" t="s">
        <v>33</v>
      </c>
      <c r="AX1669" s="13" t="s">
        <v>71</v>
      </c>
      <c r="AY1669" s="241" t="s">
        <v>140</v>
      </c>
    </row>
    <row r="1670" s="14" customFormat="1">
      <c r="A1670" s="14"/>
      <c r="B1670" s="242"/>
      <c r="C1670" s="243"/>
      <c r="D1670" s="233" t="s">
        <v>151</v>
      </c>
      <c r="E1670" s="244" t="s">
        <v>18</v>
      </c>
      <c r="F1670" s="245" t="s">
        <v>1192</v>
      </c>
      <c r="G1670" s="243"/>
      <c r="H1670" s="246">
        <v>51</v>
      </c>
      <c r="I1670" s="247"/>
      <c r="J1670" s="243"/>
      <c r="K1670" s="243"/>
      <c r="L1670" s="248"/>
      <c r="M1670" s="249"/>
      <c r="N1670" s="250"/>
      <c r="O1670" s="250"/>
      <c r="P1670" s="250"/>
      <c r="Q1670" s="250"/>
      <c r="R1670" s="250"/>
      <c r="S1670" s="250"/>
      <c r="T1670" s="251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2" t="s">
        <v>151</v>
      </c>
      <c r="AU1670" s="252" t="s">
        <v>80</v>
      </c>
      <c r="AV1670" s="14" t="s">
        <v>80</v>
      </c>
      <c r="AW1670" s="14" t="s">
        <v>33</v>
      </c>
      <c r="AX1670" s="14" t="s">
        <v>71</v>
      </c>
      <c r="AY1670" s="252" t="s">
        <v>140</v>
      </c>
    </row>
    <row r="1671" s="15" customFormat="1">
      <c r="A1671" s="15"/>
      <c r="B1671" s="253"/>
      <c r="C1671" s="254"/>
      <c r="D1671" s="233" t="s">
        <v>151</v>
      </c>
      <c r="E1671" s="255" t="s">
        <v>18</v>
      </c>
      <c r="F1671" s="256" t="s">
        <v>154</v>
      </c>
      <c r="G1671" s="254"/>
      <c r="H1671" s="257">
        <v>51</v>
      </c>
      <c r="I1671" s="258"/>
      <c r="J1671" s="254"/>
      <c r="K1671" s="254"/>
      <c r="L1671" s="259"/>
      <c r="M1671" s="260"/>
      <c r="N1671" s="261"/>
      <c r="O1671" s="261"/>
      <c r="P1671" s="261"/>
      <c r="Q1671" s="261"/>
      <c r="R1671" s="261"/>
      <c r="S1671" s="261"/>
      <c r="T1671" s="262"/>
      <c r="U1671" s="15"/>
      <c r="V1671" s="15"/>
      <c r="W1671" s="15"/>
      <c r="X1671" s="15"/>
      <c r="Y1671" s="15"/>
      <c r="Z1671" s="15"/>
      <c r="AA1671" s="15"/>
      <c r="AB1671" s="15"/>
      <c r="AC1671" s="15"/>
      <c r="AD1671" s="15"/>
      <c r="AE1671" s="15"/>
      <c r="AT1671" s="263" t="s">
        <v>151</v>
      </c>
      <c r="AU1671" s="263" t="s">
        <v>80</v>
      </c>
      <c r="AV1671" s="15" t="s">
        <v>147</v>
      </c>
      <c r="AW1671" s="15" t="s">
        <v>33</v>
      </c>
      <c r="AX1671" s="15" t="s">
        <v>78</v>
      </c>
      <c r="AY1671" s="263" t="s">
        <v>140</v>
      </c>
    </row>
    <row r="1672" s="2" customFormat="1" ht="16.5" customHeight="1">
      <c r="A1672" s="40"/>
      <c r="B1672" s="41"/>
      <c r="C1672" s="214" t="s">
        <v>1193</v>
      </c>
      <c r="D1672" s="214" t="s">
        <v>142</v>
      </c>
      <c r="E1672" s="215" t="s">
        <v>1194</v>
      </c>
      <c r="F1672" s="216" t="s">
        <v>1195</v>
      </c>
      <c r="G1672" s="217" t="s">
        <v>345</v>
      </c>
      <c r="H1672" s="218">
        <v>122</v>
      </c>
      <c r="I1672" s="219"/>
      <c r="J1672" s="218">
        <f>ROUND(I1672*H1672,2)</f>
        <v>0</v>
      </c>
      <c r="K1672" s="216" t="s">
        <v>146</v>
      </c>
      <c r="L1672" s="46"/>
      <c r="M1672" s="220" t="s">
        <v>18</v>
      </c>
      <c r="N1672" s="221" t="s">
        <v>42</v>
      </c>
      <c r="O1672" s="86"/>
      <c r="P1672" s="222">
        <f>O1672*H1672</f>
        <v>0</v>
      </c>
      <c r="Q1672" s="222">
        <v>0</v>
      </c>
      <c r="R1672" s="222">
        <f>Q1672*H1672</f>
        <v>0</v>
      </c>
      <c r="S1672" s="222">
        <v>0.0039399999999999999</v>
      </c>
      <c r="T1672" s="223">
        <f>S1672*H1672</f>
        <v>0.48068</v>
      </c>
      <c r="U1672" s="40"/>
      <c r="V1672" s="40"/>
      <c r="W1672" s="40"/>
      <c r="X1672" s="40"/>
      <c r="Y1672" s="40"/>
      <c r="Z1672" s="40"/>
      <c r="AA1672" s="40"/>
      <c r="AB1672" s="40"/>
      <c r="AC1672" s="40"/>
      <c r="AD1672" s="40"/>
      <c r="AE1672" s="40"/>
      <c r="AR1672" s="224" t="s">
        <v>281</v>
      </c>
      <c r="AT1672" s="224" t="s">
        <v>142</v>
      </c>
      <c r="AU1672" s="224" t="s">
        <v>80</v>
      </c>
      <c r="AY1672" s="19" t="s">
        <v>140</v>
      </c>
      <c r="BE1672" s="225">
        <f>IF(N1672="základní",J1672,0)</f>
        <v>0</v>
      </c>
      <c r="BF1672" s="225">
        <f>IF(N1672="snížená",J1672,0)</f>
        <v>0</v>
      </c>
      <c r="BG1672" s="225">
        <f>IF(N1672="zákl. přenesená",J1672,0)</f>
        <v>0</v>
      </c>
      <c r="BH1672" s="225">
        <f>IF(N1672="sníž. přenesená",J1672,0)</f>
        <v>0</v>
      </c>
      <c r="BI1672" s="225">
        <f>IF(N1672="nulová",J1672,0)</f>
        <v>0</v>
      </c>
      <c r="BJ1672" s="19" t="s">
        <v>78</v>
      </c>
      <c r="BK1672" s="225">
        <f>ROUND(I1672*H1672,2)</f>
        <v>0</v>
      </c>
      <c r="BL1672" s="19" t="s">
        <v>281</v>
      </c>
      <c r="BM1672" s="224" t="s">
        <v>1196</v>
      </c>
    </row>
    <row r="1673" s="2" customFormat="1">
      <c r="A1673" s="40"/>
      <c r="B1673" s="41"/>
      <c r="C1673" s="42"/>
      <c r="D1673" s="226" t="s">
        <v>149</v>
      </c>
      <c r="E1673" s="42"/>
      <c r="F1673" s="227" t="s">
        <v>1197</v>
      </c>
      <c r="G1673" s="42"/>
      <c r="H1673" s="42"/>
      <c r="I1673" s="228"/>
      <c r="J1673" s="42"/>
      <c r="K1673" s="42"/>
      <c r="L1673" s="46"/>
      <c r="M1673" s="229"/>
      <c r="N1673" s="230"/>
      <c r="O1673" s="86"/>
      <c r="P1673" s="86"/>
      <c r="Q1673" s="86"/>
      <c r="R1673" s="86"/>
      <c r="S1673" s="86"/>
      <c r="T1673" s="87"/>
      <c r="U1673" s="40"/>
      <c r="V1673" s="40"/>
      <c r="W1673" s="40"/>
      <c r="X1673" s="40"/>
      <c r="Y1673" s="40"/>
      <c r="Z1673" s="40"/>
      <c r="AA1673" s="40"/>
      <c r="AB1673" s="40"/>
      <c r="AC1673" s="40"/>
      <c r="AD1673" s="40"/>
      <c r="AE1673" s="40"/>
      <c r="AT1673" s="19" t="s">
        <v>149</v>
      </c>
      <c r="AU1673" s="19" t="s">
        <v>80</v>
      </c>
    </row>
    <row r="1674" s="13" customFormat="1">
      <c r="A1674" s="13"/>
      <c r="B1674" s="231"/>
      <c r="C1674" s="232"/>
      <c r="D1674" s="233" t="s">
        <v>151</v>
      </c>
      <c r="E1674" s="234" t="s">
        <v>18</v>
      </c>
      <c r="F1674" s="235" t="s">
        <v>1185</v>
      </c>
      <c r="G1674" s="232"/>
      <c r="H1674" s="234" t="s">
        <v>18</v>
      </c>
      <c r="I1674" s="236"/>
      <c r="J1674" s="232"/>
      <c r="K1674" s="232"/>
      <c r="L1674" s="237"/>
      <c r="M1674" s="238"/>
      <c r="N1674" s="239"/>
      <c r="O1674" s="239"/>
      <c r="P1674" s="239"/>
      <c r="Q1674" s="239"/>
      <c r="R1674" s="239"/>
      <c r="S1674" s="239"/>
      <c r="T1674" s="240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41" t="s">
        <v>151</v>
      </c>
      <c r="AU1674" s="241" t="s">
        <v>80</v>
      </c>
      <c r="AV1674" s="13" t="s">
        <v>78</v>
      </c>
      <c r="AW1674" s="13" t="s">
        <v>33</v>
      </c>
      <c r="AX1674" s="13" t="s">
        <v>71</v>
      </c>
      <c r="AY1674" s="241" t="s">
        <v>140</v>
      </c>
    </row>
    <row r="1675" s="14" customFormat="1">
      <c r="A1675" s="14"/>
      <c r="B1675" s="242"/>
      <c r="C1675" s="243"/>
      <c r="D1675" s="233" t="s">
        <v>151</v>
      </c>
      <c r="E1675" s="244" t="s">
        <v>18</v>
      </c>
      <c r="F1675" s="245" t="s">
        <v>1198</v>
      </c>
      <c r="G1675" s="243"/>
      <c r="H1675" s="246">
        <v>122</v>
      </c>
      <c r="I1675" s="247"/>
      <c r="J1675" s="243"/>
      <c r="K1675" s="243"/>
      <c r="L1675" s="248"/>
      <c r="M1675" s="249"/>
      <c r="N1675" s="250"/>
      <c r="O1675" s="250"/>
      <c r="P1675" s="250"/>
      <c r="Q1675" s="250"/>
      <c r="R1675" s="250"/>
      <c r="S1675" s="250"/>
      <c r="T1675" s="251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2" t="s">
        <v>151</v>
      </c>
      <c r="AU1675" s="252" t="s">
        <v>80</v>
      </c>
      <c r="AV1675" s="14" t="s">
        <v>80</v>
      </c>
      <c r="AW1675" s="14" t="s">
        <v>33</v>
      </c>
      <c r="AX1675" s="14" t="s">
        <v>71</v>
      </c>
      <c r="AY1675" s="252" t="s">
        <v>140</v>
      </c>
    </row>
    <row r="1676" s="15" customFormat="1">
      <c r="A1676" s="15"/>
      <c r="B1676" s="253"/>
      <c r="C1676" s="254"/>
      <c r="D1676" s="233" t="s">
        <v>151</v>
      </c>
      <c r="E1676" s="255" t="s">
        <v>18</v>
      </c>
      <c r="F1676" s="256" t="s">
        <v>154</v>
      </c>
      <c r="G1676" s="254"/>
      <c r="H1676" s="257">
        <v>122</v>
      </c>
      <c r="I1676" s="258"/>
      <c r="J1676" s="254"/>
      <c r="K1676" s="254"/>
      <c r="L1676" s="259"/>
      <c r="M1676" s="260"/>
      <c r="N1676" s="261"/>
      <c r="O1676" s="261"/>
      <c r="P1676" s="261"/>
      <c r="Q1676" s="261"/>
      <c r="R1676" s="261"/>
      <c r="S1676" s="261"/>
      <c r="T1676" s="262"/>
      <c r="U1676" s="15"/>
      <c r="V1676" s="15"/>
      <c r="W1676" s="15"/>
      <c r="X1676" s="15"/>
      <c r="Y1676" s="15"/>
      <c r="Z1676" s="15"/>
      <c r="AA1676" s="15"/>
      <c r="AB1676" s="15"/>
      <c r="AC1676" s="15"/>
      <c r="AD1676" s="15"/>
      <c r="AE1676" s="15"/>
      <c r="AT1676" s="263" t="s">
        <v>151</v>
      </c>
      <c r="AU1676" s="263" t="s">
        <v>80</v>
      </c>
      <c r="AV1676" s="15" t="s">
        <v>147</v>
      </c>
      <c r="AW1676" s="15" t="s">
        <v>33</v>
      </c>
      <c r="AX1676" s="15" t="s">
        <v>78</v>
      </c>
      <c r="AY1676" s="263" t="s">
        <v>140</v>
      </c>
    </row>
    <row r="1677" s="2" customFormat="1" ht="24.15" customHeight="1">
      <c r="A1677" s="40"/>
      <c r="B1677" s="41"/>
      <c r="C1677" s="214" t="s">
        <v>1199</v>
      </c>
      <c r="D1677" s="214" t="s">
        <v>142</v>
      </c>
      <c r="E1677" s="215" t="s">
        <v>1200</v>
      </c>
      <c r="F1677" s="216" t="s">
        <v>1201</v>
      </c>
      <c r="G1677" s="217" t="s">
        <v>145</v>
      </c>
      <c r="H1677" s="218">
        <v>112</v>
      </c>
      <c r="I1677" s="219"/>
      <c r="J1677" s="218">
        <f>ROUND(I1677*H1677,2)</f>
        <v>0</v>
      </c>
      <c r="K1677" s="216" t="s">
        <v>146</v>
      </c>
      <c r="L1677" s="46"/>
      <c r="M1677" s="220" t="s">
        <v>18</v>
      </c>
      <c r="N1677" s="221" t="s">
        <v>42</v>
      </c>
      <c r="O1677" s="86"/>
      <c r="P1677" s="222">
        <f>O1677*H1677</f>
        <v>0</v>
      </c>
      <c r="Q1677" s="222">
        <v>0.00299</v>
      </c>
      <c r="R1677" s="222">
        <f>Q1677*H1677</f>
        <v>0.33488000000000001</v>
      </c>
      <c r="S1677" s="222">
        <v>0</v>
      </c>
      <c r="T1677" s="223">
        <f>S1677*H1677</f>
        <v>0</v>
      </c>
      <c r="U1677" s="40"/>
      <c r="V1677" s="40"/>
      <c r="W1677" s="40"/>
      <c r="X1677" s="40"/>
      <c r="Y1677" s="40"/>
      <c r="Z1677" s="40"/>
      <c r="AA1677" s="40"/>
      <c r="AB1677" s="40"/>
      <c r="AC1677" s="40"/>
      <c r="AD1677" s="40"/>
      <c r="AE1677" s="40"/>
      <c r="AR1677" s="224" t="s">
        <v>281</v>
      </c>
      <c r="AT1677" s="224" t="s">
        <v>142</v>
      </c>
      <c r="AU1677" s="224" t="s">
        <v>80</v>
      </c>
      <c r="AY1677" s="19" t="s">
        <v>140</v>
      </c>
      <c r="BE1677" s="225">
        <f>IF(N1677="základní",J1677,0)</f>
        <v>0</v>
      </c>
      <c r="BF1677" s="225">
        <f>IF(N1677="snížená",J1677,0)</f>
        <v>0</v>
      </c>
      <c r="BG1677" s="225">
        <f>IF(N1677="zákl. přenesená",J1677,0)</f>
        <v>0</v>
      </c>
      <c r="BH1677" s="225">
        <f>IF(N1677="sníž. přenesená",J1677,0)</f>
        <v>0</v>
      </c>
      <c r="BI1677" s="225">
        <f>IF(N1677="nulová",J1677,0)</f>
        <v>0</v>
      </c>
      <c r="BJ1677" s="19" t="s">
        <v>78</v>
      </c>
      <c r="BK1677" s="225">
        <f>ROUND(I1677*H1677,2)</f>
        <v>0</v>
      </c>
      <c r="BL1677" s="19" t="s">
        <v>281</v>
      </c>
      <c r="BM1677" s="224" t="s">
        <v>1202</v>
      </c>
    </row>
    <row r="1678" s="2" customFormat="1">
      <c r="A1678" s="40"/>
      <c r="B1678" s="41"/>
      <c r="C1678" s="42"/>
      <c r="D1678" s="226" t="s">
        <v>149</v>
      </c>
      <c r="E1678" s="42"/>
      <c r="F1678" s="227" t="s">
        <v>1203</v>
      </c>
      <c r="G1678" s="42"/>
      <c r="H1678" s="42"/>
      <c r="I1678" s="228"/>
      <c r="J1678" s="42"/>
      <c r="K1678" s="42"/>
      <c r="L1678" s="46"/>
      <c r="M1678" s="229"/>
      <c r="N1678" s="230"/>
      <c r="O1678" s="86"/>
      <c r="P1678" s="86"/>
      <c r="Q1678" s="86"/>
      <c r="R1678" s="86"/>
      <c r="S1678" s="86"/>
      <c r="T1678" s="87"/>
      <c r="U1678" s="40"/>
      <c r="V1678" s="40"/>
      <c r="W1678" s="40"/>
      <c r="X1678" s="40"/>
      <c r="Y1678" s="40"/>
      <c r="Z1678" s="40"/>
      <c r="AA1678" s="40"/>
      <c r="AB1678" s="40"/>
      <c r="AC1678" s="40"/>
      <c r="AD1678" s="40"/>
      <c r="AE1678" s="40"/>
      <c r="AT1678" s="19" t="s">
        <v>149</v>
      </c>
      <c r="AU1678" s="19" t="s">
        <v>80</v>
      </c>
    </row>
    <row r="1679" s="13" customFormat="1">
      <c r="A1679" s="13"/>
      <c r="B1679" s="231"/>
      <c r="C1679" s="232"/>
      <c r="D1679" s="233" t="s">
        <v>151</v>
      </c>
      <c r="E1679" s="234" t="s">
        <v>18</v>
      </c>
      <c r="F1679" s="235" t="s">
        <v>1106</v>
      </c>
      <c r="G1679" s="232"/>
      <c r="H1679" s="234" t="s">
        <v>18</v>
      </c>
      <c r="I1679" s="236"/>
      <c r="J1679" s="232"/>
      <c r="K1679" s="232"/>
      <c r="L1679" s="237"/>
      <c r="M1679" s="238"/>
      <c r="N1679" s="239"/>
      <c r="O1679" s="239"/>
      <c r="P1679" s="239"/>
      <c r="Q1679" s="239"/>
      <c r="R1679" s="239"/>
      <c r="S1679" s="239"/>
      <c r="T1679" s="240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41" t="s">
        <v>151</v>
      </c>
      <c r="AU1679" s="241" t="s">
        <v>80</v>
      </c>
      <c r="AV1679" s="13" t="s">
        <v>78</v>
      </c>
      <c r="AW1679" s="13" t="s">
        <v>33</v>
      </c>
      <c r="AX1679" s="13" t="s">
        <v>71</v>
      </c>
      <c r="AY1679" s="241" t="s">
        <v>140</v>
      </c>
    </row>
    <row r="1680" s="14" customFormat="1">
      <c r="A1680" s="14"/>
      <c r="B1680" s="242"/>
      <c r="C1680" s="243"/>
      <c r="D1680" s="233" t="s">
        <v>151</v>
      </c>
      <c r="E1680" s="244" t="s">
        <v>18</v>
      </c>
      <c r="F1680" s="245" t="s">
        <v>1118</v>
      </c>
      <c r="G1680" s="243"/>
      <c r="H1680" s="246">
        <v>112</v>
      </c>
      <c r="I1680" s="247"/>
      <c r="J1680" s="243"/>
      <c r="K1680" s="243"/>
      <c r="L1680" s="248"/>
      <c r="M1680" s="249"/>
      <c r="N1680" s="250"/>
      <c r="O1680" s="250"/>
      <c r="P1680" s="250"/>
      <c r="Q1680" s="250"/>
      <c r="R1680" s="250"/>
      <c r="S1680" s="250"/>
      <c r="T1680" s="251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2" t="s">
        <v>151</v>
      </c>
      <c r="AU1680" s="252" t="s">
        <v>80</v>
      </c>
      <c r="AV1680" s="14" t="s">
        <v>80</v>
      </c>
      <c r="AW1680" s="14" t="s">
        <v>33</v>
      </c>
      <c r="AX1680" s="14" t="s">
        <v>71</v>
      </c>
      <c r="AY1680" s="252" t="s">
        <v>140</v>
      </c>
    </row>
    <row r="1681" s="15" customFormat="1">
      <c r="A1681" s="15"/>
      <c r="B1681" s="253"/>
      <c r="C1681" s="254"/>
      <c r="D1681" s="233" t="s">
        <v>151</v>
      </c>
      <c r="E1681" s="255" t="s">
        <v>18</v>
      </c>
      <c r="F1681" s="256" t="s">
        <v>154</v>
      </c>
      <c r="G1681" s="254"/>
      <c r="H1681" s="257">
        <v>112</v>
      </c>
      <c r="I1681" s="258"/>
      <c r="J1681" s="254"/>
      <c r="K1681" s="254"/>
      <c r="L1681" s="259"/>
      <c r="M1681" s="260"/>
      <c r="N1681" s="261"/>
      <c r="O1681" s="261"/>
      <c r="P1681" s="261"/>
      <c r="Q1681" s="261"/>
      <c r="R1681" s="261"/>
      <c r="S1681" s="261"/>
      <c r="T1681" s="262"/>
      <c r="U1681" s="15"/>
      <c r="V1681" s="15"/>
      <c r="W1681" s="15"/>
      <c r="X1681" s="15"/>
      <c r="Y1681" s="15"/>
      <c r="Z1681" s="15"/>
      <c r="AA1681" s="15"/>
      <c r="AB1681" s="15"/>
      <c r="AC1681" s="15"/>
      <c r="AD1681" s="15"/>
      <c r="AE1681" s="15"/>
      <c r="AT1681" s="263" t="s">
        <v>151</v>
      </c>
      <c r="AU1681" s="263" t="s">
        <v>80</v>
      </c>
      <c r="AV1681" s="15" t="s">
        <v>147</v>
      </c>
      <c r="AW1681" s="15" t="s">
        <v>33</v>
      </c>
      <c r="AX1681" s="15" t="s">
        <v>78</v>
      </c>
      <c r="AY1681" s="263" t="s">
        <v>140</v>
      </c>
    </row>
    <row r="1682" s="2" customFormat="1" ht="21.75" customHeight="1">
      <c r="A1682" s="40"/>
      <c r="B1682" s="41"/>
      <c r="C1682" s="214" t="s">
        <v>1204</v>
      </c>
      <c r="D1682" s="214" t="s">
        <v>142</v>
      </c>
      <c r="E1682" s="215" t="s">
        <v>1205</v>
      </c>
      <c r="F1682" s="216" t="s">
        <v>1206</v>
      </c>
      <c r="G1682" s="217" t="s">
        <v>345</v>
      </c>
      <c r="H1682" s="218">
        <v>30</v>
      </c>
      <c r="I1682" s="219"/>
      <c r="J1682" s="218">
        <f>ROUND(I1682*H1682,2)</f>
        <v>0</v>
      </c>
      <c r="K1682" s="216" t="s">
        <v>1207</v>
      </c>
      <c r="L1682" s="46"/>
      <c r="M1682" s="220" t="s">
        <v>18</v>
      </c>
      <c r="N1682" s="221" t="s">
        <v>42</v>
      </c>
      <c r="O1682" s="86"/>
      <c r="P1682" s="222">
        <f>O1682*H1682</f>
        <v>0</v>
      </c>
      <c r="Q1682" s="222">
        <v>0.0064900000000000001</v>
      </c>
      <c r="R1682" s="222">
        <f>Q1682*H1682</f>
        <v>0.19470000000000001</v>
      </c>
      <c r="S1682" s="222">
        <v>0</v>
      </c>
      <c r="T1682" s="223">
        <f>S1682*H1682</f>
        <v>0</v>
      </c>
      <c r="U1682" s="40"/>
      <c r="V1682" s="40"/>
      <c r="W1682" s="40"/>
      <c r="X1682" s="40"/>
      <c r="Y1682" s="40"/>
      <c r="Z1682" s="40"/>
      <c r="AA1682" s="40"/>
      <c r="AB1682" s="40"/>
      <c r="AC1682" s="40"/>
      <c r="AD1682" s="40"/>
      <c r="AE1682" s="40"/>
      <c r="AR1682" s="224" t="s">
        <v>281</v>
      </c>
      <c r="AT1682" s="224" t="s">
        <v>142</v>
      </c>
      <c r="AU1682" s="224" t="s">
        <v>80</v>
      </c>
      <c r="AY1682" s="19" t="s">
        <v>140</v>
      </c>
      <c r="BE1682" s="225">
        <f>IF(N1682="základní",J1682,0)</f>
        <v>0</v>
      </c>
      <c r="BF1682" s="225">
        <f>IF(N1682="snížená",J1682,0)</f>
        <v>0</v>
      </c>
      <c r="BG1682" s="225">
        <f>IF(N1682="zákl. přenesená",J1682,0)</f>
        <v>0</v>
      </c>
      <c r="BH1682" s="225">
        <f>IF(N1682="sníž. přenesená",J1682,0)</f>
        <v>0</v>
      </c>
      <c r="BI1682" s="225">
        <f>IF(N1682="nulová",J1682,0)</f>
        <v>0</v>
      </c>
      <c r="BJ1682" s="19" t="s">
        <v>78</v>
      </c>
      <c r="BK1682" s="225">
        <f>ROUND(I1682*H1682,2)</f>
        <v>0</v>
      </c>
      <c r="BL1682" s="19" t="s">
        <v>281</v>
      </c>
      <c r="BM1682" s="224" t="s">
        <v>1208</v>
      </c>
    </row>
    <row r="1683" s="13" customFormat="1">
      <c r="A1683" s="13"/>
      <c r="B1683" s="231"/>
      <c r="C1683" s="232"/>
      <c r="D1683" s="233" t="s">
        <v>151</v>
      </c>
      <c r="E1683" s="234" t="s">
        <v>18</v>
      </c>
      <c r="F1683" s="235" t="s">
        <v>1209</v>
      </c>
      <c r="G1683" s="232"/>
      <c r="H1683" s="234" t="s">
        <v>18</v>
      </c>
      <c r="I1683" s="236"/>
      <c r="J1683" s="232"/>
      <c r="K1683" s="232"/>
      <c r="L1683" s="237"/>
      <c r="M1683" s="238"/>
      <c r="N1683" s="239"/>
      <c r="O1683" s="239"/>
      <c r="P1683" s="239"/>
      <c r="Q1683" s="239"/>
      <c r="R1683" s="239"/>
      <c r="S1683" s="239"/>
      <c r="T1683" s="240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41" t="s">
        <v>151</v>
      </c>
      <c r="AU1683" s="241" t="s">
        <v>80</v>
      </c>
      <c r="AV1683" s="13" t="s">
        <v>78</v>
      </c>
      <c r="AW1683" s="13" t="s">
        <v>33</v>
      </c>
      <c r="AX1683" s="13" t="s">
        <v>71</v>
      </c>
      <c r="AY1683" s="241" t="s">
        <v>140</v>
      </c>
    </row>
    <row r="1684" s="14" customFormat="1">
      <c r="A1684" s="14"/>
      <c r="B1684" s="242"/>
      <c r="C1684" s="243"/>
      <c r="D1684" s="233" t="s">
        <v>151</v>
      </c>
      <c r="E1684" s="244" t="s">
        <v>18</v>
      </c>
      <c r="F1684" s="245" t="s">
        <v>306</v>
      </c>
      <c r="G1684" s="243"/>
      <c r="H1684" s="246">
        <v>20</v>
      </c>
      <c r="I1684" s="247"/>
      <c r="J1684" s="243"/>
      <c r="K1684" s="243"/>
      <c r="L1684" s="248"/>
      <c r="M1684" s="249"/>
      <c r="N1684" s="250"/>
      <c r="O1684" s="250"/>
      <c r="P1684" s="250"/>
      <c r="Q1684" s="250"/>
      <c r="R1684" s="250"/>
      <c r="S1684" s="250"/>
      <c r="T1684" s="251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2" t="s">
        <v>151</v>
      </c>
      <c r="AU1684" s="252" t="s">
        <v>80</v>
      </c>
      <c r="AV1684" s="14" t="s">
        <v>80</v>
      </c>
      <c r="AW1684" s="14" t="s">
        <v>33</v>
      </c>
      <c r="AX1684" s="14" t="s">
        <v>71</v>
      </c>
      <c r="AY1684" s="252" t="s">
        <v>140</v>
      </c>
    </row>
    <row r="1685" s="13" customFormat="1">
      <c r="A1685" s="13"/>
      <c r="B1685" s="231"/>
      <c r="C1685" s="232"/>
      <c r="D1685" s="233" t="s">
        <v>151</v>
      </c>
      <c r="E1685" s="234" t="s">
        <v>18</v>
      </c>
      <c r="F1685" s="235" t="s">
        <v>1210</v>
      </c>
      <c r="G1685" s="232"/>
      <c r="H1685" s="234" t="s">
        <v>18</v>
      </c>
      <c r="I1685" s="236"/>
      <c r="J1685" s="232"/>
      <c r="K1685" s="232"/>
      <c r="L1685" s="237"/>
      <c r="M1685" s="238"/>
      <c r="N1685" s="239"/>
      <c r="O1685" s="239"/>
      <c r="P1685" s="239"/>
      <c r="Q1685" s="239"/>
      <c r="R1685" s="239"/>
      <c r="S1685" s="239"/>
      <c r="T1685" s="240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41" t="s">
        <v>151</v>
      </c>
      <c r="AU1685" s="241" t="s">
        <v>80</v>
      </c>
      <c r="AV1685" s="13" t="s">
        <v>78</v>
      </c>
      <c r="AW1685" s="13" t="s">
        <v>33</v>
      </c>
      <c r="AX1685" s="13" t="s">
        <v>71</v>
      </c>
      <c r="AY1685" s="241" t="s">
        <v>140</v>
      </c>
    </row>
    <row r="1686" s="14" customFormat="1">
      <c r="A1686" s="14"/>
      <c r="B1686" s="242"/>
      <c r="C1686" s="243"/>
      <c r="D1686" s="233" t="s">
        <v>151</v>
      </c>
      <c r="E1686" s="244" t="s">
        <v>18</v>
      </c>
      <c r="F1686" s="245" t="s">
        <v>236</v>
      </c>
      <c r="G1686" s="243"/>
      <c r="H1686" s="246">
        <v>10</v>
      </c>
      <c r="I1686" s="247"/>
      <c r="J1686" s="243"/>
      <c r="K1686" s="243"/>
      <c r="L1686" s="248"/>
      <c r="M1686" s="249"/>
      <c r="N1686" s="250"/>
      <c r="O1686" s="250"/>
      <c r="P1686" s="250"/>
      <c r="Q1686" s="250"/>
      <c r="R1686" s="250"/>
      <c r="S1686" s="250"/>
      <c r="T1686" s="251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2" t="s">
        <v>151</v>
      </c>
      <c r="AU1686" s="252" t="s">
        <v>80</v>
      </c>
      <c r="AV1686" s="14" t="s">
        <v>80</v>
      </c>
      <c r="AW1686" s="14" t="s">
        <v>33</v>
      </c>
      <c r="AX1686" s="14" t="s">
        <v>71</v>
      </c>
      <c r="AY1686" s="252" t="s">
        <v>140</v>
      </c>
    </row>
    <row r="1687" s="15" customFormat="1">
      <c r="A1687" s="15"/>
      <c r="B1687" s="253"/>
      <c r="C1687" s="254"/>
      <c r="D1687" s="233" t="s">
        <v>151</v>
      </c>
      <c r="E1687" s="255" t="s">
        <v>18</v>
      </c>
      <c r="F1687" s="256" t="s">
        <v>154</v>
      </c>
      <c r="G1687" s="254"/>
      <c r="H1687" s="257">
        <v>30</v>
      </c>
      <c r="I1687" s="258"/>
      <c r="J1687" s="254"/>
      <c r="K1687" s="254"/>
      <c r="L1687" s="259"/>
      <c r="M1687" s="260"/>
      <c r="N1687" s="261"/>
      <c r="O1687" s="261"/>
      <c r="P1687" s="261"/>
      <c r="Q1687" s="261"/>
      <c r="R1687" s="261"/>
      <c r="S1687" s="261"/>
      <c r="T1687" s="262"/>
      <c r="U1687" s="15"/>
      <c r="V1687" s="15"/>
      <c r="W1687" s="15"/>
      <c r="X1687" s="15"/>
      <c r="Y1687" s="15"/>
      <c r="Z1687" s="15"/>
      <c r="AA1687" s="15"/>
      <c r="AB1687" s="15"/>
      <c r="AC1687" s="15"/>
      <c r="AD1687" s="15"/>
      <c r="AE1687" s="15"/>
      <c r="AT1687" s="263" t="s">
        <v>151</v>
      </c>
      <c r="AU1687" s="263" t="s">
        <v>80</v>
      </c>
      <c r="AV1687" s="15" t="s">
        <v>147</v>
      </c>
      <c r="AW1687" s="15" t="s">
        <v>33</v>
      </c>
      <c r="AX1687" s="15" t="s">
        <v>78</v>
      </c>
      <c r="AY1687" s="263" t="s">
        <v>140</v>
      </c>
    </row>
    <row r="1688" s="2" customFormat="1" ht="24.15" customHeight="1">
      <c r="A1688" s="40"/>
      <c r="B1688" s="41"/>
      <c r="C1688" s="214" t="s">
        <v>1118</v>
      </c>
      <c r="D1688" s="214" t="s">
        <v>142</v>
      </c>
      <c r="E1688" s="215" t="s">
        <v>1211</v>
      </c>
      <c r="F1688" s="216" t="s">
        <v>1212</v>
      </c>
      <c r="G1688" s="217" t="s">
        <v>345</v>
      </c>
      <c r="H1688" s="218">
        <v>11.6</v>
      </c>
      <c r="I1688" s="219"/>
      <c r="J1688" s="218">
        <f>ROUND(I1688*H1688,2)</f>
        <v>0</v>
      </c>
      <c r="K1688" s="216" t="s">
        <v>146</v>
      </c>
      <c r="L1688" s="46"/>
      <c r="M1688" s="220" t="s">
        <v>18</v>
      </c>
      <c r="N1688" s="221" t="s">
        <v>42</v>
      </c>
      <c r="O1688" s="86"/>
      <c r="P1688" s="222">
        <f>O1688*H1688</f>
        <v>0</v>
      </c>
      <c r="Q1688" s="222">
        <v>0.00214</v>
      </c>
      <c r="R1688" s="222">
        <f>Q1688*H1688</f>
        <v>0.024823999999999999</v>
      </c>
      <c r="S1688" s="222">
        <v>0</v>
      </c>
      <c r="T1688" s="223">
        <f>S1688*H1688</f>
        <v>0</v>
      </c>
      <c r="U1688" s="40"/>
      <c r="V1688" s="40"/>
      <c r="W1688" s="40"/>
      <c r="X1688" s="40"/>
      <c r="Y1688" s="40"/>
      <c r="Z1688" s="40"/>
      <c r="AA1688" s="40"/>
      <c r="AB1688" s="40"/>
      <c r="AC1688" s="40"/>
      <c r="AD1688" s="40"/>
      <c r="AE1688" s="40"/>
      <c r="AR1688" s="224" t="s">
        <v>281</v>
      </c>
      <c r="AT1688" s="224" t="s">
        <v>142</v>
      </c>
      <c r="AU1688" s="224" t="s">
        <v>80</v>
      </c>
      <c r="AY1688" s="19" t="s">
        <v>140</v>
      </c>
      <c r="BE1688" s="225">
        <f>IF(N1688="základní",J1688,0)</f>
        <v>0</v>
      </c>
      <c r="BF1688" s="225">
        <f>IF(N1688="snížená",J1688,0)</f>
        <v>0</v>
      </c>
      <c r="BG1688" s="225">
        <f>IF(N1688="zákl. přenesená",J1688,0)</f>
        <v>0</v>
      </c>
      <c r="BH1688" s="225">
        <f>IF(N1688="sníž. přenesená",J1688,0)</f>
        <v>0</v>
      </c>
      <c r="BI1688" s="225">
        <f>IF(N1688="nulová",J1688,0)</f>
        <v>0</v>
      </c>
      <c r="BJ1688" s="19" t="s">
        <v>78</v>
      </c>
      <c r="BK1688" s="225">
        <f>ROUND(I1688*H1688,2)</f>
        <v>0</v>
      </c>
      <c r="BL1688" s="19" t="s">
        <v>281</v>
      </c>
      <c r="BM1688" s="224" t="s">
        <v>1213</v>
      </c>
    </row>
    <row r="1689" s="2" customFormat="1">
      <c r="A1689" s="40"/>
      <c r="B1689" s="41"/>
      <c r="C1689" s="42"/>
      <c r="D1689" s="226" t="s">
        <v>149</v>
      </c>
      <c r="E1689" s="42"/>
      <c r="F1689" s="227" t="s">
        <v>1214</v>
      </c>
      <c r="G1689" s="42"/>
      <c r="H1689" s="42"/>
      <c r="I1689" s="228"/>
      <c r="J1689" s="42"/>
      <c r="K1689" s="42"/>
      <c r="L1689" s="46"/>
      <c r="M1689" s="229"/>
      <c r="N1689" s="230"/>
      <c r="O1689" s="86"/>
      <c r="P1689" s="86"/>
      <c r="Q1689" s="86"/>
      <c r="R1689" s="86"/>
      <c r="S1689" s="86"/>
      <c r="T1689" s="87"/>
      <c r="U1689" s="40"/>
      <c r="V1689" s="40"/>
      <c r="W1689" s="40"/>
      <c r="X1689" s="40"/>
      <c r="Y1689" s="40"/>
      <c r="Z1689" s="40"/>
      <c r="AA1689" s="40"/>
      <c r="AB1689" s="40"/>
      <c r="AC1689" s="40"/>
      <c r="AD1689" s="40"/>
      <c r="AE1689" s="40"/>
      <c r="AT1689" s="19" t="s">
        <v>149</v>
      </c>
      <c r="AU1689" s="19" t="s">
        <v>80</v>
      </c>
    </row>
    <row r="1690" s="13" customFormat="1">
      <c r="A1690" s="13"/>
      <c r="B1690" s="231"/>
      <c r="C1690" s="232"/>
      <c r="D1690" s="233" t="s">
        <v>151</v>
      </c>
      <c r="E1690" s="234" t="s">
        <v>18</v>
      </c>
      <c r="F1690" s="235" t="s">
        <v>1106</v>
      </c>
      <c r="G1690" s="232"/>
      <c r="H1690" s="234" t="s">
        <v>18</v>
      </c>
      <c r="I1690" s="236"/>
      <c r="J1690" s="232"/>
      <c r="K1690" s="232"/>
      <c r="L1690" s="237"/>
      <c r="M1690" s="238"/>
      <c r="N1690" s="239"/>
      <c r="O1690" s="239"/>
      <c r="P1690" s="239"/>
      <c r="Q1690" s="239"/>
      <c r="R1690" s="239"/>
      <c r="S1690" s="239"/>
      <c r="T1690" s="240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41" t="s">
        <v>151</v>
      </c>
      <c r="AU1690" s="241" t="s">
        <v>80</v>
      </c>
      <c r="AV1690" s="13" t="s">
        <v>78</v>
      </c>
      <c r="AW1690" s="13" t="s">
        <v>33</v>
      </c>
      <c r="AX1690" s="13" t="s">
        <v>71</v>
      </c>
      <c r="AY1690" s="241" t="s">
        <v>140</v>
      </c>
    </row>
    <row r="1691" s="13" customFormat="1">
      <c r="A1691" s="13"/>
      <c r="B1691" s="231"/>
      <c r="C1691" s="232"/>
      <c r="D1691" s="233" t="s">
        <v>151</v>
      </c>
      <c r="E1691" s="234" t="s">
        <v>18</v>
      </c>
      <c r="F1691" s="235" t="s">
        <v>1117</v>
      </c>
      <c r="G1691" s="232"/>
      <c r="H1691" s="234" t="s">
        <v>18</v>
      </c>
      <c r="I1691" s="236"/>
      <c r="J1691" s="232"/>
      <c r="K1691" s="232"/>
      <c r="L1691" s="237"/>
      <c r="M1691" s="238"/>
      <c r="N1691" s="239"/>
      <c r="O1691" s="239"/>
      <c r="P1691" s="239"/>
      <c r="Q1691" s="239"/>
      <c r="R1691" s="239"/>
      <c r="S1691" s="239"/>
      <c r="T1691" s="240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41" t="s">
        <v>151</v>
      </c>
      <c r="AU1691" s="241" t="s">
        <v>80</v>
      </c>
      <c r="AV1691" s="13" t="s">
        <v>78</v>
      </c>
      <c r="AW1691" s="13" t="s">
        <v>33</v>
      </c>
      <c r="AX1691" s="13" t="s">
        <v>71</v>
      </c>
      <c r="AY1691" s="241" t="s">
        <v>140</v>
      </c>
    </row>
    <row r="1692" s="14" customFormat="1">
      <c r="A1692" s="14"/>
      <c r="B1692" s="242"/>
      <c r="C1692" s="243"/>
      <c r="D1692" s="233" t="s">
        <v>151</v>
      </c>
      <c r="E1692" s="244" t="s">
        <v>18</v>
      </c>
      <c r="F1692" s="245" t="s">
        <v>1215</v>
      </c>
      <c r="G1692" s="243"/>
      <c r="H1692" s="246">
        <v>6.5999999999999996</v>
      </c>
      <c r="I1692" s="247"/>
      <c r="J1692" s="243"/>
      <c r="K1692" s="243"/>
      <c r="L1692" s="248"/>
      <c r="M1692" s="249"/>
      <c r="N1692" s="250"/>
      <c r="O1692" s="250"/>
      <c r="P1692" s="250"/>
      <c r="Q1692" s="250"/>
      <c r="R1692" s="250"/>
      <c r="S1692" s="250"/>
      <c r="T1692" s="251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2" t="s">
        <v>151</v>
      </c>
      <c r="AU1692" s="252" t="s">
        <v>80</v>
      </c>
      <c r="AV1692" s="14" t="s">
        <v>80</v>
      </c>
      <c r="AW1692" s="14" t="s">
        <v>33</v>
      </c>
      <c r="AX1692" s="14" t="s">
        <v>71</v>
      </c>
      <c r="AY1692" s="252" t="s">
        <v>140</v>
      </c>
    </row>
    <row r="1693" s="14" customFormat="1">
      <c r="A1693" s="14"/>
      <c r="B1693" s="242"/>
      <c r="C1693" s="243"/>
      <c r="D1693" s="233" t="s">
        <v>151</v>
      </c>
      <c r="E1693" s="244" t="s">
        <v>18</v>
      </c>
      <c r="F1693" s="245" t="s">
        <v>1216</v>
      </c>
      <c r="G1693" s="243"/>
      <c r="H1693" s="246">
        <v>5</v>
      </c>
      <c r="I1693" s="247"/>
      <c r="J1693" s="243"/>
      <c r="K1693" s="243"/>
      <c r="L1693" s="248"/>
      <c r="M1693" s="249"/>
      <c r="N1693" s="250"/>
      <c r="O1693" s="250"/>
      <c r="P1693" s="250"/>
      <c r="Q1693" s="250"/>
      <c r="R1693" s="250"/>
      <c r="S1693" s="250"/>
      <c r="T1693" s="251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2" t="s">
        <v>151</v>
      </c>
      <c r="AU1693" s="252" t="s">
        <v>80</v>
      </c>
      <c r="AV1693" s="14" t="s">
        <v>80</v>
      </c>
      <c r="AW1693" s="14" t="s">
        <v>33</v>
      </c>
      <c r="AX1693" s="14" t="s">
        <v>71</v>
      </c>
      <c r="AY1693" s="252" t="s">
        <v>140</v>
      </c>
    </row>
    <row r="1694" s="15" customFormat="1">
      <c r="A1694" s="15"/>
      <c r="B1694" s="253"/>
      <c r="C1694" s="254"/>
      <c r="D1694" s="233" t="s">
        <v>151</v>
      </c>
      <c r="E1694" s="255" t="s">
        <v>18</v>
      </c>
      <c r="F1694" s="256" t="s">
        <v>154</v>
      </c>
      <c r="G1694" s="254"/>
      <c r="H1694" s="257">
        <v>11.6</v>
      </c>
      <c r="I1694" s="258"/>
      <c r="J1694" s="254"/>
      <c r="K1694" s="254"/>
      <c r="L1694" s="259"/>
      <c r="M1694" s="260"/>
      <c r="N1694" s="261"/>
      <c r="O1694" s="261"/>
      <c r="P1694" s="261"/>
      <c r="Q1694" s="261"/>
      <c r="R1694" s="261"/>
      <c r="S1694" s="261"/>
      <c r="T1694" s="262"/>
      <c r="U1694" s="15"/>
      <c r="V1694" s="15"/>
      <c r="W1694" s="15"/>
      <c r="X1694" s="15"/>
      <c r="Y1694" s="15"/>
      <c r="Z1694" s="15"/>
      <c r="AA1694" s="15"/>
      <c r="AB1694" s="15"/>
      <c r="AC1694" s="15"/>
      <c r="AD1694" s="15"/>
      <c r="AE1694" s="15"/>
      <c r="AT1694" s="263" t="s">
        <v>151</v>
      </c>
      <c r="AU1694" s="263" t="s">
        <v>80</v>
      </c>
      <c r="AV1694" s="15" t="s">
        <v>147</v>
      </c>
      <c r="AW1694" s="15" t="s">
        <v>33</v>
      </c>
      <c r="AX1694" s="15" t="s">
        <v>78</v>
      </c>
      <c r="AY1694" s="263" t="s">
        <v>140</v>
      </c>
    </row>
    <row r="1695" s="2" customFormat="1" ht="24.15" customHeight="1">
      <c r="A1695" s="40"/>
      <c r="B1695" s="41"/>
      <c r="C1695" s="214" t="s">
        <v>1217</v>
      </c>
      <c r="D1695" s="214" t="s">
        <v>142</v>
      </c>
      <c r="E1695" s="215" t="s">
        <v>1218</v>
      </c>
      <c r="F1695" s="216" t="s">
        <v>1219</v>
      </c>
      <c r="G1695" s="217" t="s">
        <v>345</v>
      </c>
      <c r="H1695" s="218">
        <v>78.150000000000006</v>
      </c>
      <c r="I1695" s="219"/>
      <c r="J1695" s="218">
        <f>ROUND(I1695*H1695,2)</f>
        <v>0</v>
      </c>
      <c r="K1695" s="216" t="s">
        <v>1207</v>
      </c>
      <c r="L1695" s="46"/>
      <c r="M1695" s="220" t="s">
        <v>18</v>
      </c>
      <c r="N1695" s="221" t="s">
        <v>42</v>
      </c>
      <c r="O1695" s="86"/>
      <c r="P1695" s="222">
        <f>O1695*H1695</f>
        <v>0</v>
      </c>
      <c r="Q1695" s="222">
        <v>0.0026900000000000001</v>
      </c>
      <c r="R1695" s="222">
        <f>Q1695*H1695</f>
        <v>0.21022350000000004</v>
      </c>
      <c r="S1695" s="222">
        <v>0</v>
      </c>
      <c r="T1695" s="223">
        <f>S1695*H1695</f>
        <v>0</v>
      </c>
      <c r="U1695" s="40"/>
      <c r="V1695" s="40"/>
      <c r="W1695" s="40"/>
      <c r="X1695" s="40"/>
      <c r="Y1695" s="40"/>
      <c r="Z1695" s="40"/>
      <c r="AA1695" s="40"/>
      <c r="AB1695" s="40"/>
      <c r="AC1695" s="40"/>
      <c r="AD1695" s="40"/>
      <c r="AE1695" s="40"/>
      <c r="AR1695" s="224" t="s">
        <v>281</v>
      </c>
      <c r="AT1695" s="224" t="s">
        <v>142</v>
      </c>
      <c r="AU1695" s="224" t="s">
        <v>80</v>
      </c>
      <c r="AY1695" s="19" t="s">
        <v>140</v>
      </c>
      <c r="BE1695" s="225">
        <f>IF(N1695="základní",J1695,0)</f>
        <v>0</v>
      </c>
      <c r="BF1695" s="225">
        <f>IF(N1695="snížená",J1695,0)</f>
        <v>0</v>
      </c>
      <c r="BG1695" s="225">
        <f>IF(N1695="zákl. přenesená",J1695,0)</f>
        <v>0</v>
      </c>
      <c r="BH1695" s="225">
        <f>IF(N1695="sníž. přenesená",J1695,0)</f>
        <v>0</v>
      </c>
      <c r="BI1695" s="225">
        <f>IF(N1695="nulová",J1695,0)</f>
        <v>0</v>
      </c>
      <c r="BJ1695" s="19" t="s">
        <v>78</v>
      </c>
      <c r="BK1695" s="225">
        <f>ROUND(I1695*H1695,2)</f>
        <v>0</v>
      </c>
      <c r="BL1695" s="19" t="s">
        <v>281</v>
      </c>
      <c r="BM1695" s="224" t="s">
        <v>1220</v>
      </c>
    </row>
    <row r="1696" s="13" customFormat="1">
      <c r="A1696" s="13"/>
      <c r="B1696" s="231"/>
      <c r="C1696" s="232"/>
      <c r="D1696" s="233" t="s">
        <v>151</v>
      </c>
      <c r="E1696" s="234" t="s">
        <v>18</v>
      </c>
      <c r="F1696" s="235" t="s">
        <v>1221</v>
      </c>
      <c r="G1696" s="232"/>
      <c r="H1696" s="234" t="s">
        <v>18</v>
      </c>
      <c r="I1696" s="236"/>
      <c r="J1696" s="232"/>
      <c r="K1696" s="232"/>
      <c r="L1696" s="237"/>
      <c r="M1696" s="238"/>
      <c r="N1696" s="239"/>
      <c r="O1696" s="239"/>
      <c r="P1696" s="239"/>
      <c r="Q1696" s="239"/>
      <c r="R1696" s="239"/>
      <c r="S1696" s="239"/>
      <c r="T1696" s="240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41" t="s">
        <v>151</v>
      </c>
      <c r="AU1696" s="241" t="s">
        <v>80</v>
      </c>
      <c r="AV1696" s="13" t="s">
        <v>78</v>
      </c>
      <c r="AW1696" s="13" t="s">
        <v>33</v>
      </c>
      <c r="AX1696" s="13" t="s">
        <v>71</v>
      </c>
      <c r="AY1696" s="241" t="s">
        <v>140</v>
      </c>
    </row>
    <row r="1697" s="14" customFormat="1">
      <c r="A1697" s="14"/>
      <c r="B1697" s="242"/>
      <c r="C1697" s="243"/>
      <c r="D1697" s="233" t="s">
        <v>151</v>
      </c>
      <c r="E1697" s="244" t="s">
        <v>18</v>
      </c>
      <c r="F1697" s="245" t="s">
        <v>1222</v>
      </c>
      <c r="G1697" s="243"/>
      <c r="H1697" s="246">
        <v>63.600000000000001</v>
      </c>
      <c r="I1697" s="247"/>
      <c r="J1697" s="243"/>
      <c r="K1697" s="243"/>
      <c r="L1697" s="248"/>
      <c r="M1697" s="249"/>
      <c r="N1697" s="250"/>
      <c r="O1697" s="250"/>
      <c r="P1697" s="250"/>
      <c r="Q1697" s="250"/>
      <c r="R1697" s="250"/>
      <c r="S1697" s="250"/>
      <c r="T1697" s="251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2" t="s">
        <v>151</v>
      </c>
      <c r="AU1697" s="252" t="s">
        <v>80</v>
      </c>
      <c r="AV1697" s="14" t="s">
        <v>80</v>
      </c>
      <c r="AW1697" s="14" t="s">
        <v>33</v>
      </c>
      <c r="AX1697" s="14" t="s">
        <v>71</v>
      </c>
      <c r="AY1697" s="252" t="s">
        <v>140</v>
      </c>
    </row>
    <row r="1698" s="13" customFormat="1">
      <c r="A1698" s="13"/>
      <c r="B1698" s="231"/>
      <c r="C1698" s="232"/>
      <c r="D1698" s="233" t="s">
        <v>151</v>
      </c>
      <c r="E1698" s="234" t="s">
        <v>18</v>
      </c>
      <c r="F1698" s="235" t="s">
        <v>1223</v>
      </c>
      <c r="G1698" s="232"/>
      <c r="H1698" s="234" t="s">
        <v>18</v>
      </c>
      <c r="I1698" s="236"/>
      <c r="J1698" s="232"/>
      <c r="K1698" s="232"/>
      <c r="L1698" s="237"/>
      <c r="M1698" s="238"/>
      <c r="N1698" s="239"/>
      <c r="O1698" s="239"/>
      <c r="P1698" s="239"/>
      <c r="Q1698" s="239"/>
      <c r="R1698" s="239"/>
      <c r="S1698" s="239"/>
      <c r="T1698" s="240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41" t="s">
        <v>151</v>
      </c>
      <c r="AU1698" s="241" t="s">
        <v>80</v>
      </c>
      <c r="AV1698" s="13" t="s">
        <v>78</v>
      </c>
      <c r="AW1698" s="13" t="s">
        <v>33</v>
      </c>
      <c r="AX1698" s="13" t="s">
        <v>71</v>
      </c>
      <c r="AY1698" s="241" t="s">
        <v>140</v>
      </c>
    </row>
    <row r="1699" s="14" customFormat="1">
      <c r="A1699" s="14"/>
      <c r="B1699" s="242"/>
      <c r="C1699" s="243"/>
      <c r="D1699" s="233" t="s">
        <v>151</v>
      </c>
      <c r="E1699" s="244" t="s">
        <v>18</v>
      </c>
      <c r="F1699" s="245" t="s">
        <v>711</v>
      </c>
      <c r="G1699" s="243"/>
      <c r="H1699" s="246">
        <v>5.4000000000000004</v>
      </c>
      <c r="I1699" s="247"/>
      <c r="J1699" s="243"/>
      <c r="K1699" s="243"/>
      <c r="L1699" s="248"/>
      <c r="M1699" s="249"/>
      <c r="N1699" s="250"/>
      <c r="O1699" s="250"/>
      <c r="P1699" s="250"/>
      <c r="Q1699" s="250"/>
      <c r="R1699" s="250"/>
      <c r="S1699" s="250"/>
      <c r="T1699" s="251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2" t="s">
        <v>151</v>
      </c>
      <c r="AU1699" s="252" t="s">
        <v>80</v>
      </c>
      <c r="AV1699" s="14" t="s">
        <v>80</v>
      </c>
      <c r="AW1699" s="14" t="s">
        <v>33</v>
      </c>
      <c r="AX1699" s="14" t="s">
        <v>71</v>
      </c>
      <c r="AY1699" s="252" t="s">
        <v>140</v>
      </c>
    </row>
    <row r="1700" s="13" customFormat="1">
      <c r="A1700" s="13"/>
      <c r="B1700" s="231"/>
      <c r="C1700" s="232"/>
      <c r="D1700" s="233" t="s">
        <v>151</v>
      </c>
      <c r="E1700" s="234" t="s">
        <v>18</v>
      </c>
      <c r="F1700" s="235" t="s">
        <v>1224</v>
      </c>
      <c r="G1700" s="232"/>
      <c r="H1700" s="234" t="s">
        <v>18</v>
      </c>
      <c r="I1700" s="236"/>
      <c r="J1700" s="232"/>
      <c r="K1700" s="232"/>
      <c r="L1700" s="237"/>
      <c r="M1700" s="238"/>
      <c r="N1700" s="239"/>
      <c r="O1700" s="239"/>
      <c r="P1700" s="239"/>
      <c r="Q1700" s="239"/>
      <c r="R1700" s="239"/>
      <c r="S1700" s="239"/>
      <c r="T1700" s="240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41" t="s">
        <v>151</v>
      </c>
      <c r="AU1700" s="241" t="s">
        <v>80</v>
      </c>
      <c r="AV1700" s="13" t="s">
        <v>78</v>
      </c>
      <c r="AW1700" s="13" t="s">
        <v>33</v>
      </c>
      <c r="AX1700" s="13" t="s">
        <v>71</v>
      </c>
      <c r="AY1700" s="241" t="s">
        <v>140</v>
      </c>
    </row>
    <row r="1701" s="14" customFormat="1">
      <c r="A1701" s="14"/>
      <c r="B1701" s="242"/>
      <c r="C1701" s="243"/>
      <c r="D1701" s="233" t="s">
        <v>151</v>
      </c>
      <c r="E1701" s="244" t="s">
        <v>18</v>
      </c>
      <c r="F1701" s="245" t="s">
        <v>1225</v>
      </c>
      <c r="G1701" s="243"/>
      <c r="H1701" s="246">
        <v>6</v>
      </c>
      <c r="I1701" s="247"/>
      <c r="J1701" s="243"/>
      <c r="K1701" s="243"/>
      <c r="L1701" s="248"/>
      <c r="M1701" s="249"/>
      <c r="N1701" s="250"/>
      <c r="O1701" s="250"/>
      <c r="P1701" s="250"/>
      <c r="Q1701" s="250"/>
      <c r="R1701" s="250"/>
      <c r="S1701" s="250"/>
      <c r="T1701" s="251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2" t="s">
        <v>151</v>
      </c>
      <c r="AU1701" s="252" t="s">
        <v>80</v>
      </c>
      <c r="AV1701" s="14" t="s">
        <v>80</v>
      </c>
      <c r="AW1701" s="14" t="s">
        <v>33</v>
      </c>
      <c r="AX1701" s="14" t="s">
        <v>71</v>
      </c>
      <c r="AY1701" s="252" t="s">
        <v>140</v>
      </c>
    </row>
    <row r="1702" s="13" customFormat="1">
      <c r="A1702" s="13"/>
      <c r="B1702" s="231"/>
      <c r="C1702" s="232"/>
      <c r="D1702" s="233" t="s">
        <v>151</v>
      </c>
      <c r="E1702" s="234" t="s">
        <v>18</v>
      </c>
      <c r="F1702" s="235" t="s">
        <v>1226</v>
      </c>
      <c r="G1702" s="232"/>
      <c r="H1702" s="234" t="s">
        <v>18</v>
      </c>
      <c r="I1702" s="236"/>
      <c r="J1702" s="232"/>
      <c r="K1702" s="232"/>
      <c r="L1702" s="237"/>
      <c r="M1702" s="238"/>
      <c r="N1702" s="239"/>
      <c r="O1702" s="239"/>
      <c r="P1702" s="239"/>
      <c r="Q1702" s="239"/>
      <c r="R1702" s="239"/>
      <c r="S1702" s="239"/>
      <c r="T1702" s="240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41" t="s">
        <v>151</v>
      </c>
      <c r="AU1702" s="241" t="s">
        <v>80</v>
      </c>
      <c r="AV1702" s="13" t="s">
        <v>78</v>
      </c>
      <c r="AW1702" s="13" t="s">
        <v>33</v>
      </c>
      <c r="AX1702" s="13" t="s">
        <v>71</v>
      </c>
      <c r="AY1702" s="241" t="s">
        <v>140</v>
      </c>
    </row>
    <row r="1703" s="14" customFormat="1">
      <c r="A1703" s="14"/>
      <c r="B1703" s="242"/>
      <c r="C1703" s="243"/>
      <c r="D1703" s="233" t="s">
        <v>151</v>
      </c>
      <c r="E1703" s="244" t="s">
        <v>18</v>
      </c>
      <c r="F1703" s="245" t="s">
        <v>721</v>
      </c>
      <c r="G1703" s="243"/>
      <c r="H1703" s="246">
        <v>3.1499999999999999</v>
      </c>
      <c r="I1703" s="247"/>
      <c r="J1703" s="243"/>
      <c r="K1703" s="243"/>
      <c r="L1703" s="248"/>
      <c r="M1703" s="249"/>
      <c r="N1703" s="250"/>
      <c r="O1703" s="250"/>
      <c r="P1703" s="250"/>
      <c r="Q1703" s="250"/>
      <c r="R1703" s="250"/>
      <c r="S1703" s="250"/>
      <c r="T1703" s="251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2" t="s">
        <v>151</v>
      </c>
      <c r="AU1703" s="252" t="s">
        <v>80</v>
      </c>
      <c r="AV1703" s="14" t="s">
        <v>80</v>
      </c>
      <c r="AW1703" s="14" t="s">
        <v>33</v>
      </c>
      <c r="AX1703" s="14" t="s">
        <v>71</v>
      </c>
      <c r="AY1703" s="252" t="s">
        <v>140</v>
      </c>
    </row>
    <row r="1704" s="15" customFormat="1">
      <c r="A1704" s="15"/>
      <c r="B1704" s="253"/>
      <c r="C1704" s="254"/>
      <c r="D1704" s="233" t="s">
        <v>151</v>
      </c>
      <c r="E1704" s="255" t="s">
        <v>18</v>
      </c>
      <c r="F1704" s="256" t="s">
        <v>154</v>
      </c>
      <c r="G1704" s="254"/>
      <c r="H1704" s="257">
        <v>78.150000000000006</v>
      </c>
      <c r="I1704" s="258"/>
      <c r="J1704" s="254"/>
      <c r="K1704" s="254"/>
      <c r="L1704" s="259"/>
      <c r="M1704" s="260"/>
      <c r="N1704" s="261"/>
      <c r="O1704" s="261"/>
      <c r="P1704" s="261"/>
      <c r="Q1704" s="261"/>
      <c r="R1704" s="261"/>
      <c r="S1704" s="261"/>
      <c r="T1704" s="262"/>
      <c r="U1704" s="15"/>
      <c r="V1704" s="15"/>
      <c r="W1704" s="15"/>
      <c r="X1704" s="15"/>
      <c r="Y1704" s="15"/>
      <c r="Z1704" s="15"/>
      <c r="AA1704" s="15"/>
      <c r="AB1704" s="15"/>
      <c r="AC1704" s="15"/>
      <c r="AD1704" s="15"/>
      <c r="AE1704" s="15"/>
      <c r="AT1704" s="263" t="s">
        <v>151</v>
      </c>
      <c r="AU1704" s="263" t="s">
        <v>80</v>
      </c>
      <c r="AV1704" s="15" t="s">
        <v>147</v>
      </c>
      <c r="AW1704" s="15" t="s">
        <v>33</v>
      </c>
      <c r="AX1704" s="15" t="s">
        <v>78</v>
      </c>
      <c r="AY1704" s="263" t="s">
        <v>140</v>
      </c>
    </row>
    <row r="1705" s="2" customFormat="1" ht="24.15" customHeight="1">
      <c r="A1705" s="40"/>
      <c r="B1705" s="41"/>
      <c r="C1705" s="214" t="s">
        <v>1227</v>
      </c>
      <c r="D1705" s="214" t="s">
        <v>142</v>
      </c>
      <c r="E1705" s="215" t="s">
        <v>1228</v>
      </c>
      <c r="F1705" s="216" t="s">
        <v>1229</v>
      </c>
      <c r="G1705" s="217" t="s">
        <v>345</v>
      </c>
      <c r="H1705" s="218">
        <v>61.950000000000003</v>
      </c>
      <c r="I1705" s="219"/>
      <c r="J1705" s="218">
        <f>ROUND(I1705*H1705,2)</f>
        <v>0</v>
      </c>
      <c r="K1705" s="216" t="s">
        <v>1207</v>
      </c>
      <c r="L1705" s="46"/>
      <c r="M1705" s="220" t="s">
        <v>18</v>
      </c>
      <c r="N1705" s="221" t="s">
        <v>42</v>
      </c>
      <c r="O1705" s="86"/>
      <c r="P1705" s="222">
        <f>O1705*H1705</f>
        <v>0</v>
      </c>
      <c r="Q1705" s="222">
        <v>0.0035799999999999998</v>
      </c>
      <c r="R1705" s="222">
        <f>Q1705*H1705</f>
        <v>0.22178100000000001</v>
      </c>
      <c r="S1705" s="222">
        <v>0</v>
      </c>
      <c r="T1705" s="223">
        <f>S1705*H1705</f>
        <v>0</v>
      </c>
      <c r="U1705" s="40"/>
      <c r="V1705" s="40"/>
      <c r="W1705" s="40"/>
      <c r="X1705" s="40"/>
      <c r="Y1705" s="40"/>
      <c r="Z1705" s="40"/>
      <c r="AA1705" s="40"/>
      <c r="AB1705" s="40"/>
      <c r="AC1705" s="40"/>
      <c r="AD1705" s="40"/>
      <c r="AE1705" s="40"/>
      <c r="AR1705" s="224" t="s">
        <v>281</v>
      </c>
      <c r="AT1705" s="224" t="s">
        <v>142</v>
      </c>
      <c r="AU1705" s="224" t="s">
        <v>80</v>
      </c>
      <c r="AY1705" s="19" t="s">
        <v>140</v>
      </c>
      <c r="BE1705" s="225">
        <f>IF(N1705="základní",J1705,0)</f>
        <v>0</v>
      </c>
      <c r="BF1705" s="225">
        <f>IF(N1705="snížená",J1705,0)</f>
        <v>0</v>
      </c>
      <c r="BG1705" s="225">
        <f>IF(N1705="zákl. přenesená",J1705,0)</f>
        <v>0</v>
      </c>
      <c r="BH1705" s="225">
        <f>IF(N1705="sníž. přenesená",J1705,0)</f>
        <v>0</v>
      </c>
      <c r="BI1705" s="225">
        <f>IF(N1705="nulová",J1705,0)</f>
        <v>0</v>
      </c>
      <c r="BJ1705" s="19" t="s">
        <v>78</v>
      </c>
      <c r="BK1705" s="225">
        <f>ROUND(I1705*H1705,2)</f>
        <v>0</v>
      </c>
      <c r="BL1705" s="19" t="s">
        <v>281</v>
      </c>
      <c r="BM1705" s="224" t="s">
        <v>1230</v>
      </c>
    </row>
    <row r="1706" s="13" customFormat="1">
      <c r="A1706" s="13"/>
      <c r="B1706" s="231"/>
      <c r="C1706" s="232"/>
      <c r="D1706" s="233" t="s">
        <v>151</v>
      </c>
      <c r="E1706" s="234" t="s">
        <v>18</v>
      </c>
      <c r="F1706" s="235" t="s">
        <v>1231</v>
      </c>
      <c r="G1706" s="232"/>
      <c r="H1706" s="234" t="s">
        <v>18</v>
      </c>
      <c r="I1706" s="236"/>
      <c r="J1706" s="232"/>
      <c r="K1706" s="232"/>
      <c r="L1706" s="237"/>
      <c r="M1706" s="238"/>
      <c r="N1706" s="239"/>
      <c r="O1706" s="239"/>
      <c r="P1706" s="239"/>
      <c r="Q1706" s="239"/>
      <c r="R1706" s="239"/>
      <c r="S1706" s="239"/>
      <c r="T1706" s="240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41" t="s">
        <v>151</v>
      </c>
      <c r="AU1706" s="241" t="s">
        <v>80</v>
      </c>
      <c r="AV1706" s="13" t="s">
        <v>78</v>
      </c>
      <c r="AW1706" s="13" t="s">
        <v>33</v>
      </c>
      <c r="AX1706" s="13" t="s">
        <v>71</v>
      </c>
      <c r="AY1706" s="241" t="s">
        <v>140</v>
      </c>
    </row>
    <row r="1707" s="14" customFormat="1">
      <c r="A1707" s="14"/>
      <c r="B1707" s="242"/>
      <c r="C1707" s="243"/>
      <c r="D1707" s="233" t="s">
        <v>151</v>
      </c>
      <c r="E1707" s="244" t="s">
        <v>18</v>
      </c>
      <c r="F1707" s="245" t="s">
        <v>1232</v>
      </c>
      <c r="G1707" s="243"/>
      <c r="H1707" s="246">
        <v>51.600000000000001</v>
      </c>
      <c r="I1707" s="247"/>
      <c r="J1707" s="243"/>
      <c r="K1707" s="243"/>
      <c r="L1707" s="248"/>
      <c r="M1707" s="249"/>
      <c r="N1707" s="250"/>
      <c r="O1707" s="250"/>
      <c r="P1707" s="250"/>
      <c r="Q1707" s="250"/>
      <c r="R1707" s="250"/>
      <c r="S1707" s="250"/>
      <c r="T1707" s="251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2" t="s">
        <v>151</v>
      </c>
      <c r="AU1707" s="252" t="s">
        <v>80</v>
      </c>
      <c r="AV1707" s="14" t="s">
        <v>80</v>
      </c>
      <c r="AW1707" s="14" t="s">
        <v>33</v>
      </c>
      <c r="AX1707" s="14" t="s">
        <v>71</v>
      </c>
      <c r="AY1707" s="252" t="s">
        <v>140</v>
      </c>
    </row>
    <row r="1708" s="13" customFormat="1">
      <c r="A1708" s="13"/>
      <c r="B1708" s="231"/>
      <c r="C1708" s="232"/>
      <c r="D1708" s="233" t="s">
        <v>151</v>
      </c>
      <c r="E1708" s="234" t="s">
        <v>18</v>
      </c>
      <c r="F1708" s="235" t="s">
        <v>1233</v>
      </c>
      <c r="G1708" s="232"/>
      <c r="H1708" s="234" t="s">
        <v>18</v>
      </c>
      <c r="I1708" s="236"/>
      <c r="J1708" s="232"/>
      <c r="K1708" s="232"/>
      <c r="L1708" s="237"/>
      <c r="M1708" s="238"/>
      <c r="N1708" s="239"/>
      <c r="O1708" s="239"/>
      <c r="P1708" s="239"/>
      <c r="Q1708" s="239"/>
      <c r="R1708" s="239"/>
      <c r="S1708" s="239"/>
      <c r="T1708" s="240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41" t="s">
        <v>151</v>
      </c>
      <c r="AU1708" s="241" t="s">
        <v>80</v>
      </c>
      <c r="AV1708" s="13" t="s">
        <v>78</v>
      </c>
      <c r="AW1708" s="13" t="s">
        <v>33</v>
      </c>
      <c r="AX1708" s="13" t="s">
        <v>71</v>
      </c>
      <c r="AY1708" s="241" t="s">
        <v>140</v>
      </c>
    </row>
    <row r="1709" s="14" customFormat="1">
      <c r="A1709" s="14"/>
      <c r="B1709" s="242"/>
      <c r="C1709" s="243"/>
      <c r="D1709" s="233" t="s">
        <v>151</v>
      </c>
      <c r="E1709" s="244" t="s">
        <v>18</v>
      </c>
      <c r="F1709" s="245" t="s">
        <v>1234</v>
      </c>
      <c r="G1709" s="243"/>
      <c r="H1709" s="246">
        <v>7.2000000000000002</v>
      </c>
      <c r="I1709" s="247"/>
      <c r="J1709" s="243"/>
      <c r="K1709" s="243"/>
      <c r="L1709" s="248"/>
      <c r="M1709" s="249"/>
      <c r="N1709" s="250"/>
      <c r="O1709" s="250"/>
      <c r="P1709" s="250"/>
      <c r="Q1709" s="250"/>
      <c r="R1709" s="250"/>
      <c r="S1709" s="250"/>
      <c r="T1709" s="251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2" t="s">
        <v>151</v>
      </c>
      <c r="AU1709" s="252" t="s">
        <v>80</v>
      </c>
      <c r="AV1709" s="14" t="s">
        <v>80</v>
      </c>
      <c r="AW1709" s="14" t="s">
        <v>33</v>
      </c>
      <c r="AX1709" s="14" t="s">
        <v>71</v>
      </c>
      <c r="AY1709" s="252" t="s">
        <v>140</v>
      </c>
    </row>
    <row r="1710" s="13" customFormat="1">
      <c r="A1710" s="13"/>
      <c r="B1710" s="231"/>
      <c r="C1710" s="232"/>
      <c r="D1710" s="233" t="s">
        <v>151</v>
      </c>
      <c r="E1710" s="234" t="s">
        <v>18</v>
      </c>
      <c r="F1710" s="235" t="s">
        <v>1235</v>
      </c>
      <c r="G1710" s="232"/>
      <c r="H1710" s="234" t="s">
        <v>18</v>
      </c>
      <c r="I1710" s="236"/>
      <c r="J1710" s="232"/>
      <c r="K1710" s="232"/>
      <c r="L1710" s="237"/>
      <c r="M1710" s="238"/>
      <c r="N1710" s="239"/>
      <c r="O1710" s="239"/>
      <c r="P1710" s="239"/>
      <c r="Q1710" s="239"/>
      <c r="R1710" s="239"/>
      <c r="S1710" s="239"/>
      <c r="T1710" s="240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41" t="s">
        <v>151</v>
      </c>
      <c r="AU1710" s="241" t="s">
        <v>80</v>
      </c>
      <c r="AV1710" s="13" t="s">
        <v>78</v>
      </c>
      <c r="AW1710" s="13" t="s">
        <v>33</v>
      </c>
      <c r="AX1710" s="13" t="s">
        <v>71</v>
      </c>
      <c r="AY1710" s="241" t="s">
        <v>140</v>
      </c>
    </row>
    <row r="1711" s="14" customFormat="1">
      <c r="A1711" s="14"/>
      <c r="B1711" s="242"/>
      <c r="C1711" s="243"/>
      <c r="D1711" s="233" t="s">
        <v>151</v>
      </c>
      <c r="E1711" s="244" t="s">
        <v>18</v>
      </c>
      <c r="F1711" s="245" t="s">
        <v>721</v>
      </c>
      <c r="G1711" s="243"/>
      <c r="H1711" s="246">
        <v>3.1499999999999999</v>
      </c>
      <c r="I1711" s="247"/>
      <c r="J1711" s="243"/>
      <c r="K1711" s="243"/>
      <c r="L1711" s="248"/>
      <c r="M1711" s="249"/>
      <c r="N1711" s="250"/>
      <c r="O1711" s="250"/>
      <c r="P1711" s="250"/>
      <c r="Q1711" s="250"/>
      <c r="R1711" s="250"/>
      <c r="S1711" s="250"/>
      <c r="T1711" s="251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2" t="s">
        <v>151</v>
      </c>
      <c r="AU1711" s="252" t="s">
        <v>80</v>
      </c>
      <c r="AV1711" s="14" t="s">
        <v>80</v>
      </c>
      <c r="AW1711" s="14" t="s">
        <v>33</v>
      </c>
      <c r="AX1711" s="14" t="s">
        <v>71</v>
      </c>
      <c r="AY1711" s="252" t="s">
        <v>140</v>
      </c>
    </row>
    <row r="1712" s="15" customFormat="1">
      <c r="A1712" s="15"/>
      <c r="B1712" s="253"/>
      <c r="C1712" s="254"/>
      <c r="D1712" s="233" t="s">
        <v>151</v>
      </c>
      <c r="E1712" s="255" t="s">
        <v>18</v>
      </c>
      <c r="F1712" s="256" t="s">
        <v>154</v>
      </c>
      <c r="G1712" s="254"/>
      <c r="H1712" s="257">
        <v>61.950000000000003</v>
      </c>
      <c r="I1712" s="258"/>
      <c r="J1712" s="254"/>
      <c r="K1712" s="254"/>
      <c r="L1712" s="259"/>
      <c r="M1712" s="260"/>
      <c r="N1712" s="261"/>
      <c r="O1712" s="261"/>
      <c r="P1712" s="261"/>
      <c r="Q1712" s="261"/>
      <c r="R1712" s="261"/>
      <c r="S1712" s="261"/>
      <c r="T1712" s="262"/>
      <c r="U1712" s="15"/>
      <c r="V1712" s="15"/>
      <c r="W1712" s="15"/>
      <c r="X1712" s="15"/>
      <c r="Y1712" s="15"/>
      <c r="Z1712" s="15"/>
      <c r="AA1712" s="15"/>
      <c r="AB1712" s="15"/>
      <c r="AC1712" s="15"/>
      <c r="AD1712" s="15"/>
      <c r="AE1712" s="15"/>
      <c r="AT1712" s="263" t="s">
        <v>151</v>
      </c>
      <c r="AU1712" s="263" t="s">
        <v>80</v>
      </c>
      <c r="AV1712" s="15" t="s">
        <v>147</v>
      </c>
      <c r="AW1712" s="15" t="s">
        <v>33</v>
      </c>
      <c r="AX1712" s="15" t="s">
        <v>78</v>
      </c>
      <c r="AY1712" s="263" t="s">
        <v>140</v>
      </c>
    </row>
    <row r="1713" s="2" customFormat="1" ht="24.15" customHeight="1">
      <c r="A1713" s="40"/>
      <c r="B1713" s="41"/>
      <c r="C1713" s="214" t="s">
        <v>1236</v>
      </c>
      <c r="D1713" s="214" t="s">
        <v>142</v>
      </c>
      <c r="E1713" s="215" t="s">
        <v>1237</v>
      </c>
      <c r="F1713" s="216" t="s">
        <v>1238</v>
      </c>
      <c r="G1713" s="217" t="s">
        <v>345</v>
      </c>
      <c r="H1713" s="218">
        <v>16.100000000000001</v>
      </c>
      <c r="I1713" s="219"/>
      <c r="J1713" s="218">
        <f>ROUND(I1713*H1713,2)</f>
        <v>0</v>
      </c>
      <c r="K1713" s="216" t="s">
        <v>1207</v>
      </c>
      <c r="L1713" s="46"/>
      <c r="M1713" s="220" t="s">
        <v>18</v>
      </c>
      <c r="N1713" s="221" t="s">
        <v>42</v>
      </c>
      <c r="O1713" s="86"/>
      <c r="P1713" s="222">
        <f>O1713*H1713</f>
        <v>0</v>
      </c>
      <c r="Q1713" s="222">
        <v>0.0085400000000000007</v>
      </c>
      <c r="R1713" s="222">
        <f>Q1713*H1713</f>
        <v>0.13749400000000003</v>
      </c>
      <c r="S1713" s="222">
        <v>0</v>
      </c>
      <c r="T1713" s="223">
        <f>S1713*H1713</f>
        <v>0</v>
      </c>
      <c r="U1713" s="40"/>
      <c r="V1713" s="40"/>
      <c r="W1713" s="40"/>
      <c r="X1713" s="40"/>
      <c r="Y1713" s="40"/>
      <c r="Z1713" s="40"/>
      <c r="AA1713" s="40"/>
      <c r="AB1713" s="40"/>
      <c r="AC1713" s="40"/>
      <c r="AD1713" s="40"/>
      <c r="AE1713" s="40"/>
      <c r="AR1713" s="224" t="s">
        <v>281</v>
      </c>
      <c r="AT1713" s="224" t="s">
        <v>142</v>
      </c>
      <c r="AU1713" s="224" t="s">
        <v>80</v>
      </c>
      <c r="AY1713" s="19" t="s">
        <v>140</v>
      </c>
      <c r="BE1713" s="225">
        <f>IF(N1713="základní",J1713,0)</f>
        <v>0</v>
      </c>
      <c r="BF1713" s="225">
        <f>IF(N1713="snížená",J1713,0)</f>
        <v>0</v>
      </c>
      <c r="BG1713" s="225">
        <f>IF(N1713="zákl. přenesená",J1713,0)</f>
        <v>0</v>
      </c>
      <c r="BH1713" s="225">
        <f>IF(N1713="sníž. přenesená",J1713,0)</f>
        <v>0</v>
      </c>
      <c r="BI1713" s="225">
        <f>IF(N1713="nulová",J1713,0)</f>
        <v>0</v>
      </c>
      <c r="BJ1713" s="19" t="s">
        <v>78</v>
      </c>
      <c r="BK1713" s="225">
        <f>ROUND(I1713*H1713,2)</f>
        <v>0</v>
      </c>
      <c r="BL1713" s="19" t="s">
        <v>281</v>
      </c>
      <c r="BM1713" s="224" t="s">
        <v>1239</v>
      </c>
    </row>
    <row r="1714" s="13" customFormat="1">
      <c r="A1714" s="13"/>
      <c r="B1714" s="231"/>
      <c r="C1714" s="232"/>
      <c r="D1714" s="233" t="s">
        <v>151</v>
      </c>
      <c r="E1714" s="234" t="s">
        <v>18</v>
      </c>
      <c r="F1714" s="235" t="s">
        <v>1240</v>
      </c>
      <c r="G1714" s="232"/>
      <c r="H1714" s="234" t="s">
        <v>18</v>
      </c>
      <c r="I1714" s="236"/>
      <c r="J1714" s="232"/>
      <c r="K1714" s="232"/>
      <c r="L1714" s="237"/>
      <c r="M1714" s="238"/>
      <c r="N1714" s="239"/>
      <c r="O1714" s="239"/>
      <c r="P1714" s="239"/>
      <c r="Q1714" s="239"/>
      <c r="R1714" s="239"/>
      <c r="S1714" s="239"/>
      <c r="T1714" s="240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41" t="s">
        <v>151</v>
      </c>
      <c r="AU1714" s="241" t="s">
        <v>80</v>
      </c>
      <c r="AV1714" s="13" t="s">
        <v>78</v>
      </c>
      <c r="AW1714" s="13" t="s">
        <v>33</v>
      </c>
      <c r="AX1714" s="13" t="s">
        <v>71</v>
      </c>
      <c r="AY1714" s="241" t="s">
        <v>140</v>
      </c>
    </row>
    <row r="1715" s="14" customFormat="1">
      <c r="A1715" s="14"/>
      <c r="B1715" s="242"/>
      <c r="C1715" s="243"/>
      <c r="D1715" s="233" t="s">
        <v>151</v>
      </c>
      <c r="E1715" s="244" t="s">
        <v>18</v>
      </c>
      <c r="F1715" s="245" t="s">
        <v>1241</v>
      </c>
      <c r="G1715" s="243"/>
      <c r="H1715" s="246">
        <v>4.7999999999999998</v>
      </c>
      <c r="I1715" s="247"/>
      <c r="J1715" s="243"/>
      <c r="K1715" s="243"/>
      <c r="L1715" s="248"/>
      <c r="M1715" s="249"/>
      <c r="N1715" s="250"/>
      <c r="O1715" s="250"/>
      <c r="P1715" s="250"/>
      <c r="Q1715" s="250"/>
      <c r="R1715" s="250"/>
      <c r="S1715" s="250"/>
      <c r="T1715" s="251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2" t="s">
        <v>151</v>
      </c>
      <c r="AU1715" s="252" t="s">
        <v>80</v>
      </c>
      <c r="AV1715" s="14" t="s">
        <v>80</v>
      </c>
      <c r="AW1715" s="14" t="s">
        <v>33</v>
      </c>
      <c r="AX1715" s="14" t="s">
        <v>71</v>
      </c>
      <c r="AY1715" s="252" t="s">
        <v>140</v>
      </c>
    </row>
    <row r="1716" s="13" customFormat="1">
      <c r="A1716" s="13"/>
      <c r="B1716" s="231"/>
      <c r="C1716" s="232"/>
      <c r="D1716" s="233" t="s">
        <v>151</v>
      </c>
      <c r="E1716" s="234" t="s">
        <v>18</v>
      </c>
      <c r="F1716" s="235" t="s">
        <v>1242</v>
      </c>
      <c r="G1716" s="232"/>
      <c r="H1716" s="234" t="s">
        <v>18</v>
      </c>
      <c r="I1716" s="236"/>
      <c r="J1716" s="232"/>
      <c r="K1716" s="232"/>
      <c r="L1716" s="237"/>
      <c r="M1716" s="238"/>
      <c r="N1716" s="239"/>
      <c r="O1716" s="239"/>
      <c r="P1716" s="239"/>
      <c r="Q1716" s="239"/>
      <c r="R1716" s="239"/>
      <c r="S1716" s="239"/>
      <c r="T1716" s="240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41" t="s">
        <v>151</v>
      </c>
      <c r="AU1716" s="241" t="s">
        <v>80</v>
      </c>
      <c r="AV1716" s="13" t="s">
        <v>78</v>
      </c>
      <c r="AW1716" s="13" t="s">
        <v>33</v>
      </c>
      <c r="AX1716" s="13" t="s">
        <v>71</v>
      </c>
      <c r="AY1716" s="241" t="s">
        <v>140</v>
      </c>
    </row>
    <row r="1717" s="14" customFormat="1">
      <c r="A1717" s="14"/>
      <c r="B1717" s="242"/>
      <c r="C1717" s="243"/>
      <c r="D1717" s="233" t="s">
        <v>151</v>
      </c>
      <c r="E1717" s="244" t="s">
        <v>18</v>
      </c>
      <c r="F1717" s="245" t="s">
        <v>1243</v>
      </c>
      <c r="G1717" s="243"/>
      <c r="H1717" s="246">
        <v>6.5999999999999996</v>
      </c>
      <c r="I1717" s="247"/>
      <c r="J1717" s="243"/>
      <c r="K1717" s="243"/>
      <c r="L1717" s="248"/>
      <c r="M1717" s="249"/>
      <c r="N1717" s="250"/>
      <c r="O1717" s="250"/>
      <c r="P1717" s="250"/>
      <c r="Q1717" s="250"/>
      <c r="R1717" s="250"/>
      <c r="S1717" s="250"/>
      <c r="T1717" s="251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2" t="s">
        <v>151</v>
      </c>
      <c r="AU1717" s="252" t="s">
        <v>80</v>
      </c>
      <c r="AV1717" s="14" t="s">
        <v>80</v>
      </c>
      <c r="AW1717" s="14" t="s">
        <v>33</v>
      </c>
      <c r="AX1717" s="14" t="s">
        <v>71</v>
      </c>
      <c r="AY1717" s="252" t="s">
        <v>140</v>
      </c>
    </row>
    <row r="1718" s="13" customFormat="1">
      <c r="A1718" s="13"/>
      <c r="B1718" s="231"/>
      <c r="C1718" s="232"/>
      <c r="D1718" s="233" t="s">
        <v>151</v>
      </c>
      <c r="E1718" s="234" t="s">
        <v>18</v>
      </c>
      <c r="F1718" s="235" t="s">
        <v>1244</v>
      </c>
      <c r="G1718" s="232"/>
      <c r="H1718" s="234" t="s">
        <v>18</v>
      </c>
      <c r="I1718" s="236"/>
      <c r="J1718" s="232"/>
      <c r="K1718" s="232"/>
      <c r="L1718" s="237"/>
      <c r="M1718" s="238"/>
      <c r="N1718" s="239"/>
      <c r="O1718" s="239"/>
      <c r="P1718" s="239"/>
      <c r="Q1718" s="239"/>
      <c r="R1718" s="239"/>
      <c r="S1718" s="239"/>
      <c r="T1718" s="240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41" t="s">
        <v>151</v>
      </c>
      <c r="AU1718" s="241" t="s">
        <v>80</v>
      </c>
      <c r="AV1718" s="13" t="s">
        <v>78</v>
      </c>
      <c r="AW1718" s="13" t="s">
        <v>33</v>
      </c>
      <c r="AX1718" s="13" t="s">
        <v>71</v>
      </c>
      <c r="AY1718" s="241" t="s">
        <v>140</v>
      </c>
    </row>
    <row r="1719" s="14" customFormat="1">
      <c r="A1719" s="14"/>
      <c r="B1719" s="242"/>
      <c r="C1719" s="243"/>
      <c r="D1719" s="233" t="s">
        <v>151</v>
      </c>
      <c r="E1719" s="244" t="s">
        <v>18</v>
      </c>
      <c r="F1719" s="245" t="s">
        <v>1245</v>
      </c>
      <c r="G1719" s="243"/>
      <c r="H1719" s="246">
        <v>4.7000000000000002</v>
      </c>
      <c r="I1719" s="247"/>
      <c r="J1719" s="243"/>
      <c r="K1719" s="243"/>
      <c r="L1719" s="248"/>
      <c r="M1719" s="249"/>
      <c r="N1719" s="250"/>
      <c r="O1719" s="250"/>
      <c r="P1719" s="250"/>
      <c r="Q1719" s="250"/>
      <c r="R1719" s="250"/>
      <c r="S1719" s="250"/>
      <c r="T1719" s="251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2" t="s">
        <v>151</v>
      </c>
      <c r="AU1719" s="252" t="s">
        <v>80</v>
      </c>
      <c r="AV1719" s="14" t="s">
        <v>80</v>
      </c>
      <c r="AW1719" s="14" t="s">
        <v>33</v>
      </c>
      <c r="AX1719" s="14" t="s">
        <v>71</v>
      </c>
      <c r="AY1719" s="252" t="s">
        <v>140</v>
      </c>
    </row>
    <row r="1720" s="15" customFormat="1">
      <c r="A1720" s="15"/>
      <c r="B1720" s="253"/>
      <c r="C1720" s="254"/>
      <c r="D1720" s="233" t="s">
        <v>151</v>
      </c>
      <c r="E1720" s="255" t="s">
        <v>18</v>
      </c>
      <c r="F1720" s="256" t="s">
        <v>154</v>
      </c>
      <c r="G1720" s="254"/>
      <c r="H1720" s="257">
        <v>16.099999999999998</v>
      </c>
      <c r="I1720" s="258"/>
      <c r="J1720" s="254"/>
      <c r="K1720" s="254"/>
      <c r="L1720" s="259"/>
      <c r="M1720" s="260"/>
      <c r="N1720" s="261"/>
      <c r="O1720" s="261"/>
      <c r="P1720" s="261"/>
      <c r="Q1720" s="261"/>
      <c r="R1720" s="261"/>
      <c r="S1720" s="261"/>
      <c r="T1720" s="262"/>
      <c r="U1720" s="15"/>
      <c r="V1720" s="15"/>
      <c r="W1720" s="15"/>
      <c r="X1720" s="15"/>
      <c r="Y1720" s="15"/>
      <c r="Z1720" s="15"/>
      <c r="AA1720" s="15"/>
      <c r="AB1720" s="15"/>
      <c r="AC1720" s="15"/>
      <c r="AD1720" s="15"/>
      <c r="AE1720" s="15"/>
      <c r="AT1720" s="263" t="s">
        <v>151</v>
      </c>
      <c r="AU1720" s="263" t="s">
        <v>80</v>
      </c>
      <c r="AV1720" s="15" t="s">
        <v>147</v>
      </c>
      <c r="AW1720" s="15" t="s">
        <v>33</v>
      </c>
      <c r="AX1720" s="15" t="s">
        <v>78</v>
      </c>
      <c r="AY1720" s="263" t="s">
        <v>140</v>
      </c>
    </row>
    <row r="1721" s="2" customFormat="1" ht="24.15" customHeight="1">
      <c r="A1721" s="40"/>
      <c r="B1721" s="41"/>
      <c r="C1721" s="214" t="s">
        <v>1246</v>
      </c>
      <c r="D1721" s="214" t="s">
        <v>142</v>
      </c>
      <c r="E1721" s="215" t="s">
        <v>1247</v>
      </c>
      <c r="F1721" s="216" t="s">
        <v>1248</v>
      </c>
      <c r="G1721" s="217" t="s">
        <v>345</v>
      </c>
      <c r="H1721" s="218">
        <v>16</v>
      </c>
      <c r="I1721" s="219"/>
      <c r="J1721" s="218">
        <f>ROUND(I1721*H1721,2)</f>
        <v>0</v>
      </c>
      <c r="K1721" s="216" t="s">
        <v>1207</v>
      </c>
      <c r="L1721" s="46"/>
      <c r="M1721" s="220" t="s">
        <v>18</v>
      </c>
      <c r="N1721" s="221" t="s">
        <v>42</v>
      </c>
      <c r="O1721" s="86"/>
      <c r="P1721" s="222">
        <f>O1721*H1721</f>
        <v>0</v>
      </c>
      <c r="Q1721" s="222">
        <v>0.0043600000000000002</v>
      </c>
      <c r="R1721" s="222">
        <f>Q1721*H1721</f>
        <v>0.069760000000000003</v>
      </c>
      <c r="S1721" s="222">
        <v>0</v>
      </c>
      <c r="T1721" s="223">
        <f>S1721*H1721</f>
        <v>0</v>
      </c>
      <c r="U1721" s="40"/>
      <c r="V1721" s="40"/>
      <c r="W1721" s="40"/>
      <c r="X1721" s="40"/>
      <c r="Y1721" s="40"/>
      <c r="Z1721" s="40"/>
      <c r="AA1721" s="40"/>
      <c r="AB1721" s="40"/>
      <c r="AC1721" s="40"/>
      <c r="AD1721" s="40"/>
      <c r="AE1721" s="40"/>
      <c r="AR1721" s="224" t="s">
        <v>281</v>
      </c>
      <c r="AT1721" s="224" t="s">
        <v>142</v>
      </c>
      <c r="AU1721" s="224" t="s">
        <v>80</v>
      </c>
      <c r="AY1721" s="19" t="s">
        <v>140</v>
      </c>
      <c r="BE1721" s="225">
        <f>IF(N1721="základní",J1721,0)</f>
        <v>0</v>
      </c>
      <c r="BF1721" s="225">
        <f>IF(N1721="snížená",J1721,0)</f>
        <v>0</v>
      </c>
      <c r="BG1721" s="225">
        <f>IF(N1721="zákl. přenesená",J1721,0)</f>
        <v>0</v>
      </c>
      <c r="BH1721" s="225">
        <f>IF(N1721="sníž. přenesená",J1721,0)</f>
        <v>0</v>
      </c>
      <c r="BI1721" s="225">
        <f>IF(N1721="nulová",J1721,0)</f>
        <v>0</v>
      </c>
      <c r="BJ1721" s="19" t="s">
        <v>78</v>
      </c>
      <c r="BK1721" s="225">
        <f>ROUND(I1721*H1721,2)</f>
        <v>0</v>
      </c>
      <c r="BL1721" s="19" t="s">
        <v>281</v>
      </c>
      <c r="BM1721" s="224" t="s">
        <v>1249</v>
      </c>
    </row>
    <row r="1722" s="13" customFormat="1">
      <c r="A1722" s="13"/>
      <c r="B1722" s="231"/>
      <c r="C1722" s="232"/>
      <c r="D1722" s="233" t="s">
        <v>151</v>
      </c>
      <c r="E1722" s="234" t="s">
        <v>18</v>
      </c>
      <c r="F1722" s="235" t="s">
        <v>1250</v>
      </c>
      <c r="G1722" s="232"/>
      <c r="H1722" s="234" t="s">
        <v>18</v>
      </c>
      <c r="I1722" s="236"/>
      <c r="J1722" s="232"/>
      <c r="K1722" s="232"/>
      <c r="L1722" s="237"/>
      <c r="M1722" s="238"/>
      <c r="N1722" s="239"/>
      <c r="O1722" s="239"/>
      <c r="P1722" s="239"/>
      <c r="Q1722" s="239"/>
      <c r="R1722" s="239"/>
      <c r="S1722" s="239"/>
      <c r="T1722" s="240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41" t="s">
        <v>151</v>
      </c>
      <c r="AU1722" s="241" t="s">
        <v>80</v>
      </c>
      <c r="AV1722" s="13" t="s">
        <v>78</v>
      </c>
      <c r="AW1722" s="13" t="s">
        <v>33</v>
      </c>
      <c r="AX1722" s="13" t="s">
        <v>71</v>
      </c>
      <c r="AY1722" s="241" t="s">
        <v>140</v>
      </c>
    </row>
    <row r="1723" s="14" customFormat="1">
      <c r="A1723" s="14"/>
      <c r="B1723" s="242"/>
      <c r="C1723" s="243"/>
      <c r="D1723" s="233" t="s">
        <v>151</v>
      </c>
      <c r="E1723" s="244" t="s">
        <v>18</v>
      </c>
      <c r="F1723" s="245" t="s">
        <v>281</v>
      </c>
      <c r="G1723" s="243"/>
      <c r="H1723" s="246">
        <v>16</v>
      </c>
      <c r="I1723" s="247"/>
      <c r="J1723" s="243"/>
      <c r="K1723" s="243"/>
      <c r="L1723" s="248"/>
      <c r="M1723" s="249"/>
      <c r="N1723" s="250"/>
      <c r="O1723" s="250"/>
      <c r="P1723" s="250"/>
      <c r="Q1723" s="250"/>
      <c r="R1723" s="250"/>
      <c r="S1723" s="250"/>
      <c r="T1723" s="251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2" t="s">
        <v>151</v>
      </c>
      <c r="AU1723" s="252" t="s">
        <v>80</v>
      </c>
      <c r="AV1723" s="14" t="s">
        <v>80</v>
      </c>
      <c r="AW1723" s="14" t="s">
        <v>33</v>
      </c>
      <c r="AX1723" s="14" t="s">
        <v>71</v>
      </c>
      <c r="AY1723" s="252" t="s">
        <v>140</v>
      </c>
    </row>
    <row r="1724" s="15" customFormat="1">
      <c r="A1724" s="15"/>
      <c r="B1724" s="253"/>
      <c r="C1724" s="254"/>
      <c r="D1724" s="233" t="s">
        <v>151</v>
      </c>
      <c r="E1724" s="255" t="s">
        <v>18</v>
      </c>
      <c r="F1724" s="256" t="s">
        <v>154</v>
      </c>
      <c r="G1724" s="254"/>
      <c r="H1724" s="257">
        <v>16</v>
      </c>
      <c r="I1724" s="258"/>
      <c r="J1724" s="254"/>
      <c r="K1724" s="254"/>
      <c r="L1724" s="259"/>
      <c r="M1724" s="260"/>
      <c r="N1724" s="261"/>
      <c r="O1724" s="261"/>
      <c r="P1724" s="261"/>
      <c r="Q1724" s="261"/>
      <c r="R1724" s="261"/>
      <c r="S1724" s="261"/>
      <c r="T1724" s="262"/>
      <c r="U1724" s="15"/>
      <c r="V1724" s="15"/>
      <c r="W1724" s="15"/>
      <c r="X1724" s="15"/>
      <c r="Y1724" s="15"/>
      <c r="Z1724" s="15"/>
      <c r="AA1724" s="15"/>
      <c r="AB1724" s="15"/>
      <c r="AC1724" s="15"/>
      <c r="AD1724" s="15"/>
      <c r="AE1724" s="15"/>
      <c r="AT1724" s="263" t="s">
        <v>151</v>
      </c>
      <c r="AU1724" s="263" t="s">
        <v>80</v>
      </c>
      <c r="AV1724" s="15" t="s">
        <v>147</v>
      </c>
      <c r="AW1724" s="15" t="s">
        <v>33</v>
      </c>
      <c r="AX1724" s="15" t="s">
        <v>78</v>
      </c>
      <c r="AY1724" s="263" t="s">
        <v>140</v>
      </c>
    </row>
    <row r="1725" s="2" customFormat="1" ht="24.15" customHeight="1">
      <c r="A1725" s="40"/>
      <c r="B1725" s="41"/>
      <c r="C1725" s="214" t="s">
        <v>1251</v>
      </c>
      <c r="D1725" s="214" t="s">
        <v>142</v>
      </c>
      <c r="E1725" s="215" t="s">
        <v>1252</v>
      </c>
      <c r="F1725" s="216" t="s">
        <v>1253</v>
      </c>
      <c r="G1725" s="217" t="s">
        <v>250</v>
      </c>
      <c r="H1725" s="218">
        <v>10</v>
      </c>
      <c r="I1725" s="219"/>
      <c r="J1725" s="218">
        <f>ROUND(I1725*H1725,2)</f>
        <v>0</v>
      </c>
      <c r="K1725" s="216" t="s">
        <v>146</v>
      </c>
      <c r="L1725" s="46"/>
      <c r="M1725" s="220" t="s">
        <v>18</v>
      </c>
      <c r="N1725" s="221" t="s">
        <v>42</v>
      </c>
      <c r="O1725" s="86"/>
      <c r="P1725" s="222">
        <f>O1725*H1725</f>
        <v>0</v>
      </c>
      <c r="Q1725" s="222">
        <v>0.00036000000000000002</v>
      </c>
      <c r="R1725" s="222">
        <f>Q1725*H1725</f>
        <v>0.0036000000000000003</v>
      </c>
      <c r="S1725" s="222">
        <v>0</v>
      </c>
      <c r="T1725" s="223">
        <f>S1725*H1725</f>
        <v>0</v>
      </c>
      <c r="U1725" s="40"/>
      <c r="V1725" s="40"/>
      <c r="W1725" s="40"/>
      <c r="X1725" s="40"/>
      <c r="Y1725" s="40"/>
      <c r="Z1725" s="40"/>
      <c r="AA1725" s="40"/>
      <c r="AB1725" s="40"/>
      <c r="AC1725" s="40"/>
      <c r="AD1725" s="40"/>
      <c r="AE1725" s="40"/>
      <c r="AR1725" s="224" t="s">
        <v>281</v>
      </c>
      <c r="AT1725" s="224" t="s">
        <v>142</v>
      </c>
      <c r="AU1725" s="224" t="s">
        <v>80</v>
      </c>
      <c r="AY1725" s="19" t="s">
        <v>140</v>
      </c>
      <c r="BE1725" s="225">
        <f>IF(N1725="základní",J1725,0)</f>
        <v>0</v>
      </c>
      <c r="BF1725" s="225">
        <f>IF(N1725="snížená",J1725,0)</f>
        <v>0</v>
      </c>
      <c r="BG1725" s="225">
        <f>IF(N1725="zákl. přenesená",J1725,0)</f>
        <v>0</v>
      </c>
      <c r="BH1725" s="225">
        <f>IF(N1725="sníž. přenesená",J1725,0)</f>
        <v>0</v>
      </c>
      <c r="BI1725" s="225">
        <f>IF(N1725="nulová",J1725,0)</f>
        <v>0</v>
      </c>
      <c r="BJ1725" s="19" t="s">
        <v>78</v>
      </c>
      <c r="BK1725" s="225">
        <f>ROUND(I1725*H1725,2)</f>
        <v>0</v>
      </c>
      <c r="BL1725" s="19" t="s">
        <v>281</v>
      </c>
      <c r="BM1725" s="224" t="s">
        <v>1254</v>
      </c>
    </row>
    <row r="1726" s="2" customFormat="1">
      <c r="A1726" s="40"/>
      <c r="B1726" s="41"/>
      <c r="C1726" s="42"/>
      <c r="D1726" s="226" t="s">
        <v>149</v>
      </c>
      <c r="E1726" s="42"/>
      <c r="F1726" s="227" t="s">
        <v>1255</v>
      </c>
      <c r="G1726" s="42"/>
      <c r="H1726" s="42"/>
      <c r="I1726" s="228"/>
      <c r="J1726" s="42"/>
      <c r="K1726" s="42"/>
      <c r="L1726" s="46"/>
      <c r="M1726" s="229"/>
      <c r="N1726" s="230"/>
      <c r="O1726" s="86"/>
      <c r="P1726" s="86"/>
      <c r="Q1726" s="86"/>
      <c r="R1726" s="86"/>
      <c r="S1726" s="86"/>
      <c r="T1726" s="87"/>
      <c r="U1726" s="40"/>
      <c r="V1726" s="40"/>
      <c r="W1726" s="40"/>
      <c r="X1726" s="40"/>
      <c r="Y1726" s="40"/>
      <c r="Z1726" s="40"/>
      <c r="AA1726" s="40"/>
      <c r="AB1726" s="40"/>
      <c r="AC1726" s="40"/>
      <c r="AD1726" s="40"/>
      <c r="AE1726" s="40"/>
      <c r="AT1726" s="19" t="s">
        <v>149</v>
      </c>
      <c r="AU1726" s="19" t="s">
        <v>80</v>
      </c>
    </row>
    <row r="1727" s="13" customFormat="1">
      <c r="A1727" s="13"/>
      <c r="B1727" s="231"/>
      <c r="C1727" s="232"/>
      <c r="D1727" s="233" t="s">
        <v>151</v>
      </c>
      <c r="E1727" s="234" t="s">
        <v>18</v>
      </c>
      <c r="F1727" s="235" t="s">
        <v>1256</v>
      </c>
      <c r="G1727" s="232"/>
      <c r="H1727" s="234" t="s">
        <v>18</v>
      </c>
      <c r="I1727" s="236"/>
      <c r="J1727" s="232"/>
      <c r="K1727" s="232"/>
      <c r="L1727" s="237"/>
      <c r="M1727" s="238"/>
      <c r="N1727" s="239"/>
      <c r="O1727" s="239"/>
      <c r="P1727" s="239"/>
      <c r="Q1727" s="239"/>
      <c r="R1727" s="239"/>
      <c r="S1727" s="239"/>
      <c r="T1727" s="240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41" t="s">
        <v>151</v>
      </c>
      <c r="AU1727" s="241" t="s">
        <v>80</v>
      </c>
      <c r="AV1727" s="13" t="s">
        <v>78</v>
      </c>
      <c r="AW1727" s="13" t="s">
        <v>33</v>
      </c>
      <c r="AX1727" s="13" t="s">
        <v>71</v>
      </c>
      <c r="AY1727" s="241" t="s">
        <v>140</v>
      </c>
    </row>
    <row r="1728" s="14" customFormat="1">
      <c r="A1728" s="14"/>
      <c r="B1728" s="242"/>
      <c r="C1728" s="243"/>
      <c r="D1728" s="233" t="s">
        <v>151</v>
      </c>
      <c r="E1728" s="244" t="s">
        <v>18</v>
      </c>
      <c r="F1728" s="245" t="s">
        <v>236</v>
      </c>
      <c r="G1728" s="243"/>
      <c r="H1728" s="246">
        <v>10</v>
      </c>
      <c r="I1728" s="247"/>
      <c r="J1728" s="243"/>
      <c r="K1728" s="243"/>
      <c r="L1728" s="248"/>
      <c r="M1728" s="249"/>
      <c r="N1728" s="250"/>
      <c r="O1728" s="250"/>
      <c r="P1728" s="250"/>
      <c r="Q1728" s="250"/>
      <c r="R1728" s="250"/>
      <c r="S1728" s="250"/>
      <c r="T1728" s="251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2" t="s">
        <v>151</v>
      </c>
      <c r="AU1728" s="252" t="s">
        <v>80</v>
      </c>
      <c r="AV1728" s="14" t="s">
        <v>80</v>
      </c>
      <c r="AW1728" s="14" t="s">
        <v>33</v>
      </c>
      <c r="AX1728" s="14" t="s">
        <v>71</v>
      </c>
      <c r="AY1728" s="252" t="s">
        <v>140</v>
      </c>
    </row>
    <row r="1729" s="15" customFormat="1">
      <c r="A1729" s="15"/>
      <c r="B1729" s="253"/>
      <c r="C1729" s="254"/>
      <c r="D1729" s="233" t="s">
        <v>151</v>
      </c>
      <c r="E1729" s="255" t="s">
        <v>18</v>
      </c>
      <c r="F1729" s="256" t="s">
        <v>154</v>
      </c>
      <c r="G1729" s="254"/>
      <c r="H1729" s="257">
        <v>10</v>
      </c>
      <c r="I1729" s="258"/>
      <c r="J1729" s="254"/>
      <c r="K1729" s="254"/>
      <c r="L1729" s="259"/>
      <c r="M1729" s="260"/>
      <c r="N1729" s="261"/>
      <c r="O1729" s="261"/>
      <c r="P1729" s="261"/>
      <c r="Q1729" s="261"/>
      <c r="R1729" s="261"/>
      <c r="S1729" s="261"/>
      <c r="T1729" s="262"/>
      <c r="U1729" s="15"/>
      <c r="V1729" s="15"/>
      <c r="W1729" s="15"/>
      <c r="X1729" s="15"/>
      <c r="Y1729" s="15"/>
      <c r="Z1729" s="15"/>
      <c r="AA1729" s="15"/>
      <c r="AB1729" s="15"/>
      <c r="AC1729" s="15"/>
      <c r="AD1729" s="15"/>
      <c r="AE1729" s="15"/>
      <c r="AT1729" s="263" t="s">
        <v>151</v>
      </c>
      <c r="AU1729" s="263" t="s">
        <v>80</v>
      </c>
      <c r="AV1729" s="15" t="s">
        <v>147</v>
      </c>
      <c r="AW1729" s="15" t="s">
        <v>33</v>
      </c>
      <c r="AX1729" s="15" t="s">
        <v>78</v>
      </c>
      <c r="AY1729" s="263" t="s">
        <v>140</v>
      </c>
    </row>
    <row r="1730" s="2" customFormat="1" ht="21.75" customHeight="1">
      <c r="A1730" s="40"/>
      <c r="B1730" s="41"/>
      <c r="C1730" s="214" t="s">
        <v>1257</v>
      </c>
      <c r="D1730" s="214" t="s">
        <v>142</v>
      </c>
      <c r="E1730" s="215" t="s">
        <v>1258</v>
      </c>
      <c r="F1730" s="216" t="s">
        <v>1259</v>
      </c>
      <c r="G1730" s="217" t="s">
        <v>345</v>
      </c>
      <c r="H1730" s="218">
        <v>26</v>
      </c>
      <c r="I1730" s="219"/>
      <c r="J1730" s="218">
        <f>ROUND(I1730*H1730,2)</f>
        <v>0</v>
      </c>
      <c r="K1730" s="216" t="s">
        <v>1207</v>
      </c>
      <c r="L1730" s="46"/>
      <c r="M1730" s="220" t="s">
        <v>18</v>
      </c>
      <c r="N1730" s="221" t="s">
        <v>42</v>
      </c>
      <c r="O1730" s="86"/>
      <c r="P1730" s="222">
        <f>O1730*H1730</f>
        <v>0</v>
      </c>
      <c r="Q1730" s="222">
        <v>0.0013699999999999999</v>
      </c>
      <c r="R1730" s="222">
        <f>Q1730*H1730</f>
        <v>0.035619999999999999</v>
      </c>
      <c r="S1730" s="222">
        <v>0</v>
      </c>
      <c r="T1730" s="223">
        <f>S1730*H1730</f>
        <v>0</v>
      </c>
      <c r="U1730" s="40"/>
      <c r="V1730" s="40"/>
      <c r="W1730" s="40"/>
      <c r="X1730" s="40"/>
      <c r="Y1730" s="40"/>
      <c r="Z1730" s="40"/>
      <c r="AA1730" s="40"/>
      <c r="AB1730" s="40"/>
      <c r="AC1730" s="40"/>
      <c r="AD1730" s="40"/>
      <c r="AE1730" s="40"/>
      <c r="AR1730" s="224" t="s">
        <v>281</v>
      </c>
      <c r="AT1730" s="224" t="s">
        <v>142</v>
      </c>
      <c r="AU1730" s="224" t="s">
        <v>80</v>
      </c>
      <c r="AY1730" s="19" t="s">
        <v>140</v>
      </c>
      <c r="BE1730" s="225">
        <f>IF(N1730="základní",J1730,0)</f>
        <v>0</v>
      </c>
      <c r="BF1730" s="225">
        <f>IF(N1730="snížená",J1730,0)</f>
        <v>0</v>
      </c>
      <c r="BG1730" s="225">
        <f>IF(N1730="zákl. přenesená",J1730,0)</f>
        <v>0</v>
      </c>
      <c r="BH1730" s="225">
        <f>IF(N1730="sníž. přenesená",J1730,0)</f>
        <v>0</v>
      </c>
      <c r="BI1730" s="225">
        <f>IF(N1730="nulová",J1730,0)</f>
        <v>0</v>
      </c>
      <c r="BJ1730" s="19" t="s">
        <v>78</v>
      </c>
      <c r="BK1730" s="225">
        <f>ROUND(I1730*H1730,2)</f>
        <v>0</v>
      </c>
      <c r="BL1730" s="19" t="s">
        <v>281</v>
      </c>
      <c r="BM1730" s="224" t="s">
        <v>1260</v>
      </c>
    </row>
    <row r="1731" s="13" customFormat="1">
      <c r="A1731" s="13"/>
      <c r="B1731" s="231"/>
      <c r="C1731" s="232"/>
      <c r="D1731" s="233" t="s">
        <v>151</v>
      </c>
      <c r="E1731" s="234" t="s">
        <v>18</v>
      </c>
      <c r="F1731" s="235" t="s">
        <v>1261</v>
      </c>
      <c r="G1731" s="232"/>
      <c r="H1731" s="234" t="s">
        <v>18</v>
      </c>
      <c r="I1731" s="236"/>
      <c r="J1731" s="232"/>
      <c r="K1731" s="232"/>
      <c r="L1731" s="237"/>
      <c r="M1731" s="238"/>
      <c r="N1731" s="239"/>
      <c r="O1731" s="239"/>
      <c r="P1731" s="239"/>
      <c r="Q1731" s="239"/>
      <c r="R1731" s="239"/>
      <c r="S1731" s="239"/>
      <c r="T1731" s="240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41" t="s">
        <v>151</v>
      </c>
      <c r="AU1731" s="241" t="s">
        <v>80</v>
      </c>
      <c r="AV1731" s="13" t="s">
        <v>78</v>
      </c>
      <c r="AW1731" s="13" t="s">
        <v>33</v>
      </c>
      <c r="AX1731" s="13" t="s">
        <v>71</v>
      </c>
      <c r="AY1731" s="241" t="s">
        <v>140</v>
      </c>
    </row>
    <row r="1732" s="14" customFormat="1">
      <c r="A1732" s="14"/>
      <c r="B1732" s="242"/>
      <c r="C1732" s="243"/>
      <c r="D1732" s="233" t="s">
        <v>151</v>
      </c>
      <c r="E1732" s="244" t="s">
        <v>18</v>
      </c>
      <c r="F1732" s="245" t="s">
        <v>288</v>
      </c>
      <c r="G1732" s="243"/>
      <c r="H1732" s="246">
        <v>17</v>
      </c>
      <c r="I1732" s="247"/>
      <c r="J1732" s="243"/>
      <c r="K1732" s="243"/>
      <c r="L1732" s="248"/>
      <c r="M1732" s="249"/>
      <c r="N1732" s="250"/>
      <c r="O1732" s="250"/>
      <c r="P1732" s="250"/>
      <c r="Q1732" s="250"/>
      <c r="R1732" s="250"/>
      <c r="S1732" s="250"/>
      <c r="T1732" s="251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2" t="s">
        <v>151</v>
      </c>
      <c r="AU1732" s="252" t="s">
        <v>80</v>
      </c>
      <c r="AV1732" s="14" t="s">
        <v>80</v>
      </c>
      <c r="AW1732" s="14" t="s">
        <v>33</v>
      </c>
      <c r="AX1732" s="14" t="s">
        <v>71</v>
      </c>
      <c r="AY1732" s="252" t="s">
        <v>140</v>
      </c>
    </row>
    <row r="1733" s="13" customFormat="1">
      <c r="A1733" s="13"/>
      <c r="B1733" s="231"/>
      <c r="C1733" s="232"/>
      <c r="D1733" s="233" t="s">
        <v>151</v>
      </c>
      <c r="E1733" s="234" t="s">
        <v>18</v>
      </c>
      <c r="F1733" s="235" t="s">
        <v>1262</v>
      </c>
      <c r="G1733" s="232"/>
      <c r="H1733" s="234" t="s">
        <v>18</v>
      </c>
      <c r="I1733" s="236"/>
      <c r="J1733" s="232"/>
      <c r="K1733" s="232"/>
      <c r="L1733" s="237"/>
      <c r="M1733" s="238"/>
      <c r="N1733" s="239"/>
      <c r="O1733" s="239"/>
      <c r="P1733" s="239"/>
      <c r="Q1733" s="239"/>
      <c r="R1733" s="239"/>
      <c r="S1733" s="239"/>
      <c r="T1733" s="240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41" t="s">
        <v>151</v>
      </c>
      <c r="AU1733" s="241" t="s">
        <v>80</v>
      </c>
      <c r="AV1733" s="13" t="s">
        <v>78</v>
      </c>
      <c r="AW1733" s="13" t="s">
        <v>33</v>
      </c>
      <c r="AX1733" s="13" t="s">
        <v>71</v>
      </c>
      <c r="AY1733" s="241" t="s">
        <v>140</v>
      </c>
    </row>
    <row r="1734" s="14" customFormat="1">
      <c r="A1734" s="14"/>
      <c r="B1734" s="242"/>
      <c r="C1734" s="243"/>
      <c r="D1734" s="233" t="s">
        <v>151</v>
      </c>
      <c r="E1734" s="244" t="s">
        <v>18</v>
      </c>
      <c r="F1734" s="245" t="s">
        <v>226</v>
      </c>
      <c r="G1734" s="243"/>
      <c r="H1734" s="246">
        <v>9</v>
      </c>
      <c r="I1734" s="247"/>
      <c r="J1734" s="243"/>
      <c r="K1734" s="243"/>
      <c r="L1734" s="248"/>
      <c r="M1734" s="249"/>
      <c r="N1734" s="250"/>
      <c r="O1734" s="250"/>
      <c r="P1734" s="250"/>
      <c r="Q1734" s="250"/>
      <c r="R1734" s="250"/>
      <c r="S1734" s="250"/>
      <c r="T1734" s="251"/>
      <c r="U1734" s="14"/>
      <c r="V1734" s="14"/>
      <c r="W1734" s="14"/>
      <c r="X1734" s="14"/>
      <c r="Y1734" s="14"/>
      <c r="Z1734" s="14"/>
      <c r="AA1734" s="14"/>
      <c r="AB1734" s="14"/>
      <c r="AC1734" s="14"/>
      <c r="AD1734" s="14"/>
      <c r="AE1734" s="14"/>
      <c r="AT1734" s="252" t="s">
        <v>151</v>
      </c>
      <c r="AU1734" s="252" t="s">
        <v>80</v>
      </c>
      <c r="AV1734" s="14" t="s">
        <v>80</v>
      </c>
      <c r="AW1734" s="14" t="s">
        <v>33</v>
      </c>
      <c r="AX1734" s="14" t="s">
        <v>71</v>
      </c>
      <c r="AY1734" s="252" t="s">
        <v>140</v>
      </c>
    </row>
    <row r="1735" s="15" customFormat="1">
      <c r="A1735" s="15"/>
      <c r="B1735" s="253"/>
      <c r="C1735" s="254"/>
      <c r="D1735" s="233" t="s">
        <v>151</v>
      </c>
      <c r="E1735" s="255" t="s">
        <v>18</v>
      </c>
      <c r="F1735" s="256" t="s">
        <v>154</v>
      </c>
      <c r="G1735" s="254"/>
      <c r="H1735" s="257">
        <v>26</v>
      </c>
      <c r="I1735" s="258"/>
      <c r="J1735" s="254"/>
      <c r="K1735" s="254"/>
      <c r="L1735" s="259"/>
      <c r="M1735" s="260"/>
      <c r="N1735" s="261"/>
      <c r="O1735" s="261"/>
      <c r="P1735" s="261"/>
      <c r="Q1735" s="261"/>
      <c r="R1735" s="261"/>
      <c r="S1735" s="261"/>
      <c r="T1735" s="262"/>
      <c r="U1735" s="15"/>
      <c r="V1735" s="15"/>
      <c r="W1735" s="15"/>
      <c r="X1735" s="15"/>
      <c r="Y1735" s="15"/>
      <c r="Z1735" s="15"/>
      <c r="AA1735" s="15"/>
      <c r="AB1735" s="15"/>
      <c r="AC1735" s="15"/>
      <c r="AD1735" s="15"/>
      <c r="AE1735" s="15"/>
      <c r="AT1735" s="263" t="s">
        <v>151</v>
      </c>
      <c r="AU1735" s="263" t="s">
        <v>80</v>
      </c>
      <c r="AV1735" s="15" t="s">
        <v>147</v>
      </c>
      <c r="AW1735" s="15" t="s">
        <v>33</v>
      </c>
      <c r="AX1735" s="15" t="s">
        <v>78</v>
      </c>
      <c r="AY1735" s="263" t="s">
        <v>140</v>
      </c>
    </row>
    <row r="1736" s="2" customFormat="1" ht="21.75" customHeight="1">
      <c r="A1736" s="40"/>
      <c r="B1736" s="41"/>
      <c r="C1736" s="214" t="s">
        <v>1263</v>
      </c>
      <c r="D1736" s="214" t="s">
        <v>142</v>
      </c>
      <c r="E1736" s="215" t="s">
        <v>1264</v>
      </c>
      <c r="F1736" s="216" t="s">
        <v>1265</v>
      </c>
      <c r="G1736" s="217" t="s">
        <v>345</v>
      </c>
      <c r="H1736" s="218">
        <v>80</v>
      </c>
      <c r="I1736" s="219"/>
      <c r="J1736" s="218">
        <f>ROUND(I1736*H1736,2)</f>
        <v>0</v>
      </c>
      <c r="K1736" s="216" t="s">
        <v>146</v>
      </c>
      <c r="L1736" s="46"/>
      <c r="M1736" s="220" t="s">
        <v>18</v>
      </c>
      <c r="N1736" s="221" t="s">
        <v>42</v>
      </c>
      <c r="O1736" s="86"/>
      <c r="P1736" s="222">
        <f>O1736*H1736</f>
        <v>0</v>
      </c>
      <c r="Q1736" s="222">
        <v>0.0016900000000000001</v>
      </c>
      <c r="R1736" s="222">
        <f>Q1736*H1736</f>
        <v>0.13520000000000002</v>
      </c>
      <c r="S1736" s="222">
        <v>0</v>
      </c>
      <c r="T1736" s="223">
        <f>S1736*H1736</f>
        <v>0</v>
      </c>
      <c r="U1736" s="40"/>
      <c r="V1736" s="40"/>
      <c r="W1736" s="40"/>
      <c r="X1736" s="40"/>
      <c r="Y1736" s="40"/>
      <c r="Z1736" s="40"/>
      <c r="AA1736" s="40"/>
      <c r="AB1736" s="40"/>
      <c r="AC1736" s="40"/>
      <c r="AD1736" s="40"/>
      <c r="AE1736" s="40"/>
      <c r="AR1736" s="224" t="s">
        <v>281</v>
      </c>
      <c r="AT1736" s="224" t="s">
        <v>142</v>
      </c>
      <c r="AU1736" s="224" t="s">
        <v>80</v>
      </c>
      <c r="AY1736" s="19" t="s">
        <v>140</v>
      </c>
      <c r="BE1736" s="225">
        <f>IF(N1736="základní",J1736,0)</f>
        <v>0</v>
      </c>
      <c r="BF1736" s="225">
        <f>IF(N1736="snížená",J1736,0)</f>
        <v>0</v>
      </c>
      <c r="BG1736" s="225">
        <f>IF(N1736="zákl. přenesená",J1736,0)</f>
        <v>0</v>
      </c>
      <c r="BH1736" s="225">
        <f>IF(N1736="sníž. přenesená",J1736,0)</f>
        <v>0</v>
      </c>
      <c r="BI1736" s="225">
        <f>IF(N1736="nulová",J1736,0)</f>
        <v>0</v>
      </c>
      <c r="BJ1736" s="19" t="s">
        <v>78</v>
      </c>
      <c r="BK1736" s="225">
        <f>ROUND(I1736*H1736,2)</f>
        <v>0</v>
      </c>
      <c r="BL1736" s="19" t="s">
        <v>281</v>
      </c>
      <c r="BM1736" s="224" t="s">
        <v>1266</v>
      </c>
    </row>
    <row r="1737" s="2" customFormat="1">
      <c r="A1737" s="40"/>
      <c r="B1737" s="41"/>
      <c r="C1737" s="42"/>
      <c r="D1737" s="226" t="s">
        <v>149</v>
      </c>
      <c r="E1737" s="42"/>
      <c r="F1737" s="227" t="s">
        <v>1267</v>
      </c>
      <c r="G1737" s="42"/>
      <c r="H1737" s="42"/>
      <c r="I1737" s="228"/>
      <c r="J1737" s="42"/>
      <c r="K1737" s="42"/>
      <c r="L1737" s="46"/>
      <c r="M1737" s="229"/>
      <c r="N1737" s="230"/>
      <c r="O1737" s="86"/>
      <c r="P1737" s="86"/>
      <c r="Q1737" s="86"/>
      <c r="R1737" s="86"/>
      <c r="S1737" s="86"/>
      <c r="T1737" s="87"/>
      <c r="U1737" s="40"/>
      <c r="V1737" s="40"/>
      <c r="W1737" s="40"/>
      <c r="X1737" s="40"/>
      <c r="Y1737" s="40"/>
      <c r="Z1737" s="40"/>
      <c r="AA1737" s="40"/>
      <c r="AB1737" s="40"/>
      <c r="AC1737" s="40"/>
      <c r="AD1737" s="40"/>
      <c r="AE1737" s="40"/>
      <c r="AT1737" s="19" t="s">
        <v>149</v>
      </c>
      <c r="AU1737" s="19" t="s">
        <v>80</v>
      </c>
    </row>
    <row r="1738" s="13" customFormat="1">
      <c r="A1738" s="13"/>
      <c r="B1738" s="231"/>
      <c r="C1738" s="232"/>
      <c r="D1738" s="233" t="s">
        <v>151</v>
      </c>
      <c r="E1738" s="234" t="s">
        <v>18</v>
      </c>
      <c r="F1738" s="235" t="s">
        <v>1268</v>
      </c>
      <c r="G1738" s="232"/>
      <c r="H1738" s="234" t="s">
        <v>18</v>
      </c>
      <c r="I1738" s="236"/>
      <c r="J1738" s="232"/>
      <c r="K1738" s="232"/>
      <c r="L1738" s="237"/>
      <c r="M1738" s="238"/>
      <c r="N1738" s="239"/>
      <c r="O1738" s="239"/>
      <c r="P1738" s="239"/>
      <c r="Q1738" s="239"/>
      <c r="R1738" s="239"/>
      <c r="S1738" s="239"/>
      <c r="T1738" s="240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41" t="s">
        <v>151</v>
      </c>
      <c r="AU1738" s="241" t="s">
        <v>80</v>
      </c>
      <c r="AV1738" s="13" t="s">
        <v>78</v>
      </c>
      <c r="AW1738" s="13" t="s">
        <v>33</v>
      </c>
      <c r="AX1738" s="13" t="s">
        <v>71</v>
      </c>
      <c r="AY1738" s="241" t="s">
        <v>140</v>
      </c>
    </row>
    <row r="1739" s="14" customFormat="1">
      <c r="A1739" s="14"/>
      <c r="B1739" s="242"/>
      <c r="C1739" s="243"/>
      <c r="D1739" s="233" t="s">
        <v>151</v>
      </c>
      <c r="E1739" s="244" t="s">
        <v>18</v>
      </c>
      <c r="F1739" s="245" t="s">
        <v>316</v>
      </c>
      <c r="G1739" s="243"/>
      <c r="H1739" s="246">
        <v>22</v>
      </c>
      <c r="I1739" s="247"/>
      <c r="J1739" s="243"/>
      <c r="K1739" s="243"/>
      <c r="L1739" s="248"/>
      <c r="M1739" s="249"/>
      <c r="N1739" s="250"/>
      <c r="O1739" s="250"/>
      <c r="P1739" s="250"/>
      <c r="Q1739" s="250"/>
      <c r="R1739" s="250"/>
      <c r="S1739" s="250"/>
      <c r="T1739" s="251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2" t="s">
        <v>151</v>
      </c>
      <c r="AU1739" s="252" t="s">
        <v>80</v>
      </c>
      <c r="AV1739" s="14" t="s">
        <v>80</v>
      </c>
      <c r="AW1739" s="14" t="s">
        <v>33</v>
      </c>
      <c r="AX1739" s="14" t="s">
        <v>71</v>
      </c>
      <c r="AY1739" s="252" t="s">
        <v>140</v>
      </c>
    </row>
    <row r="1740" s="13" customFormat="1">
      <c r="A1740" s="13"/>
      <c r="B1740" s="231"/>
      <c r="C1740" s="232"/>
      <c r="D1740" s="233" t="s">
        <v>151</v>
      </c>
      <c r="E1740" s="234" t="s">
        <v>18</v>
      </c>
      <c r="F1740" s="235" t="s">
        <v>1269</v>
      </c>
      <c r="G1740" s="232"/>
      <c r="H1740" s="234" t="s">
        <v>18</v>
      </c>
      <c r="I1740" s="236"/>
      <c r="J1740" s="232"/>
      <c r="K1740" s="232"/>
      <c r="L1740" s="237"/>
      <c r="M1740" s="238"/>
      <c r="N1740" s="239"/>
      <c r="O1740" s="239"/>
      <c r="P1740" s="239"/>
      <c r="Q1740" s="239"/>
      <c r="R1740" s="239"/>
      <c r="S1740" s="239"/>
      <c r="T1740" s="240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41" t="s">
        <v>151</v>
      </c>
      <c r="AU1740" s="241" t="s">
        <v>80</v>
      </c>
      <c r="AV1740" s="13" t="s">
        <v>78</v>
      </c>
      <c r="AW1740" s="13" t="s">
        <v>33</v>
      </c>
      <c r="AX1740" s="13" t="s">
        <v>71</v>
      </c>
      <c r="AY1740" s="241" t="s">
        <v>140</v>
      </c>
    </row>
    <row r="1741" s="14" customFormat="1">
      <c r="A1741" s="14"/>
      <c r="B1741" s="242"/>
      <c r="C1741" s="243"/>
      <c r="D1741" s="233" t="s">
        <v>151</v>
      </c>
      <c r="E1741" s="244" t="s">
        <v>18</v>
      </c>
      <c r="F1741" s="245" t="s">
        <v>773</v>
      </c>
      <c r="G1741" s="243"/>
      <c r="H1741" s="246">
        <v>58</v>
      </c>
      <c r="I1741" s="247"/>
      <c r="J1741" s="243"/>
      <c r="K1741" s="243"/>
      <c r="L1741" s="248"/>
      <c r="M1741" s="249"/>
      <c r="N1741" s="250"/>
      <c r="O1741" s="250"/>
      <c r="P1741" s="250"/>
      <c r="Q1741" s="250"/>
      <c r="R1741" s="250"/>
      <c r="S1741" s="250"/>
      <c r="T1741" s="251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2" t="s">
        <v>151</v>
      </c>
      <c r="AU1741" s="252" t="s">
        <v>80</v>
      </c>
      <c r="AV1741" s="14" t="s">
        <v>80</v>
      </c>
      <c r="AW1741" s="14" t="s">
        <v>33</v>
      </c>
      <c r="AX1741" s="14" t="s">
        <v>71</v>
      </c>
      <c r="AY1741" s="252" t="s">
        <v>140</v>
      </c>
    </row>
    <row r="1742" s="15" customFormat="1">
      <c r="A1742" s="15"/>
      <c r="B1742" s="253"/>
      <c r="C1742" s="254"/>
      <c r="D1742" s="233" t="s">
        <v>151</v>
      </c>
      <c r="E1742" s="255" t="s">
        <v>18</v>
      </c>
      <c r="F1742" s="256" t="s">
        <v>154</v>
      </c>
      <c r="G1742" s="254"/>
      <c r="H1742" s="257">
        <v>80</v>
      </c>
      <c r="I1742" s="258"/>
      <c r="J1742" s="254"/>
      <c r="K1742" s="254"/>
      <c r="L1742" s="259"/>
      <c r="M1742" s="260"/>
      <c r="N1742" s="261"/>
      <c r="O1742" s="261"/>
      <c r="P1742" s="261"/>
      <c r="Q1742" s="261"/>
      <c r="R1742" s="261"/>
      <c r="S1742" s="261"/>
      <c r="T1742" s="262"/>
      <c r="U1742" s="15"/>
      <c r="V1742" s="15"/>
      <c r="W1742" s="15"/>
      <c r="X1742" s="15"/>
      <c r="Y1742" s="15"/>
      <c r="Z1742" s="15"/>
      <c r="AA1742" s="15"/>
      <c r="AB1742" s="15"/>
      <c r="AC1742" s="15"/>
      <c r="AD1742" s="15"/>
      <c r="AE1742" s="15"/>
      <c r="AT1742" s="263" t="s">
        <v>151</v>
      </c>
      <c r="AU1742" s="263" t="s">
        <v>80</v>
      </c>
      <c r="AV1742" s="15" t="s">
        <v>147</v>
      </c>
      <c r="AW1742" s="15" t="s">
        <v>33</v>
      </c>
      <c r="AX1742" s="15" t="s">
        <v>78</v>
      </c>
      <c r="AY1742" s="263" t="s">
        <v>140</v>
      </c>
    </row>
    <row r="1743" s="2" customFormat="1" ht="24.15" customHeight="1">
      <c r="A1743" s="40"/>
      <c r="B1743" s="41"/>
      <c r="C1743" s="214" t="s">
        <v>1270</v>
      </c>
      <c r="D1743" s="214" t="s">
        <v>142</v>
      </c>
      <c r="E1743" s="215" t="s">
        <v>1271</v>
      </c>
      <c r="F1743" s="216" t="s">
        <v>1272</v>
      </c>
      <c r="G1743" s="217" t="s">
        <v>345</v>
      </c>
      <c r="H1743" s="218">
        <v>51</v>
      </c>
      <c r="I1743" s="219"/>
      <c r="J1743" s="218">
        <f>ROUND(I1743*H1743,2)</f>
        <v>0</v>
      </c>
      <c r="K1743" s="216" t="s">
        <v>1207</v>
      </c>
      <c r="L1743" s="46"/>
      <c r="M1743" s="220" t="s">
        <v>18</v>
      </c>
      <c r="N1743" s="221" t="s">
        <v>42</v>
      </c>
      <c r="O1743" s="86"/>
      <c r="P1743" s="222">
        <f>O1743*H1743</f>
        <v>0</v>
      </c>
      <c r="Q1743" s="222">
        <v>0.0064099999999999999</v>
      </c>
      <c r="R1743" s="222">
        <f>Q1743*H1743</f>
        <v>0.32690999999999998</v>
      </c>
      <c r="S1743" s="222">
        <v>0</v>
      </c>
      <c r="T1743" s="223">
        <f>S1743*H1743</f>
        <v>0</v>
      </c>
      <c r="U1743" s="40"/>
      <c r="V1743" s="40"/>
      <c r="W1743" s="40"/>
      <c r="X1743" s="40"/>
      <c r="Y1743" s="40"/>
      <c r="Z1743" s="40"/>
      <c r="AA1743" s="40"/>
      <c r="AB1743" s="40"/>
      <c r="AC1743" s="40"/>
      <c r="AD1743" s="40"/>
      <c r="AE1743" s="40"/>
      <c r="AR1743" s="224" t="s">
        <v>281</v>
      </c>
      <c r="AT1743" s="224" t="s">
        <v>142</v>
      </c>
      <c r="AU1743" s="224" t="s">
        <v>80</v>
      </c>
      <c r="AY1743" s="19" t="s">
        <v>140</v>
      </c>
      <c r="BE1743" s="225">
        <f>IF(N1743="základní",J1743,0)</f>
        <v>0</v>
      </c>
      <c r="BF1743" s="225">
        <f>IF(N1743="snížená",J1743,0)</f>
        <v>0</v>
      </c>
      <c r="BG1743" s="225">
        <f>IF(N1743="zákl. přenesená",J1743,0)</f>
        <v>0</v>
      </c>
      <c r="BH1743" s="225">
        <f>IF(N1743="sníž. přenesená",J1743,0)</f>
        <v>0</v>
      </c>
      <c r="BI1743" s="225">
        <f>IF(N1743="nulová",J1743,0)</f>
        <v>0</v>
      </c>
      <c r="BJ1743" s="19" t="s">
        <v>78</v>
      </c>
      <c r="BK1743" s="225">
        <f>ROUND(I1743*H1743,2)</f>
        <v>0</v>
      </c>
      <c r="BL1743" s="19" t="s">
        <v>281</v>
      </c>
      <c r="BM1743" s="224" t="s">
        <v>1273</v>
      </c>
    </row>
    <row r="1744" s="13" customFormat="1">
      <c r="A1744" s="13"/>
      <c r="B1744" s="231"/>
      <c r="C1744" s="232"/>
      <c r="D1744" s="233" t="s">
        <v>151</v>
      </c>
      <c r="E1744" s="234" t="s">
        <v>18</v>
      </c>
      <c r="F1744" s="235" t="s">
        <v>1274</v>
      </c>
      <c r="G1744" s="232"/>
      <c r="H1744" s="234" t="s">
        <v>18</v>
      </c>
      <c r="I1744" s="236"/>
      <c r="J1744" s="232"/>
      <c r="K1744" s="232"/>
      <c r="L1744" s="237"/>
      <c r="M1744" s="238"/>
      <c r="N1744" s="239"/>
      <c r="O1744" s="239"/>
      <c r="P1744" s="239"/>
      <c r="Q1744" s="239"/>
      <c r="R1744" s="239"/>
      <c r="S1744" s="239"/>
      <c r="T1744" s="240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41" t="s">
        <v>151</v>
      </c>
      <c r="AU1744" s="241" t="s">
        <v>80</v>
      </c>
      <c r="AV1744" s="13" t="s">
        <v>78</v>
      </c>
      <c r="AW1744" s="13" t="s">
        <v>33</v>
      </c>
      <c r="AX1744" s="13" t="s">
        <v>71</v>
      </c>
      <c r="AY1744" s="241" t="s">
        <v>140</v>
      </c>
    </row>
    <row r="1745" s="14" customFormat="1">
      <c r="A1745" s="14"/>
      <c r="B1745" s="242"/>
      <c r="C1745" s="243"/>
      <c r="D1745" s="233" t="s">
        <v>151</v>
      </c>
      <c r="E1745" s="244" t="s">
        <v>18</v>
      </c>
      <c r="F1745" s="245" t="s">
        <v>424</v>
      </c>
      <c r="G1745" s="243"/>
      <c r="H1745" s="246">
        <v>31</v>
      </c>
      <c r="I1745" s="247"/>
      <c r="J1745" s="243"/>
      <c r="K1745" s="243"/>
      <c r="L1745" s="248"/>
      <c r="M1745" s="249"/>
      <c r="N1745" s="250"/>
      <c r="O1745" s="250"/>
      <c r="P1745" s="250"/>
      <c r="Q1745" s="250"/>
      <c r="R1745" s="250"/>
      <c r="S1745" s="250"/>
      <c r="T1745" s="251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2" t="s">
        <v>151</v>
      </c>
      <c r="AU1745" s="252" t="s">
        <v>80</v>
      </c>
      <c r="AV1745" s="14" t="s">
        <v>80</v>
      </c>
      <c r="AW1745" s="14" t="s">
        <v>33</v>
      </c>
      <c r="AX1745" s="14" t="s">
        <v>71</v>
      </c>
      <c r="AY1745" s="252" t="s">
        <v>140</v>
      </c>
    </row>
    <row r="1746" s="13" customFormat="1">
      <c r="A1746" s="13"/>
      <c r="B1746" s="231"/>
      <c r="C1746" s="232"/>
      <c r="D1746" s="233" t="s">
        <v>151</v>
      </c>
      <c r="E1746" s="234" t="s">
        <v>18</v>
      </c>
      <c r="F1746" s="235" t="s">
        <v>1275</v>
      </c>
      <c r="G1746" s="232"/>
      <c r="H1746" s="234" t="s">
        <v>18</v>
      </c>
      <c r="I1746" s="236"/>
      <c r="J1746" s="232"/>
      <c r="K1746" s="232"/>
      <c r="L1746" s="237"/>
      <c r="M1746" s="238"/>
      <c r="N1746" s="239"/>
      <c r="O1746" s="239"/>
      <c r="P1746" s="239"/>
      <c r="Q1746" s="239"/>
      <c r="R1746" s="239"/>
      <c r="S1746" s="239"/>
      <c r="T1746" s="240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41" t="s">
        <v>151</v>
      </c>
      <c r="AU1746" s="241" t="s">
        <v>80</v>
      </c>
      <c r="AV1746" s="13" t="s">
        <v>78</v>
      </c>
      <c r="AW1746" s="13" t="s">
        <v>33</v>
      </c>
      <c r="AX1746" s="13" t="s">
        <v>71</v>
      </c>
      <c r="AY1746" s="241" t="s">
        <v>140</v>
      </c>
    </row>
    <row r="1747" s="14" customFormat="1">
      <c r="A1747" s="14"/>
      <c r="B1747" s="242"/>
      <c r="C1747" s="243"/>
      <c r="D1747" s="233" t="s">
        <v>151</v>
      </c>
      <c r="E1747" s="244" t="s">
        <v>18</v>
      </c>
      <c r="F1747" s="245" t="s">
        <v>306</v>
      </c>
      <c r="G1747" s="243"/>
      <c r="H1747" s="246">
        <v>20</v>
      </c>
      <c r="I1747" s="247"/>
      <c r="J1747" s="243"/>
      <c r="K1747" s="243"/>
      <c r="L1747" s="248"/>
      <c r="M1747" s="249"/>
      <c r="N1747" s="250"/>
      <c r="O1747" s="250"/>
      <c r="P1747" s="250"/>
      <c r="Q1747" s="250"/>
      <c r="R1747" s="250"/>
      <c r="S1747" s="250"/>
      <c r="T1747" s="251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2" t="s">
        <v>151</v>
      </c>
      <c r="AU1747" s="252" t="s">
        <v>80</v>
      </c>
      <c r="AV1747" s="14" t="s">
        <v>80</v>
      </c>
      <c r="AW1747" s="14" t="s">
        <v>33</v>
      </c>
      <c r="AX1747" s="14" t="s">
        <v>71</v>
      </c>
      <c r="AY1747" s="252" t="s">
        <v>140</v>
      </c>
    </row>
    <row r="1748" s="15" customFormat="1">
      <c r="A1748" s="15"/>
      <c r="B1748" s="253"/>
      <c r="C1748" s="254"/>
      <c r="D1748" s="233" t="s">
        <v>151</v>
      </c>
      <c r="E1748" s="255" t="s">
        <v>18</v>
      </c>
      <c r="F1748" s="256" t="s">
        <v>154</v>
      </c>
      <c r="G1748" s="254"/>
      <c r="H1748" s="257">
        <v>51</v>
      </c>
      <c r="I1748" s="258"/>
      <c r="J1748" s="254"/>
      <c r="K1748" s="254"/>
      <c r="L1748" s="259"/>
      <c r="M1748" s="260"/>
      <c r="N1748" s="261"/>
      <c r="O1748" s="261"/>
      <c r="P1748" s="261"/>
      <c r="Q1748" s="261"/>
      <c r="R1748" s="261"/>
      <c r="S1748" s="261"/>
      <c r="T1748" s="262"/>
      <c r="U1748" s="15"/>
      <c r="V1748" s="15"/>
      <c r="W1748" s="15"/>
      <c r="X1748" s="15"/>
      <c r="Y1748" s="15"/>
      <c r="Z1748" s="15"/>
      <c r="AA1748" s="15"/>
      <c r="AB1748" s="15"/>
      <c r="AC1748" s="15"/>
      <c r="AD1748" s="15"/>
      <c r="AE1748" s="15"/>
      <c r="AT1748" s="263" t="s">
        <v>151</v>
      </c>
      <c r="AU1748" s="263" t="s">
        <v>80</v>
      </c>
      <c r="AV1748" s="15" t="s">
        <v>147</v>
      </c>
      <c r="AW1748" s="15" t="s">
        <v>33</v>
      </c>
      <c r="AX1748" s="15" t="s">
        <v>78</v>
      </c>
      <c r="AY1748" s="263" t="s">
        <v>140</v>
      </c>
    </row>
    <row r="1749" s="2" customFormat="1" ht="24.15" customHeight="1">
      <c r="A1749" s="40"/>
      <c r="B1749" s="41"/>
      <c r="C1749" s="214" t="s">
        <v>1276</v>
      </c>
      <c r="D1749" s="214" t="s">
        <v>142</v>
      </c>
      <c r="E1749" s="215" t="s">
        <v>1277</v>
      </c>
      <c r="F1749" s="216" t="s">
        <v>1278</v>
      </c>
      <c r="G1749" s="217" t="s">
        <v>345</v>
      </c>
      <c r="H1749" s="218">
        <v>122</v>
      </c>
      <c r="I1749" s="219"/>
      <c r="J1749" s="218">
        <f>ROUND(I1749*H1749,2)</f>
        <v>0</v>
      </c>
      <c r="K1749" s="216" t="s">
        <v>1207</v>
      </c>
      <c r="L1749" s="46"/>
      <c r="M1749" s="220" t="s">
        <v>18</v>
      </c>
      <c r="N1749" s="221" t="s">
        <v>42</v>
      </c>
      <c r="O1749" s="86"/>
      <c r="P1749" s="222">
        <f>O1749*H1749</f>
        <v>0</v>
      </c>
      <c r="Q1749" s="222">
        <v>0.0028600000000000001</v>
      </c>
      <c r="R1749" s="222">
        <f>Q1749*H1749</f>
        <v>0.34892000000000001</v>
      </c>
      <c r="S1749" s="222">
        <v>0</v>
      </c>
      <c r="T1749" s="223">
        <f>S1749*H1749</f>
        <v>0</v>
      </c>
      <c r="U1749" s="40"/>
      <c r="V1749" s="40"/>
      <c r="W1749" s="40"/>
      <c r="X1749" s="40"/>
      <c r="Y1749" s="40"/>
      <c r="Z1749" s="40"/>
      <c r="AA1749" s="40"/>
      <c r="AB1749" s="40"/>
      <c r="AC1749" s="40"/>
      <c r="AD1749" s="40"/>
      <c r="AE1749" s="40"/>
      <c r="AR1749" s="224" t="s">
        <v>281</v>
      </c>
      <c r="AT1749" s="224" t="s">
        <v>142</v>
      </c>
      <c r="AU1749" s="224" t="s">
        <v>80</v>
      </c>
      <c r="AY1749" s="19" t="s">
        <v>140</v>
      </c>
      <c r="BE1749" s="225">
        <f>IF(N1749="základní",J1749,0)</f>
        <v>0</v>
      </c>
      <c r="BF1749" s="225">
        <f>IF(N1749="snížená",J1749,0)</f>
        <v>0</v>
      </c>
      <c r="BG1749" s="225">
        <f>IF(N1749="zákl. přenesená",J1749,0)</f>
        <v>0</v>
      </c>
      <c r="BH1749" s="225">
        <f>IF(N1749="sníž. přenesená",J1749,0)</f>
        <v>0</v>
      </c>
      <c r="BI1749" s="225">
        <f>IF(N1749="nulová",J1749,0)</f>
        <v>0</v>
      </c>
      <c r="BJ1749" s="19" t="s">
        <v>78</v>
      </c>
      <c r="BK1749" s="225">
        <f>ROUND(I1749*H1749,2)</f>
        <v>0</v>
      </c>
      <c r="BL1749" s="19" t="s">
        <v>281</v>
      </c>
      <c r="BM1749" s="224" t="s">
        <v>1279</v>
      </c>
    </row>
    <row r="1750" s="13" customFormat="1">
      <c r="A1750" s="13"/>
      <c r="B1750" s="231"/>
      <c r="C1750" s="232"/>
      <c r="D1750" s="233" t="s">
        <v>151</v>
      </c>
      <c r="E1750" s="234" t="s">
        <v>18</v>
      </c>
      <c r="F1750" s="235" t="s">
        <v>1280</v>
      </c>
      <c r="G1750" s="232"/>
      <c r="H1750" s="234" t="s">
        <v>18</v>
      </c>
      <c r="I1750" s="236"/>
      <c r="J1750" s="232"/>
      <c r="K1750" s="232"/>
      <c r="L1750" s="237"/>
      <c r="M1750" s="238"/>
      <c r="N1750" s="239"/>
      <c r="O1750" s="239"/>
      <c r="P1750" s="239"/>
      <c r="Q1750" s="239"/>
      <c r="R1750" s="239"/>
      <c r="S1750" s="239"/>
      <c r="T1750" s="240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41" t="s">
        <v>151</v>
      </c>
      <c r="AU1750" s="241" t="s">
        <v>80</v>
      </c>
      <c r="AV1750" s="13" t="s">
        <v>78</v>
      </c>
      <c r="AW1750" s="13" t="s">
        <v>33</v>
      </c>
      <c r="AX1750" s="13" t="s">
        <v>71</v>
      </c>
      <c r="AY1750" s="241" t="s">
        <v>140</v>
      </c>
    </row>
    <row r="1751" s="14" customFormat="1">
      <c r="A1751" s="14"/>
      <c r="B1751" s="242"/>
      <c r="C1751" s="243"/>
      <c r="D1751" s="233" t="s">
        <v>151</v>
      </c>
      <c r="E1751" s="244" t="s">
        <v>18</v>
      </c>
      <c r="F1751" s="245" t="s">
        <v>749</v>
      </c>
      <c r="G1751" s="243"/>
      <c r="H1751" s="246">
        <v>56</v>
      </c>
      <c r="I1751" s="247"/>
      <c r="J1751" s="243"/>
      <c r="K1751" s="243"/>
      <c r="L1751" s="248"/>
      <c r="M1751" s="249"/>
      <c r="N1751" s="250"/>
      <c r="O1751" s="250"/>
      <c r="P1751" s="250"/>
      <c r="Q1751" s="250"/>
      <c r="R1751" s="250"/>
      <c r="S1751" s="250"/>
      <c r="T1751" s="251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2" t="s">
        <v>151</v>
      </c>
      <c r="AU1751" s="252" t="s">
        <v>80</v>
      </c>
      <c r="AV1751" s="14" t="s">
        <v>80</v>
      </c>
      <c r="AW1751" s="14" t="s">
        <v>33</v>
      </c>
      <c r="AX1751" s="14" t="s">
        <v>71</v>
      </c>
      <c r="AY1751" s="252" t="s">
        <v>140</v>
      </c>
    </row>
    <row r="1752" s="13" customFormat="1">
      <c r="A1752" s="13"/>
      <c r="B1752" s="231"/>
      <c r="C1752" s="232"/>
      <c r="D1752" s="233" t="s">
        <v>151</v>
      </c>
      <c r="E1752" s="234" t="s">
        <v>18</v>
      </c>
      <c r="F1752" s="235" t="s">
        <v>1281</v>
      </c>
      <c r="G1752" s="232"/>
      <c r="H1752" s="234" t="s">
        <v>18</v>
      </c>
      <c r="I1752" s="236"/>
      <c r="J1752" s="232"/>
      <c r="K1752" s="232"/>
      <c r="L1752" s="237"/>
      <c r="M1752" s="238"/>
      <c r="N1752" s="239"/>
      <c r="O1752" s="239"/>
      <c r="P1752" s="239"/>
      <c r="Q1752" s="239"/>
      <c r="R1752" s="239"/>
      <c r="S1752" s="239"/>
      <c r="T1752" s="240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41" t="s">
        <v>151</v>
      </c>
      <c r="AU1752" s="241" t="s">
        <v>80</v>
      </c>
      <c r="AV1752" s="13" t="s">
        <v>78</v>
      </c>
      <c r="AW1752" s="13" t="s">
        <v>33</v>
      </c>
      <c r="AX1752" s="13" t="s">
        <v>71</v>
      </c>
      <c r="AY1752" s="241" t="s">
        <v>140</v>
      </c>
    </row>
    <row r="1753" s="14" customFormat="1">
      <c r="A1753" s="14"/>
      <c r="B1753" s="242"/>
      <c r="C1753" s="243"/>
      <c r="D1753" s="233" t="s">
        <v>151</v>
      </c>
      <c r="E1753" s="244" t="s">
        <v>18</v>
      </c>
      <c r="F1753" s="245" t="s">
        <v>829</v>
      </c>
      <c r="G1753" s="243"/>
      <c r="H1753" s="246">
        <v>66</v>
      </c>
      <c r="I1753" s="247"/>
      <c r="J1753" s="243"/>
      <c r="K1753" s="243"/>
      <c r="L1753" s="248"/>
      <c r="M1753" s="249"/>
      <c r="N1753" s="250"/>
      <c r="O1753" s="250"/>
      <c r="P1753" s="250"/>
      <c r="Q1753" s="250"/>
      <c r="R1753" s="250"/>
      <c r="S1753" s="250"/>
      <c r="T1753" s="251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2" t="s">
        <v>151</v>
      </c>
      <c r="AU1753" s="252" t="s">
        <v>80</v>
      </c>
      <c r="AV1753" s="14" t="s">
        <v>80</v>
      </c>
      <c r="AW1753" s="14" t="s">
        <v>33</v>
      </c>
      <c r="AX1753" s="14" t="s">
        <v>71</v>
      </c>
      <c r="AY1753" s="252" t="s">
        <v>140</v>
      </c>
    </row>
    <row r="1754" s="15" customFormat="1">
      <c r="A1754" s="15"/>
      <c r="B1754" s="253"/>
      <c r="C1754" s="254"/>
      <c r="D1754" s="233" t="s">
        <v>151</v>
      </c>
      <c r="E1754" s="255" t="s">
        <v>18</v>
      </c>
      <c r="F1754" s="256" t="s">
        <v>154</v>
      </c>
      <c r="G1754" s="254"/>
      <c r="H1754" s="257">
        <v>122</v>
      </c>
      <c r="I1754" s="258"/>
      <c r="J1754" s="254"/>
      <c r="K1754" s="254"/>
      <c r="L1754" s="259"/>
      <c r="M1754" s="260"/>
      <c r="N1754" s="261"/>
      <c r="O1754" s="261"/>
      <c r="P1754" s="261"/>
      <c r="Q1754" s="261"/>
      <c r="R1754" s="261"/>
      <c r="S1754" s="261"/>
      <c r="T1754" s="262"/>
      <c r="U1754" s="15"/>
      <c r="V1754" s="15"/>
      <c r="W1754" s="15"/>
      <c r="X1754" s="15"/>
      <c r="Y1754" s="15"/>
      <c r="Z1754" s="15"/>
      <c r="AA1754" s="15"/>
      <c r="AB1754" s="15"/>
      <c r="AC1754" s="15"/>
      <c r="AD1754" s="15"/>
      <c r="AE1754" s="15"/>
      <c r="AT1754" s="263" t="s">
        <v>151</v>
      </c>
      <c r="AU1754" s="263" t="s">
        <v>80</v>
      </c>
      <c r="AV1754" s="15" t="s">
        <v>147</v>
      </c>
      <c r="AW1754" s="15" t="s">
        <v>33</v>
      </c>
      <c r="AX1754" s="15" t="s">
        <v>78</v>
      </c>
      <c r="AY1754" s="263" t="s">
        <v>140</v>
      </c>
    </row>
    <row r="1755" s="2" customFormat="1" ht="24.15" customHeight="1">
      <c r="A1755" s="40"/>
      <c r="B1755" s="41"/>
      <c r="C1755" s="214" t="s">
        <v>1282</v>
      </c>
      <c r="D1755" s="214" t="s">
        <v>142</v>
      </c>
      <c r="E1755" s="215" t="s">
        <v>1283</v>
      </c>
      <c r="F1755" s="216" t="s">
        <v>1284</v>
      </c>
      <c r="G1755" s="217" t="s">
        <v>1061</v>
      </c>
      <c r="H1755" s="219"/>
      <c r="I1755" s="219"/>
      <c r="J1755" s="218">
        <f>ROUND(I1755*H1755,2)</f>
        <v>0</v>
      </c>
      <c r="K1755" s="216" t="s">
        <v>146</v>
      </c>
      <c r="L1755" s="46"/>
      <c r="M1755" s="220" t="s">
        <v>18</v>
      </c>
      <c r="N1755" s="221" t="s">
        <v>42</v>
      </c>
      <c r="O1755" s="86"/>
      <c r="P1755" s="222">
        <f>O1755*H1755</f>
        <v>0</v>
      </c>
      <c r="Q1755" s="222">
        <v>0</v>
      </c>
      <c r="R1755" s="222">
        <f>Q1755*H1755</f>
        <v>0</v>
      </c>
      <c r="S1755" s="222">
        <v>0</v>
      </c>
      <c r="T1755" s="223">
        <f>S1755*H1755</f>
        <v>0</v>
      </c>
      <c r="U1755" s="40"/>
      <c r="V1755" s="40"/>
      <c r="W1755" s="40"/>
      <c r="X1755" s="40"/>
      <c r="Y1755" s="40"/>
      <c r="Z1755" s="40"/>
      <c r="AA1755" s="40"/>
      <c r="AB1755" s="40"/>
      <c r="AC1755" s="40"/>
      <c r="AD1755" s="40"/>
      <c r="AE1755" s="40"/>
      <c r="AR1755" s="224" t="s">
        <v>281</v>
      </c>
      <c r="AT1755" s="224" t="s">
        <v>142</v>
      </c>
      <c r="AU1755" s="224" t="s">
        <v>80</v>
      </c>
      <c r="AY1755" s="19" t="s">
        <v>140</v>
      </c>
      <c r="BE1755" s="225">
        <f>IF(N1755="základní",J1755,0)</f>
        <v>0</v>
      </c>
      <c r="BF1755" s="225">
        <f>IF(N1755="snížená",J1755,0)</f>
        <v>0</v>
      </c>
      <c r="BG1755" s="225">
        <f>IF(N1755="zákl. přenesená",J1755,0)</f>
        <v>0</v>
      </c>
      <c r="BH1755" s="225">
        <f>IF(N1755="sníž. přenesená",J1755,0)</f>
        <v>0</v>
      </c>
      <c r="BI1755" s="225">
        <f>IF(N1755="nulová",J1755,0)</f>
        <v>0</v>
      </c>
      <c r="BJ1755" s="19" t="s">
        <v>78</v>
      </c>
      <c r="BK1755" s="225">
        <f>ROUND(I1755*H1755,2)</f>
        <v>0</v>
      </c>
      <c r="BL1755" s="19" t="s">
        <v>281</v>
      </c>
      <c r="BM1755" s="224" t="s">
        <v>1285</v>
      </c>
    </row>
    <row r="1756" s="2" customFormat="1">
      <c r="A1756" s="40"/>
      <c r="B1756" s="41"/>
      <c r="C1756" s="42"/>
      <c r="D1756" s="226" t="s">
        <v>149</v>
      </c>
      <c r="E1756" s="42"/>
      <c r="F1756" s="227" t="s">
        <v>1286</v>
      </c>
      <c r="G1756" s="42"/>
      <c r="H1756" s="42"/>
      <c r="I1756" s="228"/>
      <c r="J1756" s="42"/>
      <c r="K1756" s="42"/>
      <c r="L1756" s="46"/>
      <c r="M1756" s="229"/>
      <c r="N1756" s="230"/>
      <c r="O1756" s="86"/>
      <c r="P1756" s="86"/>
      <c r="Q1756" s="86"/>
      <c r="R1756" s="86"/>
      <c r="S1756" s="86"/>
      <c r="T1756" s="87"/>
      <c r="U1756" s="40"/>
      <c r="V1756" s="40"/>
      <c r="W1756" s="40"/>
      <c r="X1756" s="40"/>
      <c r="Y1756" s="40"/>
      <c r="Z1756" s="40"/>
      <c r="AA1756" s="40"/>
      <c r="AB1756" s="40"/>
      <c r="AC1756" s="40"/>
      <c r="AD1756" s="40"/>
      <c r="AE1756" s="40"/>
      <c r="AT1756" s="19" t="s">
        <v>149</v>
      </c>
      <c r="AU1756" s="19" t="s">
        <v>80</v>
      </c>
    </row>
    <row r="1757" s="12" customFormat="1" ht="22.8" customHeight="1">
      <c r="A1757" s="12"/>
      <c r="B1757" s="198"/>
      <c r="C1757" s="199"/>
      <c r="D1757" s="200" t="s">
        <v>70</v>
      </c>
      <c r="E1757" s="212" t="s">
        <v>1287</v>
      </c>
      <c r="F1757" s="212" t="s">
        <v>1288</v>
      </c>
      <c r="G1757" s="199"/>
      <c r="H1757" s="199"/>
      <c r="I1757" s="202"/>
      <c r="J1757" s="213">
        <f>BK1757</f>
        <v>0</v>
      </c>
      <c r="K1757" s="199"/>
      <c r="L1757" s="204"/>
      <c r="M1757" s="205"/>
      <c r="N1757" s="206"/>
      <c r="O1757" s="206"/>
      <c r="P1757" s="207">
        <f>SUM(P1758:P1789)</f>
        <v>0</v>
      </c>
      <c r="Q1757" s="206"/>
      <c r="R1757" s="207">
        <f>SUM(R1758:R1789)</f>
        <v>0.035728000000000003</v>
      </c>
      <c r="S1757" s="206"/>
      <c r="T1757" s="208">
        <f>SUM(T1758:T1789)</f>
        <v>0.014559999999999998</v>
      </c>
      <c r="U1757" s="12"/>
      <c r="V1757" s="12"/>
      <c r="W1757" s="12"/>
      <c r="X1757" s="12"/>
      <c r="Y1757" s="12"/>
      <c r="Z1757" s="12"/>
      <c r="AA1757" s="12"/>
      <c r="AB1757" s="12"/>
      <c r="AC1757" s="12"/>
      <c r="AD1757" s="12"/>
      <c r="AE1757" s="12"/>
      <c r="AR1757" s="209" t="s">
        <v>80</v>
      </c>
      <c r="AT1757" s="210" t="s">
        <v>70</v>
      </c>
      <c r="AU1757" s="210" t="s">
        <v>78</v>
      </c>
      <c r="AY1757" s="209" t="s">
        <v>140</v>
      </c>
      <c r="BK1757" s="211">
        <f>SUM(BK1758:BK1789)</f>
        <v>0</v>
      </c>
    </row>
    <row r="1758" s="2" customFormat="1" ht="21.75" customHeight="1">
      <c r="A1758" s="40"/>
      <c r="B1758" s="41"/>
      <c r="C1758" s="214" t="s">
        <v>1289</v>
      </c>
      <c r="D1758" s="214" t="s">
        <v>142</v>
      </c>
      <c r="E1758" s="215" t="s">
        <v>1290</v>
      </c>
      <c r="F1758" s="216" t="s">
        <v>1291</v>
      </c>
      <c r="G1758" s="217" t="s">
        <v>145</v>
      </c>
      <c r="H1758" s="218">
        <v>112</v>
      </c>
      <c r="I1758" s="219"/>
      <c r="J1758" s="218">
        <f>ROUND(I1758*H1758,2)</f>
        <v>0</v>
      </c>
      <c r="K1758" s="216" t="s">
        <v>146</v>
      </c>
      <c r="L1758" s="46"/>
      <c r="M1758" s="220" t="s">
        <v>18</v>
      </c>
      <c r="N1758" s="221" t="s">
        <v>42</v>
      </c>
      <c r="O1758" s="86"/>
      <c r="P1758" s="222">
        <f>O1758*H1758</f>
        <v>0</v>
      </c>
      <c r="Q1758" s="222">
        <v>0</v>
      </c>
      <c r="R1758" s="222">
        <f>Q1758*H1758</f>
        <v>0</v>
      </c>
      <c r="S1758" s="222">
        <v>0</v>
      </c>
      <c r="T1758" s="223">
        <f>S1758*H1758</f>
        <v>0</v>
      </c>
      <c r="U1758" s="40"/>
      <c r="V1758" s="40"/>
      <c r="W1758" s="40"/>
      <c r="X1758" s="40"/>
      <c r="Y1758" s="40"/>
      <c r="Z1758" s="40"/>
      <c r="AA1758" s="40"/>
      <c r="AB1758" s="40"/>
      <c r="AC1758" s="40"/>
      <c r="AD1758" s="40"/>
      <c r="AE1758" s="40"/>
      <c r="AR1758" s="224" t="s">
        <v>281</v>
      </c>
      <c r="AT1758" s="224" t="s">
        <v>142</v>
      </c>
      <c r="AU1758" s="224" t="s">
        <v>80</v>
      </c>
      <c r="AY1758" s="19" t="s">
        <v>140</v>
      </c>
      <c r="BE1758" s="225">
        <f>IF(N1758="základní",J1758,0)</f>
        <v>0</v>
      </c>
      <c r="BF1758" s="225">
        <f>IF(N1758="snížená",J1758,0)</f>
        <v>0</v>
      </c>
      <c r="BG1758" s="225">
        <f>IF(N1758="zákl. přenesená",J1758,0)</f>
        <v>0</v>
      </c>
      <c r="BH1758" s="225">
        <f>IF(N1758="sníž. přenesená",J1758,0)</f>
        <v>0</v>
      </c>
      <c r="BI1758" s="225">
        <f>IF(N1758="nulová",J1758,0)</f>
        <v>0</v>
      </c>
      <c r="BJ1758" s="19" t="s">
        <v>78</v>
      </c>
      <c r="BK1758" s="225">
        <f>ROUND(I1758*H1758,2)</f>
        <v>0</v>
      </c>
      <c r="BL1758" s="19" t="s">
        <v>281</v>
      </c>
      <c r="BM1758" s="224" t="s">
        <v>1292</v>
      </c>
    </row>
    <row r="1759" s="2" customFormat="1">
      <c r="A1759" s="40"/>
      <c r="B1759" s="41"/>
      <c r="C1759" s="42"/>
      <c r="D1759" s="226" t="s">
        <v>149</v>
      </c>
      <c r="E1759" s="42"/>
      <c r="F1759" s="227" t="s">
        <v>1293</v>
      </c>
      <c r="G1759" s="42"/>
      <c r="H1759" s="42"/>
      <c r="I1759" s="228"/>
      <c r="J1759" s="42"/>
      <c r="K1759" s="42"/>
      <c r="L1759" s="46"/>
      <c r="M1759" s="229"/>
      <c r="N1759" s="230"/>
      <c r="O1759" s="86"/>
      <c r="P1759" s="86"/>
      <c r="Q1759" s="86"/>
      <c r="R1759" s="86"/>
      <c r="S1759" s="86"/>
      <c r="T1759" s="87"/>
      <c r="U1759" s="40"/>
      <c r="V1759" s="40"/>
      <c r="W1759" s="40"/>
      <c r="X1759" s="40"/>
      <c r="Y1759" s="40"/>
      <c r="Z1759" s="40"/>
      <c r="AA1759" s="40"/>
      <c r="AB1759" s="40"/>
      <c r="AC1759" s="40"/>
      <c r="AD1759" s="40"/>
      <c r="AE1759" s="40"/>
      <c r="AT1759" s="19" t="s">
        <v>149</v>
      </c>
      <c r="AU1759" s="19" t="s">
        <v>80</v>
      </c>
    </row>
    <row r="1760" s="13" customFormat="1">
      <c r="A1760" s="13"/>
      <c r="B1760" s="231"/>
      <c r="C1760" s="232"/>
      <c r="D1760" s="233" t="s">
        <v>151</v>
      </c>
      <c r="E1760" s="234" t="s">
        <v>18</v>
      </c>
      <c r="F1760" s="235" t="s">
        <v>1106</v>
      </c>
      <c r="G1760" s="232"/>
      <c r="H1760" s="234" t="s">
        <v>18</v>
      </c>
      <c r="I1760" s="236"/>
      <c r="J1760" s="232"/>
      <c r="K1760" s="232"/>
      <c r="L1760" s="237"/>
      <c r="M1760" s="238"/>
      <c r="N1760" s="239"/>
      <c r="O1760" s="239"/>
      <c r="P1760" s="239"/>
      <c r="Q1760" s="239"/>
      <c r="R1760" s="239"/>
      <c r="S1760" s="239"/>
      <c r="T1760" s="240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41" t="s">
        <v>151</v>
      </c>
      <c r="AU1760" s="241" t="s">
        <v>80</v>
      </c>
      <c r="AV1760" s="13" t="s">
        <v>78</v>
      </c>
      <c r="AW1760" s="13" t="s">
        <v>33</v>
      </c>
      <c r="AX1760" s="13" t="s">
        <v>71</v>
      </c>
      <c r="AY1760" s="241" t="s">
        <v>140</v>
      </c>
    </row>
    <row r="1761" s="13" customFormat="1">
      <c r="A1761" s="13"/>
      <c r="B1761" s="231"/>
      <c r="C1761" s="232"/>
      <c r="D1761" s="233" t="s">
        <v>151</v>
      </c>
      <c r="E1761" s="234" t="s">
        <v>18</v>
      </c>
      <c r="F1761" s="235" t="s">
        <v>1117</v>
      </c>
      <c r="G1761" s="232"/>
      <c r="H1761" s="234" t="s">
        <v>18</v>
      </c>
      <c r="I1761" s="236"/>
      <c r="J1761" s="232"/>
      <c r="K1761" s="232"/>
      <c r="L1761" s="237"/>
      <c r="M1761" s="238"/>
      <c r="N1761" s="239"/>
      <c r="O1761" s="239"/>
      <c r="P1761" s="239"/>
      <c r="Q1761" s="239"/>
      <c r="R1761" s="239"/>
      <c r="S1761" s="239"/>
      <c r="T1761" s="240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41" t="s">
        <v>151</v>
      </c>
      <c r="AU1761" s="241" t="s">
        <v>80</v>
      </c>
      <c r="AV1761" s="13" t="s">
        <v>78</v>
      </c>
      <c r="AW1761" s="13" t="s">
        <v>33</v>
      </c>
      <c r="AX1761" s="13" t="s">
        <v>71</v>
      </c>
      <c r="AY1761" s="241" t="s">
        <v>140</v>
      </c>
    </row>
    <row r="1762" s="14" customFormat="1">
      <c r="A1762" s="14"/>
      <c r="B1762" s="242"/>
      <c r="C1762" s="243"/>
      <c r="D1762" s="233" t="s">
        <v>151</v>
      </c>
      <c r="E1762" s="244" t="s">
        <v>18</v>
      </c>
      <c r="F1762" s="245" t="s">
        <v>1118</v>
      </c>
      <c r="G1762" s="243"/>
      <c r="H1762" s="246">
        <v>112</v>
      </c>
      <c r="I1762" s="247"/>
      <c r="J1762" s="243"/>
      <c r="K1762" s="243"/>
      <c r="L1762" s="248"/>
      <c r="M1762" s="249"/>
      <c r="N1762" s="250"/>
      <c r="O1762" s="250"/>
      <c r="P1762" s="250"/>
      <c r="Q1762" s="250"/>
      <c r="R1762" s="250"/>
      <c r="S1762" s="250"/>
      <c r="T1762" s="251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52" t="s">
        <v>151</v>
      </c>
      <c r="AU1762" s="252" t="s">
        <v>80</v>
      </c>
      <c r="AV1762" s="14" t="s">
        <v>80</v>
      </c>
      <c r="AW1762" s="14" t="s">
        <v>33</v>
      </c>
      <c r="AX1762" s="14" t="s">
        <v>71</v>
      </c>
      <c r="AY1762" s="252" t="s">
        <v>140</v>
      </c>
    </row>
    <row r="1763" s="15" customFormat="1">
      <c r="A1763" s="15"/>
      <c r="B1763" s="253"/>
      <c r="C1763" s="254"/>
      <c r="D1763" s="233" t="s">
        <v>151</v>
      </c>
      <c r="E1763" s="255" t="s">
        <v>18</v>
      </c>
      <c r="F1763" s="256" t="s">
        <v>154</v>
      </c>
      <c r="G1763" s="254"/>
      <c r="H1763" s="257">
        <v>112</v>
      </c>
      <c r="I1763" s="258"/>
      <c r="J1763" s="254"/>
      <c r="K1763" s="254"/>
      <c r="L1763" s="259"/>
      <c r="M1763" s="260"/>
      <c r="N1763" s="261"/>
      <c r="O1763" s="261"/>
      <c r="P1763" s="261"/>
      <c r="Q1763" s="261"/>
      <c r="R1763" s="261"/>
      <c r="S1763" s="261"/>
      <c r="T1763" s="262"/>
      <c r="U1763" s="15"/>
      <c r="V1763" s="15"/>
      <c r="W1763" s="15"/>
      <c r="X1763" s="15"/>
      <c r="Y1763" s="15"/>
      <c r="Z1763" s="15"/>
      <c r="AA1763" s="15"/>
      <c r="AB1763" s="15"/>
      <c r="AC1763" s="15"/>
      <c r="AD1763" s="15"/>
      <c r="AE1763" s="15"/>
      <c r="AT1763" s="263" t="s">
        <v>151</v>
      </c>
      <c r="AU1763" s="263" t="s">
        <v>80</v>
      </c>
      <c r="AV1763" s="15" t="s">
        <v>147</v>
      </c>
      <c r="AW1763" s="15" t="s">
        <v>33</v>
      </c>
      <c r="AX1763" s="15" t="s">
        <v>78</v>
      </c>
      <c r="AY1763" s="263" t="s">
        <v>140</v>
      </c>
    </row>
    <row r="1764" s="2" customFormat="1" ht="24.15" customHeight="1">
      <c r="A1764" s="40"/>
      <c r="B1764" s="41"/>
      <c r="C1764" s="264" t="s">
        <v>1294</v>
      </c>
      <c r="D1764" s="264" t="s">
        <v>300</v>
      </c>
      <c r="E1764" s="265" t="s">
        <v>1295</v>
      </c>
      <c r="F1764" s="266" t="s">
        <v>1296</v>
      </c>
      <c r="G1764" s="267" t="s">
        <v>145</v>
      </c>
      <c r="H1764" s="268">
        <v>123.2</v>
      </c>
      <c r="I1764" s="269"/>
      <c r="J1764" s="268">
        <f>ROUND(I1764*H1764,2)</f>
        <v>0</v>
      </c>
      <c r="K1764" s="266" t="s">
        <v>146</v>
      </c>
      <c r="L1764" s="270"/>
      <c r="M1764" s="271" t="s">
        <v>18</v>
      </c>
      <c r="N1764" s="272" t="s">
        <v>42</v>
      </c>
      <c r="O1764" s="86"/>
      <c r="P1764" s="222">
        <f>O1764*H1764</f>
        <v>0</v>
      </c>
      <c r="Q1764" s="222">
        <v>0.00025000000000000001</v>
      </c>
      <c r="R1764" s="222">
        <f>Q1764*H1764</f>
        <v>0.030800000000000001</v>
      </c>
      <c r="S1764" s="222">
        <v>0</v>
      </c>
      <c r="T1764" s="223">
        <f>S1764*H1764</f>
        <v>0</v>
      </c>
      <c r="U1764" s="40"/>
      <c r="V1764" s="40"/>
      <c r="W1764" s="40"/>
      <c r="X1764" s="40"/>
      <c r="Y1764" s="40"/>
      <c r="Z1764" s="40"/>
      <c r="AA1764" s="40"/>
      <c r="AB1764" s="40"/>
      <c r="AC1764" s="40"/>
      <c r="AD1764" s="40"/>
      <c r="AE1764" s="40"/>
      <c r="AR1764" s="224" t="s">
        <v>430</v>
      </c>
      <c r="AT1764" s="224" t="s">
        <v>300</v>
      </c>
      <c r="AU1764" s="224" t="s">
        <v>80</v>
      </c>
      <c r="AY1764" s="19" t="s">
        <v>140</v>
      </c>
      <c r="BE1764" s="225">
        <f>IF(N1764="základní",J1764,0)</f>
        <v>0</v>
      </c>
      <c r="BF1764" s="225">
        <f>IF(N1764="snížená",J1764,0)</f>
        <v>0</v>
      </c>
      <c r="BG1764" s="225">
        <f>IF(N1764="zákl. přenesená",J1764,0)</f>
        <v>0</v>
      </c>
      <c r="BH1764" s="225">
        <f>IF(N1764="sníž. přenesená",J1764,0)</f>
        <v>0</v>
      </c>
      <c r="BI1764" s="225">
        <f>IF(N1764="nulová",J1764,0)</f>
        <v>0</v>
      </c>
      <c r="BJ1764" s="19" t="s">
        <v>78</v>
      </c>
      <c r="BK1764" s="225">
        <f>ROUND(I1764*H1764,2)</f>
        <v>0</v>
      </c>
      <c r="BL1764" s="19" t="s">
        <v>281</v>
      </c>
      <c r="BM1764" s="224" t="s">
        <v>1297</v>
      </c>
    </row>
    <row r="1765" s="13" customFormat="1">
      <c r="A1765" s="13"/>
      <c r="B1765" s="231"/>
      <c r="C1765" s="232"/>
      <c r="D1765" s="233" t="s">
        <v>151</v>
      </c>
      <c r="E1765" s="234" t="s">
        <v>18</v>
      </c>
      <c r="F1765" s="235" t="s">
        <v>1106</v>
      </c>
      <c r="G1765" s="232"/>
      <c r="H1765" s="234" t="s">
        <v>18</v>
      </c>
      <c r="I1765" s="236"/>
      <c r="J1765" s="232"/>
      <c r="K1765" s="232"/>
      <c r="L1765" s="237"/>
      <c r="M1765" s="238"/>
      <c r="N1765" s="239"/>
      <c r="O1765" s="239"/>
      <c r="P1765" s="239"/>
      <c r="Q1765" s="239"/>
      <c r="R1765" s="239"/>
      <c r="S1765" s="239"/>
      <c r="T1765" s="240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41" t="s">
        <v>151</v>
      </c>
      <c r="AU1765" s="241" t="s">
        <v>80</v>
      </c>
      <c r="AV1765" s="13" t="s">
        <v>78</v>
      </c>
      <c r="AW1765" s="13" t="s">
        <v>33</v>
      </c>
      <c r="AX1765" s="13" t="s">
        <v>71</v>
      </c>
      <c r="AY1765" s="241" t="s">
        <v>140</v>
      </c>
    </row>
    <row r="1766" s="13" customFormat="1">
      <c r="A1766" s="13"/>
      <c r="B1766" s="231"/>
      <c r="C1766" s="232"/>
      <c r="D1766" s="233" t="s">
        <v>151</v>
      </c>
      <c r="E1766" s="234" t="s">
        <v>18</v>
      </c>
      <c r="F1766" s="235" t="s">
        <v>1117</v>
      </c>
      <c r="G1766" s="232"/>
      <c r="H1766" s="234" t="s">
        <v>18</v>
      </c>
      <c r="I1766" s="236"/>
      <c r="J1766" s="232"/>
      <c r="K1766" s="232"/>
      <c r="L1766" s="237"/>
      <c r="M1766" s="238"/>
      <c r="N1766" s="239"/>
      <c r="O1766" s="239"/>
      <c r="P1766" s="239"/>
      <c r="Q1766" s="239"/>
      <c r="R1766" s="239"/>
      <c r="S1766" s="239"/>
      <c r="T1766" s="240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41" t="s">
        <v>151</v>
      </c>
      <c r="AU1766" s="241" t="s">
        <v>80</v>
      </c>
      <c r="AV1766" s="13" t="s">
        <v>78</v>
      </c>
      <c r="AW1766" s="13" t="s">
        <v>33</v>
      </c>
      <c r="AX1766" s="13" t="s">
        <v>71</v>
      </c>
      <c r="AY1766" s="241" t="s">
        <v>140</v>
      </c>
    </row>
    <row r="1767" s="14" customFormat="1">
      <c r="A1767" s="14"/>
      <c r="B1767" s="242"/>
      <c r="C1767" s="243"/>
      <c r="D1767" s="233" t="s">
        <v>151</v>
      </c>
      <c r="E1767" s="244" t="s">
        <v>18</v>
      </c>
      <c r="F1767" s="245" t="s">
        <v>1118</v>
      </c>
      <c r="G1767" s="243"/>
      <c r="H1767" s="246">
        <v>112</v>
      </c>
      <c r="I1767" s="247"/>
      <c r="J1767" s="243"/>
      <c r="K1767" s="243"/>
      <c r="L1767" s="248"/>
      <c r="M1767" s="249"/>
      <c r="N1767" s="250"/>
      <c r="O1767" s="250"/>
      <c r="P1767" s="250"/>
      <c r="Q1767" s="250"/>
      <c r="R1767" s="250"/>
      <c r="S1767" s="250"/>
      <c r="T1767" s="251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2" t="s">
        <v>151</v>
      </c>
      <c r="AU1767" s="252" t="s">
        <v>80</v>
      </c>
      <c r="AV1767" s="14" t="s">
        <v>80</v>
      </c>
      <c r="AW1767" s="14" t="s">
        <v>33</v>
      </c>
      <c r="AX1767" s="14" t="s">
        <v>71</v>
      </c>
      <c r="AY1767" s="252" t="s">
        <v>140</v>
      </c>
    </row>
    <row r="1768" s="15" customFormat="1">
      <c r="A1768" s="15"/>
      <c r="B1768" s="253"/>
      <c r="C1768" s="254"/>
      <c r="D1768" s="233" t="s">
        <v>151</v>
      </c>
      <c r="E1768" s="255" t="s">
        <v>18</v>
      </c>
      <c r="F1768" s="256" t="s">
        <v>154</v>
      </c>
      <c r="G1768" s="254"/>
      <c r="H1768" s="257">
        <v>112</v>
      </c>
      <c r="I1768" s="258"/>
      <c r="J1768" s="254"/>
      <c r="K1768" s="254"/>
      <c r="L1768" s="259"/>
      <c r="M1768" s="260"/>
      <c r="N1768" s="261"/>
      <c r="O1768" s="261"/>
      <c r="P1768" s="261"/>
      <c r="Q1768" s="261"/>
      <c r="R1768" s="261"/>
      <c r="S1768" s="261"/>
      <c r="T1768" s="262"/>
      <c r="U1768" s="15"/>
      <c r="V1768" s="15"/>
      <c r="W1768" s="15"/>
      <c r="X1768" s="15"/>
      <c r="Y1768" s="15"/>
      <c r="Z1768" s="15"/>
      <c r="AA1768" s="15"/>
      <c r="AB1768" s="15"/>
      <c r="AC1768" s="15"/>
      <c r="AD1768" s="15"/>
      <c r="AE1768" s="15"/>
      <c r="AT1768" s="263" t="s">
        <v>151</v>
      </c>
      <c r="AU1768" s="263" t="s">
        <v>80</v>
      </c>
      <c r="AV1768" s="15" t="s">
        <v>147</v>
      </c>
      <c r="AW1768" s="15" t="s">
        <v>33</v>
      </c>
      <c r="AX1768" s="15" t="s">
        <v>78</v>
      </c>
      <c r="AY1768" s="263" t="s">
        <v>140</v>
      </c>
    </row>
    <row r="1769" s="14" customFormat="1">
      <c r="A1769" s="14"/>
      <c r="B1769" s="242"/>
      <c r="C1769" s="243"/>
      <c r="D1769" s="233" t="s">
        <v>151</v>
      </c>
      <c r="E1769" s="243"/>
      <c r="F1769" s="245" t="s">
        <v>1298</v>
      </c>
      <c r="G1769" s="243"/>
      <c r="H1769" s="246">
        <v>123.2</v>
      </c>
      <c r="I1769" s="247"/>
      <c r="J1769" s="243"/>
      <c r="K1769" s="243"/>
      <c r="L1769" s="248"/>
      <c r="M1769" s="249"/>
      <c r="N1769" s="250"/>
      <c r="O1769" s="250"/>
      <c r="P1769" s="250"/>
      <c r="Q1769" s="250"/>
      <c r="R1769" s="250"/>
      <c r="S1769" s="250"/>
      <c r="T1769" s="251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52" t="s">
        <v>151</v>
      </c>
      <c r="AU1769" s="252" t="s">
        <v>80</v>
      </c>
      <c r="AV1769" s="14" t="s">
        <v>80</v>
      </c>
      <c r="AW1769" s="14" t="s">
        <v>4</v>
      </c>
      <c r="AX1769" s="14" t="s">
        <v>78</v>
      </c>
      <c r="AY1769" s="252" t="s">
        <v>140</v>
      </c>
    </row>
    <row r="1770" s="2" customFormat="1" ht="16.5" customHeight="1">
      <c r="A1770" s="40"/>
      <c r="B1770" s="41"/>
      <c r="C1770" s="214" t="s">
        <v>1299</v>
      </c>
      <c r="D1770" s="214" t="s">
        <v>142</v>
      </c>
      <c r="E1770" s="215" t="s">
        <v>1300</v>
      </c>
      <c r="F1770" s="216" t="s">
        <v>1301</v>
      </c>
      <c r="G1770" s="217" t="s">
        <v>345</v>
      </c>
      <c r="H1770" s="218">
        <v>448</v>
      </c>
      <c r="I1770" s="219"/>
      <c r="J1770" s="218">
        <f>ROUND(I1770*H1770,2)</f>
        <v>0</v>
      </c>
      <c r="K1770" s="216" t="s">
        <v>146</v>
      </c>
      <c r="L1770" s="46"/>
      <c r="M1770" s="220" t="s">
        <v>18</v>
      </c>
      <c r="N1770" s="221" t="s">
        <v>42</v>
      </c>
      <c r="O1770" s="86"/>
      <c r="P1770" s="222">
        <f>O1770*H1770</f>
        <v>0</v>
      </c>
      <c r="Q1770" s="222">
        <v>0</v>
      </c>
      <c r="R1770" s="222">
        <f>Q1770*H1770</f>
        <v>0</v>
      </c>
      <c r="S1770" s="222">
        <v>0</v>
      </c>
      <c r="T1770" s="223">
        <f>S1770*H1770</f>
        <v>0</v>
      </c>
      <c r="U1770" s="40"/>
      <c r="V1770" s="40"/>
      <c r="W1770" s="40"/>
      <c r="X1770" s="40"/>
      <c r="Y1770" s="40"/>
      <c r="Z1770" s="40"/>
      <c r="AA1770" s="40"/>
      <c r="AB1770" s="40"/>
      <c r="AC1770" s="40"/>
      <c r="AD1770" s="40"/>
      <c r="AE1770" s="40"/>
      <c r="AR1770" s="224" t="s">
        <v>281</v>
      </c>
      <c r="AT1770" s="224" t="s">
        <v>142</v>
      </c>
      <c r="AU1770" s="224" t="s">
        <v>80</v>
      </c>
      <c r="AY1770" s="19" t="s">
        <v>140</v>
      </c>
      <c r="BE1770" s="225">
        <f>IF(N1770="základní",J1770,0)</f>
        <v>0</v>
      </c>
      <c r="BF1770" s="225">
        <f>IF(N1770="snížená",J1770,0)</f>
        <v>0</v>
      </c>
      <c r="BG1770" s="225">
        <f>IF(N1770="zákl. přenesená",J1770,0)</f>
        <v>0</v>
      </c>
      <c r="BH1770" s="225">
        <f>IF(N1770="sníž. přenesená",J1770,0)</f>
        <v>0</v>
      </c>
      <c r="BI1770" s="225">
        <f>IF(N1770="nulová",J1770,0)</f>
        <v>0</v>
      </c>
      <c r="BJ1770" s="19" t="s">
        <v>78</v>
      </c>
      <c r="BK1770" s="225">
        <f>ROUND(I1770*H1770,2)</f>
        <v>0</v>
      </c>
      <c r="BL1770" s="19" t="s">
        <v>281</v>
      </c>
      <c r="BM1770" s="224" t="s">
        <v>1302</v>
      </c>
    </row>
    <row r="1771" s="2" customFormat="1">
      <c r="A1771" s="40"/>
      <c r="B1771" s="41"/>
      <c r="C1771" s="42"/>
      <c r="D1771" s="226" t="s">
        <v>149</v>
      </c>
      <c r="E1771" s="42"/>
      <c r="F1771" s="227" t="s">
        <v>1303</v>
      </c>
      <c r="G1771" s="42"/>
      <c r="H1771" s="42"/>
      <c r="I1771" s="228"/>
      <c r="J1771" s="42"/>
      <c r="K1771" s="42"/>
      <c r="L1771" s="46"/>
      <c r="M1771" s="229"/>
      <c r="N1771" s="230"/>
      <c r="O1771" s="86"/>
      <c r="P1771" s="86"/>
      <c r="Q1771" s="86"/>
      <c r="R1771" s="86"/>
      <c r="S1771" s="86"/>
      <c r="T1771" s="87"/>
      <c r="U1771" s="40"/>
      <c r="V1771" s="40"/>
      <c r="W1771" s="40"/>
      <c r="X1771" s="40"/>
      <c r="Y1771" s="40"/>
      <c r="Z1771" s="40"/>
      <c r="AA1771" s="40"/>
      <c r="AB1771" s="40"/>
      <c r="AC1771" s="40"/>
      <c r="AD1771" s="40"/>
      <c r="AE1771" s="40"/>
      <c r="AT1771" s="19" t="s">
        <v>149</v>
      </c>
      <c r="AU1771" s="19" t="s">
        <v>80</v>
      </c>
    </row>
    <row r="1772" s="13" customFormat="1">
      <c r="A1772" s="13"/>
      <c r="B1772" s="231"/>
      <c r="C1772" s="232"/>
      <c r="D1772" s="233" t="s">
        <v>151</v>
      </c>
      <c r="E1772" s="234" t="s">
        <v>18</v>
      </c>
      <c r="F1772" s="235" t="s">
        <v>1106</v>
      </c>
      <c r="G1772" s="232"/>
      <c r="H1772" s="234" t="s">
        <v>18</v>
      </c>
      <c r="I1772" s="236"/>
      <c r="J1772" s="232"/>
      <c r="K1772" s="232"/>
      <c r="L1772" s="237"/>
      <c r="M1772" s="238"/>
      <c r="N1772" s="239"/>
      <c r="O1772" s="239"/>
      <c r="P1772" s="239"/>
      <c r="Q1772" s="239"/>
      <c r="R1772" s="239"/>
      <c r="S1772" s="239"/>
      <c r="T1772" s="240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41" t="s">
        <v>151</v>
      </c>
      <c r="AU1772" s="241" t="s">
        <v>80</v>
      </c>
      <c r="AV1772" s="13" t="s">
        <v>78</v>
      </c>
      <c r="AW1772" s="13" t="s">
        <v>33</v>
      </c>
      <c r="AX1772" s="13" t="s">
        <v>71</v>
      </c>
      <c r="AY1772" s="241" t="s">
        <v>140</v>
      </c>
    </row>
    <row r="1773" s="13" customFormat="1">
      <c r="A1773" s="13"/>
      <c r="B1773" s="231"/>
      <c r="C1773" s="232"/>
      <c r="D1773" s="233" t="s">
        <v>151</v>
      </c>
      <c r="E1773" s="234" t="s">
        <v>18</v>
      </c>
      <c r="F1773" s="235" t="s">
        <v>1117</v>
      </c>
      <c r="G1773" s="232"/>
      <c r="H1773" s="234" t="s">
        <v>18</v>
      </c>
      <c r="I1773" s="236"/>
      <c r="J1773" s="232"/>
      <c r="K1773" s="232"/>
      <c r="L1773" s="237"/>
      <c r="M1773" s="238"/>
      <c r="N1773" s="239"/>
      <c r="O1773" s="239"/>
      <c r="P1773" s="239"/>
      <c r="Q1773" s="239"/>
      <c r="R1773" s="239"/>
      <c r="S1773" s="239"/>
      <c r="T1773" s="240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41" t="s">
        <v>151</v>
      </c>
      <c r="AU1773" s="241" t="s">
        <v>80</v>
      </c>
      <c r="AV1773" s="13" t="s">
        <v>78</v>
      </c>
      <c r="AW1773" s="13" t="s">
        <v>33</v>
      </c>
      <c r="AX1773" s="13" t="s">
        <v>71</v>
      </c>
      <c r="AY1773" s="241" t="s">
        <v>140</v>
      </c>
    </row>
    <row r="1774" s="14" customFormat="1">
      <c r="A1774" s="14"/>
      <c r="B1774" s="242"/>
      <c r="C1774" s="243"/>
      <c r="D1774" s="233" t="s">
        <v>151</v>
      </c>
      <c r="E1774" s="244" t="s">
        <v>18</v>
      </c>
      <c r="F1774" s="245" t="s">
        <v>1144</v>
      </c>
      <c r="G1774" s="243"/>
      <c r="H1774" s="246">
        <v>448</v>
      </c>
      <c r="I1774" s="247"/>
      <c r="J1774" s="243"/>
      <c r="K1774" s="243"/>
      <c r="L1774" s="248"/>
      <c r="M1774" s="249"/>
      <c r="N1774" s="250"/>
      <c r="O1774" s="250"/>
      <c r="P1774" s="250"/>
      <c r="Q1774" s="250"/>
      <c r="R1774" s="250"/>
      <c r="S1774" s="250"/>
      <c r="T1774" s="251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2" t="s">
        <v>151</v>
      </c>
      <c r="AU1774" s="252" t="s">
        <v>80</v>
      </c>
      <c r="AV1774" s="14" t="s">
        <v>80</v>
      </c>
      <c r="AW1774" s="14" t="s">
        <v>33</v>
      </c>
      <c r="AX1774" s="14" t="s">
        <v>71</v>
      </c>
      <c r="AY1774" s="252" t="s">
        <v>140</v>
      </c>
    </row>
    <row r="1775" s="15" customFormat="1">
      <c r="A1775" s="15"/>
      <c r="B1775" s="253"/>
      <c r="C1775" s="254"/>
      <c r="D1775" s="233" t="s">
        <v>151</v>
      </c>
      <c r="E1775" s="255" t="s">
        <v>18</v>
      </c>
      <c r="F1775" s="256" t="s">
        <v>154</v>
      </c>
      <c r="G1775" s="254"/>
      <c r="H1775" s="257">
        <v>448</v>
      </c>
      <c r="I1775" s="258"/>
      <c r="J1775" s="254"/>
      <c r="K1775" s="254"/>
      <c r="L1775" s="259"/>
      <c r="M1775" s="260"/>
      <c r="N1775" s="261"/>
      <c r="O1775" s="261"/>
      <c r="P1775" s="261"/>
      <c r="Q1775" s="261"/>
      <c r="R1775" s="261"/>
      <c r="S1775" s="261"/>
      <c r="T1775" s="262"/>
      <c r="U1775" s="15"/>
      <c r="V1775" s="15"/>
      <c r="W1775" s="15"/>
      <c r="X1775" s="15"/>
      <c r="Y1775" s="15"/>
      <c r="Z1775" s="15"/>
      <c r="AA1775" s="15"/>
      <c r="AB1775" s="15"/>
      <c r="AC1775" s="15"/>
      <c r="AD1775" s="15"/>
      <c r="AE1775" s="15"/>
      <c r="AT1775" s="263" t="s">
        <v>151</v>
      </c>
      <c r="AU1775" s="263" t="s">
        <v>80</v>
      </c>
      <c r="AV1775" s="15" t="s">
        <v>147</v>
      </c>
      <c r="AW1775" s="15" t="s">
        <v>33</v>
      </c>
      <c r="AX1775" s="15" t="s">
        <v>78</v>
      </c>
      <c r="AY1775" s="263" t="s">
        <v>140</v>
      </c>
    </row>
    <row r="1776" s="2" customFormat="1" ht="16.5" customHeight="1">
      <c r="A1776" s="40"/>
      <c r="B1776" s="41"/>
      <c r="C1776" s="264" t="s">
        <v>1304</v>
      </c>
      <c r="D1776" s="264" t="s">
        <v>300</v>
      </c>
      <c r="E1776" s="265" t="s">
        <v>1305</v>
      </c>
      <c r="F1776" s="266" t="s">
        <v>1306</v>
      </c>
      <c r="G1776" s="267" t="s">
        <v>345</v>
      </c>
      <c r="H1776" s="268">
        <v>492.80000000000001</v>
      </c>
      <c r="I1776" s="269"/>
      <c r="J1776" s="268">
        <f>ROUND(I1776*H1776,2)</f>
        <v>0</v>
      </c>
      <c r="K1776" s="266" t="s">
        <v>146</v>
      </c>
      <c r="L1776" s="270"/>
      <c r="M1776" s="271" t="s">
        <v>18</v>
      </c>
      <c r="N1776" s="272" t="s">
        <v>42</v>
      </c>
      <c r="O1776" s="86"/>
      <c r="P1776" s="222">
        <f>O1776*H1776</f>
        <v>0</v>
      </c>
      <c r="Q1776" s="222">
        <v>1.0000000000000001E-05</v>
      </c>
      <c r="R1776" s="222">
        <f>Q1776*H1776</f>
        <v>0.0049280000000000001</v>
      </c>
      <c r="S1776" s="222">
        <v>0</v>
      </c>
      <c r="T1776" s="223">
        <f>S1776*H1776</f>
        <v>0</v>
      </c>
      <c r="U1776" s="40"/>
      <c r="V1776" s="40"/>
      <c r="W1776" s="40"/>
      <c r="X1776" s="40"/>
      <c r="Y1776" s="40"/>
      <c r="Z1776" s="40"/>
      <c r="AA1776" s="40"/>
      <c r="AB1776" s="40"/>
      <c r="AC1776" s="40"/>
      <c r="AD1776" s="40"/>
      <c r="AE1776" s="40"/>
      <c r="AR1776" s="224" t="s">
        <v>430</v>
      </c>
      <c r="AT1776" s="224" t="s">
        <v>300</v>
      </c>
      <c r="AU1776" s="224" t="s">
        <v>80</v>
      </c>
      <c r="AY1776" s="19" t="s">
        <v>140</v>
      </c>
      <c r="BE1776" s="225">
        <f>IF(N1776="základní",J1776,0)</f>
        <v>0</v>
      </c>
      <c r="BF1776" s="225">
        <f>IF(N1776="snížená",J1776,0)</f>
        <v>0</v>
      </c>
      <c r="BG1776" s="225">
        <f>IF(N1776="zákl. přenesená",J1776,0)</f>
        <v>0</v>
      </c>
      <c r="BH1776" s="225">
        <f>IF(N1776="sníž. přenesená",J1776,0)</f>
        <v>0</v>
      </c>
      <c r="BI1776" s="225">
        <f>IF(N1776="nulová",J1776,0)</f>
        <v>0</v>
      </c>
      <c r="BJ1776" s="19" t="s">
        <v>78</v>
      </c>
      <c r="BK1776" s="225">
        <f>ROUND(I1776*H1776,2)</f>
        <v>0</v>
      </c>
      <c r="BL1776" s="19" t="s">
        <v>281</v>
      </c>
      <c r="BM1776" s="224" t="s">
        <v>1307</v>
      </c>
    </row>
    <row r="1777" s="13" customFormat="1">
      <c r="A1777" s="13"/>
      <c r="B1777" s="231"/>
      <c r="C1777" s="232"/>
      <c r="D1777" s="233" t="s">
        <v>151</v>
      </c>
      <c r="E1777" s="234" t="s">
        <v>18</v>
      </c>
      <c r="F1777" s="235" t="s">
        <v>1106</v>
      </c>
      <c r="G1777" s="232"/>
      <c r="H1777" s="234" t="s">
        <v>18</v>
      </c>
      <c r="I1777" s="236"/>
      <c r="J1777" s="232"/>
      <c r="K1777" s="232"/>
      <c r="L1777" s="237"/>
      <c r="M1777" s="238"/>
      <c r="N1777" s="239"/>
      <c r="O1777" s="239"/>
      <c r="P1777" s="239"/>
      <c r="Q1777" s="239"/>
      <c r="R1777" s="239"/>
      <c r="S1777" s="239"/>
      <c r="T1777" s="240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41" t="s">
        <v>151</v>
      </c>
      <c r="AU1777" s="241" t="s">
        <v>80</v>
      </c>
      <c r="AV1777" s="13" t="s">
        <v>78</v>
      </c>
      <c r="AW1777" s="13" t="s">
        <v>33</v>
      </c>
      <c r="AX1777" s="13" t="s">
        <v>71</v>
      </c>
      <c r="AY1777" s="241" t="s">
        <v>140</v>
      </c>
    </row>
    <row r="1778" s="13" customFormat="1">
      <c r="A1778" s="13"/>
      <c r="B1778" s="231"/>
      <c r="C1778" s="232"/>
      <c r="D1778" s="233" t="s">
        <v>151</v>
      </c>
      <c r="E1778" s="234" t="s">
        <v>18</v>
      </c>
      <c r="F1778" s="235" t="s">
        <v>1117</v>
      </c>
      <c r="G1778" s="232"/>
      <c r="H1778" s="234" t="s">
        <v>18</v>
      </c>
      <c r="I1778" s="236"/>
      <c r="J1778" s="232"/>
      <c r="K1778" s="232"/>
      <c r="L1778" s="237"/>
      <c r="M1778" s="238"/>
      <c r="N1778" s="239"/>
      <c r="O1778" s="239"/>
      <c r="P1778" s="239"/>
      <c r="Q1778" s="239"/>
      <c r="R1778" s="239"/>
      <c r="S1778" s="239"/>
      <c r="T1778" s="240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41" t="s">
        <v>151</v>
      </c>
      <c r="AU1778" s="241" t="s">
        <v>80</v>
      </c>
      <c r="AV1778" s="13" t="s">
        <v>78</v>
      </c>
      <c r="AW1778" s="13" t="s">
        <v>33</v>
      </c>
      <c r="AX1778" s="13" t="s">
        <v>71</v>
      </c>
      <c r="AY1778" s="241" t="s">
        <v>140</v>
      </c>
    </row>
    <row r="1779" s="14" customFormat="1">
      <c r="A1779" s="14"/>
      <c r="B1779" s="242"/>
      <c r="C1779" s="243"/>
      <c r="D1779" s="233" t="s">
        <v>151</v>
      </c>
      <c r="E1779" s="244" t="s">
        <v>18</v>
      </c>
      <c r="F1779" s="245" t="s">
        <v>1144</v>
      </c>
      <c r="G1779" s="243"/>
      <c r="H1779" s="246">
        <v>448</v>
      </c>
      <c r="I1779" s="247"/>
      <c r="J1779" s="243"/>
      <c r="K1779" s="243"/>
      <c r="L1779" s="248"/>
      <c r="M1779" s="249"/>
      <c r="N1779" s="250"/>
      <c r="O1779" s="250"/>
      <c r="P1779" s="250"/>
      <c r="Q1779" s="250"/>
      <c r="R1779" s="250"/>
      <c r="S1779" s="250"/>
      <c r="T1779" s="251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52" t="s">
        <v>151</v>
      </c>
      <c r="AU1779" s="252" t="s">
        <v>80</v>
      </c>
      <c r="AV1779" s="14" t="s">
        <v>80</v>
      </c>
      <c r="AW1779" s="14" t="s">
        <v>33</v>
      </c>
      <c r="AX1779" s="14" t="s">
        <v>71</v>
      </c>
      <c r="AY1779" s="252" t="s">
        <v>140</v>
      </c>
    </row>
    <row r="1780" s="15" customFormat="1">
      <c r="A1780" s="15"/>
      <c r="B1780" s="253"/>
      <c r="C1780" s="254"/>
      <c r="D1780" s="233" t="s">
        <v>151</v>
      </c>
      <c r="E1780" s="255" t="s">
        <v>18</v>
      </c>
      <c r="F1780" s="256" t="s">
        <v>154</v>
      </c>
      <c r="G1780" s="254"/>
      <c r="H1780" s="257">
        <v>448</v>
      </c>
      <c r="I1780" s="258"/>
      <c r="J1780" s="254"/>
      <c r="K1780" s="254"/>
      <c r="L1780" s="259"/>
      <c r="M1780" s="260"/>
      <c r="N1780" s="261"/>
      <c r="O1780" s="261"/>
      <c r="P1780" s="261"/>
      <c r="Q1780" s="261"/>
      <c r="R1780" s="261"/>
      <c r="S1780" s="261"/>
      <c r="T1780" s="262"/>
      <c r="U1780" s="15"/>
      <c r="V1780" s="15"/>
      <c r="W1780" s="15"/>
      <c r="X1780" s="15"/>
      <c r="Y1780" s="15"/>
      <c r="Z1780" s="15"/>
      <c r="AA1780" s="15"/>
      <c r="AB1780" s="15"/>
      <c r="AC1780" s="15"/>
      <c r="AD1780" s="15"/>
      <c r="AE1780" s="15"/>
      <c r="AT1780" s="263" t="s">
        <v>151</v>
      </c>
      <c r="AU1780" s="263" t="s">
        <v>80</v>
      </c>
      <c r="AV1780" s="15" t="s">
        <v>147</v>
      </c>
      <c r="AW1780" s="15" t="s">
        <v>33</v>
      </c>
      <c r="AX1780" s="15" t="s">
        <v>78</v>
      </c>
      <c r="AY1780" s="263" t="s">
        <v>140</v>
      </c>
    </row>
    <row r="1781" s="14" customFormat="1">
      <c r="A1781" s="14"/>
      <c r="B1781" s="242"/>
      <c r="C1781" s="243"/>
      <c r="D1781" s="233" t="s">
        <v>151</v>
      </c>
      <c r="E1781" s="243"/>
      <c r="F1781" s="245" t="s">
        <v>1308</v>
      </c>
      <c r="G1781" s="243"/>
      <c r="H1781" s="246">
        <v>492.80000000000001</v>
      </c>
      <c r="I1781" s="247"/>
      <c r="J1781" s="243"/>
      <c r="K1781" s="243"/>
      <c r="L1781" s="248"/>
      <c r="M1781" s="249"/>
      <c r="N1781" s="250"/>
      <c r="O1781" s="250"/>
      <c r="P1781" s="250"/>
      <c r="Q1781" s="250"/>
      <c r="R1781" s="250"/>
      <c r="S1781" s="250"/>
      <c r="T1781" s="251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2" t="s">
        <v>151</v>
      </c>
      <c r="AU1781" s="252" t="s">
        <v>80</v>
      </c>
      <c r="AV1781" s="14" t="s">
        <v>80</v>
      </c>
      <c r="AW1781" s="14" t="s">
        <v>4</v>
      </c>
      <c r="AX1781" s="14" t="s">
        <v>78</v>
      </c>
      <c r="AY1781" s="252" t="s">
        <v>140</v>
      </c>
    </row>
    <row r="1782" s="2" customFormat="1" ht="16.5" customHeight="1">
      <c r="A1782" s="40"/>
      <c r="B1782" s="41"/>
      <c r="C1782" s="214" t="s">
        <v>1309</v>
      </c>
      <c r="D1782" s="214" t="s">
        <v>142</v>
      </c>
      <c r="E1782" s="215" t="s">
        <v>1310</v>
      </c>
      <c r="F1782" s="216" t="s">
        <v>1311</v>
      </c>
      <c r="G1782" s="217" t="s">
        <v>145</v>
      </c>
      <c r="H1782" s="218">
        <v>112</v>
      </c>
      <c r="I1782" s="219"/>
      <c r="J1782" s="218">
        <f>ROUND(I1782*H1782,2)</f>
        <v>0</v>
      </c>
      <c r="K1782" s="216" t="s">
        <v>146</v>
      </c>
      <c r="L1782" s="46"/>
      <c r="M1782" s="220" t="s">
        <v>18</v>
      </c>
      <c r="N1782" s="221" t="s">
        <v>42</v>
      </c>
      <c r="O1782" s="86"/>
      <c r="P1782" s="222">
        <f>O1782*H1782</f>
        <v>0</v>
      </c>
      <c r="Q1782" s="222">
        <v>0</v>
      </c>
      <c r="R1782" s="222">
        <f>Q1782*H1782</f>
        <v>0</v>
      </c>
      <c r="S1782" s="222">
        <v>0.00012999999999999999</v>
      </c>
      <c r="T1782" s="223">
        <f>S1782*H1782</f>
        <v>0.014559999999999998</v>
      </c>
      <c r="U1782" s="40"/>
      <c r="V1782" s="40"/>
      <c r="W1782" s="40"/>
      <c r="X1782" s="40"/>
      <c r="Y1782" s="40"/>
      <c r="Z1782" s="40"/>
      <c r="AA1782" s="40"/>
      <c r="AB1782" s="40"/>
      <c r="AC1782" s="40"/>
      <c r="AD1782" s="40"/>
      <c r="AE1782" s="40"/>
      <c r="AR1782" s="224" t="s">
        <v>281</v>
      </c>
      <c r="AT1782" s="224" t="s">
        <v>142</v>
      </c>
      <c r="AU1782" s="224" t="s">
        <v>80</v>
      </c>
      <c r="AY1782" s="19" t="s">
        <v>140</v>
      </c>
      <c r="BE1782" s="225">
        <f>IF(N1782="základní",J1782,0)</f>
        <v>0</v>
      </c>
      <c r="BF1782" s="225">
        <f>IF(N1782="snížená",J1782,0)</f>
        <v>0</v>
      </c>
      <c r="BG1782" s="225">
        <f>IF(N1782="zákl. přenesená",J1782,0)</f>
        <v>0</v>
      </c>
      <c r="BH1782" s="225">
        <f>IF(N1782="sníž. přenesená",J1782,0)</f>
        <v>0</v>
      </c>
      <c r="BI1782" s="225">
        <f>IF(N1782="nulová",J1782,0)</f>
        <v>0</v>
      </c>
      <c r="BJ1782" s="19" t="s">
        <v>78</v>
      </c>
      <c r="BK1782" s="225">
        <f>ROUND(I1782*H1782,2)</f>
        <v>0</v>
      </c>
      <c r="BL1782" s="19" t="s">
        <v>281</v>
      </c>
      <c r="BM1782" s="224" t="s">
        <v>1312</v>
      </c>
    </row>
    <row r="1783" s="2" customFormat="1">
      <c r="A1783" s="40"/>
      <c r="B1783" s="41"/>
      <c r="C1783" s="42"/>
      <c r="D1783" s="226" t="s">
        <v>149</v>
      </c>
      <c r="E1783" s="42"/>
      <c r="F1783" s="227" t="s">
        <v>1313</v>
      </c>
      <c r="G1783" s="42"/>
      <c r="H1783" s="42"/>
      <c r="I1783" s="228"/>
      <c r="J1783" s="42"/>
      <c r="K1783" s="42"/>
      <c r="L1783" s="46"/>
      <c r="M1783" s="229"/>
      <c r="N1783" s="230"/>
      <c r="O1783" s="86"/>
      <c r="P1783" s="86"/>
      <c r="Q1783" s="86"/>
      <c r="R1783" s="86"/>
      <c r="S1783" s="86"/>
      <c r="T1783" s="87"/>
      <c r="U1783" s="40"/>
      <c r="V1783" s="40"/>
      <c r="W1783" s="40"/>
      <c r="X1783" s="40"/>
      <c r="Y1783" s="40"/>
      <c r="Z1783" s="40"/>
      <c r="AA1783" s="40"/>
      <c r="AB1783" s="40"/>
      <c r="AC1783" s="40"/>
      <c r="AD1783" s="40"/>
      <c r="AE1783" s="40"/>
      <c r="AT1783" s="19" t="s">
        <v>149</v>
      </c>
      <c r="AU1783" s="19" t="s">
        <v>80</v>
      </c>
    </row>
    <row r="1784" s="13" customFormat="1">
      <c r="A1784" s="13"/>
      <c r="B1784" s="231"/>
      <c r="C1784" s="232"/>
      <c r="D1784" s="233" t="s">
        <v>151</v>
      </c>
      <c r="E1784" s="234" t="s">
        <v>18</v>
      </c>
      <c r="F1784" s="235" t="s">
        <v>1106</v>
      </c>
      <c r="G1784" s="232"/>
      <c r="H1784" s="234" t="s">
        <v>18</v>
      </c>
      <c r="I1784" s="236"/>
      <c r="J1784" s="232"/>
      <c r="K1784" s="232"/>
      <c r="L1784" s="237"/>
      <c r="M1784" s="238"/>
      <c r="N1784" s="239"/>
      <c r="O1784" s="239"/>
      <c r="P1784" s="239"/>
      <c r="Q1784" s="239"/>
      <c r="R1784" s="239"/>
      <c r="S1784" s="239"/>
      <c r="T1784" s="240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41" t="s">
        <v>151</v>
      </c>
      <c r="AU1784" s="241" t="s">
        <v>80</v>
      </c>
      <c r="AV1784" s="13" t="s">
        <v>78</v>
      </c>
      <c r="AW1784" s="13" t="s">
        <v>33</v>
      </c>
      <c r="AX1784" s="13" t="s">
        <v>71</v>
      </c>
      <c r="AY1784" s="241" t="s">
        <v>140</v>
      </c>
    </row>
    <row r="1785" s="13" customFormat="1">
      <c r="A1785" s="13"/>
      <c r="B1785" s="231"/>
      <c r="C1785" s="232"/>
      <c r="D1785" s="233" t="s">
        <v>151</v>
      </c>
      <c r="E1785" s="234" t="s">
        <v>18</v>
      </c>
      <c r="F1785" s="235" t="s">
        <v>1117</v>
      </c>
      <c r="G1785" s="232"/>
      <c r="H1785" s="234" t="s">
        <v>18</v>
      </c>
      <c r="I1785" s="236"/>
      <c r="J1785" s="232"/>
      <c r="K1785" s="232"/>
      <c r="L1785" s="237"/>
      <c r="M1785" s="238"/>
      <c r="N1785" s="239"/>
      <c r="O1785" s="239"/>
      <c r="P1785" s="239"/>
      <c r="Q1785" s="239"/>
      <c r="R1785" s="239"/>
      <c r="S1785" s="239"/>
      <c r="T1785" s="240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41" t="s">
        <v>151</v>
      </c>
      <c r="AU1785" s="241" t="s">
        <v>80</v>
      </c>
      <c r="AV1785" s="13" t="s">
        <v>78</v>
      </c>
      <c r="AW1785" s="13" t="s">
        <v>33</v>
      </c>
      <c r="AX1785" s="13" t="s">
        <v>71</v>
      </c>
      <c r="AY1785" s="241" t="s">
        <v>140</v>
      </c>
    </row>
    <row r="1786" s="14" customFormat="1">
      <c r="A1786" s="14"/>
      <c r="B1786" s="242"/>
      <c r="C1786" s="243"/>
      <c r="D1786" s="233" t="s">
        <v>151</v>
      </c>
      <c r="E1786" s="244" t="s">
        <v>18</v>
      </c>
      <c r="F1786" s="245" t="s">
        <v>1118</v>
      </c>
      <c r="G1786" s="243"/>
      <c r="H1786" s="246">
        <v>112</v>
      </c>
      <c r="I1786" s="247"/>
      <c r="J1786" s="243"/>
      <c r="K1786" s="243"/>
      <c r="L1786" s="248"/>
      <c r="M1786" s="249"/>
      <c r="N1786" s="250"/>
      <c r="O1786" s="250"/>
      <c r="P1786" s="250"/>
      <c r="Q1786" s="250"/>
      <c r="R1786" s="250"/>
      <c r="S1786" s="250"/>
      <c r="T1786" s="251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2" t="s">
        <v>151</v>
      </c>
      <c r="AU1786" s="252" t="s">
        <v>80</v>
      </c>
      <c r="AV1786" s="14" t="s">
        <v>80</v>
      </c>
      <c r="AW1786" s="14" t="s">
        <v>33</v>
      </c>
      <c r="AX1786" s="14" t="s">
        <v>71</v>
      </c>
      <c r="AY1786" s="252" t="s">
        <v>140</v>
      </c>
    </row>
    <row r="1787" s="15" customFormat="1">
      <c r="A1787" s="15"/>
      <c r="B1787" s="253"/>
      <c r="C1787" s="254"/>
      <c r="D1787" s="233" t="s">
        <v>151</v>
      </c>
      <c r="E1787" s="255" t="s">
        <v>18</v>
      </c>
      <c r="F1787" s="256" t="s">
        <v>154</v>
      </c>
      <c r="G1787" s="254"/>
      <c r="H1787" s="257">
        <v>112</v>
      </c>
      <c r="I1787" s="258"/>
      <c r="J1787" s="254"/>
      <c r="K1787" s="254"/>
      <c r="L1787" s="259"/>
      <c r="M1787" s="260"/>
      <c r="N1787" s="261"/>
      <c r="O1787" s="261"/>
      <c r="P1787" s="261"/>
      <c r="Q1787" s="261"/>
      <c r="R1787" s="261"/>
      <c r="S1787" s="261"/>
      <c r="T1787" s="262"/>
      <c r="U1787" s="15"/>
      <c r="V1787" s="15"/>
      <c r="W1787" s="15"/>
      <c r="X1787" s="15"/>
      <c r="Y1787" s="15"/>
      <c r="Z1787" s="15"/>
      <c r="AA1787" s="15"/>
      <c r="AB1787" s="15"/>
      <c r="AC1787" s="15"/>
      <c r="AD1787" s="15"/>
      <c r="AE1787" s="15"/>
      <c r="AT1787" s="263" t="s">
        <v>151</v>
      </c>
      <c r="AU1787" s="263" t="s">
        <v>80</v>
      </c>
      <c r="AV1787" s="15" t="s">
        <v>147</v>
      </c>
      <c r="AW1787" s="15" t="s">
        <v>33</v>
      </c>
      <c r="AX1787" s="15" t="s">
        <v>78</v>
      </c>
      <c r="AY1787" s="263" t="s">
        <v>140</v>
      </c>
    </row>
    <row r="1788" s="2" customFormat="1" ht="24.15" customHeight="1">
      <c r="A1788" s="40"/>
      <c r="B1788" s="41"/>
      <c r="C1788" s="214" t="s">
        <v>1314</v>
      </c>
      <c r="D1788" s="214" t="s">
        <v>142</v>
      </c>
      <c r="E1788" s="215" t="s">
        <v>1315</v>
      </c>
      <c r="F1788" s="216" t="s">
        <v>1316</v>
      </c>
      <c r="G1788" s="217" t="s">
        <v>1061</v>
      </c>
      <c r="H1788" s="219"/>
      <c r="I1788" s="219"/>
      <c r="J1788" s="218">
        <f>ROUND(I1788*H1788,2)</f>
        <v>0</v>
      </c>
      <c r="K1788" s="216" t="s">
        <v>146</v>
      </c>
      <c r="L1788" s="46"/>
      <c r="M1788" s="220" t="s">
        <v>18</v>
      </c>
      <c r="N1788" s="221" t="s">
        <v>42</v>
      </c>
      <c r="O1788" s="86"/>
      <c r="P1788" s="222">
        <f>O1788*H1788</f>
        <v>0</v>
      </c>
      <c r="Q1788" s="222">
        <v>0</v>
      </c>
      <c r="R1788" s="222">
        <f>Q1788*H1788</f>
        <v>0</v>
      </c>
      <c r="S1788" s="222">
        <v>0</v>
      </c>
      <c r="T1788" s="223">
        <f>S1788*H1788</f>
        <v>0</v>
      </c>
      <c r="U1788" s="40"/>
      <c r="V1788" s="40"/>
      <c r="W1788" s="40"/>
      <c r="X1788" s="40"/>
      <c r="Y1788" s="40"/>
      <c r="Z1788" s="40"/>
      <c r="AA1788" s="40"/>
      <c r="AB1788" s="40"/>
      <c r="AC1788" s="40"/>
      <c r="AD1788" s="40"/>
      <c r="AE1788" s="40"/>
      <c r="AR1788" s="224" t="s">
        <v>281</v>
      </c>
      <c r="AT1788" s="224" t="s">
        <v>142</v>
      </c>
      <c r="AU1788" s="224" t="s">
        <v>80</v>
      </c>
      <c r="AY1788" s="19" t="s">
        <v>140</v>
      </c>
      <c r="BE1788" s="225">
        <f>IF(N1788="základní",J1788,0)</f>
        <v>0</v>
      </c>
      <c r="BF1788" s="225">
        <f>IF(N1788="snížená",J1788,0)</f>
        <v>0</v>
      </c>
      <c r="BG1788" s="225">
        <f>IF(N1788="zákl. přenesená",J1788,0)</f>
        <v>0</v>
      </c>
      <c r="BH1788" s="225">
        <f>IF(N1788="sníž. přenesená",J1788,0)</f>
        <v>0</v>
      </c>
      <c r="BI1788" s="225">
        <f>IF(N1788="nulová",J1788,0)</f>
        <v>0</v>
      </c>
      <c r="BJ1788" s="19" t="s">
        <v>78</v>
      </c>
      <c r="BK1788" s="225">
        <f>ROUND(I1788*H1788,2)</f>
        <v>0</v>
      </c>
      <c r="BL1788" s="19" t="s">
        <v>281</v>
      </c>
      <c r="BM1788" s="224" t="s">
        <v>1317</v>
      </c>
    </row>
    <row r="1789" s="2" customFormat="1">
      <c r="A1789" s="40"/>
      <c r="B1789" s="41"/>
      <c r="C1789" s="42"/>
      <c r="D1789" s="226" t="s">
        <v>149</v>
      </c>
      <c r="E1789" s="42"/>
      <c r="F1789" s="227" t="s">
        <v>1318</v>
      </c>
      <c r="G1789" s="42"/>
      <c r="H1789" s="42"/>
      <c r="I1789" s="228"/>
      <c r="J1789" s="42"/>
      <c r="K1789" s="42"/>
      <c r="L1789" s="46"/>
      <c r="M1789" s="229"/>
      <c r="N1789" s="230"/>
      <c r="O1789" s="86"/>
      <c r="P1789" s="86"/>
      <c r="Q1789" s="86"/>
      <c r="R1789" s="86"/>
      <c r="S1789" s="86"/>
      <c r="T1789" s="87"/>
      <c r="U1789" s="40"/>
      <c r="V1789" s="40"/>
      <c r="W1789" s="40"/>
      <c r="X1789" s="40"/>
      <c r="Y1789" s="40"/>
      <c r="Z1789" s="40"/>
      <c r="AA1789" s="40"/>
      <c r="AB1789" s="40"/>
      <c r="AC1789" s="40"/>
      <c r="AD1789" s="40"/>
      <c r="AE1789" s="40"/>
      <c r="AT1789" s="19" t="s">
        <v>149</v>
      </c>
      <c r="AU1789" s="19" t="s">
        <v>80</v>
      </c>
    </row>
    <row r="1790" s="12" customFormat="1" ht="22.8" customHeight="1">
      <c r="A1790" s="12"/>
      <c r="B1790" s="198"/>
      <c r="C1790" s="199"/>
      <c r="D1790" s="200" t="s">
        <v>70</v>
      </c>
      <c r="E1790" s="212" t="s">
        <v>1319</v>
      </c>
      <c r="F1790" s="212" t="s">
        <v>1320</v>
      </c>
      <c r="G1790" s="199"/>
      <c r="H1790" s="199"/>
      <c r="I1790" s="202"/>
      <c r="J1790" s="213">
        <f>BK1790</f>
        <v>0</v>
      </c>
      <c r="K1790" s="199"/>
      <c r="L1790" s="204"/>
      <c r="M1790" s="205"/>
      <c r="N1790" s="206"/>
      <c r="O1790" s="206"/>
      <c r="P1790" s="207">
        <f>SUM(P1791:P2064)</f>
        <v>0</v>
      </c>
      <c r="Q1790" s="206"/>
      <c r="R1790" s="207">
        <f>SUM(R1791:R2064)</f>
        <v>6.1332421999999998</v>
      </c>
      <c r="S1790" s="206"/>
      <c r="T1790" s="208">
        <f>SUM(T1791:T2064)</f>
        <v>0.6743614</v>
      </c>
      <c r="U1790" s="12"/>
      <c r="V1790" s="12"/>
      <c r="W1790" s="12"/>
      <c r="X1790" s="12"/>
      <c r="Y1790" s="12"/>
      <c r="Z1790" s="12"/>
      <c r="AA1790" s="12"/>
      <c r="AB1790" s="12"/>
      <c r="AC1790" s="12"/>
      <c r="AD1790" s="12"/>
      <c r="AE1790" s="12"/>
      <c r="AR1790" s="209" t="s">
        <v>80</v>
      </c>
      <c r="AT1790" s="210" t="s">
        <v>70</v>
      </c>
      <c r="AU1790" s="210" t="s">
        <v>78</v>
      </c>
      <c r="AY1790" s="209" t="s">
        <v>140</v>
      </c>
      <c r="BK1790" s="211">
        <f>SUM(BK1791:BK2064)</f>
        <v>0</v>
      </c>
    </row>
    <row r="1791" s="2" customFormat="1" ht="16.5" customHeight="1">
      <c r="A1791" s="40"/>
      <c r="B1791" s="41"/>
      <c r="C1791" s="214" t="s">
        <v>1321</v>
      </c>
      <c r="D1791" s="214" t="s">
        <v>142</v>
      </c>
      <c r="E1791" s="215" t="s">
        <v>1322</v>
      </c>
      <c r="F1791" s="216" t="s">
        <v>1323</v>
      </c>
      <c r="G1791" s="217" t="s">
        <v>1324</v>
      </c>
      <c r="H1791" s="218">
        <v>1</v>
      </c>
      <c r="I1791" s="219"/>
      <c r="J1791" s="218">
        <f>ROUND(I1791*H1791,2)</f>
        <v>0</v>
      </c>
      <c r="K1791" s="216" t="s">
        <v>1207</v>
      </c>
      <c r="L1791" s="46"/>
      <c r="M1791" s="220" t="s">
        <v>18</v>
      </c>
      <c r="N1791" s="221" t="s">
        <v>42</v>
      </c>
      <c r="O1791" s="86"/>
      <c r="P1791" s="222">
        <f>O1791*H1791</f>
        <v>0</v>
      </c>
      <c r="Q1791" s="222">
        <v>0.00025000000000000001</v>
      </c>
      <c r="R1791" s="222">
        <f>Q1791*H1791</f>
        <v>0.00025000000000000001</v>
      </c>
      <c r="S1791" s="222">
        <v>0</v>
      </c>
      <c r="T1791" s="223">
        <f>S1791*H1791</f>
        <v>0</v>
      </c>
      <c r="U1791" s="40"/>
      <c r="V1791" s="40"/>
      <c r="W1791" s="40"/>
      <c r="X1791" s="40"/>
      <c r="Y1791" s="40"/>
      <c r="Z1791" s="40"/>
      <c r="AA1791" s="40"/>
      <c r="AB1791" s="40"/>
      <c r="AC1791" s="40"/>
      <c r="AD1791" s="40"/>
      <c r="AE1791" s="40"/>
      <c r="AR1791" s="224" t="s">
        <v>281</v>
      </c>
      <c r="AT1791" s="224" t="s">
        <v>142</v>
      </c>
      <c r="AU1791" s="224" t="s">
        <v>80</v>
      </c>
      <c r="AY1791" s="19" t="s">
        <v>140</v>
      </c>
      <c r="BE1791" s="225">
        <f>IF(N1791="základní",J1791,0)</f>
        <v>0</v>
      </c>
      <c r="BF1791" s="225">
        <f>IF(N1791="snížená",J1791,0)</f>
        <v>0</v>
      </c>
      <c r="BG1791" s="225">
        <f>IF(N1791="zákl. přenesená",J1791,0)</f>
        <v>0</v>
      </c>
      <c r="BH1791" s="225">
        <f>IF(N1791="sníž. přenesená",J1791,0)</f>
        <v>0</v>
      </c>
      <c r="BI1791" s="225">
        <f>IF(N1791="nulová",J1791,0)</f>
        <v>0</v>
      </c>
      <c r="BJ1791" s="19" t="s">
        <v>78</v>
      </c>
      <c r="BK1791" s="225">
        <f>ROUND(I1791*H1791,2)</f>
        <v>0</v>
      </c>
      <c r="BL1791" s="19" t="s">
        <v>281</v>
      </c>
      <c r="BM1791" s="224" t="s">
        <v>1325</v>
      </c>
    </row>
    <row r="1792" s="2" customFormat="1" ht="24.15" customHeight="1">
      <c r="A1792" s="40"/>
      <c r="B1792" s="41"/>
      <c r="C1792" s="264" t="s">
        <v>1326</v>
      </c>
      <c r="D1792" s="264" t="s">
        <v>300</v>
      </c>
      <c r="E1792" s="265" t="s">
        <v>1327</v>
      </c>
      <c r="F1792" s="266" t="s">
        <v>1328</v>
      </c>
      <c r="G1792" s="267" t="s">
        <v>250</v>
      </c>
      <c r="H1792" s="268">
        <v>56</v>
      </c>
      <c r="I1792" s="269"/>
      <c r="J1792" s="268">
        <f>ROUND(I1792*H1792,2)</f>
        <v>0</v>
      </c>
      <c r="K1792" s="266" t="s">
        <v>1207</v>
      </c>
      <c r="L1792" s="270"/>
      <c r="M1792" s="271" t="s">
        <v>18</v>
      </c>
      <c r="N1792" s="272" t="s">
        <v>42</v>
      </c>
      <c r="O1792" s="86"/>
      <c r="P1792" s="222">
        <f>O1792*H1792</f>
        <v>0</v>
      </c>
      <c r="Q1792" s="222">
        <v>0.038800000000000001</v>
      </c>
      <c r="R1792" s="222">
        <f>Q1792*H1792</f>
        <v>2.1728000000000001</v>
      </c>
      <c r="S1792" s="222">
        <v>0</v>
      </c>
      <c r="T1792" s="223">
        <f>S1792*H1792</f>
        <v>0</v>
      </c>
      <c r="U1792" s="40"/>
      <c r="V1792" s="40"/>
      <c r="W1792" s="40"/>
      <c r="X1792" s="40"/>
      <c r="Y1792" s="40"/>
      <c r="Z1792" s="40"/>
      <c r="AA1792" s="40"/>
      <c r="AB1792" s="40"/>
      <c r="AC1792" s="40"/>
      <c r="AD1792" s="40"/>
      <c r="AE1792" s="40"/>
      <c r="AR1792" s="224" t="s">
        <v>430</v>
      </c>
      <c r="AT1792" s="224" t="s">
        <v>300</v>
      </c>
      <c r="AU1792" s="224" t="s">
        <v>80</v>
      </c>
      <c r="AY1792" s="19" t="s">
        <v>140</v>
      </c>
      <c r="BE1792" s="225">
        <f>IF(N1792="základní",J1792,0)</f>
        <v>0</v>
      </c>
      <c r="BF1792" s="225">
        <f>IF(N1792="snížená",J1792,0)</f>
        <v>0</v>
      </c>
      <c r="BG1792" s="225">
        <f>IF(N1792="zákl. přenesená",J1792,0)</f>
        <v>0</v>
      </c>
      <c r="BH1792" s="225">
        <f>IF(N1792="sníž. přenesená",J1792,0)</f>
        <v>0</v>
      </c>
      <c r="BI1792" s="225">
        <f>IF(N1792="nulová",J1792,0)</f>
        <v>0</v>
      </c>
      <c r="BJ1792" s="19" t="s">
        <v>78</v>
      </c>
      <c r="BK1792" s="225">
        <f>ROUND(I1792*H1792,2)</f>
        <v>0</v>
      </c>
      <c r="BL1792" s="19" t="s">
        <v>281</v>
      </c>
      <c r="BM1792" s="224" t="s">
        <v>1329</v>
      </c>
    </row>
    <row r="1793" s="14" customFormat="1">
      <c r="A1793" s="14"/>
      <c r="B1793" s="242"/>
      <c r="C1793" s="243"/>
      <c r="D1793" s="233" t="s">
        <v>151</v>
      </c>
      <c r="E1793" s="244" t="s">
        <v>18</v>
      </c>
      <c r="F1793" s="245" t="s">
        <v>749</v>
      </c>
      <c r="G1793" s="243"/>
      <c r="H1793" s="246">
        <v>56</v>
      </c>
      <c r="I1793" s="247"/>
      <c r="J1793" s="243"/>
      <c r="K1793" s="243"/>
      <c r="L1793" s="248"/>
      <c r="M1793" s="249"/>
      <c r="N1793" s="250"/>
      <c r="O1793" s="250"/>
      <c r="P1793" s="250"/>
      <c r="Q1793" s="250"/>
      <c r="R1793" s="250"/>
      <c r="S1793" s="250"/>
      <c r="T1793" s="251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2" t="s">
        <v>151</v>
      </c>
      <c r="AU1793" s="252" t="s">
        <v>80</v>
      </c>
      <c r="AV1793" s="14" t="s">
        <v>80</v>
      </c>
      <c r="AW1793" s="14" t="s">
        <v>33</v>
      </c>
      <c r="AX1793" s="14" t="s">
        <v>71</v>
      </c>
      <c r="AY1793" s="252" t="s">
        <v>140</v>
      </c>
    </row>
    <row r="1794" s="15" customFormat="1">
      <c r="A1794" s="15"/>
      <c r="B1794" s="253"/>
      <c r="C1794" s="254"/>
      <c r="D1794" s="233" t="s">
        <v>151</v>
      </c>
      <c r="E1794" s="255" t="s">
        <v>18</v>
      </c>
      <c r="F1794" s="256" t="s">
        <v>154</v>
      </c>
      <c r="G1794" s="254"/>
      <c r="H1794" s="257">
        <v>56</v>
      </c>
      <c r="I1794" s="258"/>
      <c r="J1794" s="254"/>
      <c r="K1794" s="254"/>
      <c r="L1794" s="259"/>
      <c r="M1794" s="260"/>
      <c r="N1794" s="261"/>
      <c r="O1794" s="261"/>
      <c r="P1794" s="261"/>
      <c r="Q1794" s="261"/>
      <c r="R1794" s="261"/>
      <c r="S1794" s="261"/>
      <c r="T1794" s="262"/>
      <c r="U1794" s="15"/>
      <c r="V1794" s="15"/>
      <c r="W1794" s="15"/>
      <c r="X1794" s="15"/>
      <c r="Y1794" s="15"/>
      <c r="Z1794" s="15"/>
      <c r="AA1794" s="15"/>
      <c r="AB1794" s="15"/>
      <c r="AC1794" s="15"/>
      <c r="AD1794" s="15"/>
      <c r="AE1794" s="15"/>
      <c r="AT1794" s="263" t="s">
        <v>151</v>
      </c>
      <c r="AU1794" s="263" t="s">
        <v>80</v>
      </c>
      <c r="AV1794" s="15" t="s">
        <v>147</v>
      </c>
      <c r="AW1794" s="15" t="s">
        <v>33</v>
      </c>
      <c r="AX1794" s="15" t="s">
        <v>78</v>
      </c>
      <c r="AY1794" s="263" t="s">
        <v>140</v>
      </c>
    </row>
    <row r="1795" s="2" customFormat="1" ht="16.5" customHeight="1">
      <c r="A1795" s="40"/>
      <c r="B1795" s="41"/>
      <c r="C1795" s="264" t="s">
        <v>1330</v>
      </c>
      <c r="D1795" s="264" t="s">
        <v>300</v>
      </c>
      <c r="E1795" s="265" t="s">
        <v>1331</v>
      </c>
      <c r="F1795" s="266" t="s">
        <v>1332</v>
      </c>
      <c r="G1795" s="267" t="s">
        <v>250</v>
      </c>
      <c r="H1795" s="268">
        <v>2</v>
      </c>
      <c r="I1795" s="269"/>
      <c r="J1795" s="268">
        <f>ROUND(I1795*H1795,2)</f>
        <v>0</v>
      </c>
      <c r="K1795" s="266" t="s">
        <v>1207</v>
      </c>
      <c r="L1795" s="270"/>
      <c r="M1795" s="271" t="s">
        <v>18</v>
      </c>
      <c r="N1795" s="272" t="s">
        <v>42</v>
      </c>
      <c r="O1795" s="86"/>
      <c r="P1795" s="222">
        <f>O1795*H1795</f>
        <v>0</v>
      </c>
      <c r="Q1795" s="222">
        <v>0.038800000000000001</v>
      </c>
      <c r="R1795" s="222">
        <f>Q1795*H1795</f>
        <v>0.077600000000000002</v>
      </c>
      <c r="S1795" s="222">
        <v>0</v>
      </c>
      <c r="T1795" s="223">
        <f>S1795*H1795</f>
        <v>0</v>
      </c>
      <c r="U1795" s="40"/>
      <c r="V1795" s="40"/>
      <c r="W1795" s="40"/>
      <c r="X1795" s="40"/>
      <c r="Y1795" s="40"/>
      <c r="Z1795" s="40"/>
      <c r="AA1795" s="40"/>
      <c r="AB1795" s="40"/>
      <c r="AC1795" s="40"/>
      <c r="AD1795" s="40"/>
      <c r="AE1795" s="40"/>
      <c r="AR1795" s="224" t="s">
        <v>430</v>
      </c>
      <c r="AT1795" s="224" t="s">
        <v>300</v>
      </c>
      <c r="AU1795" s="224" t="s">
        <v>80</v>
      </c>
      <c r="AY1795" s="19" t="s">
        <v>140</v>
      </c>
      <c r="BE1795" s="225">
        <f>IF(N1795="základní",J1795,0)</f>
        <v>0</v>
      </c>
      <c r="BF1795" s="225">
        <f>IF(N1795="snížená",J1795,0)</f>
        <v>0</v>
      </c>
      <c r="BG1795" s="225">
        <f>IF(N1795="zákl. přenesená",J1795,0)</f>
        <v>0</v>
      </c>
      <c r="BH1795" s="225">
        <f>IF(N1795="sníž. přenesená",J1795,0)</f>
        <v>0</v>
      </c>
      <c r="BI1795" s="225">
        <f>IF(N1795="nulová",J1795,0)</f>
        <v>0</v>
      </c>
      <c r="BJ1795" s="19" t="s">
        <v>78</v>
      </c>
      <c r="BK1795" s="225">
        <f>ROUND(I1795*H1795,2)</f>
        <v>0</v>
      </c>
      <c r="BL1795" s="19" t="s">
        <v>281</v>
      </c>
      <c r="BM1795" s="224" t="s">
        <v>1333</v>
      </c>
    </row>
    <row r="1796" s="14" customFormat="1">
      <c r="A1796" s="14"/>
      <c r="B1796" s="242"/>
      <c r="C1796" s="243"/>
      <c r="D1796" s="233" t="s">
        <v>151</v>
      </c>
      <c r="E1796" s="244" t="s">
        <v>18</v>
      </c>
      <c r="F1796" s="245" t="s">
        <v>80</v>
      </c>
      <c r="G1796" s="243"/>
      <c r="H1796" s="246">
        <v>2</v>
      </c>
      <c r="I1796" s="247"/>
      <c r="J1796" s="243"/>
      <c r="K1796" s="243"/>
      <c r="L1796" s="248"/>
      <c r="M1796" s="249"/>
      <c r="N1796" s="250"/>
      <c r="O1796" s="250"/>
      <c r="P1796" s="250"/>
      <c r="Q1796" s="250"/>
      <c r="R1796" s="250"/>
      <c r="S1796" s="250"/>
      <c r="T1796" s="251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2" t="s">
        <v>151</v>
      </c>
      <c r="AU1796" s="252" t="s">
        <v>80</v>
      </c>
      <c r="AV1796" s="14" t="s">
        <v>80</v>
      </c>
      <c r="AW1796" s="14" t="s">
        <v>33</v>
      </c>
      <c r="AX1796" s="14" t="s">
        <v>71</v>
      </c>
      <c r="AY1796" s="252" t="s">
        <v>140</v>
      </c>
    </row>
    <row r="1797" s="15" customFormat="1">
      <c r="A1797" s="15"/>
      <c r="B1797" s="253"/>
      <c r="C1797" s="254"/>
      <c r="D1797" s="233" t="s">
        <v>151</v>
      </c>
      <c r="E1797" s="255" t="s">
        <v>18</v>
      </c>
      <c r="F1797" s="256" t="s">
        <v>154</v>
      </c>
      <c r="G1797" s="254"/>
      <c r="H1797" s="257">
        <v>2</v>
      </c>
      <c r="I1797" s="258"/>
      <c r="J1797" s="254"/>
      <c r="K1797" s="254"/>
      <c r="L1797" s="259"/>
      <c r="M1797" s="260"/>
      <c r="N1797" s="261"/>
      <c r="O1797" s="261"/>
      <c r="P1797" s="261"/>
      <c r="Q1797" s="261"/>
      <c r="R1797" s="261"/>
      <c r="S1797" s="261"/>
      <c r="T1797" s="262"/>
      <c r="U1797" s="15"/>
      <c r="V1797" s="15"/>
      <c r="W1797" s="15"/>
      <c r="X1797" s="15"/>
      <c r="Y1797" s="15"/>
      <c r="Z1797" s="15"/>
      <c r="AA1797" s="15"/>
      <c r="AB1797" s="15"/>
      <c r="AC1797" s="15"/>
      <c r="AD1797" s="15"/>
      <c r="AE1797" s="15"/>
      <c r="AT1797" s="263" t="s">
        <v>151</v>
      </c>
      <c r="AU1797" s="263" t="s">
        <v>80</v>
      </c>
      <c r="AV1797" s="15" t="s">
        <v>147</v>
      </c>
      <c r="AW1797" s="15" t="s">
        <v>33</v>
      </c>
      <c r="AX1797" s="15" t="s">
        <v>78</v>
      </c>
      <c r="AY1797" s="263" t="s">
        <v>140</v>
      </c>
    </row>
    <row r="1798" s="2" customFormat="1" ht="24.15" customHeight="1">
      <c r="A1798" s="40"/>
      <c r="B1798" s="41"/>
      <c r="C1798" s="264" t="s">
        <v>1334</v>
      </c>
      <c r="D1798" s="264" t="s">
        <v>300</v>
      </c>
      <c r="E1798" s="265" t="s">
        <v>1335</v>
      </c>
      <c r="F1798" s="266" t="s">
        <v>1336</v>
      </c>
      <c r="G1798" s="267" t="s">
        <v>250</v>
      </c>
      <c r="H1798" s="268">
        <v>11</v>
      </c>
      <c r="I1798" s="269"/>
      <c r="J1798" s="268">
        <f>ROUND(I1798*H1798,2)</f>
        <v>0</v>
      </c>
      <c r="K1798" s="266" t="s">
        <v>1207</v>
      </c>
      <c r="L1798" s="270"/>
      <c r="M1798" s="271" t="s">
        <v>18</v>
      </c>
      <c r="N1798" s="272" t="s">
        <v>42</v>
      </c>
      <c r="O1798" s="86"/>
      <c r="P1798" s="222">
        <f>O1798*H1798</f>
        <v>0</v>
      </c>
      <c r="Q1798" s="222">
        <v>0.038800000000000001</v>
      </c>
      <c r="R1798" s="222">
        <f>Q1798*H1798</f>
        <v>0.42680000000000001</v>
      </c>
      <c r="S1798" s="222">
        <v>0</v>
      </c>
      <c r="T1798" s="223">
        <f>S1798*H1798</f>
        <v>0</v>
      </c>
      <c r="U1798" s="40"/>
      <c r="V1798" s="40"/>
      <c r="W1798" s="40"/>
      <c r="X1798" s="40"/>
      <c r="Y1798" s="40"/>
      <c r="Z1798" s="40"/>
      <c r="AA1798" s="40"/>
      <c r="AB1798" s="40"/>
      <c r="AC1798" s="40"/>
      <c r="AD1798" s="40"/>
      <c r="AE1798" s="40"/>
      <c r="AR1798" s="224" t="s">
        <v>430</v>
      </c>
      <c r="AT1798" s="224" t="s">
        <v>300</v>
      </c>
      <c r="AU1798" s="224" t="s">
        <v>80</v>
      </c>
      <c r="AY1798" s="19" t="s">
        <v>140</v>
      </c>
      <c r="BE1798" s="225">
        <f>IF(N1798="základní",J1798,0)</f>
        <v>0</v>
      </c>
      <c r="BF1798" s="225">
        <f>IF(N1798="snížená",J1798,0)</f>
        <v>0</v>
      </c>
      <c r="BG1798" s="225">
        <f>IF(N1798="zákl. přenesená",J1798,0)</f>
        <v>0</v>
      </c>
      <c r="BH1798" s="225">
        <f>IF(N1798="sníž. přenesená",J1798,0)</f>
        <v>0</v>
      </c>
      <c r="BI1798" s="225">
        <f>IF(N1798="nulová",J1798,0)</f>
        <v>0</v>
      </c>
      <c r="BJ1798" s="19" t="s">
        <v>78</v>
      </c>
      <c r="BK1798" s="225">
        <f>ROUND(I1798*H1798,2)</f>
        <v>0</v>
      </c>
      <c r="BL1798" s="19" t="s">
        <v>281</v>
      </c>
      <c r="BM1798" s="224" t="s">
        <v>1337</v>
      </c>
    </row>
    <row r="1799" s="14" customFormat="1">
      <c r="A1799" s="14"/>
      <c r="B1799" s="242"/>
      <c r="C1799" s="243"/>
      <c r="D1799" s="233" t="s">
        <v>151</v>
      </c>
      <c r="E1799" s="244" t="s">
        <v>18</v>
      </c>
      <c r="F1799" s="245" t="s">
        <v>247</v>
      </c>
      <c r="G1799" s="243"/>
      <c r="H1799" s="246">
        <v>11</v>
      </c>
      <c r="I1799" s="247"/>
      <c r="J1799" s="243"/>
      <c r="K1799" s="243"/>
      <c r="L1799" s="248"/>
      <c r="M1799" s="249"/>
      <c r="N1799" s="250"/>
      <c r="O1799" s="250"/>
      <c r="P1799" s="250"/>
      <c r="Q1799" s="250"/>
      <c r="R1799" s="250"/>
      <c r="S1799" s="250"/>
      <c r="T1799" s="251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2" t="s">
        <v>151</v>
      </c>
      <c r="AU1799" s="252" t="s">
        <v>80</v>
      </c>
      <c r="AV1799" s="14" t="s">
        <v>80</v>
      </c>
      <c r="AW1799" s="14" t="s">
        <v>33</v>
      </c>
      <c r="AX1799" s="14" t="s">
        <v>71</v>
      </c>
      <c r="AY1799" s="252" t="s">
        <v>140</v>
      </c>
    </row>
    <row r="1800" s="15" customFormat="1">
      <c r="A1800" s="15"/>
      <c r="B1800" s="253"/>
      <c r="C1800" s="254"/>
      <c r="D1800" s="233" t="s">
        <v>151</v>
      </c>
      <c r="E1800" s="255" t="s">
        <v>18</v>
      </c>
      <c r="F1800" s="256" t="s">
        <v>154</v>
      </c>
      <c r="G1800" s="254"/>
      <c r="H1800" s="257">
        <v>11</v>
      </c>
      <c r="I1800" s="258"/>
      <c r="J1800" s="254"/>
      <c r="K1800" s="254"/>
      <c r="L1800" s="259"/>
      <c r="M1800" s="260"/>
      <c r="N1800" s="261"/>
      <c r="O1800" s="261"/>
      <c r="P1800" s="261"/>
      <c r="Q1800" s="261"/>
      <c r="R1800" s="261"/>
      <c r="S1800" s="261"/>
      <c r="T1800" s="262"/>
      <c r="U1800" s="15"/>
      <c r="V1800" s="15"/>
      <c r="W1800" s="15"/>
      <c r="X1800" s="15"/>
      <c r="Y1800" s="15"/>
      <c r="Z1800" s="15"/>
      <c r="AA1800" s="15"/>
      <c r="AB1800" s="15"/>
      <c r="AC1800" s="15"/>
      <c r="AD1800" s="15"/>
      <c r="AE1800" s="15"/>
      <c r="AT1800" s="263" t="s">
        <v>151</v>
      </c>
      <c r="AU1800" s="263" t="s">
        <v>80</v>
      </c>
      <c r="AV1800" s="15" t="s">
        <v>147</v>
      </c>
      <c r="AW1800" s="15" t="s">
        <v>33</v>
      </c>
      <c r="AX1800" s="15" t="s">
        <v>78</v>
      </c>
      <c r="AY1800" s="263" t="s">
        <v>140</v>
      </c>
    </row>
    <row r="1801" s="2" customFormat="1" ht="24.15" customHeight="1">
      <c r="A1801" s="40"/>
      <c r="B1801" s="41"/>
      <c r="C1801" s="264" t="s">
        <v>1338</v>
      </c>
      <c r="D1801" s="264" t="s">
        <v>300</v>
      </c>
      <c r="E1801" s="265" t="s">
        <v>1339</v>
      </c>
      <c r="F1801" s="266" t="s">
        <v>1340</v>
      </c>
      <c r="G1801" s="267" t="s">
        <v>250</v>
      </c>
      <c r="H1801" s="268">
        <v>2</v>
      </c>
      <c r="I1801" s="269"/>
      <c r="J1801" s="268">
        <f>ROUND(I1801*H1801,2)</f>
        <v>0</v>
      </c>
      <c r="K1801" s="266" t="s">
        <v>1207</v>
      </c>
      <c r="L1801" s="270"/>
      <c r="M1801" s="271" t="s">
        <v>18</v>
      </c>
      <c r="N1801" s="272" t="s">
        <v>42</v>
      </c>
      <c r="O1801" s="86"/>
      <c r="P1801" s="222">
        <f>O1801*H1801</f>
        <v>0</v>
      </c>
      <c r="Q1801" s="222">
        <v>0.038800000000000001</v>
      </c>
      <c r="R1801" s="222">
        <f>Q1801*H1801</f>
        <v>0.077600000000000002</v>
      </c>
      <c r="S1801" s="222">
        <v>0</v>
      </c>
      <c r="T1801" s="223">
        <f>S1801*H1801</f>
        <v>0</v>
      </c>
      <c r="U1801" s="40"/>
      <c r="V1801" s="40"/>
      <c r="W1801" s="40"/>
      <c r="X1801" s="40"/>
      <c r="Y1801" s="40"/>
      <c r="Z1801" s="40"/>
      <c r="AA1801" s="40"/>
      <c r="AB1801" s="40"/>
      <c r="AC1801" s="40"/>
      <c r="AD1801" s="40"/>
      <c r="AE1801" s="40"/>
      <c r="AR1801" s="224" t="s">
        <v>430</v>
      </c>
      <c r="AT1801" s="224" t="s">
        <v>300</v>
      </c>
      <c r="AU1801" s="224" t="s">
        <v>80</v>
      </c>
      <c r="AY1801" s="19" t="s">
        <v>140</v>
      </c>
      <c r="BE1801" s="225">
        <f>IF(N1801="základní",J1801,0)</f>
        <v>0</v>
      </c>
      <c r="BF1801" s="225">
        <f>IF(N1801="snížená",J1801,0)</f>
        <v>0</v>
      </c>
      <c r="BG1801" s="225">
        <f>IF(N1801="zákl. přenesená",J1801,0)</f>
        <v>0</v>
      </c>
      <c r="BH1801" s="225">
        <f>IF(N1801="sníž. přenesená",J1801,0)</f>
        <v>0</v>
      </c>
      <c r="BI1801" s="225">
        <f>IF(N1801="nulová",J1801,0)</f>
        <v>0</v>
      </c>
      <c r="BJ1801" s="19" t="s">
        <v>78</v>
      </c>
      <c r="BK1801" s="225">
        <f>ROUND(I1801*H1801,2)</f>
        <v>0</v>
      </c>
      <c r="BL1801" s="19" t="s">
        <v>281</v>
      </c>
      <c r="BM1801" s="224" t="s">
        <v>1341</v>
      </c>
    </row>
    <row r="1802" s="14" customFormat="1">
      <c r="A1802" s="14"/>
      <c r="B1802" s="242"/>
      <c r="C1802" s="243"/>
      <c r="D1802" s="233" t="s">
        <v>151</v>
      </c>
      <c r="E1802" s="244" t="s">
        <v>18</v>
      </c>
      <c r="F1802" s="245" t="s">
        <v>80</v>
      </c>
      <c r="G1802" s="243"/>
      <c r="H1802" s="246">
        <v>2</v>
      </c>
      <c r="I1802" s="247"/>
      <c r="J1802" s="243"/>
      <c r="K1802" s="243"/>
      <c r="L1802" s="248"/>
      <c r="M1802" s="249"/>
      <c r="N1802" s="250"/>
      <c r="O1802" s="250"/>
      <c r="P1802" s="250"/>
      <c r="Q1802" s="250"/>
      <c r="R1802" s="250"/>
      <c r="S1802" s="250"/>
      <c r="T1802" s="251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2" t="s">
        <v>151</v>
      </c>
      <c r="AU1802" s="252" t="s">
        <v>80</v>
      </c>
      <c r="AV1802" s="14" t="s">
        <v>80</v>
      </c>
      <c r="AW1802" s="14" t="s">
        <v>33</v>
      </c>
      <c r="AX1802" s="14" t="s">
        <v>71</v>
      </c>
      <c r="AY1802" s="252" t="s">
        <v>140</v>
      </c>
    </row>
    <row r="1803" s="15" customFormat="1">
      <c r="A1803" s="15"/>
      <c r="B1803" s="253"/>
      <c r="C1803" s="254"/>
      <c r="D1803" s="233" t="s">
        <v>151</v>
      </c>
      <c r="E1803" s="255" t="s">
        <v>18</v>
      </c>
      <c r="F1803" s="256" t="s">
        <v>154</v>
      </c>
      <c r="G1803" s="254"/>
      <c r="H1803" s="257">
        <v>2</v>
      </c>
      <c r="I1803" s="258"/>
      <c r="J1803" s="254"/>
      <c r="K1803" s="254"/>
      <c r="L1803" s="259"/>
      <c r="M1803" s="260"/>
      <c r="N1803" s="261"/>
      <c r="O1803" s="261"/>
      <c r="P1803" s="261"/>
      <c r="Q1803" s="261"/>
      <c r="R1803" s="261"/>
      <c r="S1803" s="261"/>
      <c r="T1803" s="262"/>
      <c r="U1803" s="15"/>
      <c r="V1803" s="15"/>
      <c r="W1803" s="15"/>
      <c r="X1803" s="15"/>
      <c r="Y1803" s="15"/>
      <c r="Z1803" s="15"/>
      <c r="AA1803" s="15"/>
      <c r="AB1803" s="15"/>
      <c r="AC1803" s="15"/>
      <c r="AD1803" s="15"/>
      <c r="AE1803" s="15"/>
      <c r="AT1803" s="263" t="s">
        <v>151</v>
      </c>
      <c r="AU1803" s="263" t="s">
        <v>80</v>
      </c>
      <c r="AV1803" s="15" t="s">
        <v>147</v>
      </c>
      <c r="AW1803" s="15" t="s">
        <v>33</v>
      </c>
      <c r="AX1803" s="15" t="s">
        <v>78</v>
      </c>
      <c r="AY1803" s="263" t="s">
        <v>140</v>
      </c>
    </row>
    <row r="1804" s="2" customFormat="1" ht="16.5" customHeight="1">
      <c r="A1804" s="40"/>
      <c r="B1804" s="41"/>
      <c r="C1804" s="264" t="s">
        <v>1342</v>
      </c>
      <c r="D1804" s="264" t="s">
        <v>300</v>
      </c>
      <c r="E1804" s="265" t="s">
        <v>1343</v>
      </c>
      <c r="F1804" s="266" t="s">
        <v>1344</v>
      </c>
      <c r="G1804" s="267" t="s">
        <v>250</v>
      </c>
      <c r="H1804" s="268">
        <v>2</v>
      </c>
      <c r="I1804" s="269"/>
      <c r="J1804" s="268">
        <f>ROUND(I1804*H1804,2)</f>
        <v>0</v>
      </c>
      <c r="K1804" s="266" t="s">
        <v>1207</v>
      </c>
      <c r="L1804" s="270"/>
      <c r="M1804" s="271" t="s">
        <v>18</v>
      </c>
      <c r="N1804" s="272" t="s">
        <v>42</v>
      </c>
      <c r="O1804" s="86"/>
      <c r="P1804" s="222">
        <f>O1804*H1804</f>
        <v>0</v>
      </c>
      <c r="Q1804" s="222">
        <v>0.038800000000000001</v>
      </c>
      <c r="R1804" s="222">
        <f>Q1804*H1804</f>
        <v>0.077600000000000002</v>
      </c>
      <c r="S1804" s="222">
        <v>0</v>
      </c>
      <c r="T1804" s="223">
        <f>S1804*H1804</f>
        <v>0</v>
      </c>
      <c r="U1804" s="40"/>
      <c r="V1804" s="40"/>
      <c r="W1804" s="40"/>
      <c r="X1804" s="40"/>
      <c r="Y1804" s="40"/>
      <c r="Z1804" s="40"/>
      <c r="AA1804" s="40"/>
      <c r="AB1804" s="40"/>
      <c r="AC1804" s="40"/>
      <c r="AD1804" s="40"/>
      <c r="AE1804" s="40"/>
      <c r="AR1804" s="224" t="s">
        <v>430</v>
      </c>
      <c r="AT1804" s="224" t="s">
        <v>300</v>
      </c>
      <c r="AU1804" s="224" t="s">
        <v>80</v>
      </c>
      <c r="AY1804" s="19" t="s">
        <v>140</v>
      </c>
      <c r="BE1804" s="225">
        <f>IF(N1804="základní",J1804,0)</f>
        <v>0</v>
      </c>
      <c r="BF1804" s="225">
        <f>IF(N1804="snížená",J1804,0)</f>
        <v>0</v>
      </c>
      <c r="BG1804" s="225">
        <f>IF(N1804="zákl. přenesená",J1804,0)</f>
        <v>0</v>
      </c>
      <c r="BH1804" s="225">
        <f>IF(N1804="sníž. přenesená",J1804,0)</f>
        <v>0</v>
      </c>
      <c r="BI1804" s="225">
        <f>IF(N1804="nulová",J1804,0)</f>
        <v>0</v>
      </c>
      <c r="BJ1804" s="19" t="s">
        <v>78</v>
      </c>
      <c r="BK1804" s="225">
        <f>ROUND(I1804*H1804,2)</f>
        <v>0</v>
      </c>
      <c r="BL1804" s="19" t="s">
        <v>281</v>
      </c>
      <c r="BM1804" s="224" t="s">
        <v>1345</v>
      </c>
    </row>
    <row r="1805" s="14" customFormat="1">
      <c r="A1805" s="14"/>
      <c r="B1805" s="242"/>
      <c r="C1805" s="243"/>
      <c r="D1805" s="233" t="s">
        <v>151</v>
      </c>
      <c r="E1805" s="244" t="s">
        <v>18</v>
      </c>
      <c r="F1805" s="245" t="s">
        <v>80</v>
      </c>
      <c r="G1805" s="243"/>
      <c r="H1805" s="246">
        <v>2</v>
      </c>
      <c r="I1805" s="247"/>
      <c r="J1805" s="243"/>
      <c r="K1805" s="243"/>
      <c r="L1805" s="248"/>
      <c r="M1805" s="249"/>
      <c r="N1805" s="250"/>
      <c r="O1805" s="250"/>
      <c r="P1805" s="250"/>
      <c r="Q1805" s="250"/>
      <c r="R1805" s="250"/>
      <c r="S1805" s="250"/>
      <c r="T1805" s="251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2" t="s">
        <v>151</v>
      </c>
      <c r="AU1805" s="252" t="s">
        <v>80</v>
      </c>
      <c r="AV1805" s="14" t="s">
        <v>80</v>
      </c>
      <c r="AW1805" s="14" t="s">
        <v>33</v>
      </c>
      <c r="AX1805" s="14" t="s">
        <v>71</v>
      </c>
      <c r="AY1805" s="252" t="s">
        <v>140</v>
      </c>
    </row>
    <row r="1806" s="15" customFormat="1">
      <c r="A1806" s="15"/>
      <c r="B1806" s="253"/>
      <c r="C1806" s="254"/>
      <c r="D1806" s="233" t="s">
        <v>151</v>
      </c>
      <c r="E1806" s="255" t="s">
        <v>18</v>
      </c>
      <c r="F1806" s="256" t="s">
        <v>154</v>
      </c>
      <c r="G1806" s="254"/>
      <c r="H1806" s="257">
        <v>2</v>
      </c>
      <c r="I1806" s="258"/>
      <c r="J1806" s="254"/>
      <c r="K1806" s="254"/>
      <c r="L1806" s="259"/>
      <c r="M1806" s="260"/>
      <c r="N1806" s="261"/>
      <c r="O1806" s="261"/>
      <c r="P1806" s="261"/>
      <c r="Q1806" s="261"/>
      <c r="R1806" s="261"/>
      <c r="S1806" s="261"/>
      <c r="T1806" s="262"/>
      <c r="U1806" s="15"/>
      <c r="V1806" s="15"/>
      <c r="W1806" s="15"/>
      <c r="X1806" s="15"/>
      <c r="Y1806" s="15"/>
      <c r="Z1806" s="15"/>
      <c r="AA1806" s="15"/>
      <c r="AB1806" s="15"/>
      <c r="AC1806" s="15"/>
      <c r="AD1806" s="15"/>
      <c r="AE1806" s="15"/>
      <c r="AT1806" s="263" t="s">
        <v>151</v>
      </c>
      <c r="AU1806" s="263" t="s">
        <v>80</v>
      </c>
      <c r="AV1806" s="15" t="s">
        <v>147</v>
      </c>
      <c r="AW1806" s="15" t="s">
        <v>33</v>
      </c>
      <c r="AX1806" s="15" t="s">
        <v>78</v>
      </c>
      <c r="AY1806" s="263" t="s">
        <v>140</v>
      </c>
    </row>
    <row r="1807" s="2" customFormat="1" ht="24.15" customHeight="1">
      <c r="A1807" s="40"/>
      <c r="B1807" s="41"/>
      <c r="C1807" s="264" t="s">
        <v>1346</v>
      </c>
      <c r="D1807" s="264" t="s">
        <v>300</v>
      </c>
      <c r="E1807" s="265" t="s">
        <v>1347</v>
      </c>
      <c r="F1807" s="266" t="s">
        <v>1348</v>
      </c>
      <c r="G1807" s="267" t="s">
        <v>250</v>
      </c>
      <c r="H1807" s="268">
        <v>6</v>
      </c>
      <c r="I1807" s="269"/>
      <c r="J1807" s="268">
        <f>ROUND(I1807*H1807,2)</f>
        <v>0</v>
      </c>
      <c r="K1807" s="266" t="s">
        <v>1207</v>
      </c>
      <c r="L1807" s="270"/>
      <c r="M1807" s="271" t="s">
        <v>18</v>
      </c>
      <c r="N1807" s="272" t="s">
        <v>42</v>
      </c>
      <c r="O1807" s="86"/>
      <c r="P1807" s="222">
        <f>O1807*H1807</f>
        <v>0</v>
      </c>
      <c r="Q1807" s="222">
        <v>0.038800000000000001</v>
      </c>
      <c r="R1807" s="222">
        <f>Q1807*H1807</f>
        <v>0.23280000000000001</v>
      </c>
      <c r="S1807" s="222">
        <v>0</v>
      </c>
      <c r="T1807" s="223">
        <f>S1807*H1807</f>
        <v>0</v>
      </c>
      <c r="U1807" s="40"/>
      <c r="V1807" s="40"/>
      <c r="W1807" s="40"/>
      <c r="X1807" s="40"/>
      <c r="Y1807" s="40"/>
      <c r="Z1807" s="40"/>
      <c r="AA1807" s="40"/>
      <c r="AB1807" s="40"/>
      <c r="AC1807" s="40"/>
      <c r="AD1807" s="40"/>
      <c r="AE1807" s="40"/>
      <c r="AR1807" s="224" t="s">
        <v>430</v>
      </c>
      <c r="AT1807" s="224" t="s">
        <v>300</v>
      </c>
      <c r="AU1807" s="224" t="s">
        <v>80</v>
      </c>
      <c r="AY1807" s="19" t="s">
        <v>140</v>
      </c>
      <c r="BE1807" s="225">
        <f>IF(N1807="základní",J1807,0)</f>
        <v>0</v>
      </c>
      <c r="BF1807" s="225">
        <f>IF(N1807="snížená",J1807,0)</f>
        <v>0</v>
      </c>
      <c r="BG1807" s="225">
        <f>IF(N1807="zákl. přenesená",J1807,0)</f>
        <v>0</v>
      </c>
      <c r="BH1807" s="225">
        <f>IF(N1807="sníž. přenesená",J1807,0)</f>
        <v>0</v>
      </c>
      <c r="BI1807" s="225">
        <f>IF(N1807="nulová",J1807,0)</f>
        <v>0</v>
      </c>
      <c r="BJ1807" s="19" t="s">
        <v>78</v>
      </c>
      <c r="BK1807" s="225">
        <f>ROUND(I1807*H1807,2)</f>
        <v>0</v>
      </c>
      <c r="BL1807" s="19" t="s">
        <v>281</v>
      </c>
      <c r="BM1807" s="224" t="s">
        <v>1349</v>
      </c>
    </row>
    <row r="1808" s="14" customFormat="1">
      <c r="A1808" s="14"/>
      <c r="B1808" s="242"/>
      <c r="C1808" s="243"/>
      <c r="D1808" s="233" t="s">
        <v>151</v>
      </c>
      <c r="E1808" s="244" t="s">
        <v>18</v>
      </c>
      <c r="F1808" s="245" t="s">
        <v>180</v>
      </c>
      <c r="G1808" s="243"/>
      <c r="H1808" s="246">
        <v>6</v>
      </c>
      <c r="I1808" s="247"/>
      <c r="J1808" s="243"/>
      <c r="K1808" s="243"/>
      <c r="L1808" s="248"/>
      <c r="M1808" s="249"/>
      <c r="N1808" s="250"/>
      <c r="O1808" s="250"/>
      <c r="P1808" s="250"/>
      <c r="Q1808" s="250"/>
      <c r="R1808" s="250"/>
      <c r="S1808" s="250"/>
      <c r="T1808" s="251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2" t="s">
        <v>151</v>
      </c>
      <c r="AU1808" s="252" t="s">
        <v>80</v>
      </c>
      <c r="AV1808" s="14" t="s">
        <v>80</v>
      </c>
      <c r="AW1808" s="14" t="s">
        <v>33</v>
      </c>
      <c r="AX1808" s="14" t="s">
        <v>71</v>
      </c>
      <c r="AY1808" s="252" t="s">
        <v>140</v>
      </c>
    </row>
    <row r="1809" s="15" customFormat="1">
      <c r="A1809" s="15"/>
      <c r="B1809" s="253"/>
      <c r="C1809" s="254"/>
      <c r="D1809" s="233" t="s">
        <v>151</v>
      </c>
      <c r="E1809" s="255" t="s">
        <v>18</v>
      </c>
      <c r="F1809" s="256" t="s">
        <v>154</v>
      </c>
      <c r="G1809" s="254"/>
      <c r="H1809" s="257">
        <v>6</v>
      </c>
      <c r="I1809" s="258"/>
      <c r="J1809" s="254"/>
      <c r="K1809" s="254"/>
      <c r="L1809" s="259"/>
      <c r="M1809" s="260"/>
      <c r="N1809" s="261"/>
      <c r="O1809" s="261"/>
      <c r="P1809" s="261"/>
      <c r="Q1809" s="261"/>
      <c r="R1809" s="261"/>
      <c r="S1809" s="261"/>
      <c r="T1809" s="262"/>
      <c r="U1809" s="15"/>
      <c r="V1809" s="15"/>
      <c r="W1809" s="15"/>
      <c r="X1809" s="15"/>
      <c r="Y1809" s="15"/>
      <c r="Z1809" s="15"/>
      <c r="AA1809" s="15"/>
      <c r="AB1809" s="15"/>
      <c r="AC1809" s="15"/>
      <c r="AD1809" s="15"/>
      <c r="AE1809" s="15"/>
      <c r="AT1809" s="263" t="s">
        <v>151</v>
      </c>
      <c r="AU1809" s="263" t="s">
        <v>80</v>
      </c>
      <c r="AV1809" s="15" t="s">
        <v>147</v>
      </c>
      <c r="AW1809" s="15" t="s">
        <v>33</v>
      </c>
      <c r="AX1809" s="15" t="s">
        <v>78</v>
      </c>
      <c r="AY1809" s="263" t="s">
        <v>140</v>
      </c>
    </row>
    <row r="1810" s="2" customFormat="1" ht="24.15" customHeight="1">
      <c r="A1810" s="40"/>
      <c r="B1810" s="41"/>
      <c r="C1810" s="264" t="s">
        <v>1350</v>
      </c>
      <c r="D1810" s="264" t="s">
        <v>300</v>
      </c>
      <c r="E1810" s="265" t="s">
        <v>1351</v>
      </c>
      <c r="F1810" s="266" t="s">
        <v>1352</v>
      </c>
      <c r="G1810" s="267" t="s">
        <v>250</v>
      </c>
      <c r="H1810" s="268">
        <v>2</v>
      </c>
      <c r="I1810" s="269"/>
      <c r="J1810" s="268">
        <f>ROUND(I1810*H1810,2)</f>
        <v>0</v>
      </c>
      <c r="K1810" s="266" t="s">
        <v>1207</v>
      </c>
      <c r="L1810" s="270"/>
      <c r="M1810" s="271" t="s">
        <v>18</v>
      </c>
      <c r="N1810" s="272" t="s">
        <v>42</v>
      </c>
      <c r="O1810" s="86"/>
      <c r="P1810" s="222">
        <f>O1810*H1810</f>
        <v>0</v>
      </c>
      <c r="Q1810" s="222">
        <v>0.038800000000000001</v>
      </c>
      <c r="R1810" s="222">
        <f>Q1810*H1810</f>
        <v>0.077600000000000002</v>
      </c>
      <c r="S1810" s="222">
        <v>0</v>
      </c>
      <c r="T1810" s="223">
        <f>S1810*H1810</f>
        <v>0</v>
      </c>
      <c r="U1810" s="40"/>
      <c r="V1810" s="40"/>
      <c r="W1810" s="40"/>
      <c r="X1810" s="40"/>
      <c r="Y1810" s="40"/>
      <c r="Z1810" s="40"/>
      <c r="AA1810" s="40"/>
      <c r="AB1810" s="40"/>
      <c r="AC1810" s="40"/>
      <c r="AD1810" s="40"/>
      <c r="AE1810" s="40"/>
      <c r="AR1810" s="224" t="s">
        <v>430</v>
      </c>
      <c r="AT1810" s="224" t="s">
        <v>300</v>
      </c>
      <c r="AU1810" s="224" t="s">
        <v>80</v>
      </c>
      <c r="AY1810" s="19" t="s">
        <v>140</v>
      </c>
      <c r="BE1810" s="225">
        <f>IF(N1810="základní",J1810,0)</f>
        <v>0</v>
      </c>
      <c r="BF1810" s="225">
        <f>IF(N1810="snížená",J1810,0)</f>
        <v>0</v>
      </c>
      <c r="BG1810" s="225">
        <f>IF(N1810="zákl. přenesená",J1810,0)</f>
        <v>0</v>
      </c>
      <c r="BH1810" s="225">
        <f>IF(N1810="sníž. přenesená",J1810,0)</f>
        <v>0</v>
      </c>
      <c r="BI1810" s="225">
        <f>IF(N1810="nulová",J1810,0)</f>
        <v>0</v>
      </c>
      <c r="BJ1810" s="19" t="s">
        <v>78</v>
      </c>
      <c r="BK1810" s="225">
        <f>ROUND(I1810*H1810,2)</f>
        <v>0</v>
      </c>
      <c r="BL1810" s="19" t="s">
        <v>281</v>
      </c>
      <c r="BM1810" s="224" t="s">
        <v>1353</v>
      </c>
    </row>
    <row r="1811" s="14" customFormat="1">
      <c r="A1811" s="14"/>
      <c r="B1811" s="242"/>
      <c r="C1811" s="243"/>
      <c r="D1811" s="233" t="s">
        <v>151</v>
      </c>
      <c r="E1811" s="244" t="s">
        <v>18</v>
      </c>
      <c r="F1811" s="245" t="s">
        <v>80</v>
      </c>
      <c r="G1811" s="243"/>
      <c r="H1811" s="246">
        <v>2</v>
      </c>
      <c r="I1811" s="247"/>
      <c r="J1811" s="243"/>
      <c r="K1811" s="243"/>
      <c r="L1811" s="248"/>
      <c r="M1811" s="249"/>
      <c r="N1811" s="250"/>
      <c r="O1811" s="250"/>
      <c r="P1811" s="250"/>
      <c r="Q1811" s="250"/>
      <c r="R1811" s="250"/>
      <c r="S1811" s="250"/>
      <c r="T1811" s="251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2" t="s">
        <v>151</v>
      </c>
      <c r="AU1811" s="252" t="s">
        <v>80</v>
      </c>
      <c r="AV1811" s="14" t="s">
        <v>80</v>
      </c>
      <c r="AW1811" s="14" t="s">
        <v>33</v>
      </c>
      <c r="AX1811" s="14" t="s">
        <v>71</v>
      </c>
      <c r="AY1811" s="252" t="s">
        <v>140</v>
      </c>
    </row>
    <row r="1812" s="15" customFormat="1">
      <c r="A1812" s="15"/>
      <c r="B1812" s="253"/>
      <c r="C1812" s="254"/>
      <c r="D1812" s="233" t="s">
        <v>151</v>
      </c>
      <c r="E1812" s="255" t="s">
        <v>18</v>
      </c>
      <c r="F1812" s="256" t="s">
        <v>154</v>
      </c>
      <c r="G1812" s="254"/>
      <c r="H1812" s="257">
        <v>2</v>
      </c>
      <c r="I1812" s="258"/>
      <c r="J1812" s="254"/>
      <c r="K1812" s="254"/>
      <c r="L1812" s="259"/>
      <c r="M1812" s="260"/>
      <c r="N1812" s="261"/>
      <c r="O1812" s="261"/>
      <c r="P1812" s="261"/>
      <c r="Q1812" s="261"/>
      <c r="R1812" s="261"/>
      <c r="S1812" s="261"/>
      <c r="T1812" s="262"/>
      <c r="U1812" s="15"/>
      <c r="V1812" s="15"/>
      <c r="W1812" s="15"/>
      <c r="X1812" s="15"/>
      <c r="Y1812" s="15"/>
      <c r="Z1812" s="15"/>
      <c r="AA1812" s="15"/>
      <c r="AB1812" s="15"/>
      <c r="AC1812" s="15"/>
      <c r="AD1812" s="15"/>
      <c r="AE1812" s="15"/>
      <c r="AT1812" s="263" t="s">
        <v>151</v>
      </c>
      <c r="AU1812" s="263" t="s">
        <v>80</v>
      </c>
      <c r="AV1812" s="15" t="s">
        <v>147</v>
      </c>
      <c r="AW1812" s="15" t="s">
        <v>33</v>
      </c>
      <c r="AX1812" s="15" t="s">
        <v>78</v>
      </c>
      <c r="AY1812" s="263" t="s">
        <v>140</v>
      </c>
    </row>
    <row r="1813" s="2" customFormat="1" ht="16.5" customHeight="1">
      <c r="A1813" s="40"/>
      <c r="B1813" s="41"/>
      <c r="C1813" s="264" t="s">
        <v>1354</v>
      </c>
      <c r="D1813" s="264" t="s">
        <v>300</v>
      </c>
      <c r="E1813" s="265" t="s">
        <v>1355</v>
      </c>
      <c r="F1813" s="266" t="s">
        <v>1356</v>
      </c>
      <c r="G1813" s="267" t="s">
        <v>250</v>
      </c>
      <c r="H1813" s="268">
        <v>2</v>
      </c>
      <c r="I1813" s="269"/>
      <c r="J1813" s="268">
        <f>ROUND(I1813*H1813,2)</f>
        <v>0</v>
      </c>
      <c r="K1813" s="266" t="s">
        <v>1207</v>
      </c>
      <c r="L1813" s="270"/>
      <c r="M1813" s="271" t="s">
        <v>18</v>
      </c>
      <c r="N1813" s="272" t="s">
        <v>42</v>
      </c>
      <c r="O1813" s="86"/>
      <c r="P1813" s="222">
        <f>O1813*H1813</f>
        <v>0</v>
      </c>
      <c r="Q1813" s="222">
        <v>0.038800000000000001</v>
      </c>
      <c r="R1813" s="222">
        <f>Q1813*H1813</f>
        <v>0.077600000000000002</v>
      </c>
      <c r="S1813" s="222">
        <v>0</v>
      </c>
      <c r="T1813" s="223">
        <f>S1813*H1813</f>
        <v>0</v>
      </c>
      <c r="U1813" s="40"/>
      <c r="V1813" s="40"/>
      <c r="W1813" s="40"/>
      <c r="X1813" s="40"/>
      <c r="Y1813" s="40"/>
      <c r="Z1813" s="40"/>
      <c r="AA1813" s="40"/>
      <c r="AB1813" s="40"/>
      <c r="AC1813" s="40"/>
      <c r="AD1813" s="40"/>
      <c r="AE1813" s="40"/>
      <c r="AR1813" s="224" t="s">
        <v>430</v>
      </c>
      <c r="AT1813" s="224" t="s">
        <v>300</v>
      </c>
      <c r="AU1813" s="224" t="s">
        <v>80</v>
      </c>
      <c r="AY1813" s="19" t="s">
        <v>140</v>
      </c>
      <c r="BE1813" s="225">
        <f>IF(N1813="základní",J1813,0)</f>
        <v>0</v>
      </c>
      <c r="BF1813" s="225">
        <f>IF(N1813="snížená",J1813,0)</f>
        <v>0</v>
      </c>
      <c r="BG1813" s="225">
        <f>IF(N1813="zákl. přenesená",J1813,0)</f>
        <v>0</v>
      </c>
      <c r="BH1813" s="225">
        <f>IF(N1813="sníž. přenesená",J1813,0)</f>
        <v>0</v>
      </c>
      <c r="BI1813" s="225">
        <f>IF(N1813="nulová",J1813,0)</f>
        <v>0</v>
      </c>
      <c r="BJ1813" s="19" t="s">
        <v>78</v>
      </c>
      <c r="BK1813" s="225">
        <f>ROUND(I1813*H1813,2)</f>
        <v>0</v>
      </c>
      <c r="BL1813" s="19" t="s">
        <v>281</v>
      </c>
      <c r="BM1813" s="224" t="s">
        <v>1357</v>
      </c>
    </row>
    <row r="1814" s="14" customFormat="1">
      <c r="A1814" s="14"/>
      <c r="B1814" s="242"/>
      <c r="C1814" s="243"/>
      <c r="D1814" s="233" t="s">
        <v>151</v>
      </c>
      <c r="E1814" s="244" t="s">
        <v>18</v>
      </c>
      <c r="F1814" s="245" t="s">
        <v>80</v>
      </c>
      <c r="G1814" s="243"/>
      <c r="H1814" s="246">
        <v>2</v>
      </c>
      <c r="I1814" s="247"/>
      <c r="J1814" s="243"/>
      <c r="K1814" s="243"/>
      <c r="L1814" s="248"/>
      <c r="M1814" s="249"/>
      <c r="N1814" s="250"/>
      <c r="O1814" s="250"/>
      <c r="P1814" s="250"/>
      <c r="Q1814" s="250"/>
      <c r="R1814" s="250"/>
      <c r="S1814" s="250"/>
      <c r="T1814" s="251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52" t="s">
        <v>151</v>
      </c>
      <c r="AU1814" s="252" t="s">
        <v>80</v>
      </c>
      <c r="AV1814" s="14" t="s">
        <v>80</v>
      </c>
      <c r="AW1814" s="14" t="s">
        <v>33</v>
      </c>
      <c r="AX1814" s="14" t="s">
        <v>71</v>
      </c>
      <c r="AY1814" s="252" t="s">
        <v>140</v>
      </c>
    </row>
    <row r="1815" s="15" customFormat="1">
      <c r="A1815" s="15"/>
      <c r="B1815" s="253"/>
      <c r="C1815" s="254"/>
      <c r="D1815" s="233" t="s">
        <v>151</v>
      </c>
      <c r="E1815" s="255" t="s">
        <v>18</v>
      </c>
      <c r="F1815" s="256" t="s">
        <v>154</v>
      </c>
      <c r="G1815" s="254"/>
      <c r="H1815" s="257">
        <v>2</v>
      </c>
      <c r="I1815" s="258"/>
      <c r="J1815" s="254"/>
      <c r="K1815" s="254"/>
      <c r="L1815" s="259"/>
      <c r="M1815" s="260"/>
      <c r="N1815" s="261"/>
      <c r="O1815" s="261"/>
      <c r="P1815" s="261"/>
      <c r="Q1815" s="261"/>
      <c r="R1815" s="261"/>
      <c r="S1815" s="261"/>
      <c r="T1815" s="262"/>
      <c r="U1815" s="15"/>
      <c r="V1815" s="15"/>
      <c r="W1815" s="15"/>
      <c r="X1815" s="15"/>
      <c r="Y1815" s="15"/>
      <c r="Z1815" s="15"/>
      <c r="AA1815" s="15"/>
      <c r="AB1815" s="15"/>
      <c r="AC1815" s="15"/>
      <c r="AD1815" s="15"/>
      <c r="AE1815" s="15"/>
      <c r="AT1815" s="263" t="s">
        <v>151</v>
      </c>
      <c r="AU1815" s="263" t="s">
        <v>80</v>
      </c>
      <c r="AV1815" s="15" t="s">
        <v>147</v>
      </c>
      <c r="AW1815" s="15" t="s">
        <v>33</v>
      </c>
      <c r="AX1815" s="15" t="s">
        <v>78</v>
      </c>
      <c r="AY1815" s="263" t="s">
        <v>140</v>
      </c>
    </row>
    <row r="1816" s="2" customFormat="1" ht="24.15" customHeight="1">
      <c r="A1816" s="40"/>
      <c r="B1816" s="41"/>
      <c r="C1816" s="264" t="s">
        <v>1358</v>
      </c>
      <c r="D1816" s="264" t="s">
        <v>300</v>
      </c>
      <c r="E1816" s="265" t="s">
        <v>1359</v>
      </c>
      <c r="F1816" s="266" t="s">
        <v>1360</v>
      </c>
      <c r="G1816" s="267" t="s">
        <v>250</v>
      </c>
      <c r="H1816" s="268">
        <v>30</v>
      </c>
      <c r="I1816" s="269"/>
      <c r="J1816" s="268">
        <f>ROUND(I1816*H1816,2)</f>
        <v>0</v>
      </c>
      <c r="K1816" s="266" t="s">
        <v>1207</v>
      </c>
      <c r="L1816" s="270"/>
      <c r="M1816" s="271" t="s">
        <v>18</v>
      </c>
      <c r="N1816" s="272" t="s">
        <v>42</v>
      </c>
      <c r="O1816" s="86"/>
      <c r="P1816" s="222">
        <f>O1816*H1816</f>
        <v>0</v>
      </c>
      <c r="Q1816" s="222">
        <v>0.038800000000000001</v>
      </c>
      <c r="R1816" s="222">
        <f>Q1816*H1816</f>
        <v>1.1640000000000002</v>
      </c>
      <c r="S1816" s="222">
        <v>0</v>
      </c>
      <c r="T1816" s="223">
        <f>S1816*H1816</f>
        <v>0</v>
      </c>
      <c r="U1816" s="40"/>
      <c r="V1816" s="40"/>
      <c r="W1816" s="40"/>
      <c r="X1816" s="40"/>
      <c r="Y1816" s="40"/>
      <c r="Z1816" s="40"/>
      <c r="AA1816" s="40"/>
      <c r="AB1816" s="40"/>
      <c r="AC1816" s="40"/>
      <c r="AD1816" s="40"/>
      <c r="AE1816" s="40"/>
      <c r="AR1816" s="224" t="s">
        <v>430</v>
      </c>
      <c r="AT1816" s="224" t="s">
        <v>300</v>
      </c>
      <c r="AU1816" s="224" t="s">
        <v>80</v>
      </c>
      <c r="AY1816" s="19" t="s">
        <v>140</v>
      </c>
      <c r="BE1816" s="225">
        <f>IF(N1816="základní",J1816,0)</f>
        <v>0</v>
      </c>
      <c r="BF1816" s="225">
        <f>IF(N1816="snížená",J1816,0)</f>
        <v>0</v>
      </c>
      <c r="BG1816" s="225">
        <f>IF(N1816="zákl. přenesená",J1816,0)</f>
        <v>0</v>
      </c>
      <c r="BH1816" s="225">
        <f>IF(N1816="sníž. přenesená",J1816,0)</f>
        <v>0</v>
      </c>
      <c r="BI1816" s="225">
        <f>IF(N1816="nulová",J1816,0)</f>
        <v>0</v>
      </c>
      <c r="BJ1816" s="19" t="s">
        <v>78</v>
      </c>
      <c r="BK1816" s="225">
        <f>ROUND(I1816*H1816,2)</f>
        <v>0</v>
      </c>
      <c r="BL1816" s="19" t="s">
        <v>281</v>
      </c>
      <c r="BM1816" s="224" t="s">
        <v>1361</v>
      </c>
    </row>
    <row r="1817" s="14" customFormat="1">
      <c r="A1817" s="14"/>
      <c r="B1817" s="242"/>
      <c r="C1817" s="243"/>
      <c r="D1817" s="233" t="s">
        <v>151</v>
      </c>
      <c r="E1817" s="244" t="s">
        <v>18</v>
      </c>
      <c r="F1817" s="245" t="s">
        <v>419</v>
      </c>
      <c r="G1817" s="243"/>
      <c r="H1817" s="246">
        <v>30</v>
      </c>
      <c r="I1817" s="247"/>
      <c r="J1817" s="243"/>
      <c r="K1817" s="243"/>
      <c r="L1817" s="248"/>
      <c r="M1817" s="249"/>
      <c r="N1817" s="250"/>
      <c r="O1817" s="250"/>
      <c r="P1817" s="250"/>
      <c r="Q1817" s="250"/>
      <c r="R1817" s="250"/>
      <c r="S1817" s="250"/>
      <c r="T1817" s="251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2" t="s">
        <v>151</v>
      </c>
      <c r="AU1817" s="252" t="s">
        <v>80</v>
      </c>
      <c r="AV1817" s="14" t="s">
        <v>80</v>
      </c>
      <c r="AW1817" s="14" t="s">
        <v>33</v>
      </c>
      <c r="AX1817" s="14" t="s">
        <v>71</v>
      </c>
      <c r="AY1817" s="252" t="s">
        <v>140</v>
      </c>
    </row>
    <row r="1818" s="15" customFormat="1">
      <c r="A1818" s="15"/>
      <c r="B1818" s="253"/>
      <c r="C1818" s="254"/>
      <c r="D1818" s="233" t="s">
        <v>151</v>
      </c>
      <c r="E1818" s="255" t="s">
        <v>18</v>
      </c>
      <c r="F1818" s="256" t="s">
        <v>154</v>
      </c>
      <c r="G1818" s="254"/>
      <c r="H1818" s="257">
        <v>30</v>
      </c>
      <c r="I1818" s="258"/>
      <c r="J1818" s="254"/>
      <c r="K1818" s="254"/>
      <c r="L1818" s="259"/>
      <c r="M1818" s="260"/>
      <c r="N1818" s="261"/>
      <c r="O1818" s="261"/>
      <c r="P1818" s="261"/>
      <c r="Q1818" s="261"/>
      <c r="R1818" s="261"/>
      <c r="S1818" s="261"/>
      <c r="T1818" s="262"/>
      <c r="U1818" s="15"/>
      <c r="V1818" s="15"/>
      <c r="W1818" s="15"/>
      <c r="X1818" s="15"/>
      <c r="Y1818" s="15"/>
      <c r="Z1818" s="15"/>
      <c r="AA1818" s="15"/>
      <c r="AB1818" s="15"/>
      <c r="AC1818" s="15"/>
      <c r="AD1818" s="15"/>
      <c r="AE1818" s="15"/>
      <c r="AT1818" s="263" t="s">
        <v>151</v>
      </c>
      <c r="AU1818" s="263" t="s">
        <v>80</v>
      </c>
      <c r="AV1818" s="15" t="s">
        <v>147</v>
      </c>
      <c r="AW1818" s="15" t="s">
        <v>33</v>
      </c>
      <c r="AX1818" s="15" t="s">
        <v>78</v>
      </c>
      <c r="AY1818" s="263" t="s">
        <v>140</v>
      </c>
    </row>
    <row r="1819" s="2" customFormat="1" ht="24.15" customHeight="1">
      <c r="A1819" s="40"/>
      <c r="B1819" s="41"/>
      <c r="C1819" s="264" t="s">
        <v>1362</v>
      </c>
      <c r="D1819" s="264" t="s">
        <v>300</v>
      </c>
      <c r="E1819" s="265" t="s">
        <v>1363</v>
      </c>
      <c r="F1819" s="266" t="s">
        <v>1364</v>
      </c>
      <c r="G1819" s="267" t="s">
        <v>250</v>
      </c>
      <c r="H1819" s="268">
        <v>3</v>
      </c>
      <c r="I1819" s="269"/>
      <c r="J1819" s="268">
        <f>ROUND(I1819*H1819,2)</f>
        <v>0</v>
      </c>
      <c r="K1819" s="266" t="s">
        <v>1207</v>
      </c>
      <c r="L1819" s="270"/>
      <c r="M1819" s="271" t="s">
        <v>18</v>
      </c>
      <c r="N1819" s="272" t="s">
        <v>42</v>
      </c>
      <c r="O1819" s="86"/>
      <c r="P1819" s="222">
        <f>O1819*H1819</f>
        <v>0</v>
      </c>
      <c r="Q1819" s="222">
        <v>0.038800000000000001</v>
      </c>
      <c r="R1819" s="222">
        <f>Q1819*H1819</f>
        <v>0.1164</v>
      </c>
      <c r="S1819" s="222">
        <v>0</v>
      </c>
      <c r="T1819" s="223">
        <f>S1819*H1819</f>
        <v>0</v>
      </c>
      <c r="U1819" s="40"/>
      <c r="V1819" s="40"/>
      <c r="W1819" s="40"/>
      <c r="X1819" s="40"/>
      <c r="Y1819" s="40"/>
      <c r="Z1819" s="40"/>
      <c r="AA1819" s="40"/>
      <c r="AB1819" s="40"/>
      <c r="AC1819" s="40"/>
      <c r="AD1819" s="40"/>
      <c r="AE1819" s="40"/>
      <c r="AR1819" s="224" t="s">
        <v>430</v>
      </c>
      <c r="AT1819" s="224" t="s">
        <v>300</v>
      </c>
      <c r="AU1819" s="224" t="s">
        <v>80</v>
      </c>
      <c r="AY1819" s="19" t="s">
        <v>140</v>
      </c>
      <c r="BE1819" s="225">
        <f>IF(N1819="základní",J1819,0)</f>
        <v>0</v>
      </c>
      <c r="BF1819" s="225">
        <f>IF(N1819="snížená",J1819,0)</f>
        <v>0</v>
      </c>
      <c r="BG1819" s="225">
        <f>IF(N1819="zákl. přenesená",J1819,0)</f>
        <v>0</v>
      </c>
      <c r="BH1819" s="225">
        <f>IF(N1819="sníž. přenesená",J1819,0)</f>
        <v>0</v>
      </c>
      <c r="BI1819" s="225">
        <f>IF(N1819="nulová",J1819,0)</f>
        <v>0</v>
      </c>
      <c r="BJ1819" s="19" t="s">
        <v>78</v>
      </c>
      <c r="BK1819" s="225">
        <f>ROUND(I1819*H1819,2)</f>
        <v>0</v>
      </c>
      <c r="BL1819" s="19" t="s">
        <v>281</v>
      </c>
      <c r="BM1819" s="224" t="s">
        <v>1365</v>
      </c>
    </row>
    <row r="1820" s="14" customFormat="1">
      <c r="A1820" s="14"/>
      <c r="B1820" s="242"/>
      <c r="C1820" s="243"/>
      <c r="D1820" s="233" t="s">
        <v>151</v>
      </c>
      <c r="E1820" s="244" t="s">
        <v>18</v>
      </c>
      <c r="F1820" s="245" t="s">
        <v>163</v>
      </c>
      <c r="G1820" s="243"/>
      <c r="H1820" s="246">
        <v>3</v>
      </c>
      <c r="I1820" s="247"/>
      <c r="J1820" s="243"/>
      <c r="K1820" s="243"/>
      <c r="L1820" s="248"/>
      <c r="M1820" s="249"/>
      <c r="N1820" s="250"/>
      <c r="O1820" s="250"/>
      <c r="P1820" s="250"/>
      <c r="Q1820" s="250"/>
      <c r="R1820" s="250"/>
      <c r="S1820" s="250"/>
      <c r="T1820" s="251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2" t="s">
        <v>151</v>
      </c>
      <c r="AU1820" s="252" t="s">
        <v>80</v>
      </c>
      <c r="AV1820" s="14" t="s">
        <v>80</v>
      </c>
      <c r="AW1820" s="14" t="s">
        <v>33</v>
      </c>
      <c r="AX1820" s="14" t="s">
        <v>71</v>
      </c>
      <c r="AY1820" s="252" t="s">
        <v>140</v>
      </c>
    </row>
    <row r="1821" s="15" customFormat="1">
      <c r="A1821" s="15"/>
      <c r="B1821" s="253"/>
      <c r="C1821" s="254"/>
      <c r="D1821" s="233" t="s">
        <v>151</v>
      </c>
      <c r="E1821" s="255" t="s">
        <v>18</v>
      </c>
      <c r="F1821" s="256" t="s">
        <v>154</v>
      </c>
      <c r="G1821" s="254"/>
      <c r="H1821" s="257">
        <v>3</v>
      </c>
      <c r="I1821" s="258"/>
      <c r="J1821" s="254"/>
      <c r="K1821" s="254"/>
      <c r="L1821" s="259"/>
      <c r="M1821" s="260"/>
      <c r="N1821" s="261"/>
      <c r="O1821" s="261"/>
      <c r="P1821" s="261"/>
      <c r="Q1821" s="261"/>
      <c r="R1821" s="261"/>
      <c r="S1821" s="261"/>
      <c r="T1821" s="262"/>
      <c r="U1821" s="15"/>
      <c r="V1821" s="15"/>
      <c r="W1821" s="15"/>
      <c r="X1821" s="15"/>
      <c r="Y1821" s="15"/>
      <c r="Z1821" s="15"/>
      <c r="AA1821" s="15"/>
      <c r="AB1821" s="15"/>
      <c r="AC1821" s="15"/>
      <c r="AD1821" s="15"/>
      <c r="AE1821" s="15"/>
      <c r="AT1821" s="263" t="s">
        <v>151</v>
      </c>
      <c r="AU1821" s="263" t="s">
        <v>80</v>
      </c>
      <c r="AV1821" s="15" t="s">
        <v>147</v>
      </c>
      <c r="AW1821" s="15" t="s">
        <v>33</v>
      </c>
      <c r="AX1821" s="15" t="s">
        <v>78</v>
      </c>
      <c r="AY1821" s="263" t="s">
        <v>140</v>
      </c>
    </row>
    <row r="1822" s="2" customFormat="1" ht="24.15" customHeight="1">
      <c r="A1822" s="40"/>
      <c r="B1822" s="41"/>
      <c r="C1822" s="264" t="s">
        <v>1366</v>
      </c>
      <c r="D1822" s="264" t="s">
        <v>300</v>
      </c>
      <c r="E1822" s="265" t="s">
        <v>1367</v>
      </c>
      <c r="F1822" s="266" t="s">
        <v>1368</v>
      </c>
      <c r="G1822" s="267" t="s">
        <v>250</v>
      </c>
      <c r="H1822" s="268">
        <v>2</v>
      </c>
      <c r="I1822" s="269"/>
      <c r="J1822" s="268">
        <f>ROUND(I1822*H1822,2)</f>
        <v>0</v>
      </c>
      <c r="K1822" s="266" t="s">
        <v>1207</v>
      </c>
      <c r="L1822" s="270"/>
      <c r="M1822" s="271" t="s">
        <v>18</v>
      </c>
      <c r="N1822" s="272" t="s">
        <v>42</v>
      </c>
      <c r="O1822" s="86"/>
      <c r="P1822" s="222">
        <f>O1822*H1822</f>
        <v>0</v>
      </c>
      <c r="Q1822" s="222">
        <v>0.038800000000000001</v>
      </c>
      <c r="R1822" s="222">
        <f>Q1822*H1822</f>
        <v>0.077600000000000002</v>
      </c>
      <c r="S1822" s="222">
        <v>0</v>
      </c>
      <c r="T1822" s="223">
        <f>S1822*H1822</f>
        <v>0</v>
      </c>
      <c r="U1822" s="40"/>
      <c r="V1822" s="40"/>
      <c r="W1822" s="40"/>
      <c r="X1822" s="40"/>
      <c r="Y1822" s="40"/>
      <c r="Z1822" s="40"/>
      <c r="AA1822" s="40"/>
      <c r="AB1822" s="40"/>
      <c r="AC1822" s="40"/>
      <c r="AD1822" s="40"/>
      <c r="AE1822" s="40"/>
      <c r="AR1822" s="224" t="s">
        <v>430</v>
      </c>
      <c r="AT1822" s="224" t="s">
        <v>300</v>
      </c>
      <c r="AU1822" s="224" t="s">
        <v>80</v>
      </c>
      <c r="AY1822" s="19" t="s">
        <v>140</v>
      </c>
      <c r="BE1822" s="225">
        <f>IF(N1822="základní",J1822,0)</f>
        <v>0</v>
      </c>
      <c r="BF1822" s="225">
        <f>IF(N1822="snížená",J1822,0)</f>
        <v>0</v>
      </c>
      <c r="BG1822" s="225">
        <f>IF(N1822="zákl. přenesená",J1822,0)</f>
        <v>0</v>
      </c>
      <c r="BH1822" s="225">
        <f>IF(N1822="sníž. přenesená",J1822,0)</f>
        <v>0</v>
      </c>
      <c r="BI1822" s="225">
        <f>IF(N1822="nulová",J1822,0)</f>
        <v>0</v>
      </c>
      <c r="BJ1822" s="19" t="s">
        <v>78</v>
      </c>
      <c r="BK1822" s="225">
        <f>ROUND(I1822*H1822,2)</f>
        <v>0</v>
      </c>
      <c r="BL1822" s="19" t="s">
        <v>281</v>
      </c>
      <c r="BM1822" s="224" t="s">
        <v>1369</v>
      </c>
    </row>
    <row r="1823" s="14" customFormat="1">
      <c r="A1823" s="14"/>
      <c r="B1823" s="242"/>
      <c r="C1823" s="243"/>
      <c r="D1823" s="233" t="s">
        <v>151</v>
      </c>
      <c r="E1823" s="244" t="s">
        <v>18</v>
      </c>
      <c r="F1823" s="245" t="s">
        <v>80</v>
      </c>
      <c r="G1823" s="243"/>
      <c r="H1823" s="246">
        <v>2</v>
      </c>
      <c r="I1823" s="247"/>
      <c r="J1823" s="243"/>
      <c r="K1823" s="243"/>
      <c r="L1823" s="248"/>
      <c r="M1823" s="249"/>
      <c r="N1823" s="250"/>
      <c r="O1823" s="250"/>
      <c r="P1823" s="250"/>
      <c r="Q1823" s="250"/>
      <c r="R1823" s="250"/>
      <c r="S1823" s="250"/>
      <c r="T1823" s="251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2" t="s">
        <v>151</v>
      </c>
      <c r="AU1823" s="252" t="s">
        <v>80</v>
      </c>
      <c r="AV1823" s="14" t="s">
        <v>80</v>
      </c>
      <c r="AW1823" s="14" t="s">
        <v>33</v>
      </c>
      <c r="AX1823" s="14" t="s">
        <v>71</v>
      </c>
      <c r="AY1823" s="252" t="s">
        <v>140</v>
      </c>
    </row>
    <row r="1824" s="15" customFormat="1">
      <c r="A1824" s="15"/>
      <c r="B1824" s="253"/>
      <c r="C1824" s="254"/>
      <c r="D1824" s="233" t="s">
        <v>151</v>
      </c>
      <c r="E1824" s="255" t="s">
        <v>18</v>
      </c>
      <c r="F1824" s="256" t="s">
        <v>154</v>
      </c>
      <c r="G1824" s="254"/>
      <c r="H1824" s="257">
        <v>2</v>
      </c>
      <c r="I1824" s="258"/>
      <c r="J1824" s="254"/>
      <c r="K1824" s="254"/>
      <c r="L1824" s="259"/>
      <c r="M1824" s="260"/>
      <c r="N1824" s="261"/>
      <c r="O1824" s="261"/>
      <c r="P1824" s="261"/>
      <c r="Q1824" s="261"/>
      <c r="R1824" s="261"/>
      <c r="S1824" s="261"/>
      <c r="T1824" s="262"/>
      <c r="U1824" s="15"/>
      <c r="V1824" s="15"/>
      <c r="W1824" s="15"/>
      <c r="X1824" s="15"/>
      <c r="Y1824" s="15"/>
      <c r="Z1824" s="15"/>
      <c r="AA1824" s="15"/>
      <c r="AB1824" s="15"/>
      <c r="AC1824" s="15"/>
      <c r="AD1824" s="15"/>
      <c r="AE1824" s="15"/>
      <c r="AT1824" s="263" t="s">
        <v>151</v>
      </c>
      <c r="AU1824" s="263" t="s">
        <v>80</v>
      </c>
      <c r="AV1824" s="15" t="s">
        <v>147</v>
      </c>
      <c r="AW1824" s="15" t="s">
        <v>33</v>
      </c>
      <c r="AX1824" s="15" t="s">
        <v>78</v>
      </c>
      <c r="AY1824" s="263" t="s">
        <v>140</v>
      </c>
    </row>
    <row r="1825" s="2" customFormat="1" ht="16.5" customHeight="1">
      <c r="A1825" s="40"/>
      <c r="B1825" s="41"/>
      <c r="C1825" s="264" t="s">
        <v>1370</v>
      </c>
      <c r="D1825" s="264" t="s">
        <v>300</v>
      </c>
      <c r="E1825" s="265" t="s">
        <v>1371</v>
      </c>
      <c r="F1825" s="266" t="s">
        <v>1372</v>
      </c>
      <c r="G1825" s="267" t="s">
        <v>250</v>
      </c>
      <c r="H1825" s="268">
        <v>2</v>
      </c>
      <c r="I1825" s="269"/>
      <c r="J1825" s="268">
        <f>ROUND(I1825*H1825,2)</f>
        <v>0</v>
      </c>
      <c r="K1825" s="266" t="s">
        <v>1207</v>
      </c>
      <c r="L1825" s="270"/>
      <c r="M1825" s="271" t="s">
        <v>18</v>
      </c>
      <c r="N1825" s="272" t="s">
        <v>42</v>
      </c>
      <c r="O1825" s="86"/>
      <c r="P1825" s="222">
        <f>O1825*H1825</f>
        <v>0</v>
      </c>
      <c r="Q1825" s="222">
        <v>0.038800000000000001</v>
      </c>
      <c r="R1825" s="222">
        <f>Q1825*H1825</f>
        <v>0.077600000000000002</v>
      </c>
      <c r="S1825" s="222">
        <v>0</v>
      </c>
      <c r="T1825" s="223">
        <f>S1825*H1825</f>
        <v>0</v>
      </c>
      <c r="U1825" s="40"/>
      <c r="V1825" s="40"/>
      <c r="W1825" s="40"/>
      <c r="X1825" s="40"/>
      <c r="Y1825" s="40"/>
      <c r="Z1825" s="40"/>
      <c r="AA1825" s="40"/>
      <c r="AB1825" s="40"/>
      <c r="AC1825" s="40"/>
      <c r="AD1825" s="40"/>
      <c r="AE1825" s="40"/>
      <c r="AR1825" s="224" t="s">
        <v>430</v>
      </c>
      <c r="AT1825" s="224" t="s">
        <v>300</v>
      </c>
      <c r="AU1825" s="224" t="s">
        <v>80</v>
      </c>
      <c r="AY1825" s="19" t="s">
        <v>140</v>
      </c>
      <c r="BE1825" s="225">
        <f>IF(N1825="základní",J1825,0)</f>
        <v>0</v>
      </c>
      <c r="BF1825" s="225">
        <f>IF(N1825="snížená",J1825,0)</f>
        <v>0</v>
      </c>
      <c r="BG1825" s="225">
        <f>IF(N1825="zákl. přenesená",J1825,0)</f>
        <v>0</v>
      </c>
      <c r="BH1825" s="225">
        <f>IF(N1825="sníž. přenesená",J1825,0)</f>
        <v>0</v>
      </c>
      <c r="BI1825" s="225">
        <f>IF(N1825="nulová",J1825,0)</f>
        <v>0</v>
      </c>
      <c r="BJ1825" s="19" t="s">
        <v>78</v>
      </c>
      <c r="BK1825" s="225">
        <f>ROUND(I1825*H1825,2)</f>
        <v>0</v>
      </c>
      <c r="BL1825" s="19" t="s">
        <v>281</v>
      </c>
      <c r="BM1825" s="224" t="s">
        <v>1373</v>
      </c>
    </row>
    <row r="1826" s="14" customFormat="1">
      <c r="A1826" s="14"/>
      <c r="B1826" s="242"/>
      <c r="C1826" s="243"/>
      <c r="D1826" s="233" t="s">
        <v>151</v>
      </c>
      <c r="E1826" s="244" t="s">
        <v>18</v>
      </c>
      <c r="F1826" s="245" t="s">
        <v>80</v>
      </c>
      <c r="G1826" s="243"/>
      <c r="H1826" s="246">
        <v>2</v>
      </c>
      <c r="I1826" s="247"/>
      <c r="J1826" s="243"/>
      <c r="K1826" s="243"/>
      <c r="L1826" s="248"/>
      <c r="M1826" s="249"/>
      <c r="N1826" s="250"/>
      <c r="O1826" s="250"/>
      <c r="P1826" s="250"/>
      <c r="Q1826" s="250"/>
      <c r="R1826" s="250"/>
      <c r="S1826" s="250"/>
      <c r="T1826" s="251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2" t="s">
        <v>151</v>
      </c>
      <c r="AU1826" s="252" t="s">
        <v>80</v>
      </c>
      <c r="AV1826" s="14" t="s">
        <v>80</v>
      </c>
      <c r="AW1826" s="14" t="s">
        <v>33</v>
      </c>
      <c r="AX1826" s="14" t="s">
        <v>71</v>
      </c>
      <c r="AY1826" s="252" t="s">
        <v>140</v>
      </c>
    </row>
    <row r="1827" s="15" customFormat="1">
      <c r="A1827" s="15"/>
      <c r="B1827" s="253"/>
      <c r="C1827" s="254"/>
      <c r="D1827" s="233" t="s">
        <v>151</v>
      </c>
      <c r="E1827" s="255" t="s">
        <v>18</v>
      </c>
      <c r="F1827" s="256" t="s">
        <v>154</v>
      </c>
      <c r="G1827" s="254"/>
      <c r="H1827" s="257">
        <v>2</v>
      </c>
      <c r="I1827" s="258"/>
      <c r="J1827" s="254"/>
      <c r="K1827" s="254"/>
      <c r="L1827" s="259"/>
      <c r="M1827" s="260"/>
      <c r="N1827" s="261"/>
      <c r="O1827" s="261"/>
      <c r="P1827" s="261"/>
      <c r="Q1827" s="261"/>
      <c r="R1827" s="261"/>
      <c r="S1827" s="261"/>
      <c r="T1827" s="262"/>
      <c r="U1827" s="15"/>
      <c r="V1827" s="15"/>
      <c r="W1827" s="15"/>
      <c r="X1827" s="15"/>
      <c r="Y1827" s="15"/>
      <c r="Z1827" s="15"/>
      <c r="AA1827" s="15"/>
      <c r="AB1827" s="15"/>
      <c r="AC1827" s="15"/>
      <c r="AD1827" s="15"/>
      <c r="AE1827" s="15"/>
      <c r="AT1827" s="263" t="s">
        <v>151</v>
      </c>
      <c r="AU1827" s="263" t="s">
        <v>80</v>
      </c>
      <c r="AV1827" s="15" t="s">
        <v>147</v>
      </c>
      <c r="AW1827" s="15" t="s">
        <v>33</v>
      </c>
      <c r="AX1827" s="15" t="s">
        <v>78</v>
      </c>
      <c r="AY1827" s="263" t="s">
        <v>140</v>
      </c>
    </row>
    <row r="1828" s="2" customFormat="1" ht="24.15" customHeight="1">
      <c r="A1828" s="40"/>
      <c r="B1828" s="41"/>
      <c r="C1828" s="264" t="s">
        <v>1374</v>
      </c>
      <c r="D1828" s="264" t="s">
        <v>300</v>
      </c>
      <c r="E1828" s="265" t="s">
        <v>1375</v>
      </c>
      <c r="F1828" s="266" t="s">
        <v>1376</v>
      </c>
      <c r="G1828" s="267" t="s">
        <v>250</v>
      </c>
      <c r="H1828" s="268">
        <v>2</v>
      </c>
      <c r="I1828" s="269"/>
      <c r="J1828" s="268">
        <f>ROUND(I1828*H1828,2)</f>
        <v>0</v>
      </c>
      <c r="K1828" s="266" t="s">
        <v>1207</v>
      </c>
      <c r="L1828" s="270"/>
      <c r="M1828" s="271" t="s">
        <v>18</v>
      </c>
      <c r="N1828" s="272" t="s">
        <v>42</v>
      </c>
      <c r="O1828" s="86"/>
      <c r="P1828" s="222">
        <f>O1828*H1828</f>
        <v>0</v>
      </c>
      <c r="Q1828" s="222">
        <v>0.038800000000000001</v>
      </c>
      <c r="R1828" s="222">
        <f>Q1828*H1828</f>
        <v>0.077600000000000002</v>
      </c>
      <c r="S1828" s="222">
        <v>0</v>
      </c>
      <c r="T1828" s="223">
        <f>S1828*H1828</f>
        <v>0</v>
      </c>
      <c r="U1828" s="40"/>
      <c r="V1828" s="40"/>
      <c r="W1828" s="40"/>
      <c r="X1828" s="40"/>
      <c r="Y1828" s="40"/>
      <c r="Z1828" s="40"/>
      <c r="AA1828" s="40"/>
      <c r="AB1828" s="40"/>
      <c r="AC1828" s="40"/>
      <c r="AD1828" s="40"/>
      <c r="AE1828" s="40"/>
      <c r="AR1828" s="224" t="s">
        <v>430</v>
      </c>
      <c r="AT1828" s="224" t="s">
        <v>300</v>
      </c>
      <c r="AU1828" s="224" t="s">
        <v>80</v>
      </c>
      <c r="AY1828" s="19" t="s">
        <v>140</v>
      </c>
      <c r="BE1828" s="225">
        <f>IF(N1828="základní",J1828,0)</f>
        <v>0</v>
      </c>
      <c r="BF1828" s="225">
        <f>IF(N1828="snížená",J1828,0)</f>
        <v>0</v>
      </c>
      <c r="BG1828" s="225">
        <f>IF(N1828="zákl. přenesená",J1828,0)</f>
        <v>0</v>
      </c>
      <c r="BH1828" s="225">
        <f>IF(N1828="sníž. přenesená",J1828,0)</f>
        <v>0</v>
      </c>
      <c r="BI1828" s="225">
        <f>IF(N1828="nulová",J1828,0)</f>
        <v>0</v>
      </c>
      <c r="BJ1828" s="19" t="s">
        <v>78</v>
      </c>
      <c r="BK1828" s="225">
        <f>ROUND(I1828*H1828,2)</f>
        <v>0</v>
      </c>
      <c r="BL1828" s="19" t="s">
        <v>281</v>
      </c>
      <c r="BM1828" s="224" t="s">
        <v>1377</v>
      </c>
    </row>
    <row r="1829" s="14" customFormat="1">
      <c r="A1829" s="14"/>
      <c r="B1829" s="242"/>
      <c r="C1829" s="243"/>
      <c r="D1829" s="233" t="s">
        <v>151</v>
      </c>
      <c r="E1829" s="244" t="s">
        <v>18</v>
      </c>
      <c r="F1829" s="245" t="s">
        <v>80</v>
      </c>
      <c r="G1829" s="243"/>
      <c r="H1829" s="246">
        <v>2</v>
      </c>
      <c r="I1829" s="247"/>
      <c r="J1829" s="243"/>
      <c r="K1829" s="243"/>
      <c r="L1829" s="248"/>
      <c r="M1829" s="249"/>
      <c r="N1829" s="250"/>
      <c r="O1829" s="250"/>
      <c r="P1829" s="250"/>
      <c r="Q1829" s="250"/>
      <c r="R1829" s="250"/>
      <c r="S1829" s="250"/>
      <c r="T1829" s="251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2" t="s">
        <v>151</v>
      </c>
      <c r="AU1829" s="252" t="s">
        <v>80</v>
      </c>
      <c r="AV1829" s="14" t="s">
        <v>80</v>
      </c>
      <c r="AW1829" s="14" t="s">
        <v>33</v>
      </c>
      <c r="AX1829" s="14" t="s">
        <v>71</v>
      </c>
      <c r="AY1829" s="252" t="s">
        <v>140</v>
      </c>
    </row>
    <row r="1830" s="15" customFormat="1">
      <c r="A1830" s="15"/>
      <c r="B1830" s="253"/>
      <c r="C1830" s="254"/>
      <c r="D1830" s="233" t="s">
        <v>151</v>
      </c>
      <c r="E1830" s="255" t="s">
        <v>18</v>
      </c>
      <c r="F1830" s="256" t="s">
        <v>154</v>
      </c>
      <c r="G1830" s="254"/>
      <c r="H1830" s="257">
        <v>2</v>
      </c>
      <c r="I1830" s="258"/>
      <c r="J1830" s="254"/>
      <c r="K1830" s="254"/>
      <c r="L1830" s="259"/>
      <c r="M1830" s="260"/>
      <c r="N1830" s="261"/>
      <c r="O1830" s="261"/>
      <c r="P1830" s="261"/>
      <c r="Q1830" s="261"/>
      <c r="R1830" s="261"/>
      <c r="S1830" s="261"/>
      <c r="T1830" s="262"/>
      <c r="U1830" s="15"/>
      <c r="V1830" s="15"/>
      <c r="W1830" s="15"/>
      <c r="X1830" s="15"/>
      <c r="Y1830" s="15"/>
      <c r="Z1830" s="15"/>
      <c r="AA1830" s="15"/>
      <c r="AB1830" s="15"/>
      <c r="AC1830" s="15"/>
      <c r="AD1830" s="15"/>
      <c r="AE1830" s="15"/>
      <c r="AT1830" s="263" t="s">
        <v>151</v>
      </c>
      <c r="AU1830" s="263" t="s">
        <v>80</v>
      </c>
      <c r="AV1830" s="15" t="s">
        <v>147</v>
      </c>
      <c r="AW1830" s="15" t="s">
        <v>33</v>
      </c>
      <c r="AX1830" s="15" t="s">
        <v>78</v>
      </c>
      <c r="AY1830" s="263" t="s">
        <v>140</v>
      </c>
    </row>
    <row r="1831" s="2" customFormat="1" ht="16.5" customHeight="1">
      <c r="A1831" s="40"/>
      <c r="B1831" s="41"/>
      <c r="C1831" s="264" t="s">
        <v>1378</v>
      </c>
      <c r="D1831" s="264" t="s">
        <v>300</v>
      </c>
      <c r="E1831" s="265" t="s">
        <v>1379</v>
      </c>
      <c r="F1831" s="266" t="s">
        <v>1380</v>
      </c>
      <c r="G1831" s="267" t="s">
        <v>250</v>
      </c>
      <c r="H1831" s="268">
        <v>2</v>
      </c>
      <c r="I1831" s="269"/>
      <c r="J1831" s="268">
        <f>ROUND(I1831*H1831,2)</f>
        <v>0</v>
      </c>
      <c r="K1831" s="266" t="s">
        <v>1207</v>
      </c>
      <c r="L1831" s="270"/>
      <c r="M1831" s="271" t="s">
        <v>18</v>
      </c>
      <c r="N1831" s="272" t="s">
        <v>42</v>
      </c>
      <c r="O1831" s="86"/>
      <c r="P1831" s="222">
        <f>O1831*H1831</f>
        <v>0</v>
      </c>
      <c r="Q1831" s="222">
        <v>0.038800000000000001</v>
      </c>
      <c r="R1831" s="222">
        <f>Q1831*H1831</f>
        <v>0.077600000000000002</v>
      </c>
      <c r="S1831" s="222">
        <v>0</v>
      </c>
      <c r="T1831" s="223">
        <f>S1831*H1831</f>
        <v>0</v>
      </c>
      <c r="U1831" s="40"/>
      <c r="V1831" s="40"/>
      <c r="W1831" s="40"/>
      <c r="X1831" s="40"/>
      <c r="Y1831" s="40"/>
      <c r="Z1831" s="40"/>
      <c r="AA1831" s="40"/>
      <c r="AB1831" s="40"/>
      <c r="AC1831" s="40"/>
      <c r="AD1831" s="40"/>
      <c r="AE1831" s="40"/>
      <c r="AR1831" s="224" t="s">
        <v>430</v>
      </c>
      <c r="AT1831" s="224" t="s">
        <v>300</v>
      </c>
      <c r="AU1831" s="224" t="s">
        <v>80</v>
      </c>
      <c r="AY1831" s="19" t="s">
        <v>140</v>
      </c>
      <c r="BE1831" s="225">
        <f>IF(N1831="základní",J1831,0)</f>
        <v>0</v>
      </c>
      <c r="BF1831" s="225">
        <f>IF(N1831="snížená",J1831,0)</f>
        <v>0</v>
      </c>
      <c r="BG1831" s="225">
        <f>IF(N1831="zákl. přenesená",J1831,0)</f>
        <v>0</v>
      </c>
      <c r="BH1831" s="225">
        <f>IF(N1831="sníž. přenesená",J1831,0)</f>
        <v>0</v>
      </c>
      <c r="BI1831" s="225">
        <f>IF(N1831="nulová",J1831,0)</f>
        <v>0</v>
      </c>
      <c r="BJ1831" s="19" t="s">
        <v>78</v>
      </c>
      <c r="BK1831" s="225">
        <f>ROUND(I1831*H1831,2)</f>
        <v>0</v>
      </c>
      <c r="BL1831" s="19" t="s">
        <v>281</v>
      </c>
      <c r="BM1831" s="224" t="s">
        <v>1381</v>
      </c>
    </row>
    <row r="1832" s="14" customFormat="1">
      <c r="A1832" s="14"/>
      <c r="B1832" s="242"/>
      <c r="C1832" s="243"/>
      <c r="D1832" s="233" t="s">
        <v>151</v>
      </c>
      <c r="E1832" s="244" t="s">
        <v>18</v>
      </c>
      <c r="F1832" s="245" t="s">
        <v>80</v>
      </c>
      <c r="G1832" s="243"/>
      <c r="H1832" s="246">
        <v>2</v>
      </c>
      <c r="I1832" s="247"/>
      <c r="J1832" s="243"/>
      <c r="K1832" s="243"/>
      <c r="L1832" s="248"/>
      <c r="M1832" s="249"/>
      <c r="N1832" s="250"/>
      <c r="O1832" s="250"/>
      <c r="P1832" s="250"/>
      <c r="Q1832" s="250"/>
      <c r="R1832" s="250"/>
      <c r="S1832" s="250"/>
      <c r="T1832" s="251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52" t="s">
        <v>151</v>
      </c>
      <c r="AU1832" s="252" t="s">
        <v>80</v>
      </c>
      <c r="AV1832" s="14" t="s">
        <v>80</v>
      </c>
      <c r="AW1832" s="14" t="s">
        <v>33</v>
      </c>
      <c r="AX1832" s="14" t="s">
        <v>71</v>
      </c>
      <c r="AY1832" s="252" t="s">
        <v>140</v>
      </c>
    </row>
    <row r="1833" s="15" customFormat="1">
      <c r="A1833" s="15"/>
      <c r="B1833" s="253"/>
      <c r="C1833" s="254"/>
      <c r="D1833" s="233" t="s">
        <v>151</v>
      </c>
      <c r="E1833" s="255" t="s">
        <v>18</v>
      </c>
      <c r="F1833" s="256" t="s">
        <v>154</v>
      </c>
      <c r="G1833" s="254"/>
      <c r="H1833" s="257">
        <v>2</v>
      </c>
      <c r="I1833" s="258"/>
      <c r="J1833" s="254"/>
      <c r="K1833" s="254"/>
      <c r="L1833" s="259"/>
      <c r="M1833" s="260"/>
      <c r="N1833" s="261"/>
      <c r="O1833" s="261"/>
      <c r="P1833" s="261"/>
      <c r="Q1833" s="261"/>
      <c r="R1833" s="261"/>
      <c r="S1833" s="261"/>
      <c r="T1833" s="262"/>
      <c r="U1833" s="15"/>
      <c r="V1833" s="15"/>
      <c r="W1833" s="15"/>
      <c r="X1833" s="15"/>
      <c r="Y1833" s="15"/>
      <c r="Z1833" s="15"/>
      <c r="AA1833" s="15"/>
      <c r="AB1833" s="15"/>
      <c r="AC1833" s="15"/>
      <c r="AD1833" s="15"/>
      <c r="AE1833" s="15"/>
      <c r="AT1833" s="263" t="s">
        <v>151</v>
      </c>
      <c r="AU1833" s="263" t="s">
        <v>80</v>
      </c>
      <c r="AV1833" s="15" t="s">
        <v>147</v>
      </c>
      <c r="AW1833" s="15" t="s">
        <v>33</v>
      </c>
      <c r="AX1833" s="15" t="s">
        <v>78</v>
      </c>
      <c r="AY1833" s="263" t="s">
        <v>140</v>
      </c>
    </row>
    <row r="1834" s="2" customFormat="1" ht="24.15" customHeight="1">
      <c r="A1834" s="40"/>
      <c r="B1834" s="41"/>
      <c r="C1834" s="264" t="s">
        <v>1382</v>
      </c>
      <c r="D1834" s="264" t="s">
        <v>300</v>
      </c>
      <c r="E1834" s="265" t="s">
        <v>1383</v>
      </c>
      <c r="F1834" s="266" t="s">
        <v>1384</v>
      </c>
      <c r="G1834" s="267" t="s">
        <v>250</v>
      </c>
      <c r="H1834" s="268">
        <v>3</v>
      </c>
      <c r="I1834" s="269"/>
      <c r="J1834" s="268">
        <f>ROUND(I1834*H1834,2)</f>
        <v>0</v>
      </c>
      <c r="K1834" s="266" t="s">
        <v>1207</v>
      </c>
      <c r="L1834" s="270"/>
      <c r="M1834" s="271" t="s">
        <v>18</v>
      </c>
      <c r="N1834" s="272" t="s">
        <v>42</v>
      </c>
      <c r="O1834" s="86"/>
      <c r="P1834" s="222">
        <f>O1834*H1834</f>
        <v>0</v>
      </c>
      <c r="Q1834" s="222">
        <v>0.038800000000000001</v>
      </c>
      <c r="R1834" s="222">
        <f>Q1834*H1834</f>
        <v>0.1164</v>
      </c>
      <c r="S1834" s="222">
        <v>0</v>
      </c>
      <c r="T1834" s="223">
        <f>S1834*H1834</f>
        <v>0</v>
      </c>
      <c r="U1834" s="40"/>
      <c r="V1834" s="40"/>
      <c r="W1834" s="40"/>
      <c r="X1834" s="40"/>
      <c r="Y1834" s="40"/>
      <c r="Z1834" s="40"/>
      <c r="AA1834" s="40"/>
      <c r="AB1834" s="40"/>
      <c r="AC1834" s="40"/>
      <c r="AD1834" s="40"/>
      <c r="AE1834" s="40"/>
      <c r="AR1834" s="224" t="s">
        <v>430</v>
      </c>
      <c r="AT1834" s="224" t="s">
        <v>300</v>
      </c>
      <c r="AU1834" s="224" t="s">
        <v>80</v>
      </c>
      <c r="AY1834" s="19" t="s">
        <v>140</v>
      </c>
      <c r="BE1834" s="225">
        <f>IF(N1834="základní",J1834,0)</f>
        <v>0</v>
      </c>
      <c r="BF1834" s="225">
        <f>IF(N1834="snížená",J1834,0)</f>
        <v>0</v>
      </c>
      <c r="BG1834" s="225">
        <f>IF(N1834="zákl. přenesená",J1834,0)</f>
        <v>0</v>
      </c>
      <c r="BH1834" s="225">
        <f>IF(N1834="sníž. přenesená",J1834,0)</f>
        <v>0</v>
      </c>
      <c r="BI1834" s="225">
        <f>IF(N1834="nulová",J1834,0)</f>
        <v>0</v>
      </c>
      <c r="BJ1834" s="19" t="s">
        <v>78</v>
      </c>
      <c r="BK1834" s="225">
        <f>ROUND(I1834*H1834,2)</f>
        <v>0</v>
      </c>
      <c r="BL1834" s="19" t="s">
        <v>281</v>
      </c>
      <c r="BM1834" s="224" t="s">
        <v>1385</v>
      </c>
    </row>
    <row r="1835" s="14" customFormat="1">
      <c r="A1835" s="14"/>
      <c r="B1835" s="242"/>
      <c r="C1835" s="243"/>
      <c r="D1835" s="233" t="s">
        <v>151</v>
      </c>
      <c r="E1835" s="244" t="s">
        <v>18</v>
      </c>
      <c r="F1835" s="245" t="s">
        <v>163</v>
      </c>
      <c r="G1835" s="243"/>
      <c r="H1835" s="246">
        <v>3</v>
      </c>
      <c r="I1835" s="247"/>
      <c r="J1835" s="243"/>
      <c r="K1835" s="243"/>
      <c r="L1835" s="248"/>
      <c r="M1835" s="249"/>
      <c r="N1835" s="250"/>
      <c r="O1835" s="250"/>
      <c r="P1835" s="250"/>
      <c r="Q1835" s="250"/>
      <c r="R1835" s="250"/>
      <c r="S1835" s="250"/>
      <c r="T1835" s="251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2" t="s">
        <v>151</v>
      </c>
      <c r="AU1835" s="252" t="s">
        <v>80</v>
      </c>
      <c r="AV1835" s="14" t="s">
        <v>80</v>
      </c>
      <c r="AW1835" s="14" t="s">
        <v>33</v>
      </c>
      <c r="AX1835" s="14" t="s">
        <v>71</v>
      </c>
      <c r="AY1835" s="252" t="s">
        <v>140</v>
      </c>
    </row>
    <row r="1836" s="15" customFormat="1">
      <c r="A1836" s="15"/>
      <c r="B1836" s="253"/>
      <c r="C1836" s="254"/>
      <c r="D1836" s="233" t="s">
        <v>151</v>
      </c>
      <c r="E1836" s="255" t="s">
        <v>18</v>
      </c>
      <c r="F1836" s="256" t="s">
        <v>154</v>
      </c>
      <c r="G1836" s="254"/>
      <c r="H1836" s="257">
        <v>3</v>
      </c>
      <c r="I1836" s="258"/>
      <c r="J1836" s="254"/>
      <c r="K1836" s="254"/>
      <c r="L1836" s="259"/>
      <c r="M1836" s="260"/>
      <c r="N1836" s="261"/>
      <c r="O1836" s="261"/>
      <c r="P1836" s="261"/>
      <c r="Q1836" s="261"/>
      <c r="R1836" s="261"/>
      <c r="S1836" s="261"/>
      <c r="T1836" s="262"/>
      <c r="U1836" s="15"/>
      <c r="V1836" s="15"/>
      <c r="W1836" s="15"/>
      <c r="X1836" s="15"/>
      <c r="Y1836" s="15"/>
      <c r="Z1836" s="15"/>
      <c r="AA1836" s="15"/>
      <c r="AB1836" s="15"/>
      <c r="AC1836" s="15"/>
      <c r="AD1836" s="15"/>
      <c r="AE1836" s="15"/>
      <c r="AT1836" s="263" t="s">
        <v>151</v>
      </c>
      <c r="AU1836" s="263" t="s">
        <v>80</v>
      </c>
      <c r="AV1836" s="15" t="s">
        <v>147</v>
      </c>
      <c r="AW1836" s="15" t="s">
        <v>33</v>
      </c>
      <c r="AX1836" s="15" t="s">
        <v>78</v>
      </c>
      <c r="AY1836" s="263" t="s">
        <v>140</v>
      </c>
    </row>
    <row r="1837" s="2" customFormat="1" ht="24.15" customHeight="1">
      <c r="A1837" s="40"/>
      <c r="B1837" s="41"/>
      <c r="C1837" s="264" t="s">
        <v>1386</v>
      </c>
      <c r="D1837" s="264" t="s">
        <v>300</v>
      </c>
      <c r="E1837" s="265" t="s">
        <v>1387</v>
      </c>
      <c r="F1837" s="266" t="s">
        <v>1388</v>
      </c>
      <c r="G1837" s="267" t="s">
        <v>250</v>
      </c>
      <c r="H1837" s="268">
        <v>1</v>
      </c>
      <c r="I1837" s="269"/>
      <c r="J1837" s="268">
        <f>ROUND(I1837*H1837,2)</f>
        <v>0</v>
      </c>
      <c r="K1837" s="266" t="s">
        <v>1207</v>
      </c>
      <c r="L1837" s="270"/>
      <c r="M1837" s="271" t="s">
        <v>18</v>
      </c>
      <c r="N1837" s="272" t="s">
        <v>42</v>
      </c>
      <c r="O1837" s="86"/>
      <c r="P1837" s="222">
        <f>O1837*H1837</f>
        <v>0</v>
      </c>
      <c r="Q1837" s="222">
        <v>0.038800000000000001</v>
      </c>
      <c r="R1837" s="222">
        <f>Q1837*H1837</f>
        <v>0.038800000000000001</v>
      </c>
      <c r="S1837" s="222">
        <v>0</v>
      </c>
      <c r="T1837" s="223">
        <f>S1837*H1837</f>
        <v>0</v>
      </c>
      <c r="U1837" s="40"/>
      <c r="V1837" s="40"/>
      <c r="W1837" s="40"/>
      <c r="X1837" s="40"/>
      <c r="Y1837" s="40"/>
      <c r="Z1837" s="40"/>
      <c r="AA1837" s="40"/>
      <c r="AB1837" s="40"/>
      <c r="AC1837" s="40"/>
      <c r="AD1837" s="40"/>
      <c r="AE1837" s="40"/>
      <c r="AR1837" s="224" t="s">
        <v>430</v>
      </c>
      <c r="AT1837" s="224" t="s">
        <v>300</v>
      </c>
      <c r="AU1837" s="224" t="s">
        <v>80</v>
      </c>
      <c r="AY1837" s="19" t="s">
        <v>140</v>
      </c>
      <c r="BE1837" s="225">
        <f>IF(N1837="základní",J1837,0)</f>
        <v>0</v>
      </c>
      <c r="BF1837" s="225">
        <f>IF(N1837="snížená",J1837,0)</f>
        <v>0</v>
      </c>
      <c r="BG1837" s="225">
        <f>IF(N1837="zákl. přenesená",J1837,0)</f>
        <v>0</v>
      </c>
      <c r="BH1837" s="225">
        <f>IF(N1837="sníž. přenesená",J1837,0)</f>
        <v>0</v>
      </c>
      <c r="BI1837" s="225">
        <f>IF(N1837="nulová",J1837,0)</f>
        <v>0</v>
      </c>
      <c r="BJ1837" s="19" t="s">
        <v>78</v>
      </c>
      <c r="BK1837" s="225">
        <f>ROUND(I1837*H1837,2)</f>
        <v>0</v>
      </c>
      <c r="BL1837" s="19" t="s">
        <v>281</v>
      </c>
      <c r="BM1837" s="224" t="s">
        <v>1389</v>
      </c>
    </row>
    <row r="1838" s="14" customFormat="1">
      <c r="A1838" s="14"/>
      <c r="B1838" s="242"/>
      <c r="C1838" s="243"/>
      <c r="D1838" s="233" t="s">
        <v>151</v>
      </c>
      <c r="E1838" s="244" t="s">
        <v>18</v>
      </c>
      <c r="F1838" s="245" t="s">
        <v>78</v>
      </c>
      <c r="G1838" s="243"/>
      <c r="H1838" s="246">
        <v>1</v>
      </c>
      <c r="I1838" s="247"/>
      <c r="J1838" s="243"/>
      <c r="K1838" s="243"/>
      <c r="L1838" s="248"/>
      <c r="M1838" s="249"/>
      <c r="N1838" s="250"/>
      <c r="O1838" s="250"/>
      <c r="P1838" s="250"/>
      <c r="Q1838" s="250"/>
      <c r="R1838" s="250"/>
      <c r="S1838" s="250"/>
      <c r="T1838" s="251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2" t="s">
        <v>151</v>
      </c>
      <c r="AU1838" s="252" t="s">
        <v>80</v>
      </c>
      <c r="AV1838" s="14" t="s">
        <v>80</v>
      </c>
      <c r="AW1838" s="14" t="s">
        <v>33</v>
      </c>
      <c r="AX1838" s="14" t="s">
        <v>71</v>
      </c>
      <c r="AY1838" s="252" t="s">
        <v>140</v>
      </c>
    </row>
    <row r="1839" s="15" customFormat="1">
      <c r="A1839" s="15"/>
      <c r="B1839" s="253"/>
      <c r="C1839" s="254"/>
      <c r="D1839" s="233" t="s">
        <v>151</v>
      </c>
      <c r="E1839" s="255" t="s">
        <v>18</v>
      </c>
      <c r="F1839" s="256" t="s">
        <v>154</v>
      </c>
      <c r="G1839" s="254"/>
      <c r="H1839" s="257">
        <v>1</v>
      </c>
      <c r="I1839" s="258"/>
      <c r="J1839" s="254"/>
      <c r="K1839" s="254"/>
      <c r="L1839" s="259"/>
      <c r="M1839" s="260"/>
      <c r="N1839" s="261"/>
      <c r="O1839" s="261"/>
      <c r="P1839" s="261"/>
      <c r="Q1839" s="261"/>
      <c r="R1839" s="261"/>
      <c r="S1839" s="261"/>
      <c r="T1839" s="262"/>
      <c r="U1839" s="15"/>
      <c r="V1839" s="15"/>
      <c r="W1839" s="15"/>
      <c r="X1839" s="15"/>
      <c r="Y1839" s="15"/>
      <c r="Z1839" s="15"/>
      <c r="AA1839" s="15"/>
      <c r="AB1839" s="15"/>
      <c r="AC1839" s="15"/>
      <c r="AD1839" s="15"/>
      <c r="AE1839" s="15"/>
      <c r="AT1839" s="263" t="s">
        <v>151</v>
      </c>
      <c r="AU1839" s="263" t="s">
        <v>80</v>
      </c>
      <c r="AV1839" s="15" t="s">
        <v>147</v>
      </c>
      <c r="AW1839" s="15" t="s">
        <v>33</v>
      </c>
      <c r="AX1839" s="15" t="s">
        <v>78</v>
      </c>
      <c r="AY1839" s="263" t="s">
        <v>140</v>
      </c>
    </row>
    <row r="1840" s="2" customFormat="1" ht="16.5" customHeight="1">
      <c r="A1840" s="40"/>
      <c r="B1840" s="41"/>
      <c r="C1840" s="264" t="s">
        <v>1390</v>
      </c>
      <c r="D1840" s="264" t="s">
        <v>300</v>
      </c>
      <c r="E1840" s="265" t="s">
        <v>1391</v>
      </c>
      <c r="F1840" s="266" t="s">
        <v>1392</v>
      </c>
      <c r="G1840" s="267" t="s">
        <v>250</v>
      </c>
      <c r="H1840" s="268">
        <v>2</v>
      </c>
      <c r="I1840" s="269"/>
      <c r="J1840" s="268">
        <f>ROUND(I1840*H1840,2)</f>
        <v>0</v>
      </c>
      <c r="K1840" s="266" t="s">
        <v>1207</v>
      </c>
      <c r="L1840" s="270"/>
      <c r="M1840" s="271" t="s">
        <v>18</v>
      </c>
      <c r="N1840" s="272" t="s">
        <v>42</v>
      </c>
      <c r="O1840" s="86"/>
      <c r="P1840" s="222">
        <f>O1840*H1840</f>
        <v>0</v>
      </c>
      <c r="Q1840" s="222">
        <v>0.038800000000000001</v>
      </c>
      <c r="R1840" s="222">
        <f>Q1840*H1840</f>
        <v>0.077600000000000002</v>
      </c>
      <c r="S1840" s="222">
        <v>0</v>
      </c>
      <c r="T1840" s="223">
        <f>S1840*H1840</f>
        <v>0</v>
      </c>
      <c r="U1840" s="40"/>
      <c r="V1840" s="40"/>
      <c r="W1840" s="40"/>
      <c r="X1840" s="40"/>
      <c r="Y1840" s="40"/>
      <c r="Z1840" s="40"/>
      <c r="AA1840" s="40"/>
      <c r="AB1840" s="40"/>
      <c r="AC1840" s="40"/>
      <c r="AD1840" s="40"/>
      <c r="AE1840" s="40"/>
      <c r="AR1840" s="224" t="s">
        <v>430</v>
      </c>
      <c r="AT1840" s="224" t="s">
        <v>300</v>
      </c>
      <c r="AU1840" s="224" t="s">
        <v>80</v>
      </c>
      <c r="AY1840" s="19" t="s">
        <v>140</v>
      </c>
      <c r="BE1840" s="225">
        <f>IF(N1840="základní",J1840,0)</f>
        <v>0</v>
      </c>
      <c r="BF1840" s="225">
        <f>IF(N1840="snížená",J1840,0)</f>
        <v>0</v>
      </c>
      <c r="BG1840" s="225">
        <f>IF(N1840="zákl. přenesená",J1840,0)</f>
        <v>0</v>
      </c>
      <c r="BH1840" s="225">
        <f>IF(N1840="sníž. přenesená",J1840,0)</f>
        <v>0</v>
      </c>
      <c r="BI1840" s="225">
        <f>IF(N1840="nulová",J1840,0)</f>
        <v>0</v>
      </c>
      <c r="BJ1840" s="19" t="s">
        <v>78</v>
      </c>
      <c r="BK1840" s="225">
        <f>ROUND(I1840*H1840,2)</f>
        <v>0</v>
      </c>
      <c r="BL1840" s="19" t="s">
        <v>281</v>
      </c>
      <c r="BM1840" s="224" t="s">
        <v>1393</v>
      </c>
    </row>
    <row r="1841" s="14" customFormat="1">
      <c r="A1841" s="14"/>
      <c r="B1841" s="242"/>
      <c r="C1841" s="243"/>
      <c r="D1841" s="233" t="s">
        <v>151</v>
      </c>
      <c r="E1841" s="244" t="s">
        <v>18</v>
      </c>
      <c r="F1841" s="245" t="s">
        <v>80</v>
      </c>
      <c r="G1841" s="243"/>
      <c r="H1841" s="246">
        <v>2</v>
      </c>
      <c r="I1841" s="247"/>
      <c r="J1841" s="243"/>
      <c r="K1841" s="243"/>
      <c r="L1841" s="248"/>
      <c r="M1841" s="249"/>
      <c r="N1841" s="250"/>
      <c r="O1841" s="250"/>
      <c r="P1841" s="250"/>
      <c r="Q1841" s="250"/>
      <c r="R1841" s="250"/>
      <c r="S1841" s="250"/>
      <c r="T1841" s="251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2" t="s">
        <v>151</v>
      </c>
      <c r="AU1841" s="252" t="s">
        <v>80</v>
      </c>
      <c r="AV1841" s="14" t="s">
        <v>80</v>
      </c>
      <c r="AW1841" s="14" t="s">
        <v>33</v>
      </c>
      <c r="AX1841" s="14" t="s">
        <v>71</v>
      </c>
      <c r="AY1841" s="252" t="s">
        <v>140</v>
      </c>
    </row>
    <row r="1842" s="15" customFormat="1">
      <c r="A1842" s="15"/>
      <c r="B1842" s="253"/>
      <c r="C1842" s="254"/>
      <c r="D1842" s="233" t="s">
        <v>151</v>
      </c>
      <c r="E1842" s="255" t="s">
        <v>18</v>
      </c>
      <c r="F1842" s="256" t="s">
        <v>154</v>
      </c>
      <c r="G1842" s="254"/>
      <c r="H1842" s="257">
        <v>2</v>
      </c>
      <c r="I1842" s="258"/>
      <c r="J1842" s="254"/>
      <c r="K1842" s="254"/>
      <c r="L1842" s="259"/>
      <c r="M1842" s="260"/>
      <c r="N1842" s="261"/>
      <c r="O1842" s="261"/>
      <c r="P1842" s="261"/>
      <c r="Q1842" s="261"/>
      <c r="R1842" s="261"/>
      <c r="S1842" s="261"/>
      <c r="T1842" s="262"/>
      <c r="U1842" s="15"/>
      <c r="V1842" s="15"/>
      <c r="W1842" s="15"/>
      <c r="X1842" s="15"/>
      <c r="Y1842" s="15"/>
      <c r="Z1842" s="15"/>
      <c r="AA1842" s="15"/>
      <c r="AB1842" s="15"/>
      <c r="AC1842" s="15"/>
      <c r="AD1842" s="15"/>
      <c r="AE1842" s="15"/>
      <c r="AT1842" s="263" t="s">
        <v>151</v>
      </c>
      <c r="AU1842" s="263" t="s">
        <v>80</v>
      </c>
      <c r="AV1842" s="15" t="s">
        <v>147</v>
      </c>
      <c r="AW1842" s="15" t="s">
        <v>33</v>
      </c>
      <c r="AX1842" s="15" t="s">
        <v>78</v>
      </c>
      <c r="AY1842" s="263" t="s">
        <v>140</v>
      </c>
    </row>
    <row r="1843" s="2" customFormat="1" ht="24.15" customHeight="1">
      <c r="A1843" s="40"/>
      <c r="B1843" s="41"/>
      <c r="C1843" s="264" t="s">
        <v>1394</v>
      </c>
      <c r="D1843" s="264" t="s">
        <v>300</v>
      </c>
      <c r="E1843" s="265" t="s">
        <v>1395</v>
      </c>
      <c r="F1843" s="266" t="s">
        <v>1396</v>
      </c>
      <c r="G1843" s="267" t="s">
        <v>250</v>
      </c>
      <c r="H1843" s="268">
        <v>2</v>
      </c>
      <c r="I1843" s="269"/>
      <c r="J1843" s="268">
        <f>ROUND(I1843*H1843,2)</f>
        <v>0</v>
      </c>
      <c r="K1843" s="266" t="s">
        <v>1207</v>
      </c>
      <c r="L1843" s="270"/>
      <c r="M1843" s="271" t="s">
        <v>18</v>
      </c>
      <c r="N1843" s="272" t="s">
        <v>42</v>
      </c>
      <c r="O1843" s="86"/>
      <c r="P1843" s="222">
        <f>O1843*H1843</f>
        <v>0</v>
      </c>
      <c r="Q1843" s="222">
        <v>0.038800000000000001</v>
      </c>
      <c r="R1843" s="222">
        <f>Q1843*H1843</f>
        <v>0.077600000000000002</v>
      </c>
      <c r="S1843" s="222">
        <v>0</v>
      </c>
      <c r="T1843" s="223">
        <f>S1843*H1843</f>
        <v>0</v>
      </c>
      <c r="U1843" s="40"/>
      <c r="V1843" s="40"/>
      <c r="W1843" s="40"/>
      <c r="X1843" s="40"/>
      <c r="Y1843" s="40"/>
      <c r="Z1843" s="40"/>
      <c r="AA1843" s="40"/>
      <c r="AB1843" s="40"/>
      <c r="AC1843" s="40"/>
      <c r="AD1843" s="40"/>
      <c r="AE1843" s="40"/>
      <c r="AR1843" s="224" t="s">
        <v>430</v>
      </c>
      <c r="AT1843" s="224" t="s">
        <v>300</v>
      </c>
      <c r="AU1843" s="224" t="s">
        <v>80</v>
      </c>
      <c r="AY1843" s="19" t="s">
        <v>140</v>
      </c>
      <c r="BE1843" s="225">
        <f>IF(N1843="základní",J1843,0)</f>
        <v>0</v>
      </c>
      <c r="BF1843" s="225">
        <f>IF(N1843="snížená",J1843,0)</f>
        <v>0</v>
      </c>
      <c r="BG1843" s="225">
        <f>IF(N1843="zákl. přenesená",J1843,0)</f>
        <v>0</v>
      </c>
      <c r="BH1843" s="225">
        <f>IF(N1843="sníž. přenesená",J1843,0)</f>
        <v>0</v>
      </c>
      <c r="BI1843" s="225">
        <f>IF(N1843="nulová",J1843,0)</f>
        <v>0</v>
      </c>
      <c r="BJ1843" s="19" t="s">
        <v>78</v>
      </c>
      <c r="BK1843" s="225">
        <f>ROUND(I1843*H1843,2)</f>
        <v>0</v>
      </c>
      <c r="BL1843" s="19" t="s">
        <v>281</v>
      </c>
      <c r="BM1843" s="224" t="s">
        <v>1397</v>
      </c>
    </row>
    <row r="1844" s="14" customFormat="1">
      <c r="A1844" s="14"/>
      <c r="B1844" s="242"/>
      <c r="C1844" s="243"/>
      <c r="D1844" s="233" t="s">
        <v>151</v>
      </c>
      <c r="E1844" s="244" t="s">
        <v>18</v>
      </c>
      <c r="F1844" s="245" t="s">
        <v>80</v>
      </c>
      <c r="G1844" s="243"/>
      <c r="H1844" s="246">
        <v>2</v>
      </c>
      <c r="I1844" s="247"/>
      <c r="J1844" s="243"/>
      <c r="K1844" s="243"/>
      <c r="L1844" s="248"/>
      <c r="M1844" s="249"/>
      <c r="N1844" s="250"/>
      <c r="O1844" s="250"/>
      <c r="P1844" s="250"/>
      <c r="Q1844" s="250"/>
      <c r="R1844" s="250"/>
      <c r="S1844" s="250"/>
      <c r="T1844" s="251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2" t="s">
        <v>151</v>
      </c>
      <c r="AU1844" s="252" t="s">
        <v>80</v>
      </c>
      <c r="AV1844" s="14" t="s">
        <v>80</v>
      </c>
      <c r="AW1844" s="14" t="s">
        <v>33</v>
      </c>
      <c r="AX1844" s="14" t="s">
        <v>71</v>
      </c>
      <c r="AY1844" s="252" t="s">
        <v>140</v>
      </c>
    </row>
    <row r="1845" s="15" customFormat="1">
      <c r="A1845" s="15"/>
      <c r="B1845" s="253"/>
      <c r="C1845" s="254"/>
      <c r="D1845" s="233" t="s">
        <v>151</v>
      </c>
      <c r="E1845" s="255" t="s">
        <v>18</v>
      </c>
      <c r="F1845" s="256" t="s">
        <v>154</v>
      </c>
      <c r="G1845" s="254"/>
      <c r="H1845" s="257">
        <v>2</v>
      </c>
      <c r="I1845" s="258"/>
      <c r="J1845" s="254"/>
      <c r="K1845" s="254"/>
      <c r="L1845" s="259"/>
      <c r="M1845" s="260"/>
      <c r="N1845" s="261"/>
      <c r="O1845" s="261"/>
      <c r="P1845" s="261"/>
      <c r="Q1845" s="261"/>
      <c r="R1845" s="261"/>
      <c r="S1845" s="261"/>
      <c r="T1845" s="262"/>
      <c r="U1845" s="15"/>
      <c r="V1845" s="15"/>
      <c r="W1845" s="15"/>
      <c r="X1845" s="15"/>
      <c r="Y1845" s="15"/>
      <c r="Z1845" s="15"/>
      <c r="AA1845" s="15"/>
      <c r="AB1845" s="15"/>
      <c r="AC1845" s="15"/>
      <c r="AD1845" s="15"/>
      <c r="AE1845" s="15"/>
      <c r="AT1845" s="263" t="s">
        <v>151</v>
      </c>
      <c r="AU1845" s="263" t="s">
        <v>80</v>
      </c>
      <c r="AV1845" s="15" t="s">
        <v>147</v>
      </c>
      <c r="AW1845" s="15" t="s">
        <v>33</v>
      </c>
      <c r="AX1845" s="15" t="s">
        <v>78</v>
      </c>
      <c r="AY1845" s="263" t="s">
        <v>140</v>
      </c>
    </row>
    <row r="1846" s="2" customFormat="1" ht="24.15" customHeight="1">
      <c r="A1846" s="40"/>
      <c r="B1846" s="41"/>
      <c r="C1846" s="264" t="s">
        <v>1398</v>
      </c>
      <c r="D1846" s="264" t="s">
        <v>300</v>
      </c>
      <c r="E1846" s="265" t="s">
        <v>1399</v>
      </c>
      <c r="F1846" s="266" t="s">
        <v>1400</v>
      </c>
      <c r="G1846" s="267" t="s">
        <v>250</v>
      </c>
      <c r="H1846" s="268">
        <v>1</v>
      </c>
      <c r="I1846" s="269"/>
      <c r="J1846" s="268">
        <f>ROUND(I1846*H1846,2)</f>
        <v>0</v>
      </c>
      <c r="K1846" s="266" t="s">
        <v>1207</v>
      </c>
      <c r="L1846" s="270"/>
      <c r="M1846" s="271" t="s">
        <v>18</v>
      </c>
      <c r="N1846" s="272" t="s">
        <v>42</v>
      </c>
      <c r="O1846" s="86"/>
      <c r="P1846" s="222">
        <f>O1846*H1846</f>
        <v>0</v>
      </c>
      <c r="Q1846" s="222">
        <v>0.038800000000000001</v>
      </c>
      <c r="R1846" s="222">
        <f>Q1846*H1846</f>
        <v>0.038800000000000001</v>
      </c>
      <c r="S1846" s="222">
        <v>0</v>
      </c>
      <c r="T1846" s="223">
        <f>S1846*H1846</f>
        <v>0</v>
      </c>
      <c r="U1846" s="40"/>
      <c r="V1846" s="40"/>
      <c r="W1846" s="40"/>
      <c r="X1846" s="40"/>
      <c r="Y1846" s="40"/>
      <c r="Z1846" s="40"/>
      <c r="AA1846" s="40"/>
      <c r="AB1846" s="40"/>
      <c r="AC1846" s="40"/>
      <c r="AD1846" s="40"/>
      <c r="AE1846" s="40"/>
      <c r="AR1846" s="224" t="s">
        <v>430</v>
      </c>
      <c r="AT1846" s="224" t="s">
        <v>300</v>
      </c>
      <c r="AU1846" s="224" t="s">
        <v>80</v>
      </c>
      <c r="AY1846" s="19" t="s">
        <v>140</v>
      </c>
      <c r="BE1846" s="225">
        <f>IF(N1846="základní",J1846,0)</f>
        <v>0</v>
      </c>
      <c r="BF1846" s="225">
        <f>IF(N1846="snížená",J1846,0)</f>
        <v>0</v>
      </c>
      <c r="BG1846" s="225">
        <f>IF(N1846="zákl. přenesená",J1846,0)</f>
        <v>0</v>
      </c>
      <c r="BH1846" s="225">
        <f>IF(N1846="sníž. přenesená",J1846,0)</f>
        <v>0</v>
      </c>
      <c r="BI1846" s="225">
        <f>IF(N1846="nulová",J1846,0)</f>
        <v>0</v>
      </c>
      <c r="BJ1846" s="19" t="s">
        <v>78</v>
      </c>
      <c r="BK1846" s="225">
        <f>ROUND(I1846*H1846,2)</f>
        <v>0</v>
      </c>
      <c r="BL1846" s="19" t="s">
        <v>281</v>
      </c>
      <c r="BM1846" s="224" t="s">
        <v>1401</v>
      </c>
    </row>
    <row r="1847" s="14" customFormat="1">
      <c r="A1847" s="14"/>
      <c r="B1847" s="242"/>
      <c r="C1847" s="243"/>
      <c r="D1847" s="233" t="s">
        <v>151</v>
      </c>
      <c r="E1847" s="244" t="s">
        <v>18</v>
      </c>
      <c r="F1847" s="245" t="s">
        <v>78</v>
      </c>
      <c r="G1847" s="243"/>
      <c r="H1847" s="246">
        <v>1</v>
      </c>
      <c r="I1847" s="247"/>
      <c r="J1847" s="243"/>
      <c r="K1847" s="243"/>
      <c r="L1847" s="248"/>
      <c r="M1847" s="249"/>
      <c r="N1847" s="250"/>
      <c r="O1847" s="250"/>
      <c r="P1847" s="250"/>
      <c r="Q1847" s="250"/>
      <c r="R1847" s="250"/>
      <c r="S1847" s="250"/>
      <c r="T1847" s="251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2" t="s">
        <v>151</v>
      </c>
      <c r="AU1847" s="252" t="s">
        <v>80</v>
      </c>
      <c r="AV1847" s="14" t="s">
        <v>80</v>
      </c>
      <c r="AW1847" s="14" t="s">
        <v>33</v>
      </c>
      <c r="AX1847" s="14" t="s">
        <v>71</v>
      </c>
      <c r="AY1847" s="252" t="s">
        <v>140</v>
      </c>
    </row>
    <row r="1848" s="15" customFormat="1">
      <c r="A1848" s="15"/>
      <c r="B1848" s="253"/>
      <c r="C1848" s="254"/>
      <c r="D1848" s="233" t="s">
        <v>151</v>
      </c>
      <c r="E1848" s="255" t="s">
        <v>18</v>
      </c>
      <c r="F1848" s="256" t="s">
        <v>154</v>
      </c>
      <c r="G1848" s="254"/>
      <c r="H1848" s="257">
        <v>1</v>
      </c>
      <c r="I1848" s="258"/>
      <c r="J1848" s="254"/>
      <c r="K1848" s="254"/>
      <c r="L1848" s="259"/>
      <c r="M1848" s="260"/>
      <c r="N1848" s="261"/>
      <c r="O1848" s="261"/>
      <c r="P1848" s="261"/>
      <c r="Q1848" s="261"/>
      <c r="R1848" s="261"/>
      <c r="S1848" s="261"/>
      <c r="T1848" s="262"/>
      <c r="U1848" s="15"/>
      <c r="V1848" s="15"/>
      <c r="W1848" s="15"/>
      <c r="X1848" s="15"/>
      <c r="Y1848" s="15"/>
      <c r="Z1848" s="15"/>
      <c r="AA1848" s="15"/>
      <c r="AB1848" s="15"/>
      <c r="AC1848" s="15"/>
      <c r="AD1848" s="15"/>
      <c r="AE1848" s="15"/>
      <c r="AT1848" s="263" t="s">
        <v>151</v>
      </c>
      <c r="AU1848" s="263" t="s">
        <v>80</v>
      </c>
      <c r="AV1848" s="15" t="s">
        <v>147</v>
      </c>
      <c r="AW1848" s="15" t="s">
        <v>33</v>
      </c>
      <c r="AX1848" s="15" t="s">
        <v>78</v>
      </c>
      <c r="AY1848" s="263" t="s">
        <v>140</v>
      </c>
    </row>
    <row r="1849" s="2" customFormat="1" ht="16.5" customHeight="1">
      <c r="A1849" s="40"/>
      <c r="B1849" s="41"/>
      <c r="C1849" s="214" t="s">
        <v>1402</v>
      </c>
      <c r="D1849" s="214" t="s">
        <v>142</v>
      </c>
      <c r="E1849" s="215" t="s">
        <v>1403</v>
      </c>
      <c r="F1849" s="216" t="s">
        <v>1404</v>
      </c>
      <c r="G1849" s="217" t="s">
        <v>345</v>
      </c>
      <c r="H1849" s="218">
        <v>2788.5999999999999</v>
      </c>
      <c r="I1849" s="219"/>
      <c r="J1849" s="218">
        <f>ROUND(I1849*H1849,2)</f>
        <v>0</v>
      </c>
      <c r="K1849" s="216" t="s">
        <v>1207</v>
      </c>
      <c r="L1849" s="46"/>
      <c r="M1849" s="220" t="s">
        <v>18</v>
      </c>
      <c r="N1849" s="221" t="s">
        <v>42</v>
      </c>
      <c r="O1849" s="86"/>
      <c r="P1849" s="222">
        <f>O1849*H1849</f>
        <v>0</v>
      </c>
      <c r="Q1849" s="222">
        <v>0</v>
      </c>
      <c r="R1849" s="222">
        <f>Q1849*H1849</f>
        <v>0</v>
      </c>
      <c r="S1849" s="222">
        <v>0</v>
      </c>
      <c r="T1849" s="223">
        <f>S1849*H1849</f>
        <v>0</v>
      </c>
      <c r="U1849" s="40"/>
      <c r="V1849" s="40"/>
      <c r="W1849" s="40"/>
      <c r="X1849" s="40"/>
      <c r="Y1849" s="40"/>
      <c r="Z1849" s="40"/>
      <c r="AA1849" s="40"/>
      <c r="AB1849" s="40"/>
      <c r="AC1849" s="40"/>
      <c r="AD1849" s="40"/>
      <c r="AE1849" s="40"/>
      <c r="AR1849" s="224" t="s">
        <v>281</v>
      </c>
      <c r="AT1849" s="224" t="s">
        <v>142</v>
      </c>
      <c r="AU1849" s="224" t="s">
        <v>80</v>
      </c>
      <c r="AY1849" s="19" t="s">
        <v>140</v>
      </c>
      <c r="BE1849" s="225">
        <f>IF(N1849="základní",J1849,0)</f>
        <v>0</v>
      </c>
      <c r="BF1849" s="225">
        <f>IF(N1849="snížená",J1849,0)</f>
        <v>0</v>
      </c>
      <c r="BG1849" s="225">
        <f>IF(N1849="zákl. přenesená",J1849,0)</f>
        <v>0</v>
      </c>
      <c r="BH1849" s="225">
        <f>IF(N1849="sníž. přenesená",J1849,0)</f>
        <v>0</v>
      </c>
      <c r="BI1849" s="225">
        <f>IF(N1849="nulová",J1849,0)</f>
        <v>0</v>
      </c>
      <c r="BJ1849" s="19" t="s">
        <v>78</v>
      </c>
      <c r="BK1849" s="225">
        <f>ROUND(I1849*H1849,2)</f>
        <v>0</v>
      </c>
      <c r="BL1849" s="19" t="s">
        <v>281</v>
      </c>
      <c r="BM1849" s="224" t="s">
        <v>1405</v>
      </c>
    </row>
    <row r="1850" s="13" customFormat="1">
      <c r="A1850" s="13"/>
      <c r="B1850" s="231"/>
      <c r="C1850" s="232"/>
      <c r="D1850" s="233" t="s">
        <v>151</v>
      </c>
      <c r="E1850" s="234" t="s">
        <v>18</v>
      </c>
      <c r="F1850" s="235" t="s">
        <v>1406</v>
      </c>
      <c r="G1850" s="232"/>
      <c r="H1850" s="234" t="s">
        <v>18</v>
      </c>
      <c r="I1850" s="236"/>
      <c r="J1850" s="232"/>
      <c r="K1850" s="232"/>
      <c r="L1850" s="237"/>
      <c r="M1850" s="238"/>
      <c r="N1850" s="239"/>
      <c r="O1850" s="239"/>
      <c r="P1850" s="239"/>
      <c r="Q1850" s="239"/>
      <c r="R1850" s="239"/>
      <c r="S1850" s="239"/>
      <c r="T1850" s="240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41" t="s">
        <v>151</v>
      </c>
      <c r="AU1850" s="241" t="s">
        <v>80</v>
      </c>
      <c r="AV1850" s="13" t="s">
        <v>78</v>
      </c>
      <c r="AW1850" s="13" t="s">
        <v>33</v>
      </c>
      <c r="AX1850" s="13" t="s">
        <v>71</v>
      </c>
      <c r="AY1850" s="241" t="s">
        <v>140</v>
      </c>
    </row>
    <row r="1851" s="14" customFormat="1">
      <c r="A1851" s="14"/>
      <c r="B1851" s="242"/>
      <c r="C1851" s="243"/>
      <c r="D1851" s="233" t="s">
        <v>151</v>
      </c>
      <c r="E1851" s="244" t="s">
        <v>18</v>
      </c>
      <c r="F1851" s="245" t="s">
        <v>657</v>
      </c>
      <c r="G1851" s="243"/>
      <c r="H1851" s="246">
        <v>604.79999999999995</v>
      </c>
      <c r="I1851" s="247"/>
      <c r="J1851" s="243"/>
      <c r="K1851" s="243"/>
      <c r="L1851" s="248"/>
      <c r="M1851" s="249"/>
      <c r="N1851" s="250"/>
      <c r="O1851" s="250"/>
      <c r="P1851" s="250"/>
      <c r="Q1851" s="250"/>
      <c r="R1851" s="250"/>
      <c r="S1851" s="250"/>
      <c r="T1851" s="251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2" t="s">
        <v>151</v>
      </c>
      <c r="AU1851" s="252" t="s">
        <v>80</v>
      </c>
      <c r="AV1851" s="14" t="s">
        <v>80</v>
      </c>
      <c r="AW1851" s="14" t="s">
        <v>33</v>
      </c>
      <c r="AX1851" s="14" t="s">
        <v>71</v>
      </c>
      <c r="AY1851" s="252" t="s">
        <v>140</v>
      </c>
    </row>
    <row r="1852" s="14" customFormat="1">
      <c r="A1852" s="14"/>
      <c r="B1852" s="242"/>
      <c r="C1852" s="243"/>
      <c r="D1852" s="233" t="s">
        <v>151</v>
      </c>
      <c r="E1852" s="244" t="s">
        <v>18</v>
      </c>
      <c r="F1852" s="245" t="s">
        <v>658</v>
      </c>
      <c r="G1852" s="243"/>
      <c r="H1852" s="246">
        <v>118.8</v>
      </c>
      <c r="I1852" s="247"/>
      <c r="J1852" s="243"/>
      <c r="K1852" s="243"/>
      <c r="L1852" s="248"/>
      <c r="M1852" s="249"/>
      <c r="N1852" s="250"/>
      <c r="O1852" s="250"/>
      <c r="P1852" s="250"/>
      <c r="Q1852" s="250"/>
      <c r="R1852" s="250"/>
      <c r="S1852" s="250"/>
      <c r="T1852" s="251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2" t="s">
        <v>151</v>
      </c>
      <c r="AU1852" s="252" t="s">
        <v>80</v>
      </c>
      <c r="AV1852" s="14" t="s">
        <v>80</v>
      </c>
      <c r="AW1852" s="14" t="s">
        <v>33</v>
      </c>
      <c r="AX1852" s="14" t="s">
        <v>71</v>
      </c>
      <c r="AY1852" s="252" t="s">
        <v>140</v>
      </c>
    </row>
    <row r="1853" s="14" customFormat="1">
      <c r="A1853" s="14"/>
      <c r="B1853" s="242"/>
      <c r="C1853" s="243"/>
      <c r="D1853" s="233" t="s">
        <v>151</v>
      </c>
      <c r="E1853" s="244" t="s">
        <v>18</v>
      </c>
      <c r="F1853" s="245" t="s">
        <v>659</v>
      </c>
      <c r="G1853" s="243"/>
      <c r="H1853" s="246">
        <v>10.4</v>
      </c>
      <c r="I1853" s="247"/>
      <c r="J1853" s="243"/>
      <c r="K1853" s="243"/>
      <c r="L1853" s="248"/>
      <c r="M1853" s="249"/>
      <c r="N1853" s="250"/>
      <c r="O1853" s="250"/>
      <c r="P1853" s="250"/>
      <c r="Q1853" s="250"/>
      <c r="R1853" s="250"/>
      <c r="S1853" s="250"/>
      <c r="T1853" s="251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52" t="s">
        <v>151</v>
      </c>
      <c r="AU1853" s="252" t="s">
        <v>80</v>
      </c>
      <c r="AV1853" s="14" t="s">
        <v>80</v>
      </c>
      <c r="AW1853" s="14" t="s">
        <v>33</v>
      </c>
      <c r="AX1853" s="14" t="s">
        <v>71</v>
      </c>
      <c r="AY1853" s="252" t="s">
        <v>140</v>
      </c>
    </row>
    <row r="1854" s="14" customFormat="1">
      <c r="A1854" s="14"/>
      <c r="B1854" s="242"/>
      <c r="C1854" s="243"/>
      <c r="D1854" s="233" t="s">
        <v>151</v>
      </c>
      <c r="E1854" s="244" t="s">
        <v>18</v>
      </c>
      <c r="F1854" s="245" t="s">
        <v>660</v>
      </c>
      <c r="G1854" s="243"/>
      <c r="H1854" s="246">
        <v>61.200000000000003</v>
      </c>
      <c r="I1854" s="247"/>
      <c r="J1854" s="243"/>
      <c r="K1854" s="243"/>
      <c r="L1854" s="248"/>
      <c r="M1854" s="249"/>
      <c r="N1854" s="250"/>
      <c r="O1854" s="250"/>
      <c r="P1854" s="250"/>
      <c r="Q1854" s="250"/>
      <c r="R1854" s="250"/>
      <c r="S1854" s="250"/>
      <c r="T1854" s="251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2" t="s">
        <v>151</v>
      </c>
      <c r="AU1854" s="252" t="s">
        <v>80</v>
      </c>
      <c r="AV1854" s="14" t="s">
        <v>80</v>
      </c>
      <c r="AW1854" s="14" t="s">
        <v>33</v>
      </c>
      <c r="AX1854" s="14" t="s">
        <v>71</v>
      </c>
      <c r="AY1854" s="252" t="s">
        <v>140</v>
      </c>
    </row>
    <row r="1855" s="14" customFormat="1">
      <c r="A1855" s="14"/>
      <c r="B1855" s="242"/>
      <c r="C1855" s="243"/>
      <c r="D1855" s="233" t="s">
        <v>151</v>
      </c>
      <c r="E1855" s="244" t="s">
        <v>18</v>
      </c>
      <c r="F1855" s="245" t="s">
        <v>661</v>
      </c>
      <c r="G1855" s="243"/>
      <c r="H1855" s="246">
        <v>24.800000000000001</v>
      </c>
      <c r="I1855" s="247"/>
      <c r="J1855" s="243"/>
      <c r="K1855" s="243"/>
      <c r="L1855" s="248"/>
      <c r="M1855" s="249"/>
      <c r="N1855" s="250"/>
      <c r="O1855" s="250"/>
      <c r="P1855" s="250"/>
      <c r="Q1855" s="250"/>
      <c r="R1855" s="250"/>
      <c r="S1855" s="250"/>
      <c r="T1855" s="251"/>
      <c r="U1855" s="14"/>
      <c r="V1855" s="14"/>
      <c r="W1855" s="14"/>
      <c r="X1855" s="14"/>
      <c r="Y1855" s="14"/>
      <c r="Z1855" s="14"/>
      <c r="AA1855" s="14"/>
      <c r="AB1855" s="14"/>
      <c r="AC1855" s="14"/>
      <c r="AD1855" s="14"/>
      <c r="AE1855" s="14"/>
      <c r="AT1855" s="252" t="s">
        <v>151</v>
      </c>
      <c r="AU1855" s="252" t="s">
        <v>80</v>
      </c>
      <c r="AV1855" s="14" t="s">
        <v>80</v>
      </c>
      <c r="AW1855" s="14" t="s">
        <v>33</v>
      </c>
      <c r="AX1855" s="14" t="s">
        <v>71</v>
      </c>
      <c r="AY1855" s="252" t="s">
        <v>140</v>
      </c>
    </row>
    <row r="1856" s="14" customFormat="1">
      <c r="A1856" s="14"/>
      <c r="B1856" s="242"/>
      <c r="C1856" s="243"/>
      <c r="D1856" s="233" t="s">
        <v>151</v>
      </c>
      <c r="E1856" s="244" t="s">
        <v>18</v>
      </c>
      <c r="F1856" s="245" t="s">
        <v>662</v>
      </c>
      <c r="G1856" s="243"/>
      <c r="H1856" s="246">
        <v>252</v>
      </c>
      <c r="I1856" s="247"/>
      <c r="J1856" s="243"/>
      <c r="K1856" s="243"/>
      <c r="L1856" s="248"/>
      <c r="M1856" s="249"/>
      <c r="N1856" s="250"/>
      <c r="O1856" s="250"/>
      <c r="P1856" s="250"/>
      <c r="Q1856" s="250"/>
      <c r="R1856" s="250"/>
      <c r="S1856" s="250"/>
      <c r="T1856" s="251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2" t="s">
        <v>151</v>
      </c>
      <c r="AU1856" s="252" t="s">
        <v>80</v>
      </c>
      <c r="AV1856" s="14" t="s">
        <v>80</v>
      </c>
      <c r="AW1856" s="14" t="s">
        <v>33</v>
      </c>
      <c r="AX1856" s="14" t="s">
        <v>71</v>
      </c>
      <c r="AY1856" s="252" t="s">
        <v>140</v>
      </c>
    </row>
    <row r="1857" s="14" customFormat="1">
      <c r="A1857" s="14"/>
      <c r="B1857" s="242"/>
      <c r="C1857" s="243"/>
      <c r="D1857" s="233" t="s">
        <v>151</v>
      </c>
      <c r="E1857" s="244" t="s">
        <v>18</v>
      </c>
      <c r="F1857" s="245" t="s">
        <v>663</v>
      </c>
      <c r="G1857" s="243"/>
      <c r="H1857" s="246">
        <v>25.199999999999999</v>
      </c>
      <c r="I1857" s="247"/>
      <c r="J1857" s="243"/>
      <c r="K1857" s="243"/>
      <c r="L1857" s="248"/>
      <c r="M1857" s="249"/>
      <c r="N1857" s="250"/>
      <c r="O1857" s="250"/>
      <c r="P1857" s="250"/>
      <c r="Q1857" s="250"/>
      <c r="R1857" s="250"/>
      <c r="S1857" s="250"/>
      <c r="T1857" s="251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52" t="s">
        <v>151</v>
      </c>
      <c r="AU1857" s="252" t="s">
        <v>80</v>
      </c>
      <c r="AV1857" s="14" t="s">
        <v>80</v>
      </c>
      <c r="AW1857" s="14" t="s">
        <v>33</v>
      </c>
      <c r="AX1857" s="14" t="s">
        <v>71</v>
      </c>
      <c r="AY1857" s="252" t="s">
        <v>140</v>
      </c>
    </row>
    <row r="1858" s="14" customFormat="1">
      <c r="A1858" s="14"/>
      <c r="B1858" s="242"/>
      <c r="C1858" s="243"/>
      <c r="D1858" s="233" t="s">
        <v>151</v>
      </c>
      <c r="E1858" s="244" t="s">
        <v>18</v>
      </c>
      <c r="F1858" s="245" t="s">
        <v>664</v>
      </c>
      <c r="G1858" s="243"/>
      <c r="H1858" s="246">
        <v>12</v>
      </c>
      <c r="I1858" s="247"/>
      <c r="J1858" s="243"/>
      <c r="K1858" s="243"/>
      <c r="L1858" s="248"/>
      <c r="M1858" s="249"/>
      <c r="N1858" s="250"/>
      <c r="O1858" s="250"/>
      <c r="P1858" s="250"/>
      <c r="Q1858" s="250"/>
      <c r="R1858" s="250"/>
      <c r="S1858" s="250"/>
      <c r="T1858" s="251"/>
      <c r="U1858" s="14"/>
      <c r="V1858" s="14"/>
      <c r="W1858" s="14"/>
      <c r="X1858" s="14"/>
      <c r="Y1858" s="14"/>
      <c r="Z1858" s="14"/>
      <c r="AA1858" s="14"/>
      <c r="AB1858" s="14"/>
      <c r="AC1858" s="14"/>
      <c r="AD1858" s="14"/>
      <c r="AE1858" s="14"/>
      <c r="AT1858" s="252" t="s">
        <v>151</v>
      </c>
      <c r="AU1858" s="252" t="s">
        <v>80</v>
      </c>
      <c r="AV1858" s="14" t="s">
        <v>80</v>
      </c>
      <c r="AW1858" s="14" t="s">
        <v>33</v>
      </c>
      <c r="AX1858" s="14" t="s">
        <v>71</v>
      </c>
      <c r="AY1858" s="252" t="s">
        <v>140</v>
      </c>
    </row>
    <row r="1859" s="14" customFormat="1">
      <c r="A1859" s="14"/>
      <c r="B1859" s="242"/>
      <c r="C1859" s="243"/>
      <c r="D1859" s="233" t="s">
        <v>151</v>
      </c>
      <c r="E1859" s="244" t="s">
        <v>18</v>
      </c>
      <c r="F1859" s="245" t="s">
        <v>665</v>
      </c>
      <c r="G1859" s="243"/>
      <c r="H1859" s="246">
        <v>29.399999999999999</v>
      </c>
      <c r="I1859" s="247"/>
      <c r="J1859" s="243"/>
      <c r="K1859" s="243"/>
      <c r="L1859" s="248"/>
      <c r="M1859" s="249"/>
      <c r="N1859" s="250"/>
      <c r="O1859" s="250"/>
      <c r="P1859" s="250"/>
      <c r="Q1859" s="250"/>
      <c r="R1859" s="250"/>
      <c r="S1859" s="250"/>
      <c r="T1859" s="251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52" t="s">
        <v>151</v>
      </c>
      <c r="AU1859" s="252" t="s">
        <v>80</v>
      </c>
      <c r="AV1859" s="14" t="s">
        <v>80</v>
      </c>
      <c r="AW1859" s="14" t="s">
        <v>33</v>
      </c>
      <c r="AX1859" s="14" t="s">
        <v>71</v>
      </c>
      <c r="AY1859" s="252" t="s">
        <v>140</v>
      </c>
    </row>
    <row r="1860" s="14" customFormat="1">
      <c r="A1860" s="14"/>
      <c r="B1860" s="242"/>
      <c r="C1860" s="243"/>
      <c r="D1860" s="233" t="s">
        <v>151</v>
      </c>
      <c r="E1860" s="244" t="s">
        <v>18</v>
      </c>
      <c r="F1860" s="245" t="s">
        <v>666</v>
      </c>
      <c r="G1860" s="243"/>
      <c r="H1860" s="246">
        <v>23.399999999999999</v>
      </c>
      <c r="I1860" s="247"/>
      <c r="J1860" s="243"/>
      <c r="K1860" s="243"/>
      <c r="L1860" s="248"/>
      <c r="M1860" s="249"/>
      <c r="N1860" s="250"/>
      <c r="O1860" s="250"/>
      <c r="P1860" s="250"/>
      <c r="Q1860" s="250"/>
      <c r="R1860" s="250"/>
      <c r="S1860" s="250"/>
      <c r="T1860" s="251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2" t="s">
        <v>151</v>
      </c>
      <c r="AU1860" s="252" t="s">
        <v>80</v>
      </c>
      <c r="AV1860" s="14" t="s">
        <v>80</v>
      </c>
      <c r="AW1860" s="14" t="s">
        <v>33</v>
      </c>
      <c r="AX1860" s="14" t="s">
        <v>71</v>
      </c>
      <c r="AY1860" s="252" t="s">
        <v>140</v>
      </c>
    </row>
    <row r="1861" s="14" customFormat="1">
      <c r="A1861" s="14"/>
      <c r="B1861" s="242"/>
      <c r="C1861" s="243"/>
      <c r="D1861" s="233" t="s">
        <v>151</v>
      </c>
      <c r="E1861" s="244" t="s">
        <v>18</v>
      </c>
      <c r="F1861" s="245" t="s">
        <v>667</v>
      </c>
      <c r="G1861" s="243"/>
      <c r="H1861" s="246">
        <v>10</v>
      </c>
      <c r="I1861" s="247"/>
      <c r="J1861" s="243"/>
      <c r="K1861" s="243"/>
      <c r="L1861" s="248"/>
      <c r="M1861" s="249"/>
      <c r="N1861" s="250"/>
      <c r="O1861" s="250"/>
      <c r="P1861" s="250"/>
      <c r="Q1861" s="250"/>
      <c r="R1861" s="250"/>
      <c r="S1861" s="250"/>
      <c r="T1861" s="251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2" t="s">
        <v>151</v>
      </c>
      <c r="AU1861" s="252" t="s">
        <v>80</v>
      </c>
      <c r="AV1861" s="14" t="s">
        <v>80</v>
      </c>
      <c r="AW1861" s="14" t="s">
        <v>33</v>
      </c>
      <c r="AX1861" s="14" t="s">
        <v>71</v>
      </c>
      <c r="AY1861" s="252" t="s">
        <v>140</v>
      </c>
    </row>
    <row r="1862" s="14" customFormat="1">
      <c r="A1862" s="14"/>
      <c r="B1862" s="242"/>
      <c r="C1862" s="243"/>
      <c r="D1862" s="233" t="s">
        <v>151</v>
      </c>
      <c r="E1862" s="244" t="s">
        <v>18</v>
      </c>
      <c r="F1862" s="245" t="s">
        <v>668</v>
      </c>
      <c r="G1862" s="243"/>
      <c r="H1862" s="246">
        <v>26.399999999999999</v>
      </c>
      <c r="I1862" s="247"/>
      <c r="J1862" s="243"/>
      <c r="K1862" s="243"/>
      <c r="L1862" s="248"/>
      <c r="M1862" s="249"/>
      <c r="N1862" s="250"/>
      <c r="O1862" s="250"/>
      <c r="P1862" s="250"/>
      <c r="Q1862" s="250"/>
      <c r="R1862" s="250"/>
      <c r="S1862" s="250"/>
      <c r="T1862" s="251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52" t="s">
        <v>151</v>
      </c>
      <c r="AU1862" s="252" t="s">
        <v>80</v>
      </c>
      <c r="AV1862" s="14" t="s">
        <v>80</v>
      </c>
      <c r="AW1862" s="14" t="s">
        <v>33</v>
      </c>
      <c r="AX1862" s="14" t="s">
        <v>71</v>
      </c>
      <c r="AY1862" s="252" t="s">
        <v>140</v>
      </c>
    </row>
    <row r="1863" s="14" customFormat="1">
      <c r="A1863" s="14"/>
      <c r="B1863" s="242"/>
      <c r="C1863" s="243"/>
      <c r="D1863" s="233" t="s">
        <v>151</v>
      </c>
      <c r="E1863" s="244" t="s">
        <v>18</v>
      </c>
      <c r="F1863" s="245" t="s">
        <v>669</v>
      </c>
      <c r="G1863" s="243"/>
      <c r="H1863" s="246">
        <v>10.800000000000001</v>
      </c>
      <c r="I1863" s="247"/>
      <c r="J1863" s="243"/>
      <c r="K1863" s="243"/>
      <c r="L1863" s="248"/>
      <c r="M1863" s="249"/>
      <c r="N1863" s="250"/>
      <c r="O1863" s="250"/>
      <c r="P1863" s="250"/>
      <c r="Q1863" s="250"/>
      <c r="R1863" s="250"/>
      <c r="S1863" s="250"/>
      <c r="T1863" s="251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52" t="s">
        <v>151</v>
      </c>
      <c r="AU1863" s="252" t="s">
        <v>80</v>
      </c>
      <c r="AV1863" s="14" t="s">
        <v>80</v>
      </c>
      <c r="AW1863" s="14" t="s">
        <v>33</v>
      </c>
      <c r="AX1863" s="14" t="s">
        <v>71</v>
      </c>
      <c r="AY1863" s="252" t="s">
        <v>140</v>
      </c>
    </row>
    <row r="1864" s="14" customFormat="1">
      <c r="A1864" s="14"/>
      <c r="B1864" s="242"/>
      <c r="C1864" s="243"/>
      <c r="D1864" s="233" t="s">
        <v>151</v>
      </c>
      <c r="E1864" s="244" t="s">
        <v>18</v>
      </c>
      <c r="F1864" s="245" t="s">
        <v>670</v>
      </c>
      <c r="G1864" s="243"/>
      <c r="H1864" s="246">
        <v>15.4</v>
      </c>
      <c r="I1864" s="247"/>
      <c r="J1864" s="243"/>
      <c r="K1864" s="243"/>
      <c r="L1864" s="248"/>
      <c r="M1864" s="249"/>
      <c r="N1864" s="250"/>
      <c r="O1864" s="250"/>
      <c r="P1864" s="250"/>
      <c r="Q1864" s="250"/>
      <c r="R1864" s="250"/>
      <c r="S1864" s="250"/>
      <c r="T1864" s="251"/>
      <c r="U1864" s="14"/>
      <c r="V1864" s="14"/>
      <c r="W1864" s="14"/>
      <c r="X1864" s="14"/>
      <c r="Y1864" s="14"/>
      <c r="Z1864" s="14"/>
      <c r="AA1864" s="14"/>
      <c r="AB1864" s="14"/>
      <c r="AC1864" s="14"/>
      <c r="AD1864" s="14"/>
      <c r="AE1864" s="14"/>
      <c r="AT1864" s="252" t="s">
        <v>151</v>
      </c>
      <c r="AU1864" s="252" t="s">
        <v>80</v>
      </c>
      <c r="AV1864" s="14" t="s">
        <v>80</v>
      </c>
      <c r="AW1864" s="14" t="s">
        <v>33</v>
      </c>
      <c r="AX1864" s="14" t="s">
        <v>71</v>
      </c>
      <c r="AY1864" s="252" t="s">
        <v>140</v>
      </c>
    </row>
    <row r="1865" s="14" customFormat="1">
      <c r="A1865" s="14"/>
      <c r="B1865" s="242"/>
      <c r="C1865" s="243"/>
      <c r="D1865" s="233" t="s">
        <v>151</v>
      </c>
      <c r="E1865" s="244" t="s">
        <v>18</v>
      </c>
      <c r="F1865" s="245" t="s">
        <v>671</v>
      </c>
      <c r="G1865" s="243"/>
      <c r="H1865" s="246">
        <v>17.300000000000001</v>
      </c>
      <c r="I1865" s="247"/>
      <c r="J1865" s="243"/>
      <c r="K1865" s="243"/>
      <c r="L1865" s="248"/>
      <c r="M1865" s="249"/>
      <c r="N1865" s="250"/>
      <c r="O1865" s="250"/>
      <c r="P1865" s="250"/>
      <c r="Q1865" s="250"/>
      <c r="R1865" s="250"/>
      <c r="S1865" s="250"/>
      <c r="T1865" s="251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52" t="s">
        <v>151</v>
      </c>
      <c r="AU1865" s="252" t="s">
        <v>80</v>
      </c>
      <c r="AV1865" s="14" t="s">
        <v>80</v>
      </c>
      <c r="AW1865" s="14" t="s">
        <v>33</v>
      </c>
      <c r="AX1865" s="14" t="s">
        <v>71</v>
      </c>
      <c r="AY1865" s="252" t="s">
        <v>140</v>
      </c>
    </row>
    <row r="1866" s="14" customFormat="1">
      <c r="A1866" s="14"/>
      <c r="B1866" s="242"/>
      <c r="C1866" s="243"/>
      <c r="D1866" s="233" t="s">
        <v>151</v>
      </c>
      <c r="E1866" s="244" t="s">
        <v>18</v>
      </c>
      <c r="F1866" s="245" t="s">
        <v>708</v>
      </c>
      <c r="G1866" s="243"/>
      <c r="H1866" s="246">
        <v>67.200000000000003</v>
      </c>
      <c r="I1866" s="247"/>
      <c r="J1866" s="243"/>
      <c r="K1866" s="243"/>
      <c r="L1866" s="248"/>
      <c r="M1866" s="249"/>
      <c r="N1866" s="250"/>
      <c r="O1866" s="250"/>
      <c r="P1866" s="250"/>
      <c r="Q1866" s="250"/>
      <c r="R1866" s="250"/>
      <c r="S1866" s="250"/>
      <c r="T1866" s="251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2" t="s">
        <v>151</v>
      </c>
      <c r="AU1866" s="252" t="s">
        <v>80</v>
      </c>
      <c r="AV1866" s="14" t="s">
        <v>80</v>
      </c>
      <c r="AW1866" s="14" t="s">
        <v>33</v>
      </c>
      <c r="AX1866" s="14" t="s">
        <v>71</v>
      </c>
      <c r="AY1866" s="252" t="s">
        <v>140</v>
      </c>
    </row>
    <row r="1867" s="14" customFormat="1">
      <c r="A1867" s="14"/>
      <c r="B1867" s="242"/>
      <c r="C1867" s="243"/>
      <c r="D1867" s="233" t="s">
        <v>151</v>
      </c>
      <c r="E1867" s="244" t="s">
        <v>18</v>
      </c>
      <c r="F1867" s="245" t="s">
        <v>709</v>
      </c>
      <c r="G1867" s="243"/>
      <c r="H1867" s="246">
        <v>13.199999999999999</v>
      </c>
      <c r="I1867" s="247"/>
      <c r="J1867" s="243"/>
      <c r="K1867" s="243"/>
      <c r="L1867" s="248"/>
      <c r="M1867" s="249"/>
      <c r="N1867" s="250"/>
      <c r="O1867" s="250"/>
      <c r="P1867" s="250"/>
      <c r="Q1867" s="250"/>
      <c r="R1867" s="250"/>
      <c r="S1867" s="250"/>
      <c r="T1867" s="251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2" t="s">
        <v>151</v>
      </c>
      <c r="AU1867" s="252" t="s">
        <v>80</v>
      </c>
      <c r="AV1867" s="14" t="s">
        <v>80</v>
      </c>
      <c r="AW1867" s="14" t="s">
        <v>33</v>
      </c>
      <c r="AX1867" s="14" t="s">
        <v>71</v>
      </c>
      <c r="AY1867" s="252" t="s">
        <v>140</v>
      </c>
    </row>
    <row r="1868" s="14" customFormat="1">
      <c r="A1868" s="14"/>
      <c r="B1868" s="242"/>
      <c r="C1868" s="243"/>
      <c r="D1868" s="233" t="s">
        <v>151</v>
      </c>
      <c r="E1868" s="244" t="s">
        <v>18</v>
      </c>
      <c r="F1868" s="245" t="s">
        <v>710</v>
      </c>
      <c r="G1868" s="243"/>
      <c r="H1868" s="246">
        <v>2.3999999999999999</v>
      </c>
      <c r="I1868" s="247"/>
      <c r="J1868" s="243"/>
      <c r="K1868" s="243"/>
      <c r="L1868" s="248"/>
      <c r="M1868" s="249"/>
      <c r="N1868" s="250"/>
      <c r="O1868" s="250"/>
      <c r="P1868" s="250"/>
      <c r="Q1868" s="250"/>
      <c r="R1868" s="250"/>
      <c r="S1868" s="250"/>
      <c r="T1868" s="251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52" t="s">
        <v>151</v>
      </c>
      <c r="AU1868" s="252" t="s">
        <v>80</v>
      </c>
      <c r="AV1868" s="14" t="s">
        <v>80</v>
      </c>
      <c r="AW1868" s="14" t="s">
        <v>33</v>
      </c>
      <c r="AX1868" s="14" t="s">
        <v>71</v>
      </c>
      <c r="AY1868" s="252" t="s">
        <v>140</v>
      </c>
    </row>
    <row r="1869" s="14" customFormat="1">
      <c r="A1869" s="14"/>
      <c r="B1869" s="242"/>
      <c r="C1869" s="243"/>
      <c r="D1869" s="233" t="s">
        <v>151</v>
      </c>
      <c r="E1869" s="244" t="s">
        <v>18</v>
      </c>
      <c r="F1869" s="245" t="s">
        <v>711</v>
      </c>
      <c r="G1869" s="243"/>
      <c r="H1869" s="246">
        <v>5.4000000000000004</v>
      </c>
      <c r="I1869" s="247"/>
      <c r="J1869" s="243"/>
      <c r="K1869" s="243"/>
      <c r="L1869" s="248"/>
      <c r="M1869" s="249"/>
      <c r="N1869" s="250"/>
      <c r="O1869" s="250"/>
      <c r="P1869" s="250"/>
      <c r="Q1869" s="250"/>
      <c r="R1869" s="250"/>
      <c r="S1869" s="250"/>
      <c r="T1869" s="251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2" t="s">
        <v>151</v>
      </c>
      <c r="AU1869" s="252" t="s">
        <v>80</v>
      </c>
      <c r="AV1869" s="14" t="s">
        <v>80</v>
      </c>
      <c r="AW1869" s="14" t="s">
        <v>33</v>
      </c>
      <c r="AX1869" s="14" t="s">
        <v>71</v>
      </c>
      <c r="AY1869" s="252" t="s">
        <v>140</v>
      </c>
    </row>
    <row r="1870" s="14" customFormat="1">
      <c r="A1870" s="14"/>
      <c r="B1870" s="242"/>
      <c r="C1870" s="243"/>
      <c r="D1870" s="233" t="s">
        <v>151</v>
      </c>
      <c r="E1870" s="244" t="s">
        <v>18</v>
      </c>
      <c r="F1870" s="245" t="s">
        <v>712</v>
      </c>
      <c r="G1870" s="243"/>
      <c r="H1870" s="246">
        <v>4</v>
      </c>
      <c r="I1870" s="247"/>
      <c r="J1870" s="243"/>
      <c r="K1870" s="243"/>
      <c r="L1870" s="248"/>
      <c r="M1870" s="249"/>
      <c r="N1870" s="250"/>
      <c r="O1870" s="250"/>
      <c r="P1870" s="250"/>
      <c r="Q1870" s="250"/>
      <c r="R1870" s="250"/>
      <c r="S1870" s="250"/>
      <c r="T1870" s="251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2" t="s">
        <v>151</v>
      </c>
      <c r="AU1870" s="252" t="s">
        <v>80</v>
      </c>
      <c r="AV1870" s="14" t="s">
        <v>80</v>
      </c>
      <c r="AW1870" s="14" t="s">
        <v>33</v>
      </c>
      <c r="AX1870" s="14" t="s">
        <v>71</v>
      </c>
      <c r="AY1870" s="252" t="s">
        <v>140</v>
      </c>
    </row>
    <row r="1871" s="14" customFormat="1">
      <c r="A1871" s="14"/>
      <c r="B1871" s="242"/>
      <c r="C1871" s="243"/>
      <c r="D1871" s="233" t="s">
        <v>151</v>
      </c>
      <c r="E1871" s="244" t="s">
        <v>18</v>
      </c>
      <c r="F1871" s="245" t="s">
        <v>713</v>
      </c>
      <c r="G1871" s="243"/>
      <c r="H1871" s="246">
        <v>36</v>
      </c>
      <c r="I1871" s="247"/>
      <c r="J1871" s="243"/>
      <c r="K1871" s="243"/>
      <c r="L1871" s="248"/>
      <c r="M1871" s="249"/>
      <c r="N1871" s="250"/>
      <c r="O1871" s="250"/>
      <c r="P1871" s="250"/>
      <c r="Q1871" s="250"/>
      <c r="R1871" s="250"/>
      <c r="S1871" s="250"/>
      <c r="T1871" s="251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52" t="s">
        <v>151</v>
      </c>
      <c r="AU1871" s="252" t="s">
        <v>80</v>
      </c>
      <c r="AV1871" s="14" t="s">
        <v>80</v>
      </c>
      <c r="AW1871" s="14" t="s">
        <v>33</v>
      </c>
      <c r="AX1871" s="14" t="s">
        <v>71</v>
      </c>
      <c r="AY1871" s="252" t="s">
        <v>140</v>
      </c>
    </row>
    <row r="1872" s="14" customFormat="1">
      <c r="A1872" s="14"/>
      <c r="B1872" s="242"/>
      <c r="C1872" s="243"/>
      <c r="D1872" s="233" t="s">
        <v>151</v>
      </c>
      <c r="E1872" s="244" t="s">
        <v>18</v>
      </c>
      <c r="F1872" s="245" t="s">
        <v>714</v>
      </c>
      <c r="G1872" s="243"/>
      <c r="H1872" s="246">
        <v>3.6000000000000001</v>
      </c>
      <c r="I1872" s="247"/>
      <c r="J1872" s="243"/>
      <c r="K1872" s="243"/>
      <c r="L1872" s="248"/>
      <c r="M1872" s="249"/>
      <c r="N1872" s="250"/>
      <c r="O1872" s="250"/>
      <c r="P1872" s="250"/>
      <c r="Q1872" s="250"/>
      <c r="R1872" s="250"/>
      <c r="S1872" s="250"/>
      <c r="T1872" s="251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2" t="s">
        <v>151</v>
      </c>
      <c r="AU1872" s="252" t="s">
        <v>80</v>
      </c>
      <c r="AV1872" s="14" t="s">
        <v>80</v>
      </c>
      <c r="AW1872" s="14" t="s">
        <v>33</v>
      </c>
      <c r="AX1872" s="14" t="s">
        <v>71</v>
      </c>
      <c r="AY1872" s="252" t="s">
        <v>140</v>
      </c>
    </row>
    <row r="1873" s="14" customFormat="1">
      <c r="A1873" s="14"/>
      <c r="B1873" s="242"/>
      <c r="C1873" s="243"/>
      <c r="D1873" s="233" t="s">
        <v>151</v>
      </c>
      <c r="E1873" s="244" t="s">
        <v>18</v>
      </c>
      <c r="F1873" s="245" t="s">
        <v>710</v>
      </c>
      <c r="G1873" s="243"/>
      <c r="H1873" s="246">
        <v>2.3999999999999999</v>
      </c>
      <c r="I1873" s="247"/>
      <c r="J1873" s="243"/>
      <c r="K1873" s="243"/>
      <c r="L1873" s="248"/>
      <c r="M1873" s="249"/>
      <c r="N1873" s="250"/>
      <c r="O1873" s="250"/>
      <c r="P1873" s="250"/>
      <c r="Q1873" s="250"/>
      <c r="R1873" s="250"/>
      <c r="S1873" s="250"/>
      <c r="T1873" s="251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52" t="s">
        <v>151</v>
      </c>
      <c r="AU1873" s="252" t="s">
        <v>80</v>
      </c>
      <c r="AV1873" s="14" t="s">
        <v>80</v>
      </c>
      <c r="AW1873" s="14" t="s">
        <v>33</v>
      </c>
      <c r="AX1873" s="14" t="s">
        <v>71</v>
      </c>
      <c r="AY1873" s="252" t="s">
        <v>140</v>
      </c>
    </row>
    <row r="1874" s="14" customFormat="1">
      <c r="A1874" s="14"/>
      <c r="B1874" s="242"/>
      <c r="C1874" s="243"/>
      <c r="D1874" s="233" t="s">
        <v>151</v>
      </c>
      <c r="E1874" s="244" t="s">
        <v>18</v>
      </c>
      <c r="F1874" s="245" t="s">
        <v>715</v>
      </c>
      <c r="G1874" s="243"/>
      <c r="H1874" s="246">
        <v>6.2999999999999998</v>
      </c>
      <c r="I1874" s="247"/>
      <c r="J1874" s="243"/>
      <c r="K1874" s="243"/>
      <c r="L1874" s="248"/>
      <c r="M1874" s="249"/>
      <c r="N1874" s="250"/>
      <c r="O1874" s="250"/>
      <c r="P1874" s="250"/>
      <c r="Q1874" s="250"/>
      <c r="R1874" s="250"/>
      <c r="S1874" s="250"/>
      <c r="T1874" s="251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2" t="s">
        <v>151</v>
      </c>
      <c r="AU1874" s="252" t="s">
        <v>80</v>
      </c>
      <c r="AV1874" s="14" t="s">
        <v>80</v>
      </c>
      <c r="AW1874" s="14" t="s">
        <v>33</v>
      </c>
      <c r="AX1874" s="14" t="s">
        <v>71</v>
      </c>
      <c r="AY1874" s="252" t="s">
        <v>140</v>
      </c>
    </row>
    <row r="1875" s="14" customFormat="1">
      <c r="A1875" s="14"/>
      <c r="B1875" s="242"/>
      <c r="C1875" s="243"/>
      <c r="D1875" s="233" t="s">
        <v>151</v>
      </c>
      <c r="E1875" s="244" t="s">
        <v>18</v>
      </c>
      <c r="F1875" s="245" t="s">
        <v>716</v>
      </c>
      <c r="G1875" s="243"/>
      <c r="H1875" s="246">
        <v>2.7000000000000002</v>
      </c>
      <c r="I1875" s="247"/>
      <c r="J1875" s="243"/>
      <c r="K1875" s="243"/>
      <c r="L1875" s="248"/>
      <c r="M1875" s="249"/>
      <c r="N1875" s="250"/>
      <c r="O1875" s="250"/>
      <c r="P1875" s="250"/>
      <c r="Q1875" s="250"/>
      <c r="R1875" s="250"/>
      <c r="S1875" s="250"/>
      <c r="T1875" s="251"/>
      <c r="U1875" s="14"/>
      <c r="V1875" s="14"/>
      <c r="W1875" s="14"/>
      <c r="X1875" s="14"/>
      <c r="Y1875" s="14"/>
      <c r="Z1875" s="14"/>
      <c r="AA1875" s="14"/>
      <c r="AB1875" s="14"/>
      <c r="AC1875" s="14"/>
      <c r="AD1875" s="14"/>
      <c r="AE1875" s="14"/>
      <c r="AT1875" s="252" t="s">
        <v>151</v>
      </c>
      <c r="AU1875" s="252" t="s">
        <v>80</v>
      </c>
      <c r="AV1875" s="14" t="s">
        <v>80</v>
      </c>
      <c r="AW1875" s="14" t="s">
        <v>33</v>
      </c>
      <c r="AX1875" s="14" t="s">
        <v>71</v>
      </c>
      <c r="AY1875" s="252" t="s">
        <v>140</v>
      </c>
    </row>
    <row r="1876" s="14" customFormat="1">
      <c r="A1876" s="14"/>
      <c r="B1876" s="242"/>
      <c r="C1876" s="243"/>
      <c r="D1876" s="233" t="s">
        <v>151</v>
      </c>
      <c r="E1876" s="244" t="s">
        <v>18</v>
      </c>
      <c r="F1876" s="245" t="s">
        <v>717</v>
      </c>
      <c r="G1876" s="243"/>
      <c r="H1876" s="246">
        <v>2</v>
      </c>
      <c r="I1876" s="247"/>
      <c r="J1876" s="243"/>
      <c r="K1876" s="243"/>
      <c r="L1876" s="248"/>
      <c r="M1876" s="249"/>
      <c r="N1876" s="250"/>
      <c r="O1876" s="250"/>
      <c r="P1876" s="250"/>
      <c r="Q1876" s="250"/>
      <c r="R1876" s="250"/>
      <c r="S1876" s="250"/>
      <c r="T1876" s="251"/>
      <c r="U1876" s="14"/>
      <c r="V1876" s="14"/>
      <c r="W1876" s="14"/>
      <c r="X1876" s="14"/>
      <c r="Y1876" s="14"/>
      <c r="Z1876" s="14"/>
      <c r="AA1876" s="14"/>
      <c r="AB1876" s="14"/>
      <c r="AC1876" s="14"/>
      <c r="AD1876" s="14"/>
      <c r="AE1876" s="14"/>
      <c r="AT1876" s="252" t="s">
        <v>151</v>
      </c>
      <c r="AU1876" s="252" t="s">
        <v>80</v>
      </c>
      <c r="AV1876" s="14" t="s">
        <v>80</v>
      </c>
      <c r="AW1876" s="14" t="s">
        <v>33</v>
      </c>
      <c r="AX1876" s="14" t="s">
        <v>71</v>
      </c>
      <c r="AY1876" s="252" t="s">
        <v>140</v>
      </c>
    </row>
    <row r="1877" s="14" customFormat="1">
      <c r="A1877" s="14"/>
      <c r="B1877" s="242"/>
      <c r="C1877" s="243"/>
      <c r="D1877" s="233" t="s">
        <v>151</v>
      </c>
      <c r="E1877" s="244" t="s">
        <v>18</v>
      </c>
      <c r="F1877" s="245" t="s">
        <v>718</v>
      </c>
      <c r="G1877" s="243"/>
      <c r="H1877" s="246">
        <v>4.7999999999999998</v>
      </c>
      <c r="I1877" s="247"/>
      <c r="J1877" s="243"/>
      <c r="K1877" s="243"/>
      <c r="L1877" s="248"/>
      <c r="M1877" s="249"/>
      <c r="N1877" s="250"/>
      <c r="O1877" s="250"/>
      <c r="P1877" s="250"/>
      <c r="Q1877" s="250"/>
      <c r="R1877" s="250"/>
      <c r="S1877" s="250"/>
      <c r="T1877" s="251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52" t="s">
        <v>151</v>
      </c>
      <c r="AU1877" s="252" t="s">
        <v>80</v>
      </c>
      <c r="AV1877" s="14" t="s">
        <v>80</v>
      </c>
      <c r="AW1877" s="14" t="s">
        <v>33</v>
      </c>
      <c r="AX1877" s="14" t="s">
        <v>71</v>
      </c>
      <c r="AY1877" s="252" t="s">
        <v>140</v>
      </c>
    </row>
    <row r="1878" s="14" customFormat="1">
      <c r="A1878" s="14"/>
      <c r="B1878" s="242"/>
      <c r="C1878" s="243"/>
      <c r="D1878" s="233" t="s">
        <v>151</v>
      </c>
      <c r="E1878" s="244" t="s">
        <v>18</v>
      </c>
      <c r="F1878" s="245" t="s">
        <v>719</v>
      </c>
      <c r="G1878" s="243"/>
      <c r="H1878" s="246">
        <v>2.3999999999999999</v>
      </c>
      <c r="I1878" s="247"/>
      <c r="J1878" s="243"/>
      <c r="K1878" s="243"/>
      <c r="L1878" s="248"/>
      <c r="M1878" s="249"/>
      <c r="N1878" s="250"/>
      <c r="O1878" s="250"/>
      <c r="P1878" s="250"/>
      <c r="Q1878" s="250"/>
      <c r="R1878" s="250"/>
      <c r="S1878" s="250"/>
      <c r="T1878" s="251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52" t="s">
        <v>151</v>
      </c>
      <c r="AU1878" s="252" t="s">
        <v>80</v>
      </c>
      <c r="AV1878" s="14" t="s">
        <v>80</v>
      </c>
      <c r="AW1878" s="14" t="s">
        <v>33</v>
      </c>
      <c r="AX1878" s="14" t="s">
        <v>71</v>
      </c>
      <c r="AY1878" s="252" t="s">
        <v>140</v>
      </c>
    </row>
    <row r="1879" s="16" customFormat="1">
      <c r="A1879" s="16"/>
      <c r="B1879" s="273"/>
      <c r="C1879" s="274"/>
      <c r="D1879" s="233" t="s">
        <v>151</v>
      </c>
      <c r="E1879" s="275" t="s">
        <v>18</v>
      </c>
      <c r="F1879" s="276" t="s">
        <v>1407</v>
      </c>
      <c r="G1879" s="274"/>
      <c r="H1879" s="277">
        <v>1394.3000000000006</v>
      </c>
      <c r="I1879" s="278"/>
      <c r="J1879" s="274"/>
      <c r="K1879" s="274"/>
      <c r="L1879" s="279"/>
      <c r="M1879" s="280"/>
      <c r="N1879" s="281"/>
      <c r="O1879" s="281"/>
      <c r="P1879" s="281"/>
      <c r="Q1879" s="281"/>
      <c r="R1879" s="281"/>
      <c r="S1879" s="281"/>
      <c r="T1879" s="282"/>
      <c r="U1879" s="16"/>
      <c r="V1879" s="16"/>
      <c r="W1879" s="16"/>
      <c r="X1879" s="16"/>
      <c r="Y1879" s="16"/>
      <c r="Z1879" s="16"/>
      <c r="AA1879" s="16"/>
      <c r="AB1879" s="16"/>
      <c r="AC1879" s="16"/>
      <c r="AD1879" s="16"/>
      <c r="AE1879" s="16"/>
      <c r="AT1879" s="283" t="s">
        <v>151</v>
      </c>
      <c r="AU1879" s="283" t="s">
        <v>80</v>
      </c>
      <c r="AV1879" s="16" t="s">
        <v>163</v>
      </c>
      <c r="AW1879" s="16" t="s">
        <v>33</v>
      </c>
      <c r="AX1879" s="16" t="s">
        <v>71</v>
      </c>
      <c r="AY1879" s="283" t="s">
        <v>140</v>
      </c>
    </row>
    <row r="1880" s="13" customFormat="1">
      <c r="A1880" s="13"/>
      <c r="B1880" s="231"/>
      <c r="C1880" s="232"/>
      <c r="D1880" s="233" t="s">
        <v>151</v>
      </c>
      <c r="E1880" s="234" t="s">
        <v>18</v>
      </c>
      <c r="F1880" s="235" t="s">
        <v>1408</v>
      </c>
      <c r="G1880" s="232"/>
      <c r="H1880" s="234" t="s">
        <v>18</v>
      </c>
      <c r="I1880" s="236"/>
      <c r="J1880" s="232"/>
      <c r="K1880" s="232"/>
      <c r="L1880" s="237"/>
      <c r="M1880" s="238"/>
      <c r="N1880" s="239"/>
      <c r="O1880" s="239"/>
      <c r="P1880" s="239"/>
      <c r="Q1880" s="239"/>
      <c r="R1880" s="239"/>
      <c r="S1880" s="239"/>
      <c r="T1880" s="240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41" t="s">
        <v>151</v>
      </c>
      <c r="AU1880" s="241" t="s">
        <v>80</v>
      </c>
      <c r="AV1880" s="13" t="s">
        <v>78</v>
      </c>
      <c r="AW1880" s="13" t="s">
        <v>33</v>
      </c>
      <c r="AX1880" s="13" t="s">
        <v>71</v>
      </c>
      <c r="AY1880" s="241" t="s">
        <v>140</v>
      </c>
    </row>
    <row r="1881" s="14" customFormat="1">
      <c r="A1881" s="14"/>
      <c r="B1881" s="242"/>
      <c r="C1881" s="243"/>
      <c r="D1881" s="233" t="s">
        <v>151</v>
      </c>
      <c r="E1881" s="244" t="s">
        <v>18</v>
      </c>
      <c r="F1881" s="245" t="s">
        <v>657</v>
      </c>
      <c r="G1881" s="243"/>
      <c r="H1881" s="246">
        <v>604.79999999999995</v>
      </c>
      <c r="I1881" s="247"/>
      <c r="J1881" s="243"/>
      <c r="K1881" s="243"/>
      <c r="L1881" s="248"/>
      <c r="M1881" s="249"/>
      <c r="N1881" s="250"/>
      <c r="O1881" s="250"/>
      <c r="P1881" s="250"/>
      <c r="Q1881" s="250"/>
      <c r="R1881" s="250"/>
      <c r="S1881" s="250"/>
      <c r="T1881" s="251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52" t="s">
        <v>151</v>
      </c>
      <c r="AU1881" s="252" t="s">
        <v>80</v>
      </c>
      <c r="AV1881" s="14" t="s">
        <v>80</v>
      </c>
      <c r="AW1881" s="14" t="s">
        <v>33</v>
      </c>
      <c r="AX1881" s="14" t="s">
        <v>71</v>
      </c>
      <c r="AY1881" s="252" t="s">
        <v>140</v>
      </c>
    </row>
    <row r="1882" s="14" customFormat="1">
      <c r="A1882" s="14"/>
      <c r="B1882" s="242"/>
      <c r="C1882" s="243"/>
      <c r="D1882" s="233" t="s">
        <v>151</v>
      </c>
      <c r="E1882" s="244" t="s">
        <v>18</v>
      </c>
      <c r="F1882" s="245" t="s">
        <v>658</v>
      </c>
      <c r="G1882" s="243"/>
      <c r="H1882" s="246">
        <v>118.8</v>
      </c>
      <c r="I1882" s="247"/>
      <c r="J1882" s="243"/>
      <c r="K1882" s="243"/>
      <c r="L1882" s="248"/>
      <c r="M1882" s="249"/>
      <c r="N1882" s="250"/>
      <c r="O1882" s="250"/>
      <c r="P1882" s="250"/>
      <c r="Q1882" s="250"/>
      <c r="R1882" s="250"/>
      <c r="S1882" s="250"/>
      <c r="T1882" s="251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2" t="s">
        <v>151</v>
      </c>
      <c r="AU1882" s="252" t="s">
        <v>80</v>
      </c>
      <c r="AV1882" s="14" t="s">
        <v>80</v>
      </c>
      <c r="AW1882" s="14" t="s">
        <v>33</v>
      </c>
      <c r="AX1882" s="14" t="s">
        <v>71</v>
      </c>
      <c r="AY1882" s="252" t="s">
        <v>140</v>
      </c>
    </row>
    <row r="1883" s="14" customFormat="1">
      <c r="A1883" s="14"/>
      <c r="B1883" s="242"/>
      <c r="C1883" s="243"/>
      <c r="D1883" s="233" t="s">
        <v>151</v>
      </c>
      <c r="E1883" s="244" t="s">
        <v>18</v>
      </c>
      <c r="F1883" s="245" t="s">
        <v>659</v>
      </c>
      <c r="G1883" s="243"/>
      <c r="H1883" s="246">
        <v>10.4</v>
      </c>
      <c r="I1883" s="247"/>
      <c r="J1883" s="243"/>
      <c r="K1883" s="243"/>
      <c r="L1883" s="248"/>
      <c r="M1883" s="249"/>
      <c r="N1883" s="250"/>
      <c r="O1883" s="250"/>
      <c r="P1883" s="250"/>
      <c r="Q1883" s="250"/>
      <c r="R1883" s="250"/>
      <c r="S1883" s="250"/>
      <c r="T1883" s="251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2" t="s">
        <v>151</v>
      </c>
      <c r="AU1883" s="252" t="s">
        <v>80</v>
      </c>
      <c r="AV1883" s="14" t="s">
        <v>80</v>
      </c>
      <c r="AW1883" s="14" t="s">
        <v>33</v>
      </c>
      <c r="AX1883" s="14" t="s">
        <v>71</v>
      </c>
      <c r="AY1883" s="252" t="s">
        <v>140</v>
      </c>
    </row>
    <row r="1884" s="14" customFormat="1">
      <c r="A1884" s="14"/>
      <c r="B1884" s="242"/>
      <c r="C1884" s="243"/>
      <c r="D1884" s="233" t="s">
        <v>151</v>
      </c>
      <c r="E1884" s="244" t="s">
        <v>18</v>
      </c>
      <c r="F1884" s="245" t="s">
        <v>660</v>
      </c>
      <c r="G1884" s="243"/>
      <c r="H1884" s="246">
        <v>61.200000000000003</v>
      </c>
      <c r="I1884" s="247"/>
      <c r="J1884" s="243"/>
      <c r="K1884" s="243"/>
      <c r="L1884" s="248"/>
      <c r="M1884" s="249"/>
      <c r="N1884" s="250"/>
      <c r="O1884" s="250"/>
      <c r="P1884" s="250"/>
      <c r="Q1884" s="250"/>
      <c r="R1884" s="250"/>
      <c r="S1884" s="250"/>
      <c r="T1884" s="251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52" t="s">
        <v>151</v>
      </c>
      <c r="AU1884" s="252" t="s">
        <v>80</v>
      </c>
      <c r="AV1884" s="14" t="s">
        <v>80</v>
      </c>
      <c r="AW1884" s="14" t="s">
        <v>33</v>
      </c>
      <c r="AX1884" s="14" t="s">
        <v>71</v>
      </c>
      <c r="AY1884" s="252" t="s">
        <v>140</v>
      </c>
    </row>
    <row r="1885" s="14" customFormat="1">
      <c r="A1885" s="14"/>
      <c r="B1885" s="242"/>
      <c r="C1885" s="243"/>
      <c r="D1885" s="233" t="s">
        <v>151</v>
      </c>
      <c r="E1885" s="244" t="s">
        <v>18</v>
      </c>
      <c r="F1885" s="245" t="s">
        <v>661</v>
      </c>
      <c r="G1885" s="243"/>
      <c r="H1885" s="246">
        <v>24.800000000000001</v>
      </c>
      <c r="I1885" s="247"/>
      <c r="J1885" s="243"/>
      <c r="K1885" s="243"/>
      <c r="L1885" s="248"/>
      <c r="M1885" s="249"/>
      <c r="N1885" s="250"/>
      <c r="O1885" s="250"/>
      <c r="P1885" s="250"/>
      <c r="Q1885" s="250"/>
      <c r="R1885" s="250"/>
      <c r="S1885" s="250"/>
      <c r="T1885" s="251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52" t="s">
        <v>151</v>
      </c>
      <c r="AU1885" s="252" t="s">
        <v>80</v>
      </c>
      <c r="AV1885" s="14" t="s">
        <v>80</v>
      </c>
      <c r="AW1885" s="14" t="s">
        <v>33</v>
      </c>
      <c r="AX1885" s="14" t="s">
        <v>71</v>
      </c>
      <c r="AY1885" s="252" t="s">
        <v>140</v>
      </c>
    </row>
    <row r="1886" s="14" customFormat="1">
      <c r="A1886" s="14"/>
      <c r="B1886" s="242"/>
      <c r="C1886" s="243"/>
      <c r="D1886" s="233" t="s">
        <v>151</v>
      </c>
      <c r="E1886" s="244" t="s">
        <v>18</v>
      </c>
      <c r="F1886" s="245" t="s">
        <v>662</v>
      </c>
      <c r="G1886" s="243"/>
      <c r="H1886" s="246">
        <v>252</v>
      </c>
      <c r="I1886" s="247"/>
      <c r="J1886" s="243"/>
      <c r="K1886" s="243"/>
      <c r="L1886" s="248"/>
      <c r="M1886" s="249"/>
      <c r="N1886" s="250"/>
      <c r="O1886" s="250"/>
      <c r="P1886" s="250"/>
      <c r="Q1886" s="250"/>
      <c r="R1886" s="250"/>
      <c r="S1886" s="250"/>
      <c r="T1886" s="251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52" t="s">
        <v>151</v>
      </c>
      <c r="AU1886" s="252" t="s">
        <v>80</v>
      </c>
      <c r="AV1886" s="14" t="s">
        <v>80</v>
      </c>
      <c r="AW1886" s="14" t="s">
        <v>33</v>
      </c>
      <c r="AX1886" s="14" t="s">
        <v>71</v>
      </c>
      <c r="AY1886" s="252" t="s">
        <v>140</v>
      </c>
    </row>
    <row r="1887" s="14" customFormat="1">
      <c r="A1887" s="14"/>
      <c r="B1887" s="242"/>
      <c r="C1887" s="243"/>
      <c r="D1887" s="233" t="s">
        <v>151</v>
      </c>
      <c r="E1887" s="244" t="s">
        <v>18</v>
      </c>
      <c r="F1887" s="245" t="s">
        <v>663</v>
      </c>
      <c r="G1887" s="243"/>
      <c r="H1887" s="246">
        <v>25.199999999999999</v>
      </c>
      <c r="I1887" s="247"/>
      <c r="J1887" s="243"/>
      <c r="K1887" s="243"/>
      <c r="L1887" s="248"/>
      <c r="M1887" s="249"/>
      <c r="N1887" s="250"/>
      <c r="O1887" s="250"/>
      <c r="P1887" s="250"/>
      <c r="Q1887" s="250"/>
      <c r="R1887" s="250"/>
      <c r="S1887" s="250"/>
      <c r="T1887" s="251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2" t="s">
        <v>151</v>
      </c>
      <c r="AU1887" s="252" t="s">
        <v>80</v>
      </c>
      <c r="AV1887" s="14" t="s">
        <v>80</v>
      </c>
      <c r="AW1887" s="14" t="s">
        <v>33</v>
      </c>
      <c r="AX1887" s="14" t="s">
        <v>71</v>
      </c>
      <c r="AY1887" s="252" t="s">
        <v>140</v>
      </c>
    </row>
    <row r="1888" s="14" customFormat="1">
      <c r="A1888" s="14"/>
      <c r="B1888" s="242"/>
      <c r="C1888" s="243"/>
      <c r="D1888" s="233" t="s">
        <v>151</v>
      </c>
      <c r="E1888" s="244" t="s">
        <v>18</v>
      </c>
      <c r="F1888" s="245" t="s">
        <v>664</v>
      </c>
      <c r="G1888" s="243"/>
      <c r="H1888" s="246">
        <v>12</v>
      </c>
      <c r="I1888" s="247"/>
      <c r="J1888" s="243"/>
      <c r="K1888" s="243"/>
      <c r="L1888" s="248"/>
      <c r="M1888" s="249"/>
      <c r="N1888" s="250"/>
      <c r="O1888" s="250"/>
      <c r="P1888" s="250"/>
      <c r="Q1888" s="250"/>
      <c r="R1888" s="250"/>
      <c r="S1888" s="250"/>
      <c r="T1888" s="251"/>
      <c r="U1888" s="14"/>
      <c r="V1888" s="14"/>
      <c r="W1888" s="14"/>
      <c r="X1888" s="14"/>
      <c r="Y1888" s="14"/>
      <c r="Z1888" s="14"/>
      <c r="AA1888" s="14"/>
      <c r="AB1888" s="14"/>
      <c r="AC1888" s="14"/>
      <c r="AD1888" s="14"/>
      <c r="AE1888" s="14"/>
      <c r="AT1888" s="252" t="s">
        <v>151</v>
      </c>
      <c r="AU1888" s="252" t="s">
        <v>80</v>
      </c>
      <c r="AV1888" s="14" t="s">
        <v>80</v>
      </c>
      <c r="AW1888" s="14" t="s">
        <v>33</v>
      </c>
      <c r="AX1888" s="14" t="s">
        <v>71</v>
      </c>
      <c r="AY1888" s="252" t="s">
        <v>140</v>
      </c>
    </row>
    <row r="1889" s="14" customFormat="1">
      <c r="A1889" s="14"/>
      <c r="B1889" s="242"/>
      <c r="C1889" s="243"/>
      <c r="D1889" s="233" t="s">
        <v>151</v>
      </c>
      <c r="E1889" s="244" t="s">
        <v>18</v>
      </c>
      <c r="F1889" s="245" t="s">
        <v>665</v>
      </c>
      <c r="G1889" s="243"/>
      <c r="H1889" s="246">
        <v>29.399999999999999</v>
      </c>
      <c r="I1889" s="247"/>
      <c r="J1889" s="243"/>
      <c r="K1889" s="243"/>
      <c r="L1889" s="248"/>
      <c r="M1889" s="249"/>
      <c r="N1889" s="250"/>
      <c r="O1889" s="250"/>
      <c r="P1889" s="250"/>
      <c r="Q1889" s="250"/>
      <c r="R1889" s="250"/>
      <c r="S1889" s="250"/>
      <c r="T1889" s="251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52" t="s">
        <v>151</v>
      </c>
      <c r="AU1889" s="252" t="s">
        <v>80</v>
      </c>
      <c r="AV1889" s="14" t="s">
        <v>80</v>
      </c>
      <c r="AW1889" s="14" t="s">
        <v>33</v>
      </c>
      <c r="AX1889" s="14" t="s">
        <v>71</v>
      </c>
      <c r="AY1889" s="252" t="s">
        <v>140</v>
      </c>
    </row>
    <row r="1890" s="14" customFormat="1">
      <c r="A1890" s="14"/>
      <c r="B1890" s="242"/>
      <c r="C1890" s="243"/>
      <c r="D1890" s="233" t="s">
        <v>151</v>
      </c>
      <c r="E1890" s="244" t="s">
        <v>18</v>
      </c>
      <c r="F1890" s="245" t="s">
        <v>666</v>
      </c>
      <c r="G1890" s="243"/>
      <c r="H1890" s="246">
        <v>23.399999999999999</v>
      </c>
      <c r="I1890" s="247"/>
      <c r="J1890" s="243"/>
      <c r="K1890" s="243"/>
      <c r="L1890" s="248"/>
      <c r="M1890" s="249"/>
      <c r="N1890" s="250"/>
      <c r="O1890" s="250"/>
      <c r="P1890" s="250"/>
      <c r="Q1890" s="250"/>
      <c r="R1890" s="250"/>
      <c r="S1890" s="250"/>
      <c r="T1890" s="251"/>
      <c r="U1890" s="14"/>
      <c r="V1890" s="14"/>
      <c r="W1890" s="14"/>
      <c r="X1890" s="14"/>
      <c r="Y1890" s="14"/>
      <c r="Z1890" s="14"/>
      <c r="AA1890" s="14"/>
      <c r="AB1890" s="14"/>
      <c r="AC1890" s="14"/>
      <c r="AD1890" s="14"/>
      <c r="AE1890" s="14"/>
      <c r="AT1890" s="252" t="s">
        <v>151</v>
      </c>
      <c r="AU1890" s="252" t="s">
        <v>80</v>
      </c>
      <c r="AV1890" s="14" t="s">
        <v>80</v>
      </c>
      <c r="AW1890" s="14" t="s">
        <v>33</v>
      </c>
      <c r="AX1890" s="14" t="s">
        <v>71</v>
      </c>
      <c r="AY1890" s="252" t="s">
        <v>140</v>
      </c>
    </row>
    <row r="1891" s="14" customFormat="1">
      <c r="A1891" s="14"/>
      <c r="B1891" s="242"/>
      <c r="C1891" s="243"/>
      <c r="D1891" s="233" t="s">
        <v>151</v>
      </c>
      <c r="E1891" s="244" t="s">
        <v>18</v>
      </c>
      <c r="F1891" s="245" t="s">
        <v>667</v>
      </c>
      <c r="G1891" s="243"/>
      <c r="H1891" s="246">
        <v>10</v>
      </c>
      <c r="I1891" s="247"/>
      <c r="J1891" s="243"/>
      <c r="K1891" s="243"/>
      <c r="L1891" s="248"/>
      <c r="M1891" s="249"/>
      <c r="N1891" s="250"/>
      <c r="O1891" s="250"/>
      <c r="P1891" s="250"/>
      <c r="Q1891" s="250"/>
      <c r="R1891" s="250"/>
      <c r="S1891" s="250"/>
      <c r="T1891" s="251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2" t="s">
        <v>151</v>
      </c>
      <c r="AU1891" s="252" t="s">
        <v>80</v>
      </c>
      <c r="AV1891" s="14" t="s">
        <v>80</v>
      </c>
      <c r="AW1891" s="14" t="s">
        <v>33</v>
      </c>
      <c r="AX1891" s="14" t="s">
        <v>71</v>
      </c>
      <c r="AY1891" s="252" t="s">
        <v>140</v>
      </c>
    </row>
    <row r="1892" s="14" customFormat="1">
      <c r="A1892" s="14"/>
      <c r="B1892" s="242"/>
      <c r="C1892" s="243"/>
      <c r="D1892" s="233" t="s">
        <v>151</v>
      </c>
      <c r="E1892" s="244" t="s">
        <v>18</v>
      </c>
      <c r="F1892" s="245" t="s">
        <v>668</v>
      </c>
      <c r="G1892" s="243"/>
      <c r="H1892" s="246">
        <v>26.399999999999999</v>
      </c>
      <c r="I1892" s="247"/>
      <c r="J1892" s="243"/>
      <c r="K1892" s="243"/>
      <c r="L1892" s="248"/>
      <c r="M1892" s="249"/>
      <c r="N1892" s="250"/>
      <c r="O1892" s="250"/>
      <c r="P1892" s="250"/>
      <c r="Q1892" s="250"/>
      <c r="R1892" s="250"/>
      <c r="S1892" s="250"/>
      <c r="T1892" s="251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2" t="s">
        <v>151</v>
      </c>
      <c r="AU1892" s="252" t="s">
        <v>80</v>
      </c>
      <c r="AV1892" s="14" t="s">
        <v>80</v>
      </c>
      <c r="AW1892" s="14" t="s">
        <v>33</v>
      </c>
      <c r="AX1892" s="14" t="s">
        <v>71</v>
      </c>
      <c r="AY1892" s="252" t="s">
        <v>140</v>
      </c>
    </row>
    <row r="1893" s="14" customFormat="1">
      <c r="A1893" s="14"/>
      <c r="B1893" s="242"/>
      <c r="C1893" s="243"/>
      <c r="D1893" s="233" t="s">
        <v>151</v>
      </c>
      <c r="E1893" s="244" t="s">
        <v>18</v>
      </c>
      <c r="F1893" s="245" t="s">
        <v>669</v>
      </c>
      <c r="G1893" s="243"/>
      <c r="H1893" s="246">
        <v>10.800000000000001</v>
      </c>
      <c r="I1893" s="247"/>
      <c r="J1893" s="243"/>
      <c r="K1893" s="243"/>
      <c r="L1893" s="248"/>
      <c r="M1893" s="249"/>
      <c r="N1893" s="250"/>
      <c r="O1893" s="250"/>
      <c r="P1893" s="250"/>
      <c r="Q1893" s="250"/>
      <c r="R1893" s="250"/>
      <c r="S1893" s="250"/>
      <c r="T1893" s="251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52" t="s">
        <v>151</v>
      </c>
      <c r="AU1893" s="252" t="s">
        <v>80</v>
      </c>
      <c r="AV1893" s="14" t="s">
        <v>80</v>
      </c>
      <c r="AW1893" s="14" t="s">
        <v>33</v>
      </c>
      <c r="AX1893" s="14" t="s">
        <v>71</v>
      </c>
      <c r="AY1893" s="252" t="s">
        <v>140</v>
      </c>
    </row>
    <row r="1894" s="14" customFormat="1">
      <c r="A1894" s="14"/>
      <c r="B1894" s="242"/>
      <c r="C1894" s="243"/>
      <c r="D1894" s="233" t="s">
        <v>151</v>
      </c>
      <c r="E1894" s="244" t="s">
        <v>18</v>
      </c>
      <c r="F1894" s="245" t="s">
        <v>670</v>
      </c>
      <c r="G1894" s="243"/>
      <c r="H1894" s="246">
        <v>15.4</v>
      </c>
      <c r="I1894" s="247"/>
      <c r="J1894" s="243"/>
      <c r="K1894" s="243"/>
      <c r="L1894" s="248"/>
      <c r="M1894" s="249"/>
      <c r="N1894" s="250"/>
      <c r="O1894" s="250"/>
      <c r="P1894" s="250"/>
      <c r="Q1894" s="250"/>
      <c r="R1894" s="250"/>
      <c r="S1894" s="250"/>
      <c r="T1894" s="251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52" t="s">
        <v>151</v>
      </c>
      <c r="AU1894" s="252" t="s">
        <v>80</v>
      </c>
      <c r="AV1894" s="14" t="s">
        <v>80</v>
      </c>
      <c r="AW1894" s="14" t="s">
        <v>33</v>
      </c>
      <c r="AX1894" s="14" t="s">
        <v>71</v>
      </c>
      <c r="AY1894" s="252" t="s">
        <v>140</v>
      </c>
    </row>
    <row r="1895" s="14" customFormat="1">
      <c r="A1895" s="14"/>
      <c r="B1895" s="242"/>
      <c r="C1895" s="243"/>
      <c r="D1895" s="233" t="s">
        <v>151</v>
      </c>
      <c r="E1895" s="244" t="s">
        <v>18</v>
      </c>
      <c r="F1895" s="245" t="s">
        <v>671</v>
      </c>
      <c r="G1895" s="243"/>
      <c r="H1895" s="246">
        <v>17.300000000000001</v>
      </c>
      <c r="I1895" s="247"/>
      <c r="J1895" s="243"/>
      <c r="K1895" s="243"/>
      <c r="L1895" s="248"/>
      <c r="M1895" s="249"/>
      <c r="N1895" s="250"/>
      <c r="O1895" s="250"/>
      <c r="P1895" s="250"/>
      <c r="Q1895" s="250"/>
      <c r="R1895" s="250"/>
      <c r="S1895" s="250"/>
      <c r="T1895" s="251"/>
      <c r="U1895" s="14"/>
      <c r="V1895" s="14"/>
      <c r="W1895" s="14"/>
      <c r="X1895" s="14"/>
      <c r="Y1895" s="14"/>
      <c r="Z1895" s="14"/>
      <c r="AA1895" s="14"/>
      <c r="AB1895" s="14"/>
      <c r="AC1895" s="14"/>
      <c r="AD1895" s="14"/>
      <c r="AE1895" s="14"/>
      <c r="AT1895" s="252" t="s">
        <v>151</v>
      </c>
      <c r="AU1895" s="252" t="s">
        <v>80</v>
      </c>
      <c r="AV1895" s="14" t="s">
        <v>80</v>
      </c>
      <c r="AW1895" s="14" t="s">
        <v>33</v>
      </c>
      <c r="AX1895" s="14" t="s">
        <v>71</v>
      </c>
      <c r="AY1895" s="252" t="s">
        <v>140</v>
      </c>
    </row>
    <row r="1896" s="14" customFormat="1">
      <c r="A1896" s="14"/>
      <c r="B1896" s="242"/>
      <c r="C1896" s="243"/>
      <c r="D1896" s="233" t="s">
        <v>151</v>
      </c>
      <c r="E1896" s="244" t="s">
        <v>18</v>
      </c>
      <c r="F1896" s="245" t="s">
        <v>708</v>
      </c>
      <c r="G1896" s="243"/>
      <c r="H1896" s="246">
        <v>67.200000000000003</v>
      </c>
      <c r="I1896" s="247"/>
      <c r="J1896" s="243"/>
      <c r="K1896" s="243"/>
      <c r="L1896" s="248"/>
      <c r="M1896" s="249"/>
      <c r="N1896" s="250"/>
      <c r="O1896" s="250"/>
      <c r="P1896" s="250"/>
      <c r="Q1896" s="250"/>
      <c r="R1896" s="250"/>
      <c r="S1896" s="250"/>
      <c r="T1896" s="251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52" t="s">
        <v>151</v>
      </c>
      <c r="AU1896" s="252" t="s">
        <v>80</v>
      </c>
      <c r="AV1896" s="14" t="s">
        <v>80</v>
      </c>
      <c r="AW1896" s="14" t="s">
        <v>33</v>
      </c>
      <c r="AX1896" s="14" t="s">
        <v>71</v>
      </c>
      <c r="AY1896" s="252" t="s">
        <v>140</v>
      </c>
    </row>
    <row r="1897" s="14" customFormat="1">
      <c r="A1897" s="14"/>
      <c r="B1897" s="242"/>
      <c r="C1897" s="243"/>
      <c r="D1897" s="233" t="s">
        <v>151</v>
      </c>
      <c r="E1897" s="244" t="s">
        <v>18</v>
      </c>
      <c r="F1897" s="245" t="s">
        <v>709</v>
      </c>
      <c r="G1897" s="243"/>
      <c r="H1897" s="246">
        <v>13.199999999999999</v>
      </c>
      <c r="I1897" s="247"/>
      <c r="J1897" s="243"/>
      <c r="K1897" s="243"/>
      <c r="L1897" s="248"/>
      <c r="M1897" s="249"/>
      <c r="N1897" s="250"/>
      <c r="O1897" s="250"/>
      <c r="P1897" s="250"/>
      <c r="Q1897" s="250"/>
      <c r="R1897" s="250"/>
      <c r="S1897" s="250"/>
      <c r="T1897" s="251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52" t="s">
        <v>151</v>
      </c>
      <c r="AU1897" s="252" t="s">
        <v>80</v>
      </c>
      <c r="AV1897" s="14" t="s">
        <v>80</v>
      </c>
      <c r="AW1897" s="14" t="s">
        <v>33</v>
      </c>
      <c r="AX1897" s="14" t="s">
        <v>71</v>
      </c>
      <c r="AY1897" s="252" t="s">
        <v>140</v>
      </c>
    </row>
    <row r="1898" s="14" customFormat="1">
      <c r="A1898" s="14"/>
      <c r="B1898" s="242"/>
      <c r="C1898" s="243"/>
      <c r="D1898" s="233" t="s">
        <v>151</v>
      </c>
      <c r="E1898" s="244" t="s">
        <v>18</v>
      </c>
      <c r="F1898" s="245" t="s">
        <v>710</v>
      </c>
      <c r="G1898" s="243"/>
      <c r="H1898" s="246">
        <v>2.3999999999999999</v>
      </c>
      <c r="I1898" s="247"/>
      <c r="J1898" s="243"/>
      <c r="K1898" s="243"/>
      <c r="L1898" s="248"/>
      <c r="M1898" s="249"/>
      <c r="N1898" s="250"/>
      <c r="O1898" s="250"/>
      <c r="P1898" s="250"/>
      <c r="Q1898" s="250"/>
      <c r="R1898" s="250"/>
      <c r="S1898" s="250"/>
      <c r="T1898" s="251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2" t="s">
        <v>151</v>
      </c>
      <c r="AU1898" s="252" t="s">
        <v>80</v>
      </c>
      <c r="AV1898" s="14" t="s">
        <v>80</v>
      </c>
      <c r="AW1898" s="14" t="s">
        <v>33</v>
      </c>
      <c r="AX1898" s="14" t="s">
        <v>71</v>
      </c>
      <c r="AY1898" s="252" t="s">
        <v>140</v>
      </c>
    </row>
    <row r="1899" s="14" customFormat="1">
      <c r="A1899" s="14"/>
      <c r="B1899" s="242"/>
      <c r="C1899" s="243"/>
      <c r="D1899" s="233" t="s">
        <v>151</v>
      </c>
      <c r="E1899" s="244" t="s">
        <v>18</v>
      </c>
      <c r="F1899" s="245" t="s">
        <v>711</v>
      </c>
      <c r="G1899" s="243"/>
      <c r="H1899" s="246">
        <v>5.4000000000000004</v>
      </c>
      <c r="I1899" s="247"/>
      <c r="J1899" s="243"/>
      <c r="K1899" s="243"/>
      <c r="L1899" s="248"/>
      <c r="M1899" s="249"/>
      <c r="N1899" s="250"/>
      <c r="O1899" s="250"/>
      <c r="P1899" s="250"/>
      <c r="Q1899" s="250"/>
      <c r="R1899" s="250"/>
      <c r="S1899" s="250"/>
      <c r="T1899" s="251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52" t="s">
        <v>151</v>
      </c>
      <c r="AU1899" s="252" t="s">
        <v>80</v>
      </c>
      <c r="AV1899" s="14" t="s">
        <v>80</v>
      </c>
      <c r="AW1899" s="14" t="s">
        <v>33</v>
      </c>
      <c r="AX1899" s="14" t="s">
        <v>71</v>
      </c>
      <c r="AY1899" s="252" t="s">
        <v>140</v>
      </c>
    </row>
    <row r="1900" s="14" customFormat="1">
      <c r="A1900" s="14"/>
      <c r="B1900" s="242"/>
      <c r="C1900" s="243"/>
      <c r="D1900" s="233" t="s">
        <v>151</v>
      </c>
      <c r="E1900" s="244" t="s">
        <v>18</v>
      </c>
      <c r="F1900" s="245" t="s">
        <v>712</v>
      </c>
      <c r="G1900" s="243"/>
      <c r="H1900" s="246">
        <v>4</v>
      </c>
      <c r="I1900" s="247"/>
      <c r="J1900" s="243"/>
      <c r="K1900" s="243"/>
      <c r="L1900" s="248"/>
      <c r="M1900" s="249"/>
      <c r="N1900" s="250"/>
      <c r="O1900" s="250"/>
      <c r="P1900" s="250"/>
      <c r="Q1900" s="250"/>
      <c r="R1900" s="250"/>
      <c r="S1900" s="250"/>
      <c r="T1900" s="251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2" t="s">
        <v>151</v>
      </c>
      <c r="AU1900" s="252" t="s">
        <v>80</v>
      </c>
      <c r="AV1900" s="14" t="s">
        <v>80</v>
      </c>
      <c r="AW1900" s="14" t="s">
        <v>33</v>
      </c>
      <c r="AX1900" s="14" t="s">
        <v>71</v>
      </c>
      <c r="AY1900" s="252" t="s">
        <v>140</v>
      </c>
    </row>
    <row r="1901" s="14" customFormat="1">
      <c r="A1901" s="14"/>
      <c r="B1901" s="242"/>
      <c r="C1901" s="243"/>
      <c r="D1901" s="233" t="s">
        <v>151</v>
      </c>
      <c r="E1901" s="244" t="s">
        <v>18</v>
      </c>
      <c r="F1901" s="245" t="s">
        <v>713</v>
      </c>
      <c r="G1901" s="243"/>
      <c r="H1901" s="246">
        <v>36</v>
      </c>
      <c r="I1901" s="247"/>
      <c r="J1901" s="243"/>
      <c r="K1901" s="243"/>
      <c r="L1901" s="248"/>
      <c r="M1901" s="249"/>
      <c r="N1901" s="250"/>
      <c r="O1901" s="250"/>
      <c r="P1901" s="250"/>
      <c r="Q1901" s="250"/>
      <c r="R1901" s="250"/>
      <c r="S1901" s="250"/>
      <c r="T1901" s="251"/>
      <c r="U1901" s="14"/>
      <c r="V1901" s="14"/>
      <c r="W1901" s="14"/>
      <c r="X1901" s="14"/>
      <c r="Y1901" s="14"/>
      <c r="Z1901" s="14"/>
      <c r="AA1901" s="14"/>
      <c r="AB1901" s="14"/>
      <c r="AC1901" s="14"/>
      <c r="AD1901" s="14"/>
      <c r="AE1901" s="14"/>
      <c r="AT1901" s="252" t="s">
        <v>151</v>
      </c>
      <c r="AU1901" s="252" t="s">
        <v>80</v>
      </c>
      <c r="AV1901" s="14" t="s">
        <v>80</v>
      </c>
      <c r="AW1901" s="14" t="s">
        <v>33</v>
      </c>
      <c r="AX1901" s="14" t="s">
        <v>71</v>
      </c>
      <c r="AY1901" s="252" t="s">
        <v>140</v>
      </c>
    </row>
    <row r="1902" s="14" customFormat="1">
      <c r="A1902" s="14"/>
      <c r="B1902" s="242"/>
      <c r="C1902" s="243"/>
      <c r="D1902" s="233" t="s">
        <v>151</v>
      </c>
      <c r="E1902" s="244" t="s">
        <v>18</v>
      </c>
      <c r="F1902" s="245" t="s">
        <v>714</v>
      </c>
      <c r="G1902" s="243"/>
      <c r="H1902" s="246">
        <v>3.6000000000000001</v>
      </c>
      <c r="I1902" s="247"/>
      <c r="J1902" s="243"/>
      <c r="K1902" s="243"/>
      <c r="L1902" s="248"/>
      <c r="M1902" s="249"/>
      <c r="N1902" s="250"/>
      <c r="O1902" s="250"/>
      <c r="P1902" s="250"/>
      <c r="Q1902" s="250"/>
      <c r="R1902" s="250"/>
      <c r="S1902" s="250"/>
      <c r="T1902" s="251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2" t="s">
        <v>151</v>
      </c>
      <c r="AU1902" s="252" t="s">
        <v>80</v>
      </c>
      <c r="AV1902" s="14" t="s">
        <v>80</v>
      </c>
      <c r="AW1902" s="14" t="s">
        <v>33</v>
      </c>
      <c r="AX1902" s="14" t="s">
        <v>71</v>
      </c>
      <c r="AY1902" s="252" t="s">
        <v>140</v>
      </c>
    </row>
    <row r="1903" s="14" customFormat="1">
      <c r="A1903" s="14"/>
      <c r="B1903" s="242"/>
      <c r="C1903" s="243"/>
      <c r="D1903" s="233" t="s">
        <v>151</v>
      </c>
      <c r="E1903" s="244" t="s">
        <v>18</v>
      </c>
      <c r="F1903" s="245" t="s">
        <v>710</v>
      </c>
      <c r="G1903" s="243"/>
      <c r="H1903" s="246">
        <v>2.3999999999999999</v>
      </c>
      <c r="I1903" s="247"/>
      <c r="J1903" s="243"/>
      <c r="K1903" s="243"/>
      <c r="L1903" s="248"/>
      <c r="M1903" s="249"/>
      <c r="N1903" s="250"/>
      <c r="O1903" s="250"/>
      <c r="P1903" s="250"/>
      <c r="Q1903" s="250"/>
      <c r="R1903" s="250"/>
      <c r="S1903" s="250"/>
      <c r="T1903" s="251"/>
      <c r="U1903" s="14"/>
      <c r="V1903" s="14"/>
      <c r="W1903" s="14"/>
      <c r="X1903" s="14"/>
      <c r="Y1903" s="14"/>
      <c r="Z1903" s="14"/>
      <c r="AA1903" s="14"/>
      <c r="AB1903" s="14"/>
      <c r="AC1903" s="14"/>
      <c r="AD1903" s="14"/>
      <c r="AE1903" s="14"/>
      <c r="AT1903" s="252" t="s">
        <v>151</v>
      </c>
      <c r="AU1903" s="252" t="s">
        <v>80</v>
      </c>
      <c r="AV1903" s="14" t="s">
        <v>80</v>
      </c>
      <c r="AW1903" s="14" t="s">
        <v>33</v>
      </c>
      <c r="AX1903" s="14" t="s">
        <v>71</v>
      </c>
      <c r="AY1903" s="252" t="s">
        <v>140</v>
      </c>
    </row>
    <row r="1904" s="14" customFormat="1">
      <c r="A1904" s="14"/>
      <c r="B1904" s="242"/>
      <c r="C1904" s="243"/>
      <c r="D1904" s="233" t="s">
        <v>151</v>
      </c>
      <c r="E1904" s="244" t="s">
        <v>18</v>
      </c>
      <c r="F1904" s="245" t="s">
        <v>715</v>
      </c>
      <c r="G1904" s="243"/>
      <c r="H1904" s="246">
        <v>6.2999999999999998</v>
      </c>
      <c r="I1904" s="247"/>
      <c r="J1904" s="243"/>
      <c r="K1904" s="243"/>
      <c r="L1904" s="248"/>
      <c r="M1904" s="249"/>
      <c r="N1904" s="250"/>
      <c r="O1904" s="250"/>
      <c r="P1904" s="250"/>
      <c r="Q1904" s="250"/>
      <c r="R1904" s="250"/>
      <c r="S1904" s="250"/>
      <c r="T1904" s="251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52" t="s">
        <v>151</v>
      </c>
      <c r="AU1904" s="252" t="s">
        <v>80</v>
      </c>
      <c r="AV1904" s="14" t="s">
        <v>80</v>
      </c>
      <c r="AW1904" s="14" t="s">
        <v>33</v>
      </c>
      <c r="AX1904" s="14" t="s">
        <v>71</v>
      </c>
      <c r="AY1904" s="252" t="s">
        <v>140</v>
      </c>
    </row>
    <row r="1905" s="14" customFormat="1">
      <c r="A1905" s="14"/>
      <c r="B1905" s="242"/>
      <c r="C1905" s="243"/>
      <c r="D1905" s="233" t="s">
        <v>151</v>
      </c>
      <c r="E1905" s="244" t="s">
        <v>18</v>
      </c>
      <c r="F1905" s="245" t="s">
        <v>716</v>
      </c>
      <c r="G1905" s="243"/>
      <c r="H1905" s="246">
        <v>2.7000000000000002</v>
      </c>
      <c r="I1905" s="247"/>
      <c r="J1905" s="243"/>
      <c r="K1905" s="243"/>
      <c r="L1905" s="248"/>
      <c r="M1905" s="249"/>
      <c r="N1905" s="250"/>
      <c r="O1905" s="250"/>
      <c r="P1905" s="250"/>
      <c r="Q1905" s="250"/>
      <c r="R1905" s="250"/>
      <c r="S1905" s="250"/>
      <c r="T1905" s="251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52" t="s">
        <v>151</v>
      </c>
      <c r="AU1905" s="252" t="s">
        <v>80</v>
      </c>
      <c r="AV1905" s="14" t="s">
        <v>80</v>
      </c>
      <c r="AW1905" s="14" t="s">
        <v>33</v>
      </c>
      <c r="AX1905" s="14" t="s">
        <v>71</v>
      </c>
      <c r="AY1905" s="252" t="s">
        <v>140</v>
      </c>
    </row>
    <row r="1906" s="14" customFormat="1">
      <c r="A1906" s="14"/>
      <c r="B1906" s="242"/>
      <c r="C1906" s="243"/>
      <c r="D1906" s="233" t="s">
        <v>151</v>
      </c>
      <c r="E1906" s="244" t="s">
        <v>18</v>
      </c>
      <c r="F1906" s="245" t="s">
        <v>717</v>
      </c>
      <c r="G1906" s="243"/>
      <c r="H1906" s="246">
        <v>2</v>
      </c>
      <c r="I1906" s="247"/>
      <c r="J1906" s="243"/>
      <c r="K1906" s="243"/>
      <c r="L1906" s="248"/>
      <c r="M1906" s="249"/>
      <c r="N1906" s="250"/>
      <c r="O1906" s="250"/>
      <c r="P1906" s="250"/>
      <c r="Q1906" s="250"/>
      <c r="R1906" s="250"/>
      <c r="S1906" s="250"/>
      <c r="T1906" s="251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52" t="s">
        <v>151</v>
      </c>
      <c r="AU1906" s="252" t="s">
        <v>80</v>
      </c>
      <c r="AV1906" s="14" t="s">
        <v>80</v>
      </c>
      <c r="AW1906" s="14" t="s">
        <v>33</v>
      </c>
      <c r="AX1906" s="14" t="s">
        <v>71</v>
      </c>
      <c r="AY1906" s="252" t="s">
        <v>140</v>
      </c>
    </row>
    <row r="1907" s="14" customFormat="1">
      <c r="A1907" s="14"/>
      <c r="B1907" s="242"/>
      <c r="C1907" s="243"/>
      <c r="D1907" s="233" t="s">
        <v>151</v>
      </c>
      <c r="E1907" s="244" t="s">
        <v>18</v>
      </c>
      <c r="F1907" s="245" t="s">
        <v>718</v>
      </c>
      <c r="G1907" s="243"/>
      <c r="H1907" s="246">
        <v>4.7999999999999998</v>
      </c>
      <c r="I1907" s="247"/>
      <c r="J1907" s="243"/>
      <c r="K1907" s="243"/>
      <c r="L1907" s="248"/>
      <c r="M1907" s="249"/>
      <c r="N1907" s="250"/>
      <c r="O1907" s="250"/>
      <c r="P1907" s="250"/>
      <c r="Q1907" s="250"/>
      <c r="R1907" s="250"/>
      <c r="S1907" s="250"/>
      <c r="T1907" s="251"/>
      <c r="U1907" s="14"/>
      <c r="V1907" s="14"/>
      <c r="W1907" s="14"/>
      <c r="X1907" s="14"/>
      <c r="Y1907" s="14"/>
      <c r="Z1907" s="14"/>
      <c r="AA1907" s="14"/>
      <c r="AB1907" s="14"/>
      <c r="AC1907" s="14"/>
      <c r="AD1907" s="14"/>
      <c r="AE1907" s="14"/>
      <c r="AT1907" s="252" t="s">
        <v>151</v>
      </c>
      <c r="AU1907" s="252" t="s">
        <v>80</v>
      </c>
      <c r="AV1907" s="14" t="s">
        <v>80</v>
      </c>
      <c r="AW1907" s="14" t="s">
        <v>33</v>
      </c>
      <c r="AX1907" s="14" t="s">
        <v>71</v>
      </c>
      <c r="AY1907" s="252" t="s">
        <v>140</v>
      </c>
    </row>
    <row r="1908" s="14" customFormat="1">
      <c r="A1908" s="14"/>
      <c r="B1908" s="242"/>
      <c r="C1908" s="243"/>
      <c r="D1908" s="233" t="s">
        <v>151</v>
      </c>
      <c r="E1908" s="244" t="s">
        <v>18</v>
      </c>
      <c r="F1908" s="245" t="s">
        <v>719</v>
      </c>
      <c r="G1908" s="243"/>
      <c r="H1908" s="246">
        <v>2.3999999999999999</v>
      </c>
      <c r="I1908" s="247"/>
      <c r="J1908" s="243"/>
      <c r="K1908" s="243"/>
      <c r="L1908" s="248"/>
      <c r="M1908" s="249"/>
      <c r="N1908" s="250"/>
      <c r="O1908" s="250"/>
      <c r="P1908" s="250"/>
      <c r="Q1908" s="250"/>
      <c r="R1908" s="250"/>
      <c r="S1908" s="250"/>
      <c r="T1908" s="251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52" t="s">
        <v>151</v>
      </c>
      <c r="AU1908" s="252" t="s">
        <v>80</v>
      </c>
      <c r="AV1908" s="14" t="s">
        <v>80</v>
      </c>
      <c r="AW1908" s="14" t="s">
        <v>33</v>
      </c>
      <c r="AX1908" s="14" t="s">
        <v>71</v>
      </c>
      <c r="AY1908" s="252" t="s">
        <v>140</v>
      </c>
    </row>
    <row r="1909" s="16" customFormat="1">
      <c r="A1909" s="16"/>
      <c r="B1909" s="273"/>
      <c r="C1909" s="274"/>
      <c r="D1909" s="233" t="s">
        <v>151</v>
      </c>
      <c r="E1909" s="275" t="s">
        <v>18</v>
      </c>
      <c r="F1909" s="276" t="s">
        <v>1407</v>
      </c>
      <c r="G1909" s="274"/>
      <c r="H1909" s="277">
        <v>1394.3000000000006</v>
      </c>
      <c r="I1909" s="278"/>
      <c r="J1909" s="274"/>
      <c r="K1909" s="274"/>
      <c r="L1909" s="279"/>
      <c r="M1909" s="280"/>
      <c r="N1909" s="281"/>
      <c r="O1909" s="281"/>
      <c r="P1909" s="281"/>
      <c r="Q1909" s="281"/>
      <c r="R1909" s="281"/>
      <c r="S1909" s="281"/>
      <c r="T1909" s="282"/>
      <c r="U1909" s="16"/>
      <c r="V1909" s="16"/>
      <c r="W1909" s="16"/>
      <c r="X1909" s="16"/>
      <c r="Y1909" s="16"/>
      <c r="Z1909" s="16"/>
      <c r="AA1909" s="16"/>
      <c r="AB1909" s="16"/>
      <c r="AC1909" s="16"/>
      <c r="AD1909" s="16"/>
      <c r="AE1909" s="16"/>
      <c r="AT1909" s="283" t="s">
        <v>151</v>
      </c>
      <c r="AU1909" s="283" t="s">
        <v>80</v>
      </c>
      <c r="AV1909" s="16" t="s">
        <v>163</v>
      </c>
      <c r="AW1909" s="16" t="s">
        <v>33</v>
      </c>
      <c r="AX1909" s="16" t="s">
        <v>71</v>
      </c>
      <c r="AY1909" s="283" t="s">
        <v>140</v>
      </c>
    </row>
    <row r="1910" s="15" customFormat="1">
      <c r="A1910" s="15"/>
      <c r="B1910" s="253"/>
      <c r="C1910" s="254"/>
      <c r="D1910" s="233" t="s">
        <v>151</v>
      </c>
      <c r="E1910" s="255" t="s">
        <v>18</v>
      </c>
      <c r="F1910" s="256" t="s">
        <v>154</v>
      </c>
      <c r="G1910" s="254"/>
      <c r="H1910" s="257">
        <v>2788.6000000000013</v>
      </c>
      <c r="I1910" s="258"/>
      <c r="J1910" s="254"/>
      <c r="K1910" s="254"/>
      <c r="L1910" s="259"/>
      <c r="M1910" s="260"/>
      <c r="N1910" s="261"/>
      <c r="O1910" s="261"/>
      <c r="P1910" s="261"/>
      <c r="Q1910" s="261"/>
      <c r="R1910" s="261"/>
      <c r="S1910" s="261"/>
      <c r="T1910" s="262"/>
      <c r="U1910" s="15"/>
      <c r="V1910" s="15"/>
      <c r="W1910" s="15"/>
      <c r="X1910" s="15"/>
      <c r="Y1910" s="15"/>
      <c r="Z1910" s="15"/>
      <c r="AA1910" s="15"/>
      <c r="AB1910" s="15"/>
      <c r="AC1910" s="15"/>
      <c r="AD1910" s="15"/>
      <c r="AE1910" s="15"/>
      <c r="AT1910" s="263" t="s">
        <v>151</v>
      </c>
      <c r="AU1910" s="263" t="s">
        <v>80</v>
      </c>
      <c r="AV1910" s="15" t="s">
        <v>147</v>
      </c>
      <c r="AW1910" s="15" t="s">
        <v>33</v>
      </c>
      <c r="AX1910" s="15" t="s">
        <v>78</v>
      </c>
      <c r="AY1910" s="263" t="s">
        <v>140</v>
      </c>
    </row>
    <row r="1911" s="2" customFormat="1" ht="21.75" customHeight="1">
      <c r="A1911" s="40"/>
      <c r="B1911" s="41"/>
      <c r="C1911" s="214" t="s">
        <v>1409</v>
      </c>
      <c r="D1911" s="214" t="s">
        <v>142</v>
      </c>
      <c r="E1911" s="215" t="s">
        <v>1410</v>
      </c>
      <c r="F1911" s="216" t="s">
        <v>1411</v>
      </c>
      <c r="G1911" s="217" t="s">
        <v>145</v>
      </c>
      <c r="H1911" s="218">
        <v>18.43</v>
      </c>
      <c r="I1911" s="219"/>
      <c r="J1911" s="218">
        <f>ROUND(I1911*H1911,2)</f>
        <v>0</v>
      </c>
      <c r="K1911" s="216" t="s">
        <v>146</v>
      </c>
      <c r="L1911" s="46"/>
      <c r="M1911" s="220" t="s">
        <v>18</v>
      </c>
      <c r="N1911" s="221" t="s">
        <v>42</v>
      </c>
      <c r="O1911" s="86"/>
      <c r="P1911" s="222">
        <f>O1911*H1911</f>
        <v>0</v>
      </c>
      <c r="Q1911" s="222">
        <v>0</v>
      </c>
      <c r="R1911" s="222">
        <f>Q1911*H1911</f>
        <v>0</v>
      </c>
      <c r="S1911" s="222">
        <v>0</v>
      </c>
      <c r="T1911" s="223">
        <f>S1911*H1911</f>
        <v>0</v>
      </c>
      <c r="U1911" s="40"/>
      <c r="V1911" s="40"/>
      <c r="W1911" s="40"/>
      <c r="X1911" s="40"/>
      <c r="Y1911" s="40"/>
      <c r="Z1911" s="40"/>
      <c r="AA1911" s="40"/>
      <c r="AB1911" s="40"/>
      <c r="AC1911" s="40"/>
      <c r="AD1911" s="40"/>
      <c r="AE1911" s="40"/>
      <c r="AR1911" s="224" t="s">
        <v>281</v>
      </c>
      <c r="AT1911" s="224" t="s">
        <v>142</v>
      </c>
      <c r="AU1911" s="224" t="s">
        <v>80</v>
      </c>
      <c r="AY1911" s="19" t="s">
        <v>140</v>
      </c>
      <c r="BE1911" s="225">
        <f>IF(N1911="základní",J1911,0)</f>
        <v>0</v>
      </c>
      <c r="BF1911" s="225">
        <f>IF(N1911="snížená",J1911,0)</f>
        <v>0</v>
      </c>
      <c r="BG1911" s="225">
        <f>IF(N1911="zákl. přenesená",J1911,0)</f>
        <v>0</v>
      </c>
      <c r="BH1911" s="225">
        <f>IF(N1911="sníž. přenesená",J1911,0)</f>
        <v>0</v>
      </c>
      <c r="BI1911" s="225">
        <f>IF(N1911="nulová",J1911,0)</f>
        <v>0</v>
      </c>
      <c r="BJ1911" s="19" t="s">
        <v>78</v>
      </c>
      <c r="BK1911" s="225">
        <f>ROUND(I1911*H1911,2)</f>
        <v>0</v>
      </c>
      <c r="BL1911" s="19" t="s">
        <v>281</v>
      </c>
      <c r="BM1911" s="224" t="s">
        <v>1412</v>
      </c>
    </row>
    <row r="1912" s="2" customFormat="1">
      <c r="A1912" s="40"/>
      <c r="B1912" s="41"/>
      <c r="C1912" s="42"/>
      <c r="D1912" s="226" t="s">
        <v>149</v>
      </c>
      <c r="E1912" s="42"/>
      <c r="F1912" s="227" t="s">
        <v>1413</v>
      </c>
      <c r="G1912" s="42"/>
      <c r="H1912" s="42"/>
      <c r="I1912" s="228"/>
      <c r="J1912" s="42"/>
      <c r="K1912" s="42"/>
      <c r="L1912" s="46"/>
      <c r="M1912" s="229"/>
      <c r="N1912" s="230"/>
      <c r="O1912" s="86"/>
      <c r="P1912" s="86"/>
      <c r="Q1912" s="86"/>
      <c r="R1912" s="86"/>
      <c r="S1912" s="86"/>
      <c r="T1912" s="87"/>
      <c r="U1912" s="40"/>
      <c r="V1912" s="40"/>
      <c r="W1912" s="40"/>
      <c r="X1912" s="40"/>
      <c r="Y1912" s="40"/>
      <c r="Z1912" s="40"/>
      <c r="AA1912" s="40"/>
      <c r="AB1912" s="40"/>
      <c r="AC1912" s="40"/>
      <c r="AD1912" s="40"/>
      <c r="AE1912" s="40"/>
      <c r="AT1912" s="19" t="s">
        <v>149</v>
      </c>
      <c r="AU1912" s="19" t="s">
        <v>80</v>
      </c>
    </row>
    <row r="1913" s="13" customFormat="1">
      <c r="A1913" s="13"/>
      <c r="B1913" s="231"/>
      <c r="C1913" s="232"/>
      <c r="D1913" s="233" t="s">
        <v>151</v>
      </c>
      <c r="E1913" s="234" t="s">
        <v>18</v>
      </c>
      <c r="F1913" s="235" t="s">
        <v>1414</v>
      </c>
      <c r="G1913" s="232"/>
      <c r="H1913" s="234" t="s">
        <v>18</v>
      </c>
      <c r="I1913" s="236"/>
      <c r="J1913" s="232"/>
      <c r="K1913" s="232"/>
      <c r="L1913" s="237"/>
      <c r="M1913" s="238"/>
      <c r="N1913" s="239"/>
      <c r="O1913" s="239"/>
      <c r="P1913" s="239"/>
      <c r="Q1913" s="239"/>
      <c r="R1913" s="239"/>
      <c r="S1913" s="239"/>
      <c r="T1913" s="240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41" t="s">
        <v>151</v>
      </c>
      <c r="AU1913" s="241" t="s">
        <v>80</v>
      </c>
      <c r="AV1913" s="13" t="s">
        <v>78</v>
      </c>
      <c r="AW1913" s="13" t="s">
        <v>33</v>
      </c>
      <c r="AX1913" s="13" t="s">
        <v>71</v>
      </c>
      <c r="AY1913" s="241" t="s">
        <v>140</v>
      </c>
    </row>
    <row r="1914" s="13" customFormat="1">
      <c r="A1914" s="13"/>
      <c r="B1914" s="231"/>
      <c r="C1914" s="232"/>
      <c r="D1914" s="233" t="s">
        <v>151</v>
      </c>
      <c r="E1914" s="234" t="s">
        <v>18</v>
      </c>
      <c r="F1914" s="235" t="s">
        <v>628</v>
      </c>
      <c r="G1914" s="232"/>
      <c r="H1914" s="234" t="s">
        <v>18</v>
      </c>
      <c r="I1914" s="236"/>
      <c r="J1914" s="232"/>
      <c r="K1914" s="232"/>
      <c r="L1914" s="237"/>
      <c r="M1914" s="238"/>
      <c r="N1914" s="239"/>
      <c r="O1914" s="239"/>
      <c r="P1914" s="239"/>
      <c r="Q1914" s="239"/>
      <c r="R1914" s="239"/>
      <c r="S1914" s="239"/>
      <c r="T1914" s="240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41" t="s">
        <v>151</v>
      </c>
      <c r="AU1914" s="241" t="s">
        <v>80</v>
      </c>
      <c r="AV1914" s="13" t="s">
        <v>78</v>
      </c>
      <c r="AW1914" s="13" t="s">
        <v>33</v>
      </c>
      <c r="AX1914" s="13" t="s">
        <v>71</v>
      </c>
      <c r="AY1914" s="241" t="s">
        <v>140</v>
      </c>
    </row>
    <row r="1915" s="14" customFormat="1">
      <c r="A1915" s="14"/>
      <c r="B1915" s="242"/>
      <c r="C1915" s="243"/>
      <c r="D1915" s="233" t="s">
        <v>151</v>
      </c>
      <c r="E1915" s="244" t="s">
        <v>18</v>
      </c>
      <c r="F1915" s="245" t="s">
        <v>1415</v>
      </c>
      <c r="G1915" s="243"/>
      <c r="H1915" s="246">
        <v>1.75</v>
      </c>
      <c r="I1915" s="247"/>
      <c r="J1915" s="243"/>
      <c r="K1915" s="243"/>
      <c r="L1915" s="248"/>
      <c r="M1915" s="249"/>
      <c r="N1915" s="250"/>
      <c r="O1915" s="250"/>
      <c r="P1915" s="250"/>
      <c r="Q1915" s="250"/>
      <c r="R1915" s="250"/>
      <c r="S1915" s="250"/>
      <c r="T1915" s="251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52" t="s">
        <v>151</v>
      </c>
      <c r="AU1915" s="252" t="s">
        <v>80</v>
      </c>
      <c r="AV1915" s="14" t="s">
        <v>80</v>
      </c>
      <c r="AW1915" s="14" t="s">
        <v>33</v>
      </c>
      <c r="AX1915" s="14" t="s">
        <v>71</v>
      </c>
      <c r="AY1915" s="252" t="s">
        <v>140</v>
      </c>
    </row>
    <row r="1916" s="14" customFormat="1">
      <c r="A1916" s="14"/>
      <c r="B1916" s="242"/>
      <c r="C1916" s="243"/>
      <c r="D1916" s="233" t="s">
        <v>151</v>
      </c>
      <c r="E1916" s="244" t="s">
        <v>18</v>
      </c>
      <c r="F1916" s="245" t="s">
        <v>1415</v>
      </c>
      <c r="G1916" s="243"/>
      <c r="H1916" s="246">
        <v>1.75</v>
      </c>
      <c r="I1916" s="247"/>
      <c r="J1916" s="243"/>
      <c r="K1916" s="243"/>
      <c r="L1916" s="248"/>
      <c r="M1916" s="249"/>
      <c r="N1916" s="250"/>
      <c r="O1916" s="250"/>
      <c r="P1916" s="250"/>
      <c r="Q1916" s="250"/>
      <c r="R1916" s="250"/>
      <c r="S1916" s="250"/>
      <c r="T1916" s="251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52" t="s">
        <v>151</v>
      </c>
      <c r="AU1916" s="252" t="s">
        <v>80</v>
      </c>
      <c r="AV1916" s="14" t="s">
        <v>80</v>
      </c>
      <c r="AW1916" s="14" t="s">
        <v>33</v>
      </c>
      <c r="AX1916" s="14" t="s">
        <v>71</v>
      </c>
      <c r="AY1916" s="252" t="s">
        <v>140</v>
      </c>
    </row>
    <row r="1917" s="14" customFormat="1">
      <c r="A1917" s="14"/>
      <c r="B1917" s="242"/>
      <c r="C1917" s="243"/>
      <c r="D1917" s="233" t="s">
        <v>151</v>
      </c>
      <c r="E1917" s="244" t="s">
        <v>18</v>
      </c>
      <c r="F1917" s="245" t="s">
        <v>1416</v>
      </c>
      <c r="G1917" s="243"/>
      <c r="H1917" s="246">
        <v>1.3500000000000001</v>
      </c>
      <c r="I1917" s="247"/>
      <c r="J1917" s="243"/>
      <c r="K1917" s="243"/>
      <c r="L1917" s="248"/>
      <c r="M1917" s="249"/>
      <c r="N1917" s="250"/>
      <c r="O1917" s="250"/>
      <c r="P1917" s="250"/>
      <c r="Q1917" s="250"/>
      <c r="R1917" s="250"/>
      <c r="S1917" s="250"/>
      <c r="T1917" s="251"/>
      <c r="U1917" s="14"/>
      <c r="V1917" s="14"/>
      <c r="W1917" s="14"/>
      <c r="X1917" s="14"/>
      <c r="Y1917" s="14"/>
      <c r="Z1917" s="14"/>
      <c r="AA1917" s="14"/>
      <c r="AB1917" s="14"/>
      <c r="AC1917" s="14"/>
      <c r="AD1917" s="14"/>
      <c r="AE1917" s="14"/>
      <c r="AT1917" s="252" t="s">
        <v>151</v>
      </c>
      <c r="AU1917" s="252" t="s">
        <v>80</v>
      </c>
      <c r="AV1917" s="14" t="s">
        <v>80</v>
      </c>
      <c r="AW1917" s="14" t="s">
        <v>33</v>
      </c>
      <c r="AX1917" s="14" t="s">
        <v>71</v>
      </c>
      <c r="AY1917" s="252" t="s">
        <v>140</v>
      </c>
    </row>
    <row r="1918" s="14" customFormat="1">
      <c r="A1918" s="14"/>
      <c r="B1918" s="242"/>
      <c r="C1918" s="243"/>
      <c r="D1918" s="233" t="s">
        <v>151</v>
      </c>
      <c r="E1918" s="244" t="s">
        <v>18</v>
      </c>
      <c r="F1918" s="245" t="s">
        <v>1417</v>
      </c>
      <c r="G1918" s="243"/>
      <c r="H1918" s="246">
        <v>1.1499999999999999</v>
      </c>
      <c r="I1918" s="247"/>
      <c r="J1918" s="243"/>
      <c r="K1918" s="243"/>
      <c r="L1918" s="248"/>
      <c r="M1918" s="249"/>
      <c r="N1918" s="250"/>
      <c r="O1918" s="250"/>
      <c r="P1918" s="250"/>
      <c r="Q1918" s="250"/>
      <c r="R1918" s="250"/>
      <c r="S1918" s="250"/>
      <c r="T1918" s="251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52" t="s">
        <v>151</v>
      </c>
      <c r="AU1918" s="252" t="s">
        <v>80</v>
      </c>
      <c r="AV1918" s="14" t="s">
        <v>80</v>
      </c>
      <c r="AW1918" s="14" t="s">
        <v>33</v>
      </c>
      <c r="AX1918" s="14" t="s">
        <v>71</v>
      </c>
      <c r="AY1918" s="252" t="s">
        <v>140</v>
      </c>
    </row>
    <row r="1919" s="14" customFormat="1">
      <c r="A1919" s="14"/>
      <c r="B1919" s="242"/>
      <c r="C1919" s="243"/>
      <c r="D1919" s="233" t="s">
        <v>151</v>
      </c>
      <c r="E1919" s="244" t="s">
        <v>18</v>
      </c>
      <c r="F1919" s="245" t="s">
        <v>1418</v>
      </c>
      <c r="G1919" s="243"/>
      <c r="H1919" s="246">
        <v>2.1499999999999999</v>
      </c>
      <c r="I1919" s="247"/>
      <c r="J1919" s="243"/>
      <c r="K1919" s="243"/>
      <c r="L1919" s="248"/>
      <c r="M1919" s="249"/>
      <c r="N1919" s="250"/>
      <c r="O1919" s="250"/>
      <c r="P1919" s="250"/>
      <c r="Q1919" s="250"/>
      <c r="R1919" s="250"/>
      <c r="S1919" s="250"/>
      <c r="T1919" s="251"/>
      <c r="U1919" s="14"/>
      <c r="V1919" s="14"/>
      <c r="W1919" s="14"/>
      <c r="X1919" s="14"/>
      <c r="Y1919" s="14"/>
      <c r="Z1919" s="14"/>
      <c r="AA1919" s="14"/>
      <c r="AB1919" s="14"/>
      <c r="AC1919" s="14"/>
      <c r="AD1919" s="14"/>
      <c r="AE1919" s="14"/>
      <c r="AT1919" s="252" t="s">
        <v>151</v>
      </c>
      <c r="AU1919" s="252" t="s">
        <v>80</v>
      </c>
      <c r="AV1919" s="14" t="s">
        <v>80</v>
      </c>
      <c r="AW1919" s="14" t="s">
        <v>33</v>
      </c>
      <c r="AX1919" s="14" t="s">
        <v>71</v>
      </c>
      <c r="AY1919" s="252" t="s">
        <v>140</v>
      </c>
    </row>
    <row r="1920" s="13" customFormat="1">
      <c r="A1920" s="13"/>
      <c r="B1920" s="231"/>
      <c r="C1920" s="232"/>
      <c r="D1920" s="233" t="s">
        <v>151</v>
      </c>
      <c r="E1920" s="234" t="s">
        <v>18</v>
      </c>
      <c r="F1920" s="235" t="s">
        <v>372</v>
      </c>
      <c r="G1920" s="232"/>
      <c r="H1920" s="234" t="s">
        <v>18</v>
      </c>
      <c r="I1920" s="236"/>
      <c r="J1920" s="232"/>
      <c r="K1920" s="232"/>
      <c r="L1920" s="237"/>
      <c r="M1920" s="238"/>
      <c r="N1920" s="239"/>
      <c r="O1920" s="239"/>
      <c r="P1920" s="239"/>
      <c r="Q1920" s="239"/>
      <c r="R1920" s="239"/>
      <c r="S1920" s="239"/>
      <c r="T1920" s="240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41" t="s">
        <v>151</v>
      </c>
      <c r="AU1920" s="241" t="s">
        <v>80</v>
      </c>
      <c r="AV1920" s="13" t="s">
        <v>78</v>
      </c>
      <c r="AW1920" s="13" t="s">
        <v>33</v>
      </c>
      <c r="AX1920" s="13" t="s">
        <v>71</v>
      </c>
      <c r="AY1920" s="241" t="s">
        <v>140</v>
      </c>
    </row>
    <row r="1921" s="14" customFormat="1">
      <c r="A1921" s="14"/>
      <c r="B1921" s="242"/>
      <c r="C1921" s="243"/>
      <c r="D1921" s="233" t="s">
        <v>151</v>
      </c>
      <c r="E1921" s="244" t="s">
        <v>18</v>
      </c>
      <c r="F1921" s="245" t="s">
        <v>1419</v>
      </c>
      <c r="G1921" s="243"/>
      <c r="H1921" s="246">
        <v>0.59999999999999998</v>
      </c>
      <c r="I1921" s="247"/>
      <c r="J1921" s="243"/>
      <c r="K1921" s="243"/>
      <c r="L1921" s="248"/>
      <c r="M1921" s="249"/>
      <c r="N1921" s="250"/>
      <c r="O1921" s="250"/>
      <c r="P1921" s="250"/>
      <c r="Q1921" s="250"/>
      <c r="R1921" s="250"/>
      <c r="S1921" s="250"/>
      <c r="T1921" s="251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52" t="s">
        <v>151</v>
      </c>
      <c r="AU1921" s="252" t="s">
        <v>80</v>
      </c>
      <c r="AV1921" s="14" t="s">
        <v>80</v>
      </c>
      <c r="AW1921" s="14" t="s">
        <v>33</v>
      </c>
      <c r="AX1921" s="14" t="s">
        <v>71</v>
      </c>
      <c r="AY1921" s="252" t="s">
        <v>140</v>
      </c>
    </row>
    <row r="1922" s="14" customFormat="1">
      <c r="A1922" s="14"/>
      <c r="B1922" s="242"/>
      <c r="C1922" s="243"/>
      <c r="D1922" s="233" t="s">
        <v>151</v>
      </c>
      <c r="E1922" s="244" t="s">
        <v>18</v>
      </c>
      <c r="F1922" s="245" t="s">
        <v>1420</v>
      </c>
      <c r="G1922" s="243"/>
      <c r="H1922" s="246">
        <v>0.23000000000000001</v>
      </c>
      <c r="I1922" s="247"/>
      <c r="J1922" s="243"/>
      <c r="K1922" s="243"/>
      <c r="L1922" s="248"/>
      <c r="M1922" s="249"/>
      <c r="N1922" s="250"/>
      <c r="O1922" s="250"/>
      <c r="P1922" s="250"/>
      <c r="Q1922" s="250"/>
      <c r="R1922" s="250"/>
      <c r="S1922" s="250"/>
      <c r="T1922" s="251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52" t="s">
        <v>151</v>
      </c>
      <c r="AU1922" s="252" t="s">
        <v>80</v>
      </c>
      <c r="AV1922" s="14" t="s">
        <v>80</v>
      </c>
      <c r="AW1922" s="14" t="s">
        <v>33</v>
      </c>
      <c r="AX1922" s="14" t="s">
        <v>71</v>
      </c>
      <c r="AY1922" s="252" t="s">
        <v>140</v>
      </c>
    </row>
    <row r="1923" s="14" customFormat="1">
      <c r="A1923" s="14"/>
      <c r="B1923" s="242"/>
      <c r="C1923" s="243"/>
      <c r="D1923" s="233" t="s">
        <v>151</v>
      </c>
      <c r="E1923" s="244" t="s">
        <v>18</v>
      </c>
      <c r="F1923" s="245" t="s">
        <v>1421</v>
      </c>
      <c r="G1923" s="243"/>
      <c r="H1923" s="246">
        <v>4.9000000000000004</v>
      </c>
      <c r="I1923" s="247"/>
      <c r="J1923" s="243"/>
      <c r="K1923" s="243"/>
      <c r="L1923" s="248"/>
      <c r="M1923" s="249"/>
      <c r="N1923" s="250"/>
      <c r="O1923" s="250"/>
      <c r="P1923" s="250"/>
      <c r="Q1923" s="250"/>
      <c r="R1923" s="250"/>
      <c r="S1923" s="250"/>
      <c r="T1923" s="251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2" t="s">
        <v>151</v>
      </c>
      <c r="AU1923" s="252" t="s">
        <v>80</v>
      </c>
      <c r="AV1923" s="14" t="s">
        <v>80</v>
      </c>
      <c r="AW1923" s="14" t="s">
        <v>33</v>
      </c>
      <c r="AX1923" s="14" t="s">
        <v>71</v>
      </c>
      <c r="AY1923" s="252" t="s">
        <v>140</v>
      </c>
    </row>
    <row r="1924" s="14" customFormat="1">
      <c r="A1924" s="14"/>
      <c r="B1924" s="242"/>
      <c r="C1924" s="243"/>
      <c r="D1924" s="233" t="s">
        <v>151</v>
      </c>
      <c r="E1924" s="244" t="s">
        <v>18</v>
      </c>
      <c r="F1924" s="245" t="s">
        <v>1422</v>
      </c>
      <c r="G1924" s="243"/>
      <c r="H1924" s="246">
        <v>3.5499999999999998</v>
      </c>
      <c r="I1924" s="247"/>
      <c r="J1924" s="243"/>
      <c r="K1924" s="243"/>
      <c r="L1924" s="248"/>
      <c r="M1924" s="249"/>
      <c r="N1924" s="250"/>
      <c r="O1924" s="250"/>
      <c r="P1924" s="250"/>
      <c r="Q1924" s="250"/>
      <c r="R1924" s="250"/>
      <c r="S1924" s="250"/>
      <c r="T1924" s="251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52" t="s">
        <v>151</v>
      </c>
      <c r="AU1924" s="252" t="s">
        <v>80</v>
      </c>
      <c r="AV1924" s="14" t="s">
        <v>80</v>
      </c>
      <c r="AW1924" s="14" t="s">
        <v>33</v>
      </c>
      <c r="AX1924" s="14" t="s">
        <v>71</v>
      </c>
      <c r="AY1924" s="252" t="s">
        <v>140</v>
      </c>
    </row>
    <row r="1925" s="14" customFormat="1">
      <c r="A1925" s="14"/>
      <c r="B1925" s="242"/>
      <c r="C1925" s="243"/>
      <c r="D1925" s="233" t="s">
        <v>151</v>
      </c>
      <c r="E1925" s="244" t="s">
        <v>18</v>
      </c>
      <c r="F1925" s="245" t="s">
        <v>331</v>
      </c>
      <c r="G1925" s="243"/>
      <c r="H1925" s="246">
        <v>1</v>
      </c>
      <c r="I1925" s="247"/>
      <c r="J1925" s="243"/>
      <c r="K1925" s="243"/>
      <c r="L1925" s="248"/>
      <c r="M1925" s="249"/>
      <c r="N1925" s="250"/>
      <c r="O1925" s="250"/>
      <c r="P1925" s="250"/>
      <c r="Q1925" s="250"/>
      <c r="R1925" s="250"/>
      <c r="S1925" s="250"/>
      <c r="T1925" s="251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52" t="s">
        <v>151</v>
      </c>
      <c r="AU1925" s="252" t="s">
        <v>80</v>
      </c>
      <c r="AV1925" s="14" t="s">
        <v>80</v>
      </c>
      <c r="AW1925" s="14" t="s">
        <v>33</v>
      </c>
      <c r="AX1925" s="14" t="s">
        <v>71</v>
      </c>
      <c r="AY1925" s="252" t="s">
        <v>140</v>
      </c>
    </row>
    <row r="1926" s="15" customFormat="1">
      <c r="A1926" s="15"/>
      <c r="B1926" s="253"/>
      <c r="C1926" s="254"/>
      <c r="D1926" s="233" t="s">
        <v>151</v>
      </c>
      <c r="E1926" s="255" t="s">
        <v>18</v>
      </c>
      <c r="F1926" s="256" t="s">
        <v>154</v>
      </c>
      <c r="G1926" s="254"/>
      <c r="H1926" s="257">
        <v>18.43</v>
      </c>
      <c r="I1926" s="258"/>
      <c r="J1926" s="254"/>
      <c r="K1926" s="254"/>
      <c r="L1926" s="259"/>
      <c r="M1926" s="260"/>
      <c r="N1926" s="261"/>
      <c r="O1926" s="261"/>
      <c r="P1926" s="261"/>
      <c r="Q1926" s="261"/>
      <c r="R1926" s="261"/>
      <c r="S1926" s="261"/>
      <c r="T1926" s="262"/>
      <c r="U1926" s="15"/>
      <c r="V1926" s="15"/>
      <c r="W1926" s="15"/>
      <c r="X1926" s="15"/>
      <c r="Y1926" s="15"/>
      <c r="Z1926" s="15"/>
      <c r="AA1926" s="15"/>
      <c r="AB1926" s="15"/>
      <c r="AC1926" s="15"/>
      <c r="AD1926" s="15"/>
      <c r="AE1926" s="15"/>
      <c r="AT1926" s="263" t="s">
        <v>151</v>
      </c>
      <c r="AU1926" s="263" t="s">
        <v>80</v>
      </c>
      <c r="AV1926" s="15" t="s">
        <v>147</v>
      </c>
      <c r="AW1926" s="15" t="s">
        <v>33</v>
      </c>
      <c r="AX1926" s="15" t="s">
        <v>78</v>
      </c>
      <c r="AY1926" s="263" t="s">
        <v>140</v>
      </c>
    </row>
    <row r="1927" s="2" customFormat="1" ht="16.5" customHeight="1">
      <c r="A1927" s="40"/>
      <c r="B1927" s="41"/>
      <c r="C1927" s="264" t="s">
        <v>1423</v>
      </c>
      <c r="D1927" s="264" t="s">
        <v>300</v>
      </c>
      <c r="E1927" s="265" t="s">
        <v>1424</v>
      </c>
      <c r="F1927" s="266" t="s">
        <v>1425</v>
      </c>
      <c r="G1927" s="267" t="s">
        <v>145</v>
      </c>
      <c r="H1927" s="268">
        <v>18.43</v>
      </c>
      <c r="I1927" s="269"/>
      <c r="J1927" s="268">
        <f>ROUND(I1927*H1927,2)</f>
        <v>0</v>
      </c>
      <c r="K1927" s="266" t="s">
        <v>146</v>
      </c>
      <c r="L1927" s="270"/>
      <c r="M1927" s="271" t="s">
        <v>18</v>
      </c>
      <c r="N1927" s="272" t="s">
        <v>42</v>
      </c>
      <c r="O1927" s="86"/>
      <c r="P1927" s="222">
        <f>O1927*H1927</f>
        <v>0</v>
      </c>
      <c r="Q1927" s="222">
        <v>0.0093100000000000006</v>
      </c>
      <c r="R1927" s="222">
        <f>Q1927*H1927</f>
        <v>0.17158329999999999</v>
      </c>
      <c r="S1927" s="222">
        <v>0</v>
      </c>
      <c r="T1927" s="223">
        <f>S1927*H1927</f>
        <v>0</v>
      </c>
      <c r="U1927" s="40"/>
      <c r="V1927" s="40"/>
      <c r="W1927" s="40"/>
      <c r="X1927" s="40"/>
      <c r="Y1927" s="40"/>
      <c r="Z1927" s="40"/>
      <c r="AA1927" s="40"/>
      <c r="AB1927" s="40"/>
      <c r="AC1927" s="40"/>
      <c r="AD1927" s="40"/>
      <c r="AE1927" s="40"/>
      <c r="AR1927" s="224" t="s">
        <v>430</v>
      </c>
      <c r="AT1927" s="224" t="s">
        <v>300</v>
      </c>
      <c r="AU1927" s="224" t="s">
        <v>80</v>
      </c>
      <c r="AY1927" s="19" t="s">
        <v>140</v>
      </c>
      <c r="BE1927" s="225">
        <f>IF(N1927="základní",J1927,0)</f>
        <v>0</v>
      </c>
      <c r="BF1927" s="225">
        <f>IF(N1927="snížená",J1927,0)</f>
        <v>0</v>
      </c>
      <c r="BG1927" s="225">
        <f>IF(N1927="zákl. přenesená",J1927,0)</f>
        <v>0</v>
      </c>
      <c r="BH1927" s="225">
        <f>IF(N1927="sníž. přenesená",J1927,0)</f>
        <v>0</v>
      </c>
      <c r="BI1927" s="225">
        <f>IF(N1927="nulová",J1927,0)</f>
        <v>0</v>
      </c>
      <c r="BJ1927" s="19" t="s">
        <v>78</v>
      </c>
      <c r="BK1927" s="225">
        <f>ROUND(I1927*H1927,2)</f>
        <v>0</v>
      </c>
      <c r="BL1927" s="19" t="s">
        <v>281</v>
      </c>
      <c r="BM1927" s="224" t="s">
        <v>1426</v>
      </c>
    </row>
    <row r="1928" s="13" customFormat="1">
      <c r="A1928" s="13"/>
      <c r="B1928" s="231"/>
      <c r="C1928" s="232"/>
      <c r="D1928" s="233" t="s">
        <v>151</v>
      </c>
      <c r="E1928" s="234" t="s">
        <v>18</v>
      </c>
      <c r="F1928" s="235" t="s">
        <v>1414</v>
      </c>
      <c r="G1928" s="232"/>
      <c r="H1928" s="234" t="s">
        <v>18</v>
      </c>
      <c r="I1928" s="236"/>
      <c r="J1928" s="232"/>
      <c r="K1928" s="232"/>
      <c r="L1928" s="237"/>
      <c r="M1928" s="238"/>
      <c r="N1928" s="239"/>
      <c r="O1928" s="239"/>
      <c r="P1928" s="239"/>
      <c r="Q1928" s="239"/>
      <c r="R1928" s="239"/>
      <c r="S1928" s="239"/>
      <c r="T1928" s="240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41" t="s">
        <v>151</v>
      </c>
      <c r="AU1928" s="241" t="s">
        <v>80</v>
      </c>
      <c r="AV1928" s="13" t="s">
        <v>78</v>
      </c>
      <c r="AW1928" s="13" t="s">
        <v>33</v>
      </c>
      <c r="AX1928" s="13" t="s">
        <v>71</v>
      </c>
      <c r="AY1928" s="241" t="s">
        <v>140</v>
      </c>
    </row>
    <row r="1929" s="13" customFormat="1">
      <c r="A1929" s="13"/>
      <c r="B1929" s="231"/>
      <c r="C1929" s="232"/>
      <c r="D1929" s="233" t="s">
        <v>151</v>
      </c>
      <c r="E1929" s="234" t="s">
        <v>18</v>
      </c>
      <c r="F1929" s="235" t="s">
        <v>628</v>
      </c>
      <c r="G1929" s="232"/>
      <c r="H1929" s="234" t="s">
        <v>18</v>
      </c>
      <c r="I1929" s="236"/>
      <c r="J1929" s="232"/>
      <c r="K1929" s="232"/>
      <c r="L1929" s="237"/>
      <c r="M1929" s="238"/>
      <c r="N1929" s="239"/>
      <c r="O1929" s="239"/>
      <c r="P1929" s="239"/>
      <c r="Q1929" s="239"/>
      <c r="R1929" s="239"/>
      <c r="S1929" s="239"/>
      <c r="T1929" s="240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41" t="s">
        <v>151</v>
      </c>
      <c r="AU1929" s="241" t="s">
        <v>80</v>
      </c>
      <c r="AV1929" s="13" t="s">
        <v>78</v>
      </c>
      <c r="AW1929" s="13" t="s">
        <v>33</v>
      </c>
      <c r="AX1929" s="13" t="s">
        <v>71</v>
      </c>
      <c r="AY1929" s="241" t="s">
        <v>140</v>
      </c>
    </row>
    <row r="1930" s="14" customFormat="1">
      <c r="A1930" s="14"/>
      <c r="B1930" s="242"/>
      <c r="C1930" s="243"/>
      <c r="D1930" s="233" t="s">
        <v>151</v>
      </c>
      <c r="E1930" s="244" t="s">
        <v>18</v>
      </c>
      <c r="F1930" s="245" t="s">
        <v>1415</v>
      </c>
      <c r="G1930" s="243"/>
      <c r="H1930" s="246">
        <v>1.75</v>
      </c>
      <c r="I1930" s="247"/>
      <c r="J1930" s="243"/>
      <c r="K1930" s="243"/>
      <c r="L1930" s="248"/>
      <c r="M1930" s="249"/>
      <c r="N1930" s="250"/>
      <c r="O1930" s="250"/>
      <c r="P1930" s="250"/>
      <c r="Q1930" s="250"/>
      <c r="R1930" s="250"/>
      <c r="S1930" s="250"/>
      <c r="T1930" s="251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52" t="s">
        <v>151</v>
      </c>
      <c r="AU1930" s="252" t="s">
        <v>80</v>
      </c>
      <c r="AV1930" s="14" t="s">
        <v>80</v>
      </c>
      <c r="AW1930" s="14" t="s">
        <v>33</v>
      </c>
      <c r="AX1930" s="14" t="s">
        <v>71</v>
      </c>
      <c r="AY1930" s="252" t="s">
        <v>140</v>
      </c>
    </row>
    <row r="1931" s="14" customFormat="1">
      <c r="A1931" s="14"/>
      <c r="B1931" s="242"/>
      <c r="C1931" s="243"/>
      <c r="D1931" s="233" t="s">
        <v>151</v>
      </c>
      <c r="E1931" s="244" t="s">
        <v>18</v>
      </c>
      <c r="F1931" s="245" t="s">
        <v>1415</v>
      </c>
      <c r="G1931" s="243"/>
      <c r="H1931" s="246">
        <v>1.75</v>
      </c>
      <c r="I1931" s="247"/>
      <c r="J1931" s="243"/>
      <c r="K1931" s="243"/>
      <c r="L1931" s="248"/>
      <c r="M1931" s="249"/>
      <c r="N1931" s="250"/>
      <c r="O1931" s="250"/>
      <c r="P1931" s="250"/>
      <c r="Q1931" s="250"/>
      <c r="R1931" s="250"/>
      <c r="S1931" s="250"/>
      <c r="T1931" s="251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52" t="s">
        <v>151</v>
      </c>
      <c r="AU1931" s="252" t="s">
        <v>80</v>
      </c>
      <c r="AV1931" s="14" t="s">
        <v>80</v>
      </c>
      <c r="AW1931" s="14" t="s">
        <v>33</v>
      </c>
      <c r="AX1931" s="14" t="s">
        <v>71</v>
      </c>
      <c r="AY1931" s="252" t="s">
        <v>140</v>
      </c>
    </row>
    <row r="1932" s="14" customFormat="1">
      <c r="A1932" s="14"/>
      <c r="B1932" s="242"/>
      <c r="C1932" s="243"/>
      <c r="D1932" s="233" t="s">
        <v>151</v>
      </c>
      <c r="E1932" s="244" t="s">
        <v>18</v>
      </c>
      <c r="F1932" s="245" t="s">
        <v>1416</v>
      </c>
      <c r="G1932" s="243"/>
      <c r="H1932" s="246">
        <v>1.3500000000000001</v>
      </c>
      <c r="I1932" s="247"/>
      <c r="J1932" s="243"/>
      <c r="K1932" s="243"/>
      <c r="L1932" s="248"/>
      <c r="M1932" s="249"/>
      <c r="N1932" s="250"/>
      <c r="O1932" s="250"/>
      <c r="P1932" s="250"/>
      <c r="Q1932" s="250"/>
      <c r="R1932" s="250"/>
      <c r="S1932" s="250"/>
      <c r="T1932" s="251"/>
      <c r="U1932" s="14"/>
      <c r="V1932" s="14"/>
      <c r="W1932" s="14"/>
      <c r="X1932" s="14"/>
      <c r="Y1932" s="14"/>
      <c r="Z1932" s="14"/>
      <c r="AA1932" s="14"/>
      <c r="AB1932" s="14"/>
      <c r="AC1932" s="14"/>
      <c r="AD1932" s="14"/>
      <c r="AE1932" s="14"/>
      <c r="AT1932" s="252" t="s">
        <v>151</v>
      </c>
      <c r="AU1932" s="252" t="s">
        <v>80</v>
      </c>
      <c r="AV1932" s="14" t="s">
        <v>80</v>
      </c>
      <c r="AW1932" s="14" t="s">
        <v>33</v>
      </c>
      <c r="AX1932" s="14" t="s">
        <v>71</v>
      </c>
      <c r="AY1932" s="252" t="s">
        <v>140</v>
      </c>
    </row>
    <row r="1933" s="14" customFormat="1">
      <c r="A1933" s="14"/>
      <c r="B1933" s="242"/>
      <c r="C1933" s="243"/>
      <c r="D1933" s="233" t="s">
        <v>151</v>
      </c>
      <c r="E1933" s="244" t="s">
        <v>18</v>
      </c>
      <c r="F1933" s="245" t="s">
        <v>1417</v>
      </c>
      <c r="G1933" s="243"/>
      <c r="H1933" s="246">
        <v>1.1499999999999999</v>
      </c>
      <c r="I1933" s="247"/>
      <c r="J1933" s="243"/>
      <c r="K1933" s="243"/>
      <c r="L1933" s="248"/>
      <c r="M1933" s="249"/>
      <c r="N1933" s="250"/>
      <c r="O1933" s="250"/>
      <c r="P1933" s="250"/>
      <c r="Q1933" s="250"/>
      <c r="R1933" s="250"/>
      <c r="S1933" s="250"/>
      <c r="T1933" s="251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2" t="s">
        <v>151</v>
      </c>
      <c r="AU1933" s="252" t="s">
        <v>80</v>
      </c>
      <c r="AV1933" s="14" t="s">
        <v>80</v>
      </c>
      <c r="AW1933" s="14" t="s">
        <v>33</v>
      </c>
      <c r="AX1933" s="14" t="s">
        <v>71</v>
      </c>
      <c r="AY1933" s="252" t="s">
        <v>140</v>
      </c>
    </row>
    <row r="1934" s="14" customFormat="1">
      <c r="A1934" s="14"/>
      <c r="B1934" s="242"/>
      <c r="C1934" s="243"/>
      <c r="D1934" s="233" t="s">
        <v>151</v>
      </c>
      <c r="E1934" s="244" t="s">
        <v>18</v>
      </c>
      <c r="F1934" s="245" t="s">
        <v>1418</v>
      </c>
      <c r="G1934" s="243"/>
      <c r="H1934" s="246">
        <v>2.1499999999999999</v>
      </c>
      <c r="I1934" s="247"/>
      <c r="J1934" s="243"/>
      <c r="K1934" s="243"/>
      <c r="L1934" s="248"/>
      <c r="M1934" s="249"/>
      <c r="N1934" s="250"/>
      <c r="O1934" s="250"/>
      <c r="P1934" s="250"/>
      <c r="Q1934" s="250"/>
      <c r="R1934" s="250"/>
      <c r="S1934" s="250"/>
      <c r="T1934" s="251"/>
      <c r="U1934" s="14"/>
      <c r="V1934" s="14"/>
      <c r="W1934" s="14"/>
      <c r="X1934" s="14"/>
      <c r="Y1934" s="14"/>
      <c r="Z1934" s="14"/>
      <c r="AA1934" s="14"/>
      <c r="AB1934" s="14"/>
      <c r="AC1934" s="14"/>
      <c r="AD1934" s="14"/>
      <c r="AE1934" s="14"/>
      <c r="AT1934" s="252" t="s">
        <v>151</v>
      </c>
      <c r="AU1934" s="252" t="s">
        <v>80</v>
      </c>
      <c r="AV1934" s="14" t="s">
        <v>80</v>
      </c>
      <c r="AW1934" s="14" t="s">
        <v>33</v>
      </c>
      <c r="AX1934" s="14" t="s">
        <v>71</v>
      </c>
      <c r="AY1934" s="252" t="s">
        <v>140</v>
      </c>
    </row>
    <row r="1935" s="13" customFormat="1">
      <c r="A1935" s="13"/>
      <c r="B1935" s="231"/>
      <c r="C1935" s="232"/>
      <c r="D1935" s="233" t="s">
        <v>151</v>
      </c>
      <c r="E1935" s="234" t="s">
        <v>18</v>
      </c>
      <c r="F1935" s="235" t="s">
        <v>372</v>
      </c>
      <c r="G1935" s="232"/>
      <c r="H1935" s="234" t="s">
        <v>18</v>
      </c>
      <c r="I1935" s="236"/>
      <c r="J1935" s="232"/>
      <c r="K1935" s="232"/>
      <c r="L1935" s="237"/>
      <c r="M1935" s="238"/>
      <c r="N1935" s="239"/>
      <c r="O1935" s="239"/>
      <c r="P1935" s="239"/>
      <c r="Q1935" s="239"/>
      <c r="R1935" s="239"/>
      <c r="S1935" s="239"/>
      <c r="T1935" s="240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T1935" s="241" t="s">
        <v>151</v>
      </c>
      <c r="AU1935" s="241" t="s">
        <v>80</v>
      </c>
      <c r="AV1935" s="13" t="s">
        <v>78</v>
      </c>
      <c r="AW1935" s="13" t="s">
        <v>33</v>
      </c>
      <c r="AX1935" s="13" t="s">
        <v>71</v>
      </c>
      <c r="AY1935" s="241" t="s">
        <v>140</v>
      </c>
    </row>
    <row r="1936" s="14" customFormat="1">
      <c r="A1936" s="14"/>
      <c r="B1936" s="242"/>
      <c r="C1936" s="243"/>
      <c r="D1936" s="233" t="s">
        <v>151</v>
      </c>
      <c r="E1936" s="244" t="s">
        <v>18</v>
      </c>
      <c r="F1936" s="245" t="s">
        <v>1419</v>
      </c>
      <c r="G1936" s="243"/>
      <c r="H1936" s="246">
        <v>0.59999999999999998</v>
      </c>
      <c r="I1936" s="247"/>
      <c r="J1936" s="243"/>
      <c r="K1936" s="243"/>
      <c r="L1936" s="248"/>
      <c r="M1936" s="249"/>
      <c r="N1936" s="250"/>
      <c r="O1936" s="250"/>
      <c r="P1936" s="250"/>
      <c r="Q1936" s="250"/>
      <c r="R1936" s="250"/>
      <c r="S1936" s="250"/>
      <c r="T1936" s="251"/>
      <c r="U1936" s="14"/>
      <c r="V1936" s="14"/>
      <c r="W1936" s="14"/>
      <c r="X1936" s="14"/>
      <c r="Y1936" s="14"/>
      <c r="Z1936" s="14"/>
      <c r="AA1936" s="14"/>
      <c r="AB1936" s="14"/>
      <c r="AC1936" s="14"/>
      <c r="AD1936" s="14"/>
      <c r="AE1936" s="14"/>
      <c r="AT1936" s="252" t="s">
        <v>151</v>
      </c>
      <c r="AU1936" s="252" t="s">
        <v>80</v>
      </c>
      <c r="AV1936" s="14" t="s">
        <v>80</v>
      </c>
      <c r="AW1936" s="14" t="s">
        <v>33</v>
      </c>
      <c r="AX1936" s="14" t="s">
        <v>71</v>
      </c>
      <c r="AY1936" s="252" t="s">
        <v>140</v>
      </c>
    </row>
    <row r="1937" s="14" customFormat="1">
      <c r="A1937" s="14"/>
      <c r="B1937" s="242"/>
      <c r="C1937" s="243"/>
      <c r="D1937" s="233" t="s">
        <v>151</v>
      </c>
      <c r="E1937" s="244" t="s">
        <v>18</v>
      </c>
      <c r="F1937" s="245" t="s">
        <v>1420</v>
      </c>
      <c r="G1937" s="243"/>
      <c r="H1937" s="246">
        <v>0.23000000000000001</v>
      </c>
      <c r="I1937" s="247"/>
      <c r="J1937" s="243"/>
      <c r="K1937" s="243"/>
      <c r="L1937" s="248"/>
      <c r="M1937" s="249"/>
      <c r="N1937" s="250"/>
      <c r="O1937" s="250"/>
      <c r="P1937" s="250"/>
      <c r="Q1937" s="250"/>
      <c r="R1937" s="250"/>
      <c r="S1937" s="250"/>
      <c r="T1937" s="251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2" t="s">
        <v>151</v>
      </c>
      <c r="AU1937" s="252" t="s">
        <v>80</v>
      </c>
      <c r="AV1937" s="14" t="s">
        <v>80</v>
      </c>
      <c r="AW1937" s="14" t="s">
        <v>33</v>
      </c>
      <c r="AX1937" s="14" t="s">
        <v>71</v>
      </c>
      <c r="AY1937" s="252" t="s">
        <v>140</v>
      </c>
    </row>
    <row r="1938" s="14" customFormat="1">
      <c r="A1938" s="14"/>
      <c r="B1938" s="242"/>
      <c r="C1938" s="243"/>
      <c r="D1938" s="233" t="s">
        <v>151</v>
      </c>
      <c r="E1938" s="244" t="s">
        <v>18</v>
      </c>
      <c r="F1938" s="245" t="s">
        <v>1421</v>
      </c>
      <c r="G1938" s="243"/>
      <c r="H1938" s="246">
        <v>4.9000000000000004</v>
      </c>
      <c r="I1938" s="247"/>
      <c r="J1938" s="243"/>
      <c r="K1938" s="243"/>
      <c r="L1938" s="248"/>
      <c r="M1938" s="249"/>
      <c r="N1938" s="250"/>
      <c r="O1938" s="250"/>
      <c r="P1938" s="250"/>
      <c r="Q1938" s="250"/>
      <c r="R1938" s="250"/>
      <c r="S1938" s="250"/>
      <c r="T1938" s="251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52" t="s">
        <v>151</v>
      </c>
      <c r="AU1938" s="252" t="s">
        <v>80</v>
      </c>
      <c r="AV1938" s="14" t="s">
        <v>80</v>
      </c>
      <c r="AW1938" s="14" t="s">
        <v>33</v>
      </c>
      <c r="AX1938" s="14" t="s">
        <v>71</v>
      </c>
      <c r="AY1938" s="252" t="s">
        <v>140</v>
      </c>
    </row>
    <row r="1939" s="14" customFormat="1">
      <c r="A1939" s="14"/>
      <c r="B1939" s="242"/>
      <c r="C1939" s="243"/>
      <c r="D1939" s="233" t="s">
        <v>151</v>
      </c>
      <c r="E1939" s="244" t="s">
        <v>18</v>
      </c>
      <c r="F1939" s="245" t="s">
        <v>1422</v>
      </c>
      <c r="G1939" s="243"/>
      <c r="H1939" s="246">
        <v>3.5499999999999998</v>
      </c>
      <c r="I1939" s="247"/>
      <c r="J1939" s="243"/>
      <c r="K1939" s="243"/>
      <c r="L1939" s="248"/>
      <c r="M1939" s="249"/>
      <c r="N1939" s="250"/>
      <c r="O1939" s="250"/>
      <c r="P1939" s="250"/>
      <c r="Q1939" s="250"/>
      <c r="R1939" s="250"/>
      <c r="S1939" s="250"/>
      <c r="T1939" s="251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52" t="s">
        <v>151</v>
      </c>
      <c r="AU1939" s="252" t="s">
        <v>80</v>
      </c>
      <c r="AV1939" s="14" t="s">
        <v>80</v>
      </c>
      <c r="AW1939" s="14" t="s">
        <v>33</v>
      </c>
      <c r="AX1939" s="14" t="s">
        <v>71</v>
      </c>
      <c r="AY1939" s="252" t="s">
        <v>140</v>
      </c>
    </row>
    <row r="1940" s="14" customFormat="1">
      <c r="A1940" s="14"/>
      <c r="B1940" s="242"/>
      <c r="C1940" s="243"/>
      <c r="D1940" s="233" t="s">
        <v>151</v>
      </c>
      <c r="E1940" s="244" t="s">
        <v>18</v>
      </c>
      <c r="F1940" s="245" t="s">
        <v>331</v>
      </c>
      <c r="G1940" s="243"/>
      <c r="H1940" s="246">
        <v>1</v>
      </c>
      <c r="I1940" s="247"/>
      <c r="J1940" s="243"/>
      <c r="K1940" s="243"/>
      <c r="L1940" s="248"/>
      <c r="M1940" s="249"/>
      <c r="N1940" s="250"/>
      <c r="O1940" s="250"/>
      <c r="P1940" s="250"/>
      <c r="Q1940" s="250"/>
      <c r="R1940" s="250"/>
      <c r="S1940" s="250"/>
      <c r="T1940" s="251"/>
      <c r="U1940" s="14"/>
      <c r="V1940" s="14"/>
      <c r="W1940" s="14"/>
      <c r="X1940" s="14"/>
      <c r="Y1940" s="14"/>
      <c r="Z1940" s="14"/>
      <c r="AA1940" s="14"/>
      <c r="AB1940" s="14"/>
      <c r="AC1940" s="14"/>
      <c r="AD1940" s="14"/>
      <c r="AE1940" s="14"/>
      <c r="AT1940" s="252" t="s">
        <v>151</v>
      </c>
      <c r="AU1940" s="252" t="s">
        <v>80</v>
      </c>
      <c r="AV1940" s="14" t="s">
        <v>80</v>
      </c>
      <c r="AW1940" s="14" t="s">
        <v>33</v>
      </c>
      <c r="AX1940" s="14" t="s">
        <v>71</v>
      </c>
      <c r="AY1940" s="252" t="s">
        <v>140</v>
      </c>
    </row>
    <row r="1941" s="15" customFormat="1">
      <c r="A1941" s="15"/>
      <c r="B1941" s="253"/>
      <c r="C1941" s="254"/>
      <c r="D1941" s="233" t="s">
        <v>151</v>
      </c>
      <c r="E1941" s="255" t="s">
        <v>18</v>
      </c>
      <c r="F1941" s="256" t="s">
        <v>154</v>
      </c>
      <c r="G1941" s="254"/>
      <c r="H1941" s="257">
        <v>18.43</v>
      </c>
      <c r="I1941" s="258"/>
      <c r="J1941" s="254"/>
      <c r="K1941" s="254"/>
      <c r="L1941" s="259"/>
      <c r="M1941" s="260"/>
      <c r="N1941" s="261"/>
      <c r="O1941" s="261"/>
      <c r="P1941" s="261"/>
      <c r="Q1941" s="261"/>
      <c r="R1941" s="261"/>
      <c r="S1941" s="261"/>
      <c r="T1941" s="262"/>
      <c r="U1941" s="15"/>
      <c r="V1941" s="15"/>
      <c r="W1941" s="15"/>
      <c r="X1941" s="15"/>
      <c r="Y1941" s="15"/>
      <c r="Z1941" s="15"/>
      <c r="AA1941" s="15"/>
      <c r="AB1941" s="15"/>
      <c r="AC1941" s="15"/>
      <c r="AD1941" s="15"/>
      <c r="AE1941" s="15"/>
      <c r="AT1941" s="263" t="s">
        <v>151</v>
      </c>
      <c r="AU1941" s="263" t="s">
        <v>80</v>
      </c>
      <c r="AV1941" s="15" t="s">
        <v>147</v>
      </c>
      <c r="AW1941" s="15" t="s">
        <v>33</v>
      </c>
      <c r="AX1941" s="15" t="s">
        <v>78</v>
      </c>
      <c r="AY1941" s="263" t="s">
        <v>140</v>
      </c>
    </row>
    <row r="1942" s="2" customFormat="1" ht="16.5" customHeight="1">
      <c r="A1942" s="40"/>
      <c r="B1942" s="41"/>
      <c r="C1942" s="214" t="s">
        <v>1427</v>
      </c>
      <c r="D1942" s="214" t="s">
        <v>142</v>
      </c>
      <c r="E1942" s="215" t="s">
        <v>1428</v>
      </c>
      <c r="F1942" s="216" t="s">
        <v>1429</v>
      </c>
      <c r="G1942" s="217" t="s">
        <v>145</v>
      </c>
      <c r="H1942" s="218">
        <v>18.43</v>
      </c>
      <c r="I1942" s="219"/>
      <c r="J1942" s="218">
        <f>ROUND(I1942*H1942,2)</f>
        <v>0</v>
      </c>
      <c r="K1942" s="216" t="s">
        <v>146</v>
      </c>
      <c r="L1942" s="46"/>
      <c r="M1942" s="220" t="s">
        <v>18</v>
      </c>
      <c r="N1942" s="221" t="s">
        <v>42</v>
      </c>
      <c r="O1942" s="86"/>
      <c r="P1942" s="222">
        <f>O1942*H1942</f>
        <v>0</v>
      </c>
      <c r="Q1942" s="222">
        <v>0</v>
      </c>
      <c r="R1942" s="222">
        <f>Q1942*H1942</f>
        <v>0</v>
      </c>
      <c r="S1942" s="222">
        <v>0.01098</v>
      </c>
      <c r="T1942" s="223">
        <f>S1942*H1942</f>
        <v>0.2023614</v>
      </c>
      <c r="U1942" s="40"/>
      <c r="V1942" s="40"/>
      <c r="W1942" s="40"/>
      <c r="X1942" s="40"/>
      <c r="Y1942" s="40"/>
      <c r="Z1942" s="40"/>
      <c r="AA1942" s="40"/>
      <c r="AB1942" s="40"/>
      <c r="AC1942" s="40"/>
      <c r="AD1942" s="40"/>
      <c r="AE1942" s="40"/>
      <c r="AR1942" s="224" t="s">
        <v>281</v>
      </c>
      <c r="AT1942" s="224" t="s">
        <v>142</v>
      </c>
      <c r="AU1942" s="224" t="s">
        <v>80</v>
      </c>
      <c r="AY1942" s="19" t="s">
        <v>140</v>
      </c>
      <c r="BE1942" s="225">
        <f>IF(N1942="základní",J1942,0)</f>
        <v>0</v>
      </c>
      <c r="BF1942" s="225">
        <f>IF(N1942="snížená",J1942,0)</f>
        <v>0</v>
      </c>
      <c r="BG1942" s="225">
        <f>IF(N1942="zákl. přenesená",J1942,0)</f>
        <v>0</v>
      </c>
      <c r="BH1942" s="225">
        <f>IF(N1942="sníž. přenesená",J1942,0)</f>
        <v>0</v>
      </c>
      <c r="BI1942" s="225">
        <f>IF(N1942="nulová",J1942,0)</f>
        <v>0</v>
      </c>
      <c r="BJ1942" s="19" t="s">
        <v>78</v>
      </c>
      <c r="BK1942" s="225">
        <f>ROUND(I1942*H1942,2)</f>
        <v>0</v>
      </c>
      <c r="BL1942" s="19" t="s">
        <v>281</v>
      </c>
      <c r="BM1942" s="224" t="s">
        <v>1430</v>
      </c>
    </row>
    <row r="1943" s="2" customFormat="1">
      <c r="A1943" s="40"/>
      <c r="B1943" s="41"/>
      <c r="C1943" s="42"/>
      <c r="D1943" s="226" t="s">
        <v>149</v>
      </c>
      <c r="E1943" s="42"/>
      <c r="F1943" s="227" t="s">
        <v>1431</v>
      </c>
      <c r="G1943" s="42"/>
      <c r="H1943" s="42"/>
      <c r="I1943" s="228"/>
      <c r="J1943" s="42"/>
      <c r="K1943" s="42"/>
      <c r="L1943" s="46"/>
      <c r="M1943" s="229"/>
      <c r="N1943" s="230"/>
      <c r="O1943" s="86"/>
      <c r="P1943" s="86"/>
      <c r="Q1943" s="86"/>
      <c r="R1943" s="86"/>
      <c r="S1943" s="86"/>
      <c r="T1943" s="87"/>
      <c r="U1943" s="40"/>
      <c r="V1943" s="40"/>
      <c r="W1943" s="40"/>
      <c r="X1943" s="40"/>
      <c r="Y1943" s="40"/>
      <c r="Z1943" s="40"/>
      <c r="AA1943" s="40"/>
      <c r="AB1943" s="40"/>
      <c r="AC1943" s="40"/>
      <c r="AD1943" s="40"/>
      <c r="AE1943" s="40"/>
      <c r="AT1943" s="19" t="s">
        <v>149</v>
      </c>
      <c r="AU1943" s="19" t="s">
        <v>80</v>
      </c>
    </row>
    <row r="1944" s="13" customFormat="1">
      <c r="A1944" s="13"/>
      <c r="B1944" s="231"/>
      <c r="C1944" s="232"/>
      <c r="D1944" s="233" t="s">
        <v>151</v>
      </c>
      <c r="E1944" s="234" t="s">
        <v>18</v>
      </c>
      <c r="F1944" s="235" t="s">
        <v>1414</v>
      </c>
      <c r="G1944" s="232"/>
      <c r="H1944" s="234" t="s">
        <v>18</v>
      </c>
      <c r="I1944" s="236"/>
      <c r="J1944" s="232"/>
      <c r="K1944" s="232"/>
      <c r="L1944" s="237"/>
      <c r="M1944" s="238"/>
      <c r="N1944" s="239"/>
      <c r="O1944" s="239"/>
      <c r="P1944" s="239"/>
      <c r="Q1944" s="239"/>
      <c r="R1944" s="239"/>
      <c r="S1944" s="239"/>
      <c r="T1944" s="240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41" t="s">
        <v>151</v>
      </c>
      <c r="AU1944" s="241" t="s">
        <v>80</v>
      </c>
      <c r="AV1944" s="13" t="s">
        <v>78</v>
      </c>
      <c r="AW1944" s="13" t="s">
        <v>33</v>
      </c>
      <c r="AX1944" s="13" t="s">
        <v>71</v>
      </c>
      <c r="AY1944" s="241" t="s">
        <v>140</v>
      </c>
    </row>
    <row r="1945" s="13" customFormat="1">
      <c r="A1945" s="13"/>
      <c r="B1945" s="231"/>
      <c r="C1945" s="232"/>
      <c r="D1945" s="233" t="s">
        <v>151</v>
      </c>
      <c r="E1945" s="234" t="s">
        <v>18</v>
      </c>
      <c r="F1945" s="235" t="s">
        <v>628</v>
      </c>
      <c r="G1945" s="232"/>
      <c r="H1945" s="234" t="s">
        <v>18</v>
      </c>
      <c r="I1945" s="236"/>
      <c r="J1945" s="232"/>
      <c r="K1945" s="232"/>
      <c r="L1945" s="237"/>
      <c r="M1945" s="238"/>
      <c r="N1945" s="239"/>
      <c r="O1945" s="239"/>
      <c r="P1945" s="239"/>
      <c r="Q1945" s="239"/>
      <c r="R1945" s="239"/>
      <c r="S1945" s="239"/>
      <c r="T1945" s="240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41" t="s">
        <v>151</v>
      </c>
      <c r="AU1945" s="241" t="s">
        <v>80</v>
      </c>
      <c r="AV1945" s="13" t="s">
        <v>78</v>
      </c>
      <c r="AW1945" s="13" t="s">
        <v>33</v>
      </c>
      <c r="AX1945" s="13" t="s">
        <v>71</v>
      </c>
      <c r="AY1945" s="241" t="s">
        <v>140</v>
      </c>
    </row>
    <row r="1946" s="14" customFormat="1">
      <c r="A1946" s="14"/>
      <c r="B1946" s="242"/>
      <c r="C1946" s="243"/>
      <c r="D1946" s="233" t="s">
        <v>151</v>
      </c>
      <c r="E1946" s="244" t="s">
        <v>18</v>
      </c>
      <c r="F1946" s="245" t="s">
        <v>1415</v>
      </c>
      <c r="G1946" s="243"/>
      <c r="H1946" s="246">
        <v>1.75</v>
      </c>
      <c r="I1946" s="247"/>
      <c r="J1946" s="243"/>
      <c r="K1946" s="243"/>
      <c r="L1946" s="248"/>
      <c r="M1946" s="249"/>
      <c r="N1946" s="250"/>
      <c r="O1946" s="250"/>
      <c r="P1946" s="250"/>
      <c r="Q1946" s="250"/>
      <c r="R1946" s="250"/>
      <c r="S1946" s="250"/>
      <c r="T1946" s="251"/>
      <c r="U1946" s="14"/>
      <c r="V1946" s="14"/>
      <c r="W1946" s="14"/>
      <c r="X1946" s="14"/>
      <c r="Y1946" s="14"/>
      <c r="Z1946" s="14"/>
      <c r="AA1946" s="14"/>
      <c r="AB1946" s="14"/>
      <c r="AC1946" s="14"/>
      <c r="AD1946" s="14"/>
      <c r="AE1946" s="14"/>
      <c r="AT1946" s="252" t="s">
        <v>151</v>
      </c>
      <c r="AU1946" s="252" t="s">
        <v>80</v>
      </c>
      <c r="AV1946" s="14" t="s">
        <v>80</v>
      </c>
      <c r="AW1946" s="14" t="s">
        <v>33</v>
      </c>
      <c r="AX1946" s="14" t="s">
        <v>71</v>
      </c>
      <c r="AY1946" s="252" t="s">
        <v>140</v>
      </c>
    </row>
    <row r="1947" s="14" customFormat="1">
      <c r="A1947" s="14"/>
      <c r="B1947" s="242"/>
      <c r="C1947" s="243"/>
      <c r="D1947" s="233" t="s">
        <v>151</v>
      </c>
      <c r="E1947" s="244" t="s">
        <v>18</v>
      </c>
      <c r="F1947" s="245" t="s">
        <v>1415</v>
      </c>
      <c r="G1947" s="243"/>
      <c r="H1947" s="246">
        <v>1.75</v>
      </c>
      <c r="I1947" s="247"/>
      <c r="J1947" s="243"/>
      <c r="K1947" s="243"/>
      <c r="L1947" s="248"/>
      <c r="M1947" s="249"/>
      <c r="N1947" s="250"/>
      <c r="O1947" s="250"/>
      <c r="P1947" s="250"/>
      <c r="Q1947" s="250"/>
      <c r="R1947" s="250"/>
      <c r="S1947" s="250"/>
      <c r="T1947" s="251"/>
      <c r="U1947" s="14"/>
      <c r="V1947" s="14"/>
      <c r="W1947" s="14"/>
      <c r="X1947" s="14"/>
      <c r="Y1947" s="14"/>
      <c r="Z1947" s="14"/>
      <c r="AA1947" s="14"/>
      <c r="AB1947" s="14"/>
      <c r="AC1947" s="14"/>
      <c r="AD1947" s="14"/>
      <c r="AE1947" s="14"/>
      <c r="AT1947" s="252" t="s">
        <v>151</v>
      </c>
      <c r="AU1947" s="252" t="s">
        <v>80</v>
      </c>
      <c r="AV1947" s="14" t="s">
        <v>80</v>
      </c>
      <c r="AW1947" s="14" t="s">
        <v>33</v>
      </c>
      <c r="AX1947" s="14" t="s">
        <v>71</v>
      </c>
      <c r="AY1947" s="252" t="s">
        <v>140</v>
      </c>
    </row>
    <row r="1948" s="14" customFormat="1">
      <c r="A1948" s="14"/>
      <c r="B1948" s="242"/>
      <c r="C1948" s="243"/>
      <c r="D1948" s="233" t="s">
        <v>151</v>
      </c>
      <c r="E1948" s="244" t="s">
        <v>18</v>
      </c>
      <c r="F1948" s="245" t="s">
        <v>1416</v>
      </c>
      <c r="G1948" s="243"/>
      <c r="H1948" s="246">
        <v>1.3500000000000001</v>
      </c>
      <c r="I1948" s="247"/>
      <c r="J1948" s="243"/>
      <c r="K1948" s="243"/>
      <c r="L1948" s="248"/>
      <c r="M1948" s="249"/>
      <c r="N1948" s="250"/>
      <c r="O1948" s="250"/>
      <c r="P1948" s="250"/>
      <c r="Q1948" s="250"/>
      <c r="R1948" s="250"/>
      <c r="S1948" s="250"/>
      <c r="T1948" s="251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52" t="s">
        <v>151</v>
      </c>
      <c r="AU1948" s="252" t="s">
        <v>80</v>
      </c>
      <c r="AV1948" s="14" t="s">
        <v>80</v>
      </c>
      <c r="AW1948" s="14" t="s">
        <v>33</v>
      </c>
      <c r="AX1948" s="14" t="s">
        <v>71</v>
      </c>
      <c r="AY1948" s="252" t="s">
        <v>140</v>
      </c>
    </row>
    <row r="1949" s="14" customFormat="1">
      <c r="A1949" s="14"/>
      <c r="B1949" s="242"/>
      <c r="C1949" s="243"/>
      <c r="D1949" s="233" t="s">
        <v>151</v>
      </c>
      <c r="E1949" s="244" t="s">
        <v>18</v>
      </c>
      <c r="F1949" s="245" t="s">
        <v>1417</v>
      </c>
      <c r="G1949" s="243"/>
      <c r="H1949" s="246">
        <v>1.1499999999999999</v>
      </c>
      <c r="I1949" s="247"/>
      <c r="J1949" s="243"/>
      <c r="K1949" s="243"/>
      <c r="L1949" s="248"/>
      <c r="M1949" s="249"/>
      <c r="N1949" s="250"/>
      <c r="O1949" s="250"/>
      <c r="P1949" s="250"/>
      <c r="Q1949" s="250"/>
      <c r="R1949" s="250"/>
      <c r="S1949" s="250"/>
      <c r="T1949" s="251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52" t="s">
        <v>151</v>
      </c>
      <c r="AU1949" s="252" t="s">
        <v>80</v>
      </c>
      <c r="AV1949" s="14" t="s">
        <v>80</v>
      </c>
      <c r="AW1949" s="14" t="s">
        <v>33</v>
      </c>
      <c r="AX1949" s="14" t="s">
        <v>71</v>
      </c>
      <c r="AY1949" s="252" t="s">
        <v>140</v>
      </c>
    </row>
    <row r="1950" s="14" customFormat="1">
      <c r="A1950" s="14"/>
      <c r="B1950" s="242"/>
      <c r="C1950" s="243"/>
      <c r="D1950" s="233" t="s">
        <v>151</v>
      </c>
      <c r="E1950" s="244" t="s">
        <v>18</v>
      </c>
      <c r="F1950" s="245" t="s">
        <v>1418</v>
      </c>
      <c r="G1950" s="243"/>
      <c r="H1950" s="246">
        <v>2.1499999999999999</v>
      </c>
      <c r="I1950" s="247"/>
      <c r="J1950" s="243"/>
      <c r="K1950" s="243"/>
      <c r="L1950" s="248"/>
      <c r="M1950" s="249"/>
      <c r="N1950" s="250"/>
      <c r="O1950" s="250"/>
      <c r="P1950" s="250"/>
      <c r="Q1950" s="250"/>
      <c r="R1950" s="250"/>
      <c r="S1950" s="250"/>
      <c r="T1950" s="251"/>
      <c r="U1950" s="14"/>
      <c r="V1950" s="14"/>
      <c r="W1950" s="14"/>
      <c r="X1950" s="14"/>
      <c r="Y1950" s="14"/>
      <c r="Z1950" s="14"/>
      <c r="AA1950" s="14"/>
      <c r="AB1950" s="14"/>
      <c r="AC1950" s="14"/>
      <c r="AD1950" s="14"/>
      <c r="AE1950" s="14"/>
      <c r="AT1950" s="252" t="s">
        <v>151</v>
      </c>
      <c r="AU1950" s="252" t="s">
        <v>80</v>
      </c>
      <c r="AV1950" s="14" t="s">
        <v>80</v>
      </c>
      <c r="AW1950" s="14" t="s">
        <v>33</v>
      </c>
      <c r="AX1950" s="14" t="s">
        <v>71</v>
      </c>
      <c r="AY1950" s="252" t="s">
        <v>140</v>
      </c>
    </row>
    <row r="1951" s="13" customFormat="1">
      <c r="A1951" s="13"/>
      <c r="B1951" s="231"/>
      <c r="C1951" s="232"/>
      <c r="D1951" s="233" t="s">
        <v>151</v>
      </c>
      <c r="E1951" s="234" t="s">
        <v>18</v>
      </c>
      <c r="F1951" s="235" t="s">
        <v>372</v>
      </c>
      <c r="G1951" s="232"/>
      <c r="H1951" s="234" t="s">
        <v>18</v>
      </c>
      <c r="I1951" s="236"/>
      <c r="J1951" s="232"/>
      <c r="K1951" s="232"/>
      <c r="L1951" s="237"/>
      <c r="M1951" s="238"/>
      <c r="N1951" s="239"/>
      <c r="O1951" s="239"/>
      <c r="P1951" s="239"/>
      <c r="Q1951" s="239"/>
      <c r="R1951" s="239"/>
      <c r="S1951" s="239"/>
      <c r="T1951" s="240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41" t="s">
        <v>151</v>
      </c>
      <c r="AU1951" s="241" t="s">
        <v>80</v>
      </c>
      <c r="AV1951" s="13" t="s">
        <v>78</v>
      </c>
      <c r="AW1951" s="13" t="s">
        <v>33</v>
      </c>
      <c r="AX1951" s="13" t="s">
        <v>71</v>
      </c>
      <c r="AY1951" s="241" t="s">
        <v>140</v>
      </c>
    </row>
    <row r="1952" s="14" customFormat="1">
      <c r="A1952" s="14"/>
      <c r="B1952" s="242"/>
      <c r="C1952" s="243"/>
      <c r="D1952" s="233" t="s">
        <v>151</v>
      </c>
      <c r="E1952" s="244" t="s">
        <v>18</v>
      </c>
      <c r="F1952" s="245" t="s">
        <v>1419</v>
      </c>
      <c r="G1952" s="243"/>
      <c r="H1952" s="246">
        <v>0.59999999999999998</v>
      </c>
      <c r="I1952" s="247"/>
      <c r="J1952" s="243"/>
      <c r="K1952" s="243"/>
      <c r="L1952" s="248"/>
      <c r="M1952" s="249"/>
      <c r="N1952" s="250"/>
      <c r="O1952" s="250"/>
      <c r="P1952" s="250"/>
      <c r="Q1952" s="250"/>
      <c r="R1952" s="250"/>
      <c r="S1952" s="250"/>
      <c r="T1952" s="251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52" t="s">
        <v>151</v>
      </c>
      <c r="AU1952" s="252" t="s">
        <v>80</v>
      </c>
      <c r="AV1952" s="14" t="s">
        <v>80</v>
      </c>
      <c r="AW1952" s="14" t="s">
        <v>33</v>
      </c>
      <c r="AX1952" s="14" t="s">
        <v>71</v>
      </c>
      <c r="AY1952" s="252" t="s">
        <v>140</v>
      </c>
    </row>
    <row r="1953" s="14" customFormat="1">
      <c r="A1953" s="14"/>
      <c r="B1953" s="242"/>
      <c r="C1953" s="243"/>
      <c r="D1953" s="233" t="s">
        <v>151</v>
      </c>
      <c r="E1953" s="244" t="s">
        <v>18</v>
      </c>
      <c r="F1953" s="245" t="s">
        <v>1420</v>
      </c>
      <c r="G1953" s="243"/>
      <c r="H1953" s="246">
        <v>0.23000000000000001</v>
      </c>
      <c r="I1953" s="247"/>
      <c r="J1953" s="243"/>
      <c r="K1953" s="243"/>
      <c r="L1953" s="248"/>
      <c r="M1953" s="249"/>
      <c r="N1953" s="250"/>
      <c r="O1953" s="250"/>
      <c r="P1953" s="250"/>
      <c r="Q1953" s="250"/>
      <c r="R1953" s="250"/>
      <c r="S1953" s="250"/>
      <c r="T1953" s="251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52" t="s">
        <v>151</v>
      </c>
      <c r="AU1953" s="252" t="s">
        <v>80</v>
      </c>
      <c r="AV1953" s="14" t="s">
        <v>80</v>
      </c>
      <c r="AW1953" s="14" t="s">
        <v>33</v>
      </c>
      <c r="AX1953" s="14" t="s">
        <v>71</v>
      </c>
      <c r="AY1953" s="252" t="s">
        <v>140</v>
      </c>
    </row>
    <row r="1954" s="14" customFormat="1">
      <c r="A1954" s="14"/>
      <c r="B1954" s="242"/>
      <c r="C1954" s="243"/>
      <c r="D1954" s="233" t="s">
        <v>151</v>
      </c>
      <c r="E1954" s="244" t="s">
        <v>18</v>
      </c>
      <c r="F1954" s="245" t="s">
        <v>1421</v>
      </c>
      <c r="G1954" s="243"/>
      <c r="H1954" s="246">
        <v>4.9000000000000004</v>
      </c>
      <c r="I1954" s="247"/>
      <c r="J1954" s="243"/>
      <c r="K1954" s="243"/>
      <c r="L1954" s="248"/>
      <c r="M1954" s="249"/>
      <c r="N1954" s="250"/>
      <c r="O1954" s="250"/>
      <c r="P1954" s="250"/>
      <c r="Q1954" s="250"/>
      <c r="R1954" s="250"/>
      <c r="S1954" s="250"/>
      <c r="T1954" s="251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52" t="s">
        <v>151</v>
      </c>
      <c r="AU1954" s="252" t="s">
        <v>80</v>
      </c>
      <c r="AV1954" s="14" t="s">
        <v>80</v>
      </c>
      <c r="AW1954" s="14" t="s">
        <v>33</v>
      </c>
      <c r="AX1954" s="14" t="s">
        <v>71</v>
      </c>
      <c r="AY1954" s="252" t="s">
        <v>140</v>
      </c>
    </row>
    <row r="1955" s="14" customFormat="1">
      <c r="A1955" s="14"/>
      <c r="B1955" s="242"/>
      <c r="C1955" s="243"/>
      <c r="D1955" s="233" t="s">
        <v>151</v>
      </c>
      <c r="E1955" s="244" t="s">
        <v>18</v>
      </c>
      <c r="F1955" s="245" t="s">
        <v>1422</v>
      </c>
      <c r="G1955" s="243"/>
      <c r="H1955" s="246">
        <v>3.5499999999999998</v>
      </c>
      <c r="I1955" s="247"/>
      <c r="J1955" s="243"/>
      <c r="K1955" s="243"/>
      <c r="L1955" s="248"/>
      <c r="M1955" s="249"/>
      <c r="N1955" s="250"/>
      <c r="O1955" s="250"/>
      <c r="P1955" s="250"/>
      <c r="Q1955" s="250"/>
      <c r="R1955" s="250"/>
      <c r="S1955" s="250"/>
      <c r="T1955" s="251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52" t="s">
        <v>151</v>
      </c>
      <c r="AU1955" s="252" t="s">
        <v>80</v>
      </c>
      <c r="AV1955" s="14" t="s">
        <v>80</v>
      </c>
      <c r="AW1955" s="14" t="s">
        <v>33</v>
      </c>
      <c r="AX1955" s="14" t="s">
        <v>71</v>
      </c>
      <c r="AY1955" s="252" t="s">
        <v>140</v>
      </c>
    </row>
    <row r="1956" s="14" customFormat="1">
      <c r="A1956" s="14"/>
      <c r="B1956" s="242"/>
      <c r="C1956" s="243"/>
      <c r="D1956" s="233" t="s">
        <v>151</v>
      </c>
      <c r="E1956" s="244" t="s">
        <v>18</v>
      </c>
      <c r="F1956" s="245" t="s">
        <v>331</v>
      </c>
      <c r="G1956" s="243"/>
      <c r="H1956" s="246">
        <v>1</v>
      </c>
      <c r="I1956" s="247"/>
      <c r="J1956" s="243"/>
      <c r="K1956" s="243"/>
      <c r="L1956" s="248"/>
      <c r="M1956" s="249"/>
      <c r="N1956" s="250"/>
      <c r="O1956" s="250"/>
      <c r="P1956" s="250"/>
      <c r="Q1956" s="250"/>
      <c r="R1956" s="250"/>
      <c r="S1956" s="250"/>
      <c r="T1956" s="251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52" t="s">
        <v>151</v>
      </c>
      <c r="AU1956" s="252" t="s">
        <v>80</v>
      </c>
      <c r="AV1956" s="14" t="s">
        <v>80</v>
      </c>
      <c r="AW1956" s="14" t="s">
        <v>33</v>
      </c>
      <c r="AX1956" s="14" t="s">
        <v>71</v>
      </c>
      <c r="AY1956" s="252" t="s">
        <v>140</v>
      </c>
    </row>
    <row r="1957" s="15" customFormat="1">
      <c r="A1957" s="15"/>
      <c r="B1957" s="253"/>
      <c r="C1957" s="254"/>
      <c r="D1957" s="233" t="s">
        <v>151</v>
      </c>
      <c r="E1957" s="255" t="s">
        <v>18</v>
      </c>
      <c r="F1957" s="256" t="s">
        <v>154</v>
      </c>
      <c r="G1957" s="254"/>
      <c r="H1957" s="257">
        <v>18.43</v>
      </c>
      <c r="I1957" s="258"/>
      <c r="J1957" s="254"/>
      <c r="K1957" s="254"/>
      <c r="L1957" s="259"/>
      <c r="M1957" s="260"/>
      <c r="N1957" s="261"/>
      <c r="O1957" s="261"/>
      <c r="P1957" s="261"/>
      <c r="Q1957" s="261"/>
      <c r="R1957" s="261"/>
      <c r="S1957" s="261"/>
      <c r="T1957" s="262"/>
      <c r="U1957" s="15"/>
      <c r="V1957" s="15"/>
      <c r="W1957" s="15"/>
      <c r="X1957" s="15"/>
      <c r="Y1957" s="15"/>
      <c r="Z1957" s="15"/>
      <c r="AA1957" s="15"/>
      <c r="AB1957" s="15"/>
      <c r="AC1957" s="15"/>
      <c r="AD1957" s="15"/>
      <c r="AE1957" s="15"/>
      <c r="AT1957" s="263" t="s">
        <v>151</v>
      </c>
      <c r="AU1957" s="263" t="s">
        <v>80</v>
      </c>
      <c r="AV1957" s="15" t="s">
        <v>147</v>
      </c>
      <c r="AW1957" s="15" t="s">
        <v>33</v>
      </c>
      <c r="AX1957" s="15" t="s">
        <v>78</v>
      </c>
      <c r="AY1957" s="263" t="s">
        <v>140</v>
      </c>
    </row>
    <row r="1958" s="2" customFormat="1" ht="16.5" customHeight="1">
      <c r="A1958" s="40"/>
      <c r="B1958" s="41"/>
      <c r="C1958" s="214" t="s">
        <v>1432</v>
      </c>
      <c r="D1958" s="214" t="s">
        <v>142</v>
      </c>
      <c r="E1958" s="215" t="s">
        <v>1433</v>
      </c>
      <c r="F1958" s="216" t="s">
        <v>1434</v>
      </c>
      <c r="G1958" s="217" t="s">
        <v>250</v>
      </c>
      <c r="H1958" s="218">
        <v>9</v>
      </c>
      <c r="I1958" s="219"/>
      <c r="J1958" s="218">
        <f>ROUND(I1958*H1958,2)</f>
        <v>0</v>
      </c>
      <c r="K1958" s="216" t="s">
        <v>146</v>
      </c>
      <c r="L1958" s="46"/>
      <c r="M1958" s="220" t="s">
        <v>18</v>
      </c>
      <c r="N1958" s="221" t="s">
        <v>42</v>
      </c>
      <c r="O1958" s="86"/>
      <c r="P1958" s="222">
        <f>O1958*H1958</f>
        <v>0</v>
      </c>
      <c r="Q1958" s="222">
        <v>0</v>
      </c>
      <c r="R1958" s="222">
        <f>Q1958*H1958</f>
        <v>0</v>
      </c>
      <c r="S1958" s="222">
        <v>0.0030000000000000001</v>
      </c>
      <c r="T1958" s="223">
        <f>S1958*H1958</f>
        <v>0.027</v>
      </c>
      <c r="U1958" s="40"/>
      <c r="V1958" s="40"/>
      <c r="W1958" s="40"/>
      <c r="X1958" s="40"/>
      <c r="Y1958" s="40"/>
      <c r="Z1958" s="40"/>
      <c r="AA1958" s="40"/>
      <c r="AB1958" s="40"/>
      <c r="AC1958" s="40"/>
      <c r="AD1958" s="40"/>
      <c r="AE1958" s="40"/>
      <c r="AR1958" s="224" t="s">
        <v>281</v>
      </c>
      <c r="AT1958" s="224" t="s">
        <v>142</v>
      </c>
      <c r="AU1958" s="224" t="s">
        <v>80</v>
      </c>
      <c r="AY1958" s="19" t="s">
        <v>140</v>
      </c>
      <c r="BE1958" s="225">
        <f>IF(N1958="základní",J1958,0)</f>
        <v>0</v>
      </c>
      <c r="BF1958" s="225">
        <f>IF(N1958="snížená",J1958,0)</f>
        <v>0</v>
      </c>
      <c r="BG1958" s="225">
        <f>IF(N1958="zákl. přenesená",J1958,0)</f>
        <v>0</v>
      </c>
      <c r="BH1958" s="225">
        <f>IF(N1958="sníž. přenesená",J1958,0)</f>
        <v>0</v>
      </c>
      <c r="BI1958" s="225">
        <f>IF(N1958="nulová",J1958,0)</f>
        <v>0</v>
      </c>
      <c r="BJ1958" s="19" t="s">
        <v>78</v>
      </c>
      <c r="BK1958" s="225">
        <f>ROUND(I1958*H1958,2)</f>
        <v>0</v>
      </c>
      <c r="BL1958" s="19" t="s">
        <v>281</v>
      </c>
      <c r="BM1958" s="224" t="s">
        <v>1435</v>
      </c>
    </row>
    <row r="1959" s="2" customFormat="1">
      <c r="A1959" s="40"/>
      <c r="B1959" s="41"/>
      <c r="C1959" s="42"/>
      <c r="D1959" s="226" t="s">
        <v>149</v>
      </c>
      <c r="E1959" s="42"/>
      <c r="F1959" s="227" t="s">
        <v>1436</v>
      </c>
      <c r="G1959" s="42"/>
      <c r="H1959" s="42"/>
      <c r="I1959" s="228"/>
      <c r="J1959" s="42"/>
      <c r="K1959" s="42"/>
      <c r="L1959" s="46"/>
      <c r="M1959" s="229"/>
      <c r="N1959" s="230"/>
      <c r="O1959" s="86"/>
      <c r="P1959" s="86"/>
      <c r="Q1959" s="86"/>
      <c r="R1959" s="86"/>
      <c r="S1959" s="86"/>
      <c r="T1959" s="87"/>
      <c r="U1959" s="40"/>
      <c r="V1959" s="40"/>
      <c r="W1959" s="40"/>
      <c r="X1959" s="40"/>
      <c r="Y1959" s="40"/>
      <c r="Z1959" s="40"/>
      <c r="AA1959" s="40"/>
      <c r="AB1959" s="40"/>
      <c r="AC1959" s="40"/>
      <c r="AD1959" s="40"/>
      <c r="AE1959" s="40"/>
      <c r="AT1959" s="19" t="s">
        <v>149</v>
      </c>
      <c r="AU1959" s="19" t="s">
        <v>80</v>
      </c>
    </row>
    <row r="1960" s="13" customFormat="1">
      <c r="A1960" s="13"/>
      <c r="B1960" s="231"/>
      <c r="C1960" s="232"/>
      <c r="D1960" s="233" t="s">
        <v>151</v>
      </c>
      <c r="E1960" s="234" t="s">
        <v>18</v>
      </c>
      <c r="F1960" s="235" t="s">
        <v>1175</v>
      </c>
      <c r="G1960" s="232"/>
      <c r="H1960" s="234" t="s">
        <v>18</v>
      </c>
      <c r="I1960" s="236"/>
      <c r="J1960" s="232"/>
      <c r="K1960" s="232"/>
      <c r="L1960" s="237"/>
      <c r="M1960" s="238"/>
      <c r="N1960" s="239"/>
      <c r="O1960" s="239"/>
      <c r="P1960" s="239"/>
      <c r="Q1960" s="239"/>
      <c r="R1960" s="239"/>
      <c r="S1960" s="239"/>
      <c r="T1960" s="240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41" t="s">
        <v>151</v>
      </c>
      <c r="AU1960" s="241" t="s">
        <v>80</v>
      </c>
      <c r="AV1960" s="13" t="s">
        <v>78</v>
      </c>
      <c r="AW1960" s="13" t="s">
        <v>33</v>
      </c>
      <c r="AX1960" s="13" t="s">
        <v>71</v>
      </c>
      <c r="AY1960" s="241" t="s">
        <v>140</v>
      </c>
    </row>
    <row r="1961" s="14" customFormat="1">
      <c r="A1961" s="14"/>
      <c r="B1961" s="242"/>
      <c r="C1961" s="243"/>
      <c r="D1961" s="233" t="s">
        <v>151</v>
      </c>
      <c r="E1961" s="244" t="s">
        <v>18</v>
      </c>
      <c r="F1961" s="245" t="s">
        <v>180</v>
      </c>
      <c r="G1961" s="243"/>
      <c r="H1961" s="246">
        <v>6</v>
      </c>
      <c r="I1961" s="247"/>
      <c r="J1961" s="243"/>
      <c r="K1961" s="243"/>
      <c r="L1961" s="248"/>
      <c r="M1961" s="249"/>
      <c r="N1961" s="250"/>
      <c r="O1961" s="250"/>
      <c r="P1961" s="250"/>
      <c r="Q1961" s="250"/>
      <c r="R1961" s="250"/>
      <c r="S1961" s="250"/>
      <c r="T1961" s="251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2" t="s">
        <v>151</v>
      </c>
      <c r="AU1961" s="252" t="s">
        <v>80</v>
      </c>
      <c r="AV1961" s="14" t="s">
        <v>80</v>
      </c>
      <c r="AW1961" s="14" t="s">
        <v>33</v>
      </c>
      <c r="AX1961" s="14" t="s">
        <v>71</v>
      </c>
      <c r="AY1961" s="252" t="s">
        <v>140</v>
      </c>
    </row>
    <row r="1962" s="13" customFormat="1">
      <c r="A1962" s="13"/>
      <c r="B1962" s="231"/>
      <c r="C1962" s="232"/>
      <c r="D1962" s="233" t="s">
        <v>151</v>
      </c>
      <c r="E1962" s="234" t="s">
        <v>18</v>
      </c>
      <c r="F1962" s="235" t="s">
        <v>1179</v>
      </c>
      <c r="G1962" s="232"/>
      <c r="H1962" s="234" t="s">
        <v>18</v>
      </c>
      <c r="I1962" s="236"/>
      <c r="J1962" s="232"/>
      <c r="K1962" s="232"/>
      <c r="L1962" s="237"/>
      <c r="M1962" s="238"/>
      <c r="N1962" s="239"/>
      <c r="O1962" s="239"/>
      <c r="P1962" s="239"/>
      <c r="Q1962" s="239"/>
      <c r="R1962" s="239"/>
      <c r="S1962" s="239"/>
      <c r="T1962" s="240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41" t="s">
        <v>151</v>
      </c>
      <c r="AU1962" s="241" t="s">
        <v>80</v>
      </c>
      <c r="AV1962" s="13" t="s">
        <v>78</v>
      </c>
      <c r="AW1962" s="13" t="s">
        <v>33</v>
      </c>
      <c r="AX1962" s="13" t="s">
        <v>71</v>
      </c>
      <c r="AY1962" s="241" t="s">
        <v>140</v>
      </c>
    </row>
    <row r="1963" s="14" customFormat="1">
      <c r="A1963" s="14"/>
      <c r="B1963" s="242"/>
      <c r="C1963" s="243"/>
      <c r="D1963" s="233" t="s">
        <v>151</v>
      </c>
      <c r="E1963" s="244" t="s">
        <v>18</v>
      </c>
      <c r="F1963" s="245" t="s">
        <v>163</v>
      </c>
      <c r="G1963" s="243"/>
      <c r="H1963" s="246">
        <v>3</v>
      </c>
      <c r="I1963" s="247"/>
      <c r="J1963" s="243"/>
      <c r="K1963" s="243"/>
      <c r="L1963" s="248"/>
      <c r="M1963" s="249"/>
      <c r="N1963" s="250"/>
      <c r="O1963" s="250"/>
      <c r="P1963" s="250"/>
      <c r="Q1963" s="250"/>
      <c r="R1963" s="250"/>
      <c r="S1963" s="250"/>
      <c r="T1963" s="251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2" t="s">
        <v>151</v>
      </c>
      <c r="AU1963" s="252" t="s">
        <v>80</v>
      </c>
      <c r="AV1963" s="14" t="s">
        <v>80</v>
      </c>
      <c r="AW1963" s="14" t="s">
        <v>33</v>
      </c>
      <c r="AX1963" s="14" t="s">
        <v>71</v>
      </c>
      <c r="AY1963" s="252" t="s">
        <v>140</v>
      </c>
    </row>
    <row r="1964" s="15" customFormat="1">
      <c r="A1964" s="15"/>
      <c r="B1964" s="253"/>
      <c r="C1964" s="254"/>
      <c r="D1964" s="233" t="s">
        <v>151</v>
      </c>
      <c r="E1964" s="255" t="s">
        <v>18</v>
      </c>
      <c r="F1964" s="256" t="s">
        <v>154</v>
      </c>
      <c r="G1964" s="254"/>
      <c r="H1964" s="257">
        <v>9</v>
      </c>
      <c r="I1964" s="258"/>
      <c r="J1964" s="254"/>
      <c r="K1964" s="254"/>
      <c r="L1964" s="259"/>
      <c r="M1964" s="260"/>
      <c r="N1964" s="261"/>
      <c r="O1964" s="261"/>
      <c r="P1964" s="261"/>
      <c r="Q1964" s="261"/>
      <c r="R1964" s="261"/>
      <c r="S1964" s="261"/>
      <c r="T1964" s="262"/>
      <c r="U1964" s="15"/>
      <c r="V1964" s="15"/>
      <c r="W1964" s="15"/>
      <c r="X1964" s="15"/>
      <c r="Y1964" s="15"/>
      <c r="Z1964" s="15"/>
      <c r="AA1964" s="15"/>
      <c r="AB1964" s="15"/>
      <c r="AC1964" s="15"/>
      <c r="AD1964" s="15"/>
      <c r="AE1964" s="15"/>
      <c r="AT1964" s="263" t="s">
        <v>151</v>
      </c>
      <c r="AU1964" s="263" t="s">
        <v>80</v>
      </c>
      <c r="AV1964" s="15" t="s">
        <v>147</v>
      </c>
      <c r="AW1964" s="15" t="s">
        <v>33</v>
      </c>
      <c r="AX1964" s="15" t="s">
        <v>78</v>
      </c>
      <c r="AY1964" s="263" t="s">
        <v>140</v>
      </c>
    </row>
    <row r="1965" s="2" customFormat="1" ht="21.75" customHeight="1">
      <c r="A1965" s="40"/>
      <c r="B1965" s="41"/>
      <c r="C1965" s="214" t="s">
        <v>1437</v>
      </c>
      <c r="D1965" s="214" t="s">
        <v>142</v>
      </c>
      <c r="E1965" s="215" t="s">
        <v>1438</v>
      </c>
      <c r="F1965" s="216" t="s">
        <v>1439</v>
      </c>
      <c r="G1965" s="217" t="s">
        <v>250</v>
      </c>
      <c r="H1965" s="218">
        <v>89</v>
      </c>
      <c r="I1965" s="219"/>
      <c r="J1965" s="218">
        <f>ROUND(I1965*H1965,2)</f>
        <v>0</v>
      </c>
      <c r="K1965" s="216" t="s">
        <v>146</v>
      </c>
      <c r="L1965" s="46"/>
      <c r="M1965" s="220" t="s">
        <v>18</v>
      </c>
      <c r="N1965" s="221" t="s">
        <v>42</v>
      </c>
      <c r="O1965" s="86"/>
      <c r="P1965" s="222">
        <f>O1965*H1965</f>
        <v>0</v>
      </c>
      <c r="Q1965" s="222">
        <v>0</v>
      </c>
      <c r="R1965" s="222">
        <f>Q1965*H1965</f>
        <v>0</v>
      </c>
      <c r="S1965" s="222">
        <v>0.0050000000000000001</v>
      </c>
      <c r="T1965" s="223">
        <f>S1965*H1965</f>
        <v>0.44500000000000001</v>
      </c>
      <c r="U1965" s="40"/>
      <c r="V1965" s="40"/>
      <c r="W1965" s="40"/>
      <c r="X1965" s="40"/>
      <c r="Y1965" s="40"/>
      <c r="Z1965" s="40"/>
      <c r="AA1965" s="40"/>
      <c r="AB1965" s="40"/>
      <c r="AC1965" s="40"/>
      <c r="AD1965" s="40"/>
      <c r="AE1965" s="40"/>
      <c r="AR1965" s="224" t="s">
        <v>281</v>
      </c>
      <c r="AT1965" s="224" t="s">
        <v>142</v>
      </c>
      <c r="AU1965" s="224" t="s">
        <v>80</v>
      </c>
      <c r="AY1965" s="19" t="s">
        <v>140</v>
      </c>
      <c r="BE1965" s="225">
        <f>IF(N1965="základní",J1965,0)</f>
        <v>0</v>
      </c>
      <c r="BF1965" s="225">
        <f>IF(N1965="snížená",J1965,0)</f>
        <v>0</v>
      </c>
      <c r="BG1965" s="225">
        <f>IF(N1965="zákl. přenesená",J1965,0)</f>
        <v>0</v>
      </c>
      <c r="BH1965" s="225">
        <f>IF(N1965="sníž. přenesená",J1965,0)</f>
        <v>0</v>
      </c>
      <c r="BI1965" s="225">
        <f>IF(N1965="nulová",J1965,0)</f>
        <v>0</v>
      </c>
      <c r="BJ1965" s="19" t="s">
        <v>78</v>
      </c>
      <c r="BK1965" s="225">
        <f>ROUND(I1965*H1965,2)</f>
        <v>0</v>
      </c>
      <c r="BL1965" s="19" t="s">
        <v>281</v>
      </c>
      <c r="BM1965" s="224" t="s">
        <v>1440</v>
      </c>
    </row>
    <row r="1966" s="2" customFormat="1">
      <c r="A1966" s="40"/>
      <c r="B1966" s="41"/>
      <c r="C1966" s="42"/>
      <c r="D1966" s="226" t="s">
        <v>149</v>
      </c>
      <c r="E1966" s="42"/>
      <c r="F1966" s="227" t="s">
        <v>1441</v>
      </c>
      <c r="G1966" s="42"/>
      <c r="H1966" s="42"/>
      <c r="I1966" s="228"/>
      <c r="J1966" s="42"/>
      <c r="K1966" s="42"/>
      <c r="L1966" s="46"/>
      <c r="M1966" s="229"/>
      <c r="N1966" s="230"/>
      <c r="O1966" s="86"/>
      <c r="P1966" s="86"/>
      <c r="Q1966" s="86"/>
      <c r="R1966" s="86"/>
      <c r="S1966" s="86"/>
      <c r="T1966" s="87"/>
      <c r="U1966" s="40"/>
      <c r="V1966" s="40"/>
      <c r="W1966" s="40"/>
      <c r="X1966" s="40"/>
      <c r="Y1966" s="40"/>
      <c r="Z1966" s="40"/>
      <c r="AA1966" s="40"/>
      <c r="AB1966" s="40"/>
      <c r="AC1966" s="40"/>
      <c r="AD1966" s="40"/>
      <c r="AE1966" s="40"/>
      <c r="AT1966" s="19" t="s">
        <v>149</v>
      </c>
      <c r="AU1966" s="19" t="s">
        <v>80</v>
      </c>
    </row>
    <row r="1967" s="13" customFormat="1">
      <c r="A1967" s="13"/>
      <c r="B1967" s="231"/>
      <c r="C1967" s="232"/>
      <c r="D1967" s="233" t="s">
        <v>151</v>
      </c>
      <c r="E1967" s="234" t="s">
        <v>18</v>
      </c>
      <c r="F1967" s="235" t="s">
        <v>1172</v>
      </c>
      <c r="G1967" s="232"/>
      <c r="H1967" s="234" t="s">
        <v>18</v>
      </c>
      <c r="I1967" s="236"/>
      <c r="J1967" s="232"/>
      <c r="K1967" s="232"/>
      <c r="L1967" s="237"/>
      <c r="M1967" s="238"/>
      <c r="N1967" s="239"/>
      <c r="O1967" s="239"/>
      <c r="P1967" s="239"/>
      <c r="Q1967" s="239"/>
      <c r="R1967" s="239"/>
      <c r="S1967" s="239"/>
      <c r="T1967" s="240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41" t="s">
        <v>151</v>
      </c>
      <c r="AU1967" s="241" t="s">
        <v>80</v>
      </c>
      <c r="AV1967" s="13" t="s">
        <v>78</v>
      </c>
      <c r="AW1967" s="13" t="s">
        <v>33</v>
      </c>
      <c r="AX1967" s="13" t="s">
        <v>71</v>
      </c>
      <c r="AY1967" s="241" t="s">
        <v>140</v>
      </c>
    </row>
    <row r="1968" s="14" customFormat="1">
      <c r="A1968" s="14"/>
      <c r="B1968" s="242"/>
      <c r="C1968" s="243"/>
      <c r="D1968" s="233" t="s">
        <v>151</v>
      </c>
      <c r="E1968" s="244" t="s">
        <v>18</v>
      </c>
      <c r="F1968" s="245" t="s">
        <v>635</v>
      </c>
      <c r="G1968" s="243"/>
      <c r="H1968" s="246">
        <v>46</v>
      </c>
      <c r="I1968" s="247"/>
      <c r="J1968" s="243"/>
      <c r="K1968" s="243"/>
      <c r="L1968" s="248"/>
      <c r="M1968" s="249"/>
      <c r="N1968" s="250"/>
      <c r="O1968" s="250"/>
      <c r="P1968" s="250"/>
      <c r="Q1968" s="250"/>
      <c r="R1968" s="250"/>
      <c r="S1968" s="250"/>
      <c r="T1968" s="251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52" t="s">
        <v>151</v>
      </c>
      <c r="AU1968" s="252" t="s">
        <v>80</v>
      </c>
      <c r="AV1968" s="14" t="s">
        <v>80</v>
      </c>
      <c r="AW1968" s="14" t="s">
        <v>33</v>
      </c>
      <c r="AX1968" s="14" t="s">
        <v>71</v>
      </c>
      <c r="AY1968" s="252" t="s">
        <v>140</v>
      </c>
    </row>
    <row r="1969" s="13" customFormat="1">
      <c r="A1969" s="13"/>
      <c r="B1969" s="231"/>
      <c r="C1969" s="232"/>
      <c r="D1969" s="233" t="s">
        <v>151</v>
      </c>
      <c r="E1969" s="234" t="s">
        <v>18</v>
      </c>
      <c r="F1969" s="235" t="s">
        <v>1174</v>
      </c>
      <c r="G1969" s="232"/>
      <c r="H1969" s="234" t="s">
        <v>18</v>
      </c>
      <c r="I1969" s="236"/>
      <c r="J1969" s="232"/>
      <c r="K1969" s="232"/>
      <c r="L1969" s="237"/>
      <c r="M1969" s="238"/>
      <c r="N1969" s="239"/>
      <c r="O1969" s="239"/>
      <c r="P1969" s="239"/>
      <c r="Q1969" s="239"/>
      <c r="R1969" s="239"/>
      <c r="S1969" s="239"/>
      <c r="T1969" s="240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T1969" s="241" t="s">
        <v>151</v>
      </c>
      <c r="AU1969" s="241" t="s">
        <v>80</v>
      </c>
      <c r="AV1969" s="13" t="s">
        <v>78</v>
      </c>
      <c r="AW1969" s="13" t="s">
        <v>33</v>
      </c>
      <c r="AX1969" s="13" t="s">
        <v>71</v>
      </c>
      <c r="AY1969" s="241" t="s">
        <v>140</v>
      </c>
    </row>
    <row r="1970" s="14" customFormat="1">
      <c r="A1970" s="14"/>
      <c r="B1970" s="242"/>
      <c r="C1970" s="243"/>
      <c r="D1970" s="233" t="s">
        <v>151</v>
      </c>
      <c r="E1970" s="244" t="s">
        <v>18</v>
      </c>
      <c r="F1970" s="245" t="s">
        <v>247</v>
      </c>
      <c r="G1970" s="243"/>
      <c r="H1970" s="246">
        <v>11</v>
      </c>
      <c r="I1970" s="247"/>
      <c r="J1970" s="243"/>
      <c r="K1970" s="243"/>
      <c r="L1970" s="248"/>
      <c r="M1970" s="249"/>
      <c r="N1970" s="250"/>
      <c r="O1970" s="250"/>
      <c r="P1970" s="250"/>
      <c r="Q1970" s="250"/>
      <c r="R1970" s="250"/>
      <c r="S1970" s="250"/>
      <c r="T1970" s="251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52" t="s">
        <v>151</v>
      </c>
      <c r="AU1970" s="252" t="s">
        <v>80</v>
      </c>
      <c r="AV1970" s="14" t="s">
        <v>80</v>
      </c>
      <c r="AW1970" s="14" t="s">
        <v>33</v>
      </c>
      <c r="AX1970" s="14" t="s">
        <v>71</v>
      </c>
      <c r="AY1970" s="252" t="s">
        <v>140</v>
      </c>
    </row>
    <row r="1971" s="13" customFormat="1">
      <c r="A1971" s="13"/>
      <c r="B1971" s="231"/>
      <c r="C1971" s="232"/>
      <c r="D1971" s="233" t="s">
        <v>151</v>
      </c>
      <c r="E1971" s="234" t="s">
        <v>18</v>
      </c>
      <c r="F1971" s="235" t="s">
        <v>1176</v>
      </c>
      <c r="G1971" s="232"/>
      <c r="H1971" s="234" t="s">
        <v>18</v>
      </c>
      <c r="I1971" s="236"/>
      <c r="J1971" s="232"/>
      <c r="K1971" s="232"/>
      <c r="L1971" s="237"/>
      <c r="M1971" s="238"/>
      <c r="N1971" s="239"/>
      <c r="O1971" s="239"/>
      <c r="P1971" s="239"/>
      <c r="Q1971" s="239"/>
      <c r="R1971" s="239"/>
      <c r="S1971" s="239"/>
      <c r="T1971" s="240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41" t="s">
        <v>151</v>
      </c>
      <c r="AU1971" s="241" t="s">
        <v>80</v>
      </c>
      <c r="AV1971" s="13" t="s">
        <v>78</v>
      </c>
      <c r="AW1971" s="13" t="s">
        <v>33</v>
      </c>
      <c r="AX1971" s="13" t="s">
        <v>71</v>
      </c>
      <c r="AY1971" s="241" t="s">
        <v>140</v>
      </c>
    </row>
    <row r="1972" s="14" customFormat="1">
      <c r="A1972" s="14"/>
      <c r="B1972" s="242"/>
      <c r="C1972" s="243"/>
      <c r="D1972" s="233" t="s">
        <v>151</v>
      </c>
      <c r="E1972" s="244" t="s">
        <v>18</v>
      </c>
      <c r="F1972" s="245" t="s">
        <v>363</v>
      </c>
      <c r="G1972" s="243"/>
      <c r="H1972" s="246">
        <v>26</v>
      </c>
      <c r="I1972" s="247"/>
      <c r="J1972" s="243"/>
      <c r="K1972" s="243"/>
      <c r="L1972" s="248"/>
      <c r="M1972" s="249"/>
      <c r="N1972" s="250"/>
      <c r="O1972" s="250"/>
      <c r="P1972" s="250"/>
      <c r="Q1972" s="250"/>
      <c r="R1972" s="250"/>
      <c r="S1972" s="250"/>
      <c r="T1972" s="251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52" t="s">
        <v>151</v>
      </c>
      <c r="AU1972" s="252" t="s">
        <v>80</v>
      </c>
      <c r="AV1972" s="14" t="s">
        <v>80</v>
      </c>
      <c r="AW1972" s="14" t="s">
        <v>33</v>
      </c>
      <c r="AX1972" s="14" t="s">
        <v>71</v>
      </c>
      <c r="AY1972" s="252" t="s">
        <v>140</v>
      </c>
    </row>
    <row r="1973" s="13" customFormat="1">
      <c r="A1973" s="13"/>
      <c r="B1973" s="231"/>
      <c r="C1973" s="232"/>
      <c r="D1973" s="233" t="s">
        <v>151</v>
      </c>
      <c r="E1973" s="234" t="s">
        <v>18</v>
      </c>
      <c r="F1973" s="235" t="s">
        <v>1178</v>
      </c>
      <c r="G1973" s="232"/>
      <c r="H1973" s="234" t="s">
        <v>18</v>
      </c>
      <c r="I1973" s="236"/>
      <c r="J1973" s="232"/>
      <c r="K1973" s="232"/>
      <c r="L1973" s="237"/>
      <c r="M1973" s="238"/>
      <c r="N1973" s="239"/>
      <c r="O1973" s="239"/>
      <c r="P1973" s="239"/>
      <c r="Q1973" s="239"/>
      <c r="R1973" s="239"/>
      <c r="S1973" s="239"/>
      <c r="T1973" s="240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41" t="s">
        <v>151</v>
      </c>
      <c r="AU1973" s="241" t="s">
        <v>80</v>
      </c>
      <c r="AV1973" s="13" t="s">
        <v>78</v>
      </c>
      <c r="AW1973" s="13" t="s">
        <v>33</v>
      </c>
      <c r="AX1973" s="13" t="s">
        <v>71</v>
      </c>
      <c r="AY1973" s="241" t="s">
        <v>140</v>
      </c>
    </row>
    <row r="1974" s="14" customFormat="1">
      <c r="A1974" s="14"/>
      <c r="B1974" s="242"/>
      <c r="C1974" s="243"/>
      <c r="D1974" s="233" t="s">
        <v>151</v>
      </c>
      <c r="E1974" s="244" t="s">
        <v>18</v>
      </c>
      <c r="F1974" s="245" t="s">
        <v>163</v>
      </c>
      <c r="G1974" s="243"/>
      <c r="H1974" s="246">
        <v>3</v>
      </c>
      <c r="I1974" s="247"/>
      <c r="J1974" s="243"/>
      <c r="K1974" s="243"/>
      <c r="L1974" s="248"/>
      <c r="M1974" s="249"/>
      <c r="N1974" s="250"/>
      <c r="O1974" s="250"/>
      <c r="P1974" s="250"/>
      <c r="Q1974" s="250"/>
      <c r="R1974" s="250"/>
      <c r="S1974" s="250"/>
      <c r="T1974" s="251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52" t="s">
        <v>151</v>
      </c>
      <c r="AU1974" s="252" t="s">
        <v>80</v>
      </c>
      <c r="AV1974" s="14" t="s">
        <v>80</v>
      </c>
      <c r="AW1974" s="14" t="s">
        <v>33</v>
      </c>
      <c r="AX1974" s="14" t="s">
        <v>71</v>
      </c>
      <c r="AY1974" s="252" t="s">
        <v>140</v>
      </c>
    </row>
    <row r="1975" s="13" customFormat="1">
      <c r="A1975" s="13"/>
      <c r="B1975" s="231"/>
      <c r="C1975" s="232"/>
      <c r="D1975" s="233" t="s">
        <v>151</v>
      </c>
      <c r="E1975" s="234" t="s">
        <v>18</v>
      </c>
      <c r="F1975" s="235" t="s">
        <v>1179</v>
      </c>
      <c r="G1975" s="232"/>
      <c r="H1975" s="234" t="s">
        <v>18</v>
      </c>
      <c r="I1975" s="236"/>
      <c r="J1975" s="232"/>
      <c r="K1975" s="232"/>
      <c r="L1975" s="237"/>
      <c r="M1975" s="238"/>
      <c r="N1975" s="239"/>
      <c r="O1975" s="239"/>
      <c r="P1975" s="239"/>
      <c r="Q1975" s="239"/>
      <c r="R1975" s="239"/>
      <c r="S1975" s="239"/>
      <c r="T1975" s="240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41" t="s">
        <v>151</v>
      </c>
      <c r="AU1975" s="241" t="s">
        <v>80</v>
      </c>
      <c r="AV1975" s="13" t="s">
        <v>78</v>
      </c>
      <c r="AW1975" s="13" t="s">
        <v>33</v>
      </c>
      <c r="AX1975" s="13" t="s">
        <v>71</v>
      </c>
      <c r="AY1975" s="241" t="s">
        <v>140</v>
      </c>
    </row>
    <row r="1976" s="14" customFormat="1">
      <c r="A1976" s="14"/>
      <c r="B1976" s="242"/>
      <c r="C1976" s="243"/>
      <c r="D1976" s="233" t="s">
        <v>151</v>
      </c>
      <c r="E1976" s="244" t="s">
        <v>18</v>
      </c>
      <c r="F1976" s="245" t="s">
        <v>163</v>
      </c>
      <c r="G1976" s="243"/>
      <c r="H1976" s="246">
        <v>3</v>
      </c>
      <c r="I1976" s="247"/>
      <c r="J1976" s="243"/>
      <c r="K1976" s="243"/>
      <c r="L1976" s="248"/>
      <c r="M1976" s="249"/>
      <c r="N1976" s="250"/>
      <c r="O1976" s="250"/>
      <c r="P1976" s="250"/>
      <c r="Q1976" s="250"/>
      <c r="R1976" s="250"/>
      <c r="S1976" s="250"/>
      <c r="T1976" s="251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2" t="s">
        <v>151</v>
      </c>
      <c r="AU1976" s="252" t="s">
        <v>80</v>
      </c>
      <c r="AV1976" s="14" t="s">
        <v>80</v>
      </c>
      <c r="AW1976" s="14" t="s">
        <v>33</v>
      </c>
      <c r="AX1976" s="14" t="s">
        <v>71</v>
      </c>
      <c r="AY1976" s="252" t="s">
        <v>140</v>
      </c>
    </row>
    <row r="1977" s="15" customFormat="1">
      <c r="A1977" s="15"/>
      <c r="B1977" s="253"/>
      <c r="C1977" s="254"/>
      <c r="D1977" s="233" t="s">
        <v>151</v>
      </c>
      <c r="E1977" s="255" t="s">
        <v>18</v>
      </c>
      <c r="F1977" s="256" t="s">
        <v>154</v>
      </c>
      <c r="G1977" s="254"/>
      <c r="H1977" s="257">
        <v>89</v>
      </c>
      <c r="I1977" s="258"/>
      <c r="J1977" s="254"/>
      <c r="K1977" s="254"/>
      <c r="L1977" s="259"/>
      <c r="M1977" s="260"/>
      <c r="N1977" s="261"/>
      <c r="O1977" s="261"/>
      <c r="P1977" s="261"/>
      <c r="Q1977" s="261"/>
      <c r="R1977" s="261"/>
      <c r="S1977" s="261"/>
      <c r="T1977" s="262"/>
      <c r="U1977" s="15"/>
      <c r="V1977" s="15"/>
      <c r="W1977" s="15"/>
      <c r="X1977" s="15"/>
      <c r="Y1977" s="15"/>
      <c r="Z1977" s="15"/>
      <c r="AA1977" s="15"/>
      <c r="AB1977" s="15"/>
      <c r="AC1977" s="15"/>
      <c r="AD1977" s="15"/>
      <c r="AE1977" s="15"/>
      <c r="AT1977" s="263" t="s">
        <v>151</v>
      </c>
      <c r="AU1977" s="263" t="s">
        <v>80</v>
      </c>
      <c r="AV1977" s="15" t="s">
        <v>147</v>
      </c>
      <c r="AW1977" s="15" t="s">
        <v>33</v>
      </c>
      <c r="AX1977" s="15" t="s">
        <v>78</v>
      </c>
      <c r="AY1977" s="263" t="s">
        <v>140</v>
      </c>
    </row>
    <row r="1978" s="2" customFormat="1" ht="16.5" customHeight="1">
      <c r="A1978" s="40"/>
      <c r="B1978" s="41"/>
      <c r="C1978" s="214" t="s">
        <v>1442</v>
      </c>
      <c r="D1978" s="214" t="s">
        <v>142</v>
      </c>
      <c r="E1978" s="215" t="s">
        <v>1443</v>
      </c>
      <c r="F1978" s="216" t="s">
        <v>1444</v>
      </c>
      <c r="G1978" s="217" t="s">
        <v>145</v>
      </c>
      <c r="H1978" s="218">
        <v>4.1900000000000004</v>
      </c>
      <c r="I1978" s="219"/>
      <c r="J1978" s="218">
        <f>ROUND(I1978*H1978,2)</f>
        <v>0</v>
      </c>
      <c r="K1978" s="216" t="s">
        <v>146</v>
      </c>
      <c r="L1978" s="46"/>
      <c r="M1978" s="220" t="s">
        <v>18</v>
      </c>
      <c r="N1978" s="221" t="s">
        <v>42</v>
      </c>
      <c r="O1978" s="86"/>
      <c r="P1978" s="222">
        <f>O1978*H1978</f>
        <v>0</v>
      </c>
      <c r="Q1978" s="222">
        <v>0</v>
      </c>
      <c r="R1978" s="222">
        <f>Q1978*H1978</f>
        <v>0</v>
      </c>
      <c r="S1978" s="222">
        <v>0</v>
      </c>
      <c r="T1978" s="223">
        <f>S1978*H1978</f>
        <v>0</v>
      </c>
      <c r="U1978" s="40"/>
      <c r="V1978" s="40"/>
      <c r="W1978" s="40"/>
      <c r="X1978" s="40"/>
      <c r="Y1978" s="40"/>
      <c r="Z1978" s="40"/>
      <c r="AA1978" s="40"/>
      <c r="AB1978" s="40"/>
      <c r="AC1978" s="40"/>
      <c r="AD1978" s="40"/>
      <c r="AE1978" s="40"/>
      <c r="AR1978" s="224" t="s">
        <v>281</v>
      </c>
      <c r="AT1978" s="224" t="s">
        <v>142</v>
      </c>
      <c r="AU1978" s="224" t="s">
        <v>80</v>
      </c>
      <c r="AY1978" s="19" t="s">
        <v>140</v>
      </c>
      <c r="BE1978" s="225">
        <f>IF(N1978="základní",J1978,0)</f>
        <v>0</v>
      </c>
      <c r="BF1978" s="225">
        <f>IF(N1978="snížená",J1978,0)</f>
        <v>0</v>
      </c>
      <c r="BG1978" s="225">
        <f>IF(N1978="zákl. přenesená",J1978,0)</f>
        <v>0</v>
      </c>
      <c r="BH1978" s="225">
        <f>IF(N1978="sníž. přenesená",J1978,0)</f>
        <v>0</v>
      </c>
      <c r="BI1978" s="225">
        <f>IF(N1978="nulová",J1978,0)</f>
        <v>0</v>
      </c>
      <c r="BJ1978" s="19" t="s">
        <v>78</v>
      </c>
      <c r="BK1978" s="225">
        <f>ROUND(I1978*H1978,2)</f>
        <v>0</v>
      </c>
      <c r="BL1978" s="19" t="s">
        <v>281</v>
      </c>
      <c r="BM1978" s="224" t="s">
        <v>1445</v>
      </c>
    </row>
    <row r="1979" s="2" customFormat="1">
      <c r="A1979" s="40"/>
      <c r="B1979" s="41"/>
      <c r="C1979" s="42"/>
      <c r="D1979" s="226" t="s">
        <v>149</v>
      </c>
      <c r="E1979" s="42"/>
      <c r="F1979" s="227" t="s">
        <v>1446</v>
      </c>
      <c r="G1979" s="42"/>
      <c r="H1979" s="42"/>
      <c r="I1979" s="228"/>
      <c r="J1979" s="42"/>
      <c r="K1979" s="42"/>
      <c r="L1979" s="46"/>
      <c r="M1979" s="229"/>
      <c r="N1979" s="230"/>
      <c r="O1979" s="86"/>
      <c r="P1979" s="86"/>
      <c r="Q1979" s="86"/>
      <c r="R1979" s="86"/>
      <c r="S1979" s="86"/>
      <c r="T1979" s="87"/>
      <c r="U1979" s="40"/>
      <c r="V1979" s="40"/>
      <c r="W1979" s="40"/>
      <c r="X1979" s="40"/>
      <c r="Y1979" s="40"/>
      <c r="Z1979" s="40"/>
      <c r="AA1979" s="40"/>
      <c r="AB1979" s="40"/>
      <c r="AC1979" s="40"/>
      <c r="AD1979" s="40"/>
      <c r="AE1979" s="40"/>
      <c r="AT1979" s="19" t="s">
        <v>149</v>
      </c>
      <c r="AU1979" s="19" t="s">
        <v>80</v>
      </c>
    </row>
    <row r="1980" s="13" customFormat="1">
      <c r="A1980" s="13"/>
      <c r="B1980" s="231"/>
      <c r="C1980" s="232"/>
      <c r="D1980" s="233" t="s">
        <v>151</v>
      </c>
      <c r="E1980" s="234" t="s">
        <v>18</v>
      </c>
      <c r="F1980" s="235" t="s">
        <v>1106</v>
      </c>
      <c r="G1980" s="232"/>
      <c r="H1980" s="234" t="s">
        <v>18</v>
      </c>
      <c r="I1980" s="236"/>
      <c r="J1980" s="232"/>
      <c r="K1980" s="232"/>
      <c r="L1980" s="237"/>
      <c r="M1980" s="238"/>
      <c r="N1980" s="239"/>
      <c r="O1980" s="239"/>
      <c r="P1980" s="239"/>
      <c r="Q1980" s="239"/>
      <c r="R1980" s="239"/>
      <c r="S1980" s="239"/>
      <c r="T1980" s="240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41" t="s">
        <v>151</v>
      </c>
      <c r="AU1980" s="241" t="s">
        <v>80</v>
      </c>
      <c r="AV1980" s="13" t="s">
        <v>78</v>
      </c>
      <c r="AW1980" s="13" t="s">
        <v>33</v>
      </c>
      <c r="AX1980" s="13" t="s">
        <v>71</v>
      </c>
      <c r="AY1980" s="241" t="s">
        <v>140</v>
      </c>
    </row>
    <row r="1981" s="13" customFormat="1">
      <c r="A1981" s="13"/>
      <c r="B1981" s="231"/>
      <c r="C1981" s="232"/>
      <c r="D1981" s="233" t="s">
        <v>151</v>
      </c>
      <c r="E1981" s="234" t="s">
        <v>18</v>
      </c>
      <c r="F1981" s="235" t="s">
        <v>1117</v>
      </c>
      <c r="G1981" s="232"/>
      <c r="H1981" s="234" t="s">
        <v>18</v>
      </c>
      <c r="I1981" s="236"/>
      <c r="J1981" s="232"/>
      <c r="K1981" s="232"/>
      <c r="L1981" s="237"/>
      <c r="M1981" s="238"/>
      <c r="N1981" s="239"/>
      <c r="O1981" s="239"/>
      <c r="P1981" s="239"/>
      <c r="Q1981" s="239"/>
      <c r="R1981" s="239"/>
      <c r="S1981" s="239"/>
      <c r="T1981" s="240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T1981" s="241" t="s">
        <v>151</v>
      </c>
      <c r="AU1981" s="241" t="s">
        <v>80</v>
      </c>
      <c r="AV1981" s="13" t="s">
        <v>78</v>
      </c>
      <c r="AW1981" s="13" t="s">
        <v>33</v>
      </c>
      <c r="AX1981" s="13" t="s">
        <v>71</v>
      </c>
      <c r="AY1981" s="241" t="s">
        <v>140</v>
      </c>
    </row>
    <row r="1982" s="14" customFormat="1">
      <c r="A1982" s="14"/>
      <c r="B1982" s="242"/>
      <c r="C1982" s="243"/>
      <c r="D1982" s="233" t="s">
        <v>151</v>
      </c>
      <c r="E1982" s="244" t="s">
        <v>18</v>
      </c>
      <c r="F1982" s="245" t="s">
        <v>1447</v>
      </c>
      <c r="G1982" s="243"/>
      <c r="H1982" s="246">
        <v>0.76000000000000001</v>
      </c>
      <c r="I1982" s="247"/>
      <c r="J1982" s="243"/>
      <c r="K1982" s="243"/>
      <c r="L1982" s="248"/>
      <c r="M1982" s="249"/>
      <c r="N1982" s="250"/>
      <c r="O1982" s="250"/>
      <c r="P1982" s="250"/>
      <c r="Q1982" s="250"/>
      <c r="R1982" s="250"/>
      <c r="S1982" s="250"/>
      <c r="T1982" s="251"/>
      <c r="U1982" s="14"/>
      <c r="V1982" s="14"/>
      <c r="W1982" s="14"/>
      <c r="X1982" s="14"/>
      <c r="Y1982" s="14"/>
      <c r="Z1982" s="14"/>
      <c r="AA1982" s="14"/>
      <c r="AB1982" s="14"/>
      <c r="AC1982" s="14"/>
      <c r="AD1982" s="14"/>
      <c r="AE1982" s="14"/>
      <c r="AT1982" s="252" t="s">
        <v>151</v>
      </c>
      <c r="AU1982" s="252" t="s">
        <v>80</v>
      </c>
      <c r="AV1982" s="14" t="s">
        <v>80</v>
      </c>
      <c r="AW1982" s="14" t="s">
        <v>33</v>
      </c>
      <c r="AX1982" s="14" t="s">
        <v>71</v>
      </c>
      <c r="AY1982" s="252" t="s">
        <v>140</v>
      </c>
    </row>
    <row r="1983" s="14" customFormat="1">
      <c r="A1983" s="14"/>
      <c r="B1983" s="242"/>
      <c r="C1983" s="243"/>
      <c r="D1983" s="233" t="s">
        <v>151</v>
      </c>
      <c r="E1983" s="244" t="s">
        <v>18</v>
      </c>
      <c r="F1983" s="245" t="s">
        <v>1447</v>
      </c>
      <c r="G1983" s="243"/>
      <c r="H1983" s="246">
        <v>0.76000000000000001</v>
      </c>
      <c r="I1983" s="247"/>
      <c r="J1983" s="243"/>
      <c r="K1983" s="243"/>
      <c r="L1983" s="248"/>
      <c r="M1983" s="249"/>
      <c r="N1983" s="250"/>
      <c r="O1983" s="250"/>
      <c r="P1983" s="250"/>
      <c r="Q1983" s="250"/>
      <c r="R1983" s="250"/>
      <c r="S1983" s="250"/>
      <c r="T1983" s="251"/>
      <c r="U1983" s="14"/>
      <c r="V1983" s="14"/>
      <c r="W1983" s="14"/>
      <c r="X1983" s="14"/>
      <c r="Y1983" s="14"/>
      <c r="Z1983" s="14"/>
      <c r="AA1983" s="14"/>
      <c r="AB1983" s="14"/>
      <c r="AC1983" s="14"/>
      <c r="AD1983" s="14"/>
      <c r="AE1983" s="14"/>
      <c r="AT1983" s="252" t="s">
        <v>151</v>
      </c>
      <c r="AU1983" s="252" t="s">
        <v>80</v>
      </c>
      <c r="AV1983" s="14" t="s">
        <v>80</v>
      </c>
      <c r="AW1983" s="14" t="s">
        <v>33</v>
      </c>
      <c r="AX1983" s="14" t="s">
        <v>71</v>
      </c>
      <c r="AY1983" s="252" t="s">
        <v>140</v>
      </c>
    </row>
    <row r="1984" s="14" customFormat="1">
      <c r="A1984" s="14"/>
      <c r="B1984" s="242"/>
      <c r="C1984" s="243"/>
      <c r="D1984" s="233" t="s">
        <v>151</v>
      </c>
      <c r="E1984" s="244" t="s">
        <v>18</v>
      </c>
      <c r="F1984" s="245" t="s">
        <v>1448</v>
      </c>
      <c r="G1984" s="243"/>
      <c r="H1984" s="246">
        <v>1.1499999999999999</v>
      </c>
      <c r="I1984" s="247"/>
      <c r="J1984" s="243"/>
      <c r="K1984" s="243"/>
      <c r="L1984" s="248"/>
      <c r="M1984" s="249"/>
      <c r="N1984" s="250"/>
      <c r="O1984" s="250"/>
      <c r="P1984" s="250"/>
      <c r="Q1984" s="250"/>
      <c r="R1984" s="250"/>
      <c r="S1984" s="250"/>
      <c r="T1984" s="251"/>
      <c r="U1984" s="14"/>
      <c r="V1984" s="14"/>
      <c r="W1984" s="14"/>
      <c r="X1984" s="14"/>
      <c r="Y1984" s="14"/>
      <c r="Z1984" s="14"/>
      <c r="AA1984" s="14"/>
      <c r="AB1984" s="14"/>
      <c r="AC1984" s="14"/>
      <c r="AD1984" s="14"/>
      <c r="AE1984" s="14"/>
      <c r="AT1984" s="252" t="s">
        <v>151</v>
      </c>
      <c r="AU1984" s="252" t="s">
        <v>80</v>
      </c>
      <c r="AV1984" s="14" t="s">
        <v>80</v>
      </c>
      <c r="AW1984" s="14" t="s">
        <v>33</v>
      </c>
      <c r="AX1984" s="14" t="s">
        <v>71</v>
      </c>
      <c r="AY1984" s="252" t="s">
        <v>140</v>
      </c>
    </row>
    <row r="1985" s="14" customFormat="1">
      <c r="A1985" s="14"/>
      <c r="B1985" s="242"/>
      <c r="C1985" s="243"/>
      <c r="D1985" s="233" t="s">
        <v>151</v>
      </c>
      <c r="E1985" s="244" t="s">
        <v>18</v>
      </c>
      <c r="F1985" s="245" t="s">
        <v>1447</v>
      </c>
      <c r="G1985" s="243"/>
      <c r="H1985" s="246">
        <v>0.76000000000000001</v>
      </c>
      <c r="I1985" s="247"/>
      <c r="J1985" s="243"/>
      <c r="K1985" s="243"/>
      <c r="L1985" s="248"/>
      <c r="M1985" s="249"/>
      <c r="N1985" s="250"/>
      <c r="O1985" s="250"/>
      <c r="P1985" s="250"/>
      <c r="Q1985" s="250"/>
      <c r="R1985" s="250"/>
      <c r="S1985" s="250"/>
      <c r="T1985" s="251"/>
      <c r="U1985" s="14"/>
      <c r="V1985" s="14"/>
      <c r="W1985" s="14"/>
      <c r="X1985" s="14"/>
      <c r="Y1985" s="14"/>
      <c r="Z1985" s="14"/>
      <c r="AA1985" s="14"/>
      <c r="AB1985" s="14"/>
      <c r="AC1985" s="14"/>
      <c r="AD1985" s="14"/>
      <c r="AE1985" s="14"/>
      <c r="AT1985" s="252" t="s">
        <v>151</v>
      </c>
      <c r="AU1985" s="252" t="s">
        <v>80</v>
      </c>
      <c r="AV1985" s="14" t="s">
        <v>80</v>
      </c>
      <c r="AW1985" s="14" t="s">
        <v>33</v>
      </c>
      <c r="AX1985" s="14" t="s">
        <v>71</v>
      </c>
      <c r="AY1985" s="252" t="s">
        <v>140</v>
      </c>
    </row>
    <row r="1986" s="14" customFormat="1">
      <c r="A1986" s="14"/>
      <c r="B1986" s="242"/>
      <c r="C1986" s="243"/>
      <c r="D1986" s="233" t="s">
        <v>151</v>
      </c>
      <c r="E1986" s="244" t="s">
        <v>18</v>
      </c>
      <c r="F1986" s="245" t="s">
        <v>1447</v>
      </c>
      <c r="G1986" s="243"/>
      <c r="H1986" s="246">
        <v>0.76000000000000001</v>
      </c>
      <c r="I1986" s="247"/>
      <c r="J1986" s="243"/>
      <c r="K1986" s="243"/>
      <c r="L1986" s="248"/>
      <c r="M1986" s="249"/>
      <c r="N1986" s="250"/>
      <c r="O1986" s="250"/>
      <c r="P1986" s="250"/>
      <c r="Q1986" s="250"/>
      <c r="R1986" s="250"/>
      <c r="S1986" s="250"/>
      <c r="T1986" s="251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52" t="s">
        <v>151</v>
      </c>
      <c r="AU1986" s="252" t="s">
        <v>80</v>
      </c>
      <c r="AV1986" s="14" t="s">
        <v>80</v>
      </c>
      <c r="AW1986" s="14" t="s">
        <v>33</v>
      </c>
      <c r="AX1986" s="14" t="s">
        <v>71</v>
      </c>
      <c r="AY1986" s="252" t="s">
        <v>140</v>
      </c>
    </row>
    <row r="1987" s="15" customFormat="1">
      <c r="A1987" s="15"/>
      <c r="B1987" s="253"/>
      <c r="C1987" s="254"/>
      <c r="D1987" s="233" t="s">
        <v>151</v>
      </c>
      <c r="E1987" s="255" t="s">
        <v>18</v>
      </c>
      <c r="F1987" s="256" t="s">
        <v>154</v>
      </c>
      <c r="G1987" s="254"/>
      <c r="H1987" s="257">
        <v>4.1899999999999995</v>
      </c>
      <c r="I1987" s="258"/>
      <c r="J1987" s="254"/>
      <c r="K1987" s="254"/>
      <c r="L1987" s="259"/>
      <c r="M1987" s="260"/>
      <c r="N1987" s="261"/>
      <c r="O1987" s="261"/>
      <c r="P1987" s="261"/>
      <c r="Q1987" s="261"/>
      <c r="R1987" s="261"/>
      <c r="S1987" s="261"/>
      <c r="T1987" s="262"/>
      <c r="U1987" s="15"/>
      <c r="V1987" s="15"/>
      <c r="W1987" s="15"/>
      <c r="X1987" s="15"/>
      <c r="Y1987" s="15"/>
      <c r="Z1987" s="15"/>
      <c r="AA1987" s="15"/>
      <c r="AB1987" s="15"/>
      <c r="AC1987" s="15"/>
      <c r="AD1987" s="15"/>
      <c r="AE1987" s="15"/>
      <c r="AT1987" s="263" t="s">
        <v>151</v>
      </c>
      <c r="AU1987" s="263" t="s">
        <v>80</v>
      </c>
      <c r="AV1987" s="15" t="s">
        <v>147</v>
      </c>
      <c r="AW1987" s="15" t="s">
        <v>33</v>
      </c>
      <c r="AX1987" s="15" t="s">
        <v>78</v>
      </c>
      <c r="AY1987" s="263" t="s">
        <v>140</v>
      </c>
    </row>
    <row r="1988" s="2" customFormat="1" ht="16.5" customHeight="1">
      <c r="A1988" s="40"/>
      <c r="B1988" s="41"/>
      <c r="C1988" s="264" t="s">
        <v>1449</v>
      </c>
      <c r="D1988" s="264" t="s">
        <v>300</v>
      </c>
      <c r="E1988" s="265" t="s">
        <v>1450</v>
      </c>
      <c r="F1988" s="266" t="s">
        <v>1425</v>
      </c>
      <c r="G1988" s="267" t="s">
        <v>145</v>
      </c>
      <c r="H1988" s="268">
        <v>4.1900000000000004</v>
      </c>
      <c r="I1988" s="269"/>
      <c r="J1988" s="268">
        <f>ROUND(I1988*H1988,2)</f>
        <v>0</v>
      </c>
      <c r="K1988" s="266" t="s">
        <v>146</v>
      </c>
      <c r="L1988" s="270"/>
      <c r="M1988" s="271" t="s">
        <v>18</v>
      </c>
      <c r="N1988" s="272" t="s">
        <v>42</v>
      </c>
      <c r="O1988" s="86"/>
      <c r="P1988" s="222">
        <f>O1988*H1988</f>
        <v>0</v>
      </c>
      <c r="Q1988" s="222">
        <v>0.0093100000000000006</v>
      </c>
      <c r="R1988" s="222">
        <f>Q1988*H1988</f>
        <v>0.039008900000000006</v>
      </c>
      <c r="S1988" s="222">
        <v>0</v>
      </c>
      <c r="T1988" s="223">
        <f>S1988*H1988</f>
        <v>0</v>
      </c>
      <c r="U1988" s="40"/>
      <c r="V1988" s="40"/>
      <c r="W1988" s="40"/>
      <c r="X1988" s="40"/>
      <c r="Y1988" s="40"/>
      <c r="Z1988" s="40"/>
      <c r="AA1988" s="40"/>
      <c r="AB1988" s="40"/>
      <c r="AC1988" s="40"/>
      <c r="AD1988" s="40"/>
      <c r="AE1988" s="40"/>
      <c r="AR1988" s="224" t="s">
        <v>430</v>
      </c>
      <c r="AT1988" s="224" t="s">
        <v>300</v>
      </c>
      <c r="AU1988" s="224" t="s">
        <v>80</v>
      </c>
      <c r="AY1988" s="19" t="s">
        <v>140</v>
      </c>
      <c r="BE1988" s="225">
        <f>IF(N1988="základní",J1988,0)</f>
        <v>0</v>
      </c>
      <c r="BF1988" s="225">
        <f>IF(N1988="snížená",J1988,0)</f>
        <v>0</v>
      </c>
      <c r="BG1988" s="225">
        <f>IF(N1988="zákl. přenesená",J1988,0)</f>
        <v>0</v>
      </c>
      <c r="BH1988" s="225">
        <f>IF(N1988="sníž. přenesená",J1988,0)</f>
        <v>0</v>
      </c>
      <c r="BI1988" s="225">
        <f>IF(N1988="nulová",J1988,0)</f>
        <v>0</v>
      </c>
      <c r="BJ1988" s="19" t="s">
        <v>78</v>
      </c>
      <c r="BK1988" s="225">
        <f>ROUND(I1988*H1988,2)</f>
        <v>0</v>
      </c>
      <c r="BL1988" s="19" t="s">
        <v>281</v>
      </c>
      <c r="BM1988" s="224" t="s">
        <v>1451</v>
      </c>
    </row>
    <row r="1989" s="13" customFormat="1">
      <c r="A1989" s="13"/>
      <c r="B1989" s="231"/>
      <c r="C1989" s="232"/>
      <c r="D1989" s="233" t="s">
        <v>151</v>
      </c>
      <c r="E1989" s="234" t="s">
        <v>18</v>
      </c>
      <c r="F1989" s="235" t="s">
        <v>1106</v>
      </c>
      <c r="G1989" s="232"/>
      <c r="H1989" s="234" t="s">
        <v>18</v>
      </c>
      <c r="I1989" s="236"/>
      <c r="J1989" s="232"/>
      <c r="K1989" s="232"/>
      <c r="L1989" s="237"/>
      <c r="M1989" s="238"/>
      <c r="N1989" s="239"/>
      <c r="O1989" s="239"/>
      <c r="P1989" s="239"/>
      <c r="Q1989" s="239"/>
      <c r="R1989" s="239"/>
      <c r="S1989" s="239"/>
      <c r="T1989" s="240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41" t="s">
        <v>151</v>
      </c>
      <c r="AU1989" s="241" t="s">
        <v>80</v>
      </c>
      <c r="AV1989" s="13" t="s">
        <v>78</v>
      </c>
      <c r="AW1989" s="13" t="s">
        <v>33</v>
      </c>
      <c r="AX1989" s="13" t="s">
        <v>71</v>
      </c>
      <c r="AY1989" s="241" t="s">
        <v>140</v>
      </c>
    </row>
    <row r="1990" s="13" customFormat="1">
      <c r="A1990" s="13"/>
      <c r="B1990" s="231"/>
      <c r="C1990" s="232"/>
      <c r="D1990" s="233" t="s">
        <v>151</v>
      </c>
      <c r="E1990" s="234" t="s">
        <v>18</v>
      </c>
      <c r="F1990" s="235" t="s">
        <v>1117</v>
      </c>
      <c r="G1990" s="232"/>
      <c r="H1990" s="234" t="s">
        <v>18</v>
      </c>
      <c r="I1990" s="236"/>
      <c r="J1990" s="232"/>
      <c r="K1990" s="232"/>
      <c r="L1990" s="237"/>
      <c r="M1990" s="238"/>
      <c r="N1990" s="239"/>
      <c r="O1990" s="239"/>
      <c r="P1990" s="239"/>
      <c r="Q1990" s="239"/>
      <c r="R1990" s="239"/>
      <c r="S1990" s="239"/>
      <c r="T1990" s="240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41" t="s">
        <v>151</v>
      </c>
      <c r="AU1990" s="241" t="s">
        <v>80</v>
      </c>
      <c r="AV1990" s="13" t="s">
        <v>78</v>
      </c>
      <c r="AW1990" s="13" t="s">
        <v>33</v>
      </c>
      <c r="AX1990" s="13" t="s">
        <v>71</v>
      </c>
      <c r="AY1990" s="241" t="s">
        <v>140</v>
      </c>
    </row>
    <row r="1991" s="14" customFormat="1">
      <c r="A1991" s="14"/>
      <c r="B1991" s="242"/>
      <c r="C1991" s="243"/>
      <c r="D1991" s="233" t="s">
        <v>151</v>
      </c>
      <c r="E1991" s="244" t="s">
        <v>18</v>
      </c>
      <c r="F1991" s="245" t="s">
        <v>1447</v>
      </c>
      <c r="G1991" s="243"/>
      <c r="H1991" s="246">
        <v>0.76000000000000001</v>
      </c>
      <c r="I1991" s="247"/>
      <c r="J1991" s="243"/>
      <c r="K1991" s="243"/>
      <c r="L1991" s="248"/>
      <c r="M1991" s="249"/>
      <c r="N1991" s="250"/>
      <c r="O1991" s="250"/>
      <c r="P1991" s="250"/>
      <c r="Q1991" s="250"/>
      <c r="R1991" s="250"/>
      <c r="S1991" s="250"/>
      <c r="T1991" s="251"/>
      <c r="U1991" s="14"/>
      <c r="V1991" s="14"/>
      <c r="W1991" s="14"/>
      <c r="X1991" s="14"/>
      <c r="Y1991" s="14"/>
      <c r="Z1991" s="14"/>
      <c r="AA1991" s="14"/>
      <c r="AB1991" s="14"/>
      <c r="AC1991" s="14"/>
      <c r="AD1991" s="14"/>
      <c r="AE1991" s="14"/>
      <c r="AT1991" s="252" t="s">
        <v>151</v>
      </c>
      <c r="AU1991" s="252" t="s">
        <v>80</v>
      </c>
      <c r="AV1991" s="14" t="s">
        <v>80</v>
      </c>
      <c r="AW1991" s="14" t="s">
        <v>33</v>
      </c>
      <c r="AX1991" s="14" t="s">
        <v>71</v>
      </c>
      <c r="AY1991" s="252" t="s">
        <v>140</v>
      </c>
    </row>
    <row r="1992" s="14" customFormat="1">
      <c r="A1992" s="14"/>
      <c r="B1992" s="242"/>
      <c r="C1992" s="243"/>
      <c r="D1992" s="233" t="s">
        <v>151</v>
      </c>
      <c r="E1992" s="244" t="s">
        <v>18</v>
      </c>
      <c r="F1992" s="245" t="s">
        <v>1447</v>
      </c>
      <c r="G1992" s="243"/>
      <c r="H1992" s="246">
        <v>0.76000000000000001</v>
      </c>
      <c r="I1992" s="247"/>
      <c r="J1992" s="243"/>
      <c r="K1992" s="243"/>
      <c r="L1992" s="248"/>
      <c r="M1992" s="249"/>
      <c r="N1992" s="250"/>
      <c r="O1992" s="250"/>
      <c r="P1992" s="250"/>
      <c r="Q1992" s="250"/>
      <c r="R1992" s="250"/>
      <c r="S1992" s="250"/>
      <c r="T1992" s="251"/>
      <c r="U1992" s="14"/>
      <c r="V1992" s="14"/>
      <c r="W1992" s="14"/>
      <c r="X1992" s="14"/>
      <c r="Y1992" s="14"/>
      <c r="Z1992" s="14"/>
      <c r="AA1992" s="14"/>
      <c r="AB1992" s="14"/>
      <c r="AC1992" s="14"/>
      <c r="AD1992" s="14"/>
      <c r="AE1992" s="14"/>
      <c r="AT1992" s="252" t="s">
        <v>151</v>
      </c>
      <c r="AU1992" s="252" t="s">
        <v>80</v>
      </c>
      <c r="AV1992" s="14" t="s">
        <v>80</v>
      </c>
      <c r="AW1992" s="14" t="s">
        <v>33</v>
      </c>
      <c r="AX1992" s="14" t="s">
        <v>71</v>
      </c>
      <c r="AY1992" s="252" t="s">
        <v>140</v>
      </c>
    </row>
    <row r="1993" s="14" customFormat="1">
      <c r="A1993" s="14"/>
      <c r="B1993" s="242"/>
      <c r="C1993" s="243"/>
      <c r="D1993" s="233" t="s">
        <v>151</v>
      </c>
      <c r="E1993" s="244" t="s">
        <v>18</v>
      </c>
      <c r="F1993" s="245" t="s">
        <v>1448</v>
      </c>
      <c r="G1993" s="243"/>
      <c r="H1993" s="246">
        <v>1.1499999999999999</v>
      </c>
      <c r="I1993" s="247"/>
      <c r="J1993" s="243"/>
      <c r="K1993" s="243"/>
      <c r="L1993" s="248"/>
      <c r="M1993" s="249"/>
      <c r="N1993" s="250"/>
      <c r="O1993" s="250"/>
      <c r="P1993" s="250"/>
      <c r="Q1993" s="250"/>
      <c r="R1993" s="250"/>
      <c r="S1993" s="250"/>
      <c r="T1993" s="251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52" t="s">
        <v>151</v>
      </c>
      <c r="AU1993" s="252" t="s">
        <v>80</v>
      </c>
      <c r="AV1993" s="14" t="s">
        <v>80</v>
      </c>
      <c r="AW1993" s="14" t="s">
        <v>33</v>
      </c>
      <c r="AX1993" s="14" t="s">
        <v>71</v>
      </c>
      <c r="AY1993" s="252" t="s">
        <v>140</v>
      </c>
    </row>
    <row r="1994" s="14" customFormat="1">
      <c r="A1994" s="14"/>
      <c r="B1994" s="242"/>
      <c r="C1994" s="243"/>
      <c r="D1994" s="233" t="s">
        <v>151</v>
      </c>
      <c r="E1994" s="244" t="s">
        <v>18</v>
      </c>
      <c r="F1994" s="245" t="s">
        <v>1447</v>
      </c>
      <c r="G1994" s="243"/>
      <c r="H1994" s="246">
        <v>0.76000000000000001</v>
      </c>
      <c r="I1994" s="247"/>
      <c r="J1994" s="243"/>
      <c r="K1994" s="243"/>
      <c r="L1994" s="248"/>
      <c r="M1994" s="249"/>
      <c r="N1994" s="250"/>
      <c r="O1994" s="250"/>
      <c r="P1994" s="250"/>
      <c r="Q1994" s="250"/>
      <c r="R1994" s="250"/>
      <c r="S1994" s="250"/>
      <c r="T1994" s="251"/>
      <c r="U1994" s="14"/>
      <c r="V1994" s="14"/>
      <c r="W1994" s="14"/>
      <c r="X1994" s="14"/>
      <c r="Y1994" s="14"/>
      <c r="Z1994" s="14"/>
      <c r="AA1994" s="14"/>
      <c r="AB1994" s="14"/>
      <c r="AC1994" s="14"/>
      <c r="AD1994" s="14"/>
      <c r="AE1994" s="14"/>
      <c r="AT1994" s="252" t="s">
        <v>151</v>
      </c>
      <c r="AU1994" s="252" t="s">
        <v>80</v>
      </c>
      <c r="AV1994" s="14" t="s">
        <v>80</v>
      </c>
      <c r="AW1994" s="14" t="s">
        <v>33</v>
      </c>
      <c r="AX1994" s="14" t="s">
        <v>71</v>
      </c>
      <c r="AY1994" s="252" t="s">
        <v>140</v>
      </c>
    </row>
    <row r="1995" s="14" customFormat="1">
      <c r="A1995" s="14"/>
      <c r="B1995" s="242"/>
      <c r="C1995" s="243"/>
      <c r="D1995" s="233" t="s">
        <v>151</v>
      </c>
      <c r="E1995" s="244" t="s">
        <v>18</v>
      </c>
      <c r="F1995" s="245" t="s">
        <v>1447</v>
      </c>
      <c r="G1995" s="243"/>
      <c r="H1995" s="246">
        <v>0.76000000000000001</v>
      </c>
      <c r="I1995" s="247"/>
      <c r="J1995" s="243"/>
      <c r="K1995" s="243"/>
      <c r="L1995" s="248"/>
      <c r="M1995" s="249"/>
      <c r="N1995" s="250"/>
      <c r="O1995" s="250"/>
      <c r="P1995" s="250"/>
      <c r="Q1995" s="250"/>
      <c r="R1995" s="250"/>
      <c r="S1995" s="250"/>
      <c r="T1995" s="251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52" t="s">
        <v>151</v>
      </c>
      <c r="AU1995" s="252" t="s">
        <v>80</v>
      </c>
      <c r="AV1995" s="14" t="s">
        <v>80</v>
      </c>
      <c r="AW1995" s="14" t="s">
        <v>33</v>
      </c>
      <c r="AX1995" s="14" t="s">
        <v>71</v>
      </c>
      <c r="AY1995" s="252" t="s">
        <v>140</v>
      </c>
    </row>
    <row r="1996" s="15" customFormat="1">
      <c r="A1996" s="15"/>
      <c r="B1996" s="253"/>
      <c r="C1996" s="254"/>
      <c r="D1996" s="233" t="s">
        <v>151</v>
      </c>
      <c r="E1996" s="255" t="s">
        <v>18</v>
      </c>
      <c r="F1996" s="256" t="s">
        <v>154</v>
      </c>
      <c r="G1996" s="254"/>
      <c r="H1996" s="257">
        <v>4.1899999999999995</v>
      </c>
      <c r="I1996" s="258"/>
      <c r="J1996" s="254"/>
      <c r="K1996" s="254"/>
      <c r="L1996" s="259"/>
      <c r="M1996" s="260"/>
      <c r="N1996" s="261"/>
      <c r="O1996" s="261"/>
      <c r="P1996" s="261"/>
      <c r="Q1996" s="261"/>
      <c r="R1996" s="261"/>
      <c r="S1996" s="261"/>
      <c r="T1996" s="262"/>
      <c r="U1996" s="15"/>
      <c r="V1996" s="15"/>
      <c r="W1996" s="15"/>
      <c r="X1996" s="15"/>
      <c r="Y1996" s="15"/>
      <c r="Z1996" s="15"/>
      <c r="AA1996" s="15"/>
      <c r="AB1996" s="15"/>
      <c r="AC1996" s="15"/>
      <c r="AD1996" s="15"/>
      <c r="AE1996" s="15"/>
      <c r="AT1996" s="263" t="s">
        <v>151</v>
      </c>
      <c r="AU1996" s="263" t="s">
        <v>80</v>
      </c>
      <c r="AV1996" s="15" t="s">
        <v>147</v>
      </c>
      <c r="AW1996" s="15" t="s">
        <v>33</v>
      </c>
      <c r="AX1996" s="15" t="s">
        <v>78</v>
      </c>
      <c r="AY1996" s="263" t="s">
        <v>140</v>
      </c>
    </row>
    <row r="1997" s="2" customFormat="1" ht="24.15" customHeight="1">
      <c r="A1997" s="40"/>
      <c r="B1997" s="41"/>
      <c r="C1997" s="214" t="s">
        <v>1452</v>
      </c>
      <c r="D1997" s="214" t="s">
        <v>142</v>
      </c>
      <c r="E1997" s="215" t="s">
        <v>1453</v>
      </c>
      <c r="F1997" s="216" t="s">
        <v>1454</v>
      </c>
      <c r="G1997" s="217" t="s">
        <v>250</v>
      </c>
      <c r="H1997" s="218">
        <v>9</v>
      </c>
      <c r="I1997" s="219"/>
      <c r="J1997" s="218">
        <f>ROUND(I1997*H1997,2)</f>
        <v>0</v>
      </c>
      <c r="K1997" s="216" t="s">
        <v>146</v>
      </c>
      <c r="L1997" s="46"/>
      <c r="M1997" s="220" t="s">
        <v>18</v>
      </c>
      <c r="N1997" s="221" t="s">
        <v>42</v>
      </c>
      <c r="O1997" s="86"/>
      <c r="P1997" s="222">
        <f>O1997*H1997</f>
        <v>0</v>
      </c>
      <c r="Q1997" s="222">
        <v>0</v>
      </c>
      <c r="R1997" s="222">
        <f>Q1997*H1997</f>
        <v>0</v>
      </c>
      <c r="S1997" s="222">
        <v>0</v>
      </c>
      <c r="T1997" s="223">
        <f>S1997*H1997</f>
        <v>0</v>
      </c>
      <c r="U1997" s="40"/>
      <c r="V1997" s="40"/>
      <c r="W1997" s="40"/>
      <c r="X1997" s="40"/>
      <c r="Y1997" s="40"/>
      <c r="Z1997" s="40"/>
      <c r="AA1997" s="40"/>
      <c r="AB1997" s="40"/>
      <c r="AC1997" s="40"/>
      <c r="AD1997" s="40"/>
      <c r="AE1997" s="40"/>
      <c r="AR1997" s="224" t="s">
        <v>281</v>
      </c>
      <c r="AT1997" s="224" t="s">
        <v>142</v>
      </c>
      <c r="AU1997" s="224" t="s">
        <v>80</v>
      </c>
      <c r="AY1997" s="19" t="s">
        <v>140</v>
      </c>
      <c r="BE1997" s="225">
        <f>IF(N1997="základní",J1997,0)</f>
        <v>0</v>
      </c>
      <c r="BF1997" s="225">
        <f>IF(N1997="snížená",J1997,0)</f>
        <v>0</v>
      </c>
      <c r="BG1997" s="225">
        <f>IF(N1997="zákl. přenesená",J1997,0)</f>
        <v>0</v>
      </c>
      <c r="BH1997" s="225">
        <f>IF(N1997="sníž. přenesená",J1997,0)</f>
        <v>0</v>
      </c>
      <c r="BI1997" s="225">
        <f>IF(N1997="nulová",J1997,0)</f>
        <v>0</v>
      </c>
      <c r="BJ1997" s="19" t="s">
        <v>78</v>
      </c>
      <c r="BK1997" s="225">
        <f>ROUND(I1997*H1997,2)</f>
        <v>0</v>
      </c>
      <c r="BL1997" s="19" t="s">
        <v>281</v>
      </c>
      <c r="BM1997" s="224" t="s">
        <v>1455</v>
      </c>
    </row>
    <row r="1998" s="2" customFormat="1">
      <c r="A1998" s="40"/>
      <c r="B1998" s="41"/>
      <c r="C1998" s="42"/>
      <c r="D1998" s="226" t="s">
        <v>149</v>
      </c>
      <c r="E1998" s="42"/>
      <c r="F1998" s="227" t="s">
        <v>1456</v>
      </c>
      <c r="G1998" s="42"/>
      <c r="H1998" s="42"/>
      <c r="I1998" s="228"/>
      <c r="J1998" s="42"/>
      <c r="K1998" s="42"/>
      <c r="L1998" s="46"/>
      <c r="M1998" s="229"/>
      <c r="N1998" s="230"/>
      <c r="O1998" s="86"/>
      <c r="P1998" s="86"/>
      <c r="Q1998" s="86"/>
      <c r="R1998" s="86"/>
      <c r="S1998" s="86"/>
      <c r="T1998" s="87"/>
      <c r="U1998" s="40"/>
      <c r="V1998" s="40"/>
      <c r="W1998" s="40"/>
      <c r="X1998" s="40"/>
      <c r="Y1998" s="40"/>
      <c r="Z1998" s="40"/>
      <c r="AA1998" s="40"/>
      <c r="AB1998" s="40"/>
      <c r="AC1998" s="40"/>
      <c r="AD1998" s="40"/>
      <c r="AE1998" s="40"/>
      <c r="AT1998" s="19" t="s">
        <v>149</v>
      </c>
      <c r="AU1998" s="19" t="s">
        <v>80</v>
      </c>
    </row>
    <row r="1999" s="13" customFormat="1">
      <c r="A1999" s="13"/>
      <c r="B1999" s="231"/>
      <c r="C1999" s="232"/>
      <c r="D1999" s="233" t="s">
        <v>151</v>
      </c>
      <c r="E1999" s="234" t="s">
        <v>18</v>
      </c>
      <c r="F1999" s="235" t="s">
        <v>1175</v>
      </c>
      <c r="G1999" s="232"/>
      <c r="H1999" s="234" t="s">
        <v>18</v>
      </c>
      <c r="I1999" s="236"/>
      <c r="J1999" s="232"/>
      <c r="K1999" s="232"/>
      <c r="L1999" s="237"/>
      <c r="M1999" s="238"/>
      <c r="N1999" s="239"/>
      <c r="O1999" s="239"/>
      <c r="P1999" s="239"/>
      <c r="Q1999" s="239"/>
      <c r="R1999" s="239"/>
      <c r="S1999" s="239"/>
      <c r="T1999" s="240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T1999" s="241" t="s">
        <v>151</v>
      </c>
      <c r="AU1999" s="241" t="s">
        <v>80</v>
      </c>
      <c r="AV1999" s="13" t="s">
        <v>78</v>
      </c>
      <c r="AW1999" s="13" t="s">
        <v>33</v>
      </c>
      <c r="AX1999" s="13" t="s">
        <v>71</v>
      </c>
      <c r="AY1999" s="241" t="s">
        <v>140</v>
      </c>
    </row>
    <row r="2000" s="14" customFormat="1">
      <c r="A2000" s="14"/>
      <c r="B2000" s="242"/>
      <c r="C2000" s="243"/>
      <c r="D2000" s="233" t="s">
        <v>151</v>
      </c>
      <c r="E2000" s="244" t="s">
        <v>18</v>
      </c>
      <c r="F2000" s="245" t="s">
        <v>180</v>
      </c>
      <c r="G2000" s="243"/>
      <c r="H2000" s="246">
        <v>6</v>
      </c>
      <c r="I2000" s="247"/>
      <c r="J2000" s="243"/>
      <c r="K2000" s="243"/>
      <c r="L2000" s="248"/>
      <c r="M2000" s="249"/>
      <c r="N2000" s="250"/>
      <c r="O2000" s="250"/>
      <c r="P2000" s="250"/>
      <c r="Q2000" s="250"/>
      <c r="R2000" s="250"/>
      <c r="S2000" s="250"/>
      <c r="T2000" s="251"/>
      <c r="U2000" s="14"/>
      <c r="V2000" s="14"/>
      <c r="W2000" s="14"/>
      <c r="X2000" s="14"/>
      <c r="Y2000" s="14"/>
      <c r="Z2000" s="14"/>
      <c r="AA2000" s="14"/>
      <c r="AB2000" s="14"/>
      <c r="AC2000" s="14"/>
      <c r="AD2000" s="14"/>
      <c r="AE2000" s="14"/>
      <c r="AT2000" s="252" t="s">
        <v>151</v>
      </c>
      <c r="AU2000" s="252" t="s">
        <v>80</v>
      </c>
      <c r="AV2000" s="14" t="s">
        <v>80</v>
      </c>
      <c r="AW2000" s="14" t="s">
        <v>33</v>
      </c>
      <c r="AX2000" s="14" t="s">
        <v>71</v>
      </c>
      <c r="AY2000" s="252" t="s">
        <v>140</v>
      </c>
    </row>
    <row r="2001" s="13" customFormat="1">
      <c r="A2001" s="13"/>
      <c r="B2001" s="231"/>
      <c r="C2001" s="232"/>
      <c r="D2001" s="233" t="s">
        <v>151</v>
      </c>
      <c r="E2001" s="234" t="s">
        <v>18</v>
      </c>
      <c r="F2001" s="235" t="s">
        <v>1179</v>
      </c>
      <c r="G2001" s="232"/>
      <c r="H2001" s="234" t="s">
        <v>18</v>
      </c>
      <c r="I2001" s="236"/>
      <c r="J2001" s="232"/>
      <c r="K2001" s="232"/>
      <c r="L2001" s="237"/>
      <c r="M2001" s="238"/>
      <c r="N2001" s="239"/>
      <c r="O2001" s="239"/>
      <c r="P2001" s="239"/>
      <c r="Q2001" s="239"/>
      <c r="R2001" s="239"/>
      <c r="S2001" s="239"/>
      <c r="T2001" s="240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T2001" s="241" t="s">
        <v>151</v>
      </c>
      <c r="AU2001" s="241" t="s">
        <v>80</v>
      </c>
      <c r="AV2001" s="13" t="s">
        <v>78</v>
      </c>
      <c r="AW2001" s="13" t="s">
        <v>33</v>
      </c>
      <c r="AX2001" s="13" t="s">
        <v>71</v>
      </c>
      <c r="AY2001" s="241" t="s">
        <v>140</v>
      </c>
    </row>
    <row r="2002" s="14" customFormat="1">
      <c r="A2002" s="14"/>
      <c r="B2002" s="242"/>
      <c r="C2002" s="243"/>
      <c r="D2002" s="233" t="s">
        <v>151</v>
      </c>
      <c r="E2002" s="244" t="s">
        <v>18</v>
      </c>
      <c r="F2002" s="245" t="s">
        <v>163</v>
      </c>
      <c r="G2002" s="243"/>
      <c r="H2002" s="246">
        <v>3</v>
      </c>
      <c r="I2002" s="247"/>
      <c r="J2002" s="243"/>
      <c r="K2002" s="243"/>
      <c r="L2002" s="248"/>
      <c r="M2002" s="249"/>
      <c r="N2002" s="250"/>
      <c r="O2002" s="250"/>
      <c r="P2002" s="250"/>
      <c r="Q2002" s="250"/>
      <c r="R2002" s="250"/>
      <c r="S2002" s="250"/>
      <c r="T2002" s="251"/>
      <c r="U2002" s="14"/>
      <c r="V2002" s="14"/>
      <c r="W2002" s="14"/>
      <c r="X2002" s="14"/>
      <c r="Y2002" s="14"/>
      <c r="Z2002" s="14"/>
      <c r="AA2002" s="14"/>
      <c r="AB2002" s="14"/>
      <c r="AC2002" s="14"/>
      <c r="AD2002" s="14"/>
      <c r="AE2002" s="14"/>
      <c r="AT2002" s="252" t="s">
        <v>151</v>
      </c>
      <c r="AU2002" s="252" t="s">
        <v>80</v>
      </c>
      <c r="AV2002" s="14" t="s">
        <v>80</v>
      </c>
      <c r="AW2002" s="14" t="s">
        <v>33</v>
      </c>
      <c r="AX2002" s="14" t="s">
        <v>71</v>
      </c>
      <c r="AY2002" s="252" t="s">
        <v>140</v>
      </c>
    </row>
    <row r="2003" s="15" customFormat="1">
      <c r="A2003" s="15"/>
      <c r="B2003" s="253"/>
      <c r="C2003" s="254"/>
      <c r="D2003" s="233" t="s">
        <v>151</v>
      </c>
      <c r="E2003" s="255" t="s">
        <v>18</v>
      </c>
      <c r="F2003" s="256" t="s">
        <v>154</v>
      </c>
      <c r="G2003" s="254"/>
      <c r="H2003" s="257">
        <v>9</v>
      </c>
      <c r="I2003" s="258"/>
      <c r="J2003" s="254"/>
      <c r="K2003" s="254"/>
      <c r="L2003" s="259"/>
      <c r="M2003" s="260"/>
      <c r="N2003" s="261"/>
      <c r="O2003" s="261"/>
      <c r="P2003" s="261"/>
      <c r="Q2003" s="261"/>
      <c r="R2003" s="261"/>
      <c r="S2003" s="261"/>
      <c r="T2003" s="262"/>
      <c r="U2003" s="15"/>
      <c r="V2003" s="15"/>
      <c r="W2003" s="15"/>
      <c r="X2003" s="15"/>
      <c r="Y2003" s="15"/>
      <c r="Z2003" s="15"/>
      <c r="AA2003" s="15"/>
      <c r="AB2003" s="15"/>
      <c r="AC2003" s="15"/>
      <c r="AD2003" s="15"/>
      <c r="AE2003" s="15"/>
      <c r="AT2003" s="263" t="s">
        <v>151</v>
      </c>
      <c r="AU2003" s="263" t="s">
        <v>80</v>
      </c>
      <c r="AV2003" s="15" t="s">
        <v>147</v>
      </c>
      <c r="AW2003" s="15" t="s">
        <v>33</v>
      </c>
      <c r="AX2003" s="15" t="s">
        <v>78</v>
      </c>
      <c r="AY2003" s="263" t="s">
        <v>140</v>
      </c>
    </row>
    <row r="2004" s="2" customFormat="1" ht="24.15" customHeight="1">
      <c r="A2004" s="40"/>
      <c r="B2004" s="41"/>
      <c r="C2004" s="214" t="s">
        <v>1457</v>
      </c>
      <c r="D2004" s="214" t="s">
        <v>142</v>
      </c>
      <c r="E2004" s="215" t="s">
        <v>1458</v>
      </c>
      <c r="F2004" s="216" t="s">
        <v>1459</v>
      </c>
      <c r="G2004" s="217" t="s">
        <v>250</v>
      </c>
      <c r="H2004" s="218">
        <v>104</v>
      </c>
      <c r="I2004" s="219"/>
      <c r="J2004" s="218">
        <f>ROUND(I2004*H2004,2)</f>
        <v>0</v>
      </c>
      <c r="K2004" s="216" t="s">
        <v>146</v>
      </c>
      <c r="L2004" s="46"/>
      <c r="M2004" s="220" t="s">
        <v>18</v>
      </c>
      <c r="N2004" s="221" t="s">
        <v>42</v>
      </c>
      <c r="O2004" s="86"/>
      <c r="P2004" s="222">
        <f>O2004*H2004</f>
        <v>0</v>
      </c>
      <c r="Q2004" s="222">
        <v>0</v>
      </c>
      <c r="R2004" s="222">
        <f>Q2004*H2004</f>
        <v>0</v>
      </c>
      <c r="S2004" s="222">
        <v>0</v>
      </c>
      <c r="T2004" s="223">
        <f>S2004*H2004</f>
        <v>0</v>
      </c>
      <c r="U2004" s="40"/>
      <c r="V2004" s="40"/>
      <c r="W2004" s="40"/>
      <c r="X2004" s="40"/>
      <c r="Y2004" s="40"/>
      <c r="Z2004" s="40"/>
      <c r="AA2004" s="40"/>
      <c r="AB2004" s="40"/>
      <c r="AC2004" s="40"/>
      <c r="AD2004" s="40"/>
      <c r="AE2004" s="40"/>
      <c r="AR2004" s="224" t="s">
        <v>281</v>
      </c>
      <c r="AT2004" s="224" t="s">
        <v>142</v>
      </c>
      <c r="AU2004" s="224" t="s">
        <v>80</v>
      </c>
      <c r="AY2004" s="19" t="s">
        <v>140</v>
      </c>
      <c r="BE2004" s="225">
        <f>IF(N2004="základní",J2004,0)</f>
        <v>0</v>
      </c>
      <c r="BF2004" s="225">
        <f>IF(N2004="snížená",J2004,0)</f>
        <v>0</v>
      </c>
      <c r="BG2004" s="225">
        <f>IF(N2004="zákl. přenesená",J2004,0)</f>
        <v>0</v>
      </c>
      <c r="BH2004" s="225">
        <f>IF(N2004="sníž. přenesená",J2004,0)</f>
        <v>0</v>
      </c>
      <c r="BI2004" s="225">
        <f>IF(N2004="nulová",J2004,0)</f>
        <v>0</v>
      </c>
      <c r="BJ2004" s="19" t="s">
        <v>78</v>
      </c>
      <c r="BK2004" s="225">
        <f>ROUND(I2004*H2004,2)</f>
        <v>0</v>
      </c>
      <c r="BL2004" s="19" t="s">
        <v>281</v>
      </c>
      <c r="BM2004" s="224" t="s">
        <v>1460</v>
      </c>
    </row>
    <row r="2005" s="2" customFormat="1">
      <c r="A2005" s="40"/>
      <c r="B2005" s="41"/>
      <c r="C2005" s="42"/>
      <c r="D2005" s="226" t="s">
        <v>149</v>
      </c>
      <c r="E2005" s="42"/>
      <c r="F2005" s="227" t="s">
        <v>1461</v>
      </c>
      <c r="G2005" s="42"/>
      <c r="H2005" s="42"/>
      <c r="I2005" s="228"/>
      <c r="J2005" s="42"/>
      <c r="K2005" s="42"/>
      <c r="L2005" s="46"/>
      <c r="M2005" s="229"/>
      <c r="N2005" s="230"/>
      <c r="O2005" s="86"/>
      <c r="P2005" s="86"/>
      <c r="Q2005" s="86"/>
      <c r="R2005" s="86"/>
      <c r="S2005" s="86"/>
      <c r="T2005" s="87"/>
      <c r="U2005" s="40"/>
      <c r="V2005" s="40"/>
      <c r="W2005" s="40"/>
      <c r="X2005" s="40"/>
      <c r="Y2005" s="40"/>
      <c r="Z2005" s="40"/>
      <c r="AA2005" s="40"/>
      <c r="AB2005" s="40"/>
      <c r="AC2005" s="40"/>
      <c r="AD2005" s="40"/>
      <c r="AE2005" s="40"/>
      <c r="AT2005" s="19" t="s">
        <v>149</v>
      </c>
      <c r="AU2005" s="19" t="s">
        <v>80</v>
      </c>
    </row>
    <row r="2006" s="13" customFormat="1">
      <c r="A2006" s="13"/>
      <c r="B2006" s="231"/>
      <c r="C2006" s="232"/>
      <c r="D2006" s="233" t="s">
        <v>151</v>
      </c>
      <c r="E2006" s="234" t="s">
        <v>18</v>
      </c>
      <c r="F2006" s="235" t="s">
        <v>1172</v>
      </c>
      <c r="G2006" s="232"/>
      <c r="H2006" s="234" t="s">
        <v>18</v>
      </c>
      <c r="I2006" s="236"/>
      <c r="J2006" s="232"/>
      <c r="K2006" s="232"/>
      <c r="L2006" s="237"/>
      <c r="M2006" s="238"/>
      <c r="N2006" s="239"/>
      <c r="O2006" s="239"/>
      <c r="P2006" s="239"/>
      <c r="Q2006" s="239"/>
      <c r="R2006" s="239"/>
      <c r="S2006" s="239"/>
      <c r="T2006" s="240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41" t="s">
        <v>151</v>
      </c>
      <c r="AU2006" s="241" t="s">
        <v>80</v>
      </c>
      <c r="AV2006" s="13" t="s">
        <v>78</v>
      </c>
      <c r="AW2006" s="13" t="s">
        <v>33</v>
      </c>
      <c r="AX2006" s="13" t="s">
        <v>71</v>
      </c>
      <c r="AY2006" s="241" t="s">
        <v>140</v>
      </c>
    </row>
    <row r="2007" s="14" customFormat="1">
      <c r="A2007" s="14"/>
      <c r="B2007" s="242"/>
      <c r="C2007" s="243"/>
      <c r="D2007" s="233" t="s">
        <v>151</v>
      </c>
      <c r="E2007" s="244" t="s">
        <v>18</v>
      </c>
      <c r="F2007" s="245" t="s">
        <v>749</v>
      </c>
      <c r="G2007" s="243"/>
      <c r="H2007" s="246">
        <v>56</v>
      </c>
      <c r="I2007" s="247"/>
      <c r="J2007" s="243"/>
      <c r="K2007" s="243"/>
      <c r="L2007" s="248"/>
      <c r="M2007" s="249"/>
      <c r="N2007" s="250"/>
      <c r="O2007" s="250"/>
      <c r="P2007" s="250"/>
      <c r="Q2007" s="250"/>
      <c r="R2007" s="250"/>
      <c r="S2007" s="250"/>
      <c r="T2007" s="251"/>
      <c r="U2007" s="14"/>
      <c r="V2007" s="14"/>
      <c r="W2007" s="14"/>
      <c r="X2007" s="14"/>
      <c r="Y2007" s="14"/>
      <c r="Z2007" s="14"/>
      <c r="AA2007" s="14"/>
      <c r="AB2007" s="14"/>
      <c r="AC2007" s="14"/>
      <c r="AD2007" s="14"/>
      <c r="AE2007" s="14"/>
      <c r="AT2007" s="252" t="s">
        <v>151</v>
      </c>
      <c r="AU2007" s="252" t="s">
        <v>80</v>
      </c>
      <c r="AV2007" s="14" t="s">
        <v>80</v>
      </c>
      <c r="AW2007" s="14" t="s">
        <v>33</v>
      </c>
      <c r="AX2007" s="14" t="s">
        <v>71</v>
      </c>
      <c r="AY2007" s="252" t="s">
        <v>140</v>
      </c>
    </row>
    <row r="2008" s="13" customFormat="1">
      <c r="A2008" s="13"/>
      <c r="B2008" s="231"/>
      <c r="C2008" s="232"/>
      <c r="D2008" s="233" t="s">
        <v>151</v>
      </c>
      <c r="E2008" s="234" t="s">
        <v>18</v>
      </c>
      <c r="F2008" s="235" t="s">
        <v>1174</v>
      </c>
      <c r="G2008" s="232"/>
      <c r="H2008" s="234" t="s">
        <v>18</v>
      </c>
      <c r="I2008" s="236"/>
      <c r="J2008" s="232"/>
      <c r="K2008" s="232"/>
      <c r="L2008" s="237"/>
      <c r="M2008" s="238"/>
      <c r="N2008" s="239"/>
      <c r="O2008" s="239"/>
      <c r="P2008" s="239"/>
      <c r="Q2008" s="239"/>
      <c r="R2008" s="239"/>
      <c r="S2008" s="239"/>
      <c r="T2008" s="240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41" t="s">
        <v>151</v>
      </c>
      <c r="AU2008" s="241" t="s">
        <v>80</v>
      </c>
      <c r="AV2008" s="13" t="s">
        <v>78</v>
      </c>
      <c r="AW2008" s="13" t="s">
        <v>33</v>
      </c>
      <c r="AX2008" s="13" t="s">
        <v>71</v>
      </c>
      <c r="AY2008" s="241" t="s">
        <v>140</v>
      </c>
    </row>
    <row r="2009" s="14" customFormat="1">
      <c r="A2009" s="14"/>
      <c r="B2009" s="242"/>
      <c r="C2009" s="243"/>
      <c r="D2009" s="233" t="s">
        <v>151</v>
      </c>
      <c r="E2009" s="244" t="s">
        <v>18</v>
      </c>
      <c r="F2009" s="245" t="s">
        <v>247</v>
      </c>
      <c r="G2009" s="243"/>
      <c r="H2009" s="246">
        <v>11</v>
      </c>
      <c r="I2009" s="247"/>
      <c r="J2009" s="243"/>
      <c r="K2009" s="243"/>
      <c r="L2009" s="248"/>
      <c r="M2009" s="249"/>
      <c r="N2009" s="250"/>
      <c r="O2009" s="250"/>
      <c r="P2009" s="250"/>
      <c r="Q2009" s="250"/>
      <c r="R2009" s="250"/>
      <c r="S2009" s="250"/>
      <c r="T2009" s="251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52" t="s">
        <v>151</v>
      </c>
      <c r="AU2009" s="252" t="s">
        <v>80</v>
      </c>
      <c r="AV2009" s="14" t="s">
        <v>80</v>
      </c>
      <c r="AW2009" s="14" t="s">
        <v>33</v>
      </c>
      <c r="AX2009" s="14" t="s">
        <v>71</v>
      </c>
      <c r="AY2009" s="252" t="s">
        <v>140</v>
      </c>
    </row>
    <row r="2010" s="13" customFormat="1">
      <c r="A2010" s="13"/>
      <c r="B2010" s="231"/>
      <c r="C2010" s="232"/>
      <c r="D2010" s="233" t="s">
        <v>151</v>
      </c>
      <c r="E2010" s="234" t="s">
        <v>18</v>
      </c>
      <c r="F2010" s="235" t="s">
        <v>1462</v>
      </c>
      <c r="G2010" s="232"/>
      <c r="H2010" s="234" t="s">
        <v>18</v>
      </c>
      <c r="I2010" s="236"/>
      <c r="J2010" s="232"/>
      <c r="K2010" s="232"/>
      <c r="L2010" s="237"/>
      <c r="M2010" s="238"/>
      <c r="N2010" s="239"/>
      <c r="O2010" s="239"/>
      <c r="P2010" s="239"/>
      <c r="Q2010" s="239"/>
      <c r="R2010" s="239"/>
      <c r="S2010" s="239"/>
      <c r="T2010" s="240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T2010" s="241" t="s">
        <v>151</v>
      </c>
      <c r="AU2010" s="241" t="s">
        <v>80</v>
      </c>
      <c r="AV2010" s="13" t="s">
        <v>78</v>
      </c>
      <c r="AW2010" s="13" t="s">
        <v>33</v>
      </c>
      <c r="AX2010" s="13" t="s">
        <v>71</v>
      </c>
      <c r="AY2010" s="241" t="s">
        <v>140</v>
      </c>
    </row>
    <row r="2011" s="14" customFormat="1">
      <c r="A2011" s="14"/>
      <c r="B2011" s="242"/>
      <c r="C2011" s="243"/>
      <c r="D2011" s="233" t="s">
        <v>151</v>
      </c>
      <c r="E2011" s="244" t="s">
        <v>18</v>
      </c>
      <c r="F2011" s="245" t="s">
        <v>80</v>
      </c>
      <c r="G2011" s="243"/>
      <c r="H2011" s="246">
        <v>2</v>
      </c>
      <c r="I2011" s="247"/>
      <c r="J2011" s="243"/>
      <c r="K2011" s="243"/>
      <c r="L2011" s="248"/>
      <c r="M2011" s="249"/>
      <c r="N2011" s="250"/>
      <c r="O2011" s="250"/>
      <c r="P2011" s="250"/>
      <c r="Q2011" s="250"/>
      <c r="R2011" s="250"/>
      <c r="S2011" s="250"/>
      <c r="T2011" s="251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52" t="s">
        <v>151</v>
      </c>
      <c r="AU2011" s="252" t="s">
        <v>80</v>
      </c>
      <c r="AV2011" s="14" t="s">
        <v>80</v>
      </c>
      <c r="AW2011" s="14" t="s">
        <v>33</v>
      </c>
      <c r="AX2011" s="14" t="s">
        <v>71</v>
      </c>
      <c r="AY2011" s="252" t="s">
        <v>140</v>
      </c>
    </row>
    <row r="2012" s="13" customFormat="1">
      <c r="A2012" s="13"/>
      <c r="B2012" s="231"/>
      <c r="C2012" s="232"/>
      <c r="D2012" s="233" t="s">
        <v>151</v>
      </c>
      <c r="E2012" s="234" t="s">
        <v>18</v>
      </c>
      <c r="F2012" s="235" t="s">
        <v>1176</v>
      </c>
      <c r="G2012" s="232"/>
      <c r="H2012" s="234" t="s">
        <v>18</v>
      </c>
      <c r="I2012" s="236"/>
      <c r="J2012" s="232"/>
      <c r="K2012" s="232"/>
      <c r="L2012" s="237"/>
      <c r="M2012" s="238"/>
      <c r="N2012" s="239"/>
      <c r="O2012" s="239"/>
      <c r="P2012" s="239"/>
      <c r="Q2012" s="239"/>
      <c r="R2012" s="239"/>
      <c r="S2012" s="239"/>
      <c r="T2012" s="240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T2012" s="241" t="s">
        <v>151</v>
      </c>
      <c r="AU2012" s="241" t="s">
        <v>80</v>
      </c>
      <c r="AV2012" s="13" t="s">
        <v>78</v>
      </c>
      <c r="AW2012" s="13" t="s">
        <v>33</v>
      </c>
      <c r="AX2012" s="13" t="s">
        <v>71</v>
      </c>
      <c r="AY2012" s="241" t="s">
        <v>140</v>
      </c>
    </row>
    <row r="2013" s="14" customFormat="1">
      <c r="A2013" s="14"/>
      <c r="B2013" s="242"/>
      <c r="C2013" s="243"/>
      <c r="D2013" s="233" t="s">
        <v>151</v>
      </c>
      <c r="E2013" s="244" t="s">
        <v>18</v>
      </c>
      <c r="F2013" s="245" t="s">
        <v>419</v>
      </c>
      <c r="G2013" s="243"/>
      <c r="H2013" s="246">
        <v>30</v>
      </c>
      <c r="I2013" s="247"/>
      <c r="J2013" s="243"/>
      <c r="K2013" s="243"/>
      <c r="L2013" s="248"/>
      <c r="M2013" s="249"/>
      <c r="N2013" s="250"/>
      <c r="O2013" s="250"/>
      <c r="P2013" s="250"/>
      <c r="Q2013" s="250"/>
      <c r="R2013" s="250"/>
      <c r="S2013" s="250"/>
      <c r="T2013" s="251"/>
      <c r="U2013" s="14"/>
      <c r="V2013" s="14"/>
      <c r="W2013" s="14"/>
      <c r="X2013" s="14"/>
      <c r="Y2013" s="14"/>
      <c r="Z2013" s="14"/>
      <c r="AA2013" s="14"/>
      <c r="AB2013" s="14"/>
      <c r="AC2013" s="14"/>
      <c r="AD2013" s="14"/>
      <c r="AE2013" s="14"/>
      <c r="AT2013" s="252" t="s">
        <v>151</v>
      </c>
      <c r="AU2013" s="252" t="s">
        <v>80</v>
      </c>
      <c r="AV2013" s="14" t="s">
        <v>80</v>
      </c>
      <c r="AW2013" s="14" t="s">
        <v>33</v>
      </c>
      <c r="AX2013" s="14" t="s">
        <v>71</v>
      </c>
      <c r="AY2013" s="252" t="s">
        <v>140</v>
      </c>
    </row>
    <row r="2014" s="13" customFormat="1">
      <c r="A2014" s="13"/>
      <c r="B2014" s="231"/>
      <c r="C2014" s="232"/>
      <c r="D2014" s="233" t="s">
        <v>151</v>
      </c>
      <c r="E2014" s="234" t="s">
        <v>18</v>
      </c>
      <c r="F2014" s="235" t="s">
        <v>1178</v>
      </c>
      <c r="G2014" s="232"/>
      <c r="H2014" s="234" t="s">
        <v>18</v>
      </c>
      <c r="I2014" s="236"/>
      <c r="J2014" s="232"/>
      <c r="K2014" s="232"/>
      <c r="L2014" s="237"/>
      <c r="M2014" s="238"/>
      <c r="N2014" s="239"/>
      <c r="O2014" s="239"/>
      <c r="P2014" s="239"/>
      <c r="Q2014" s="239"/>
      <c r="R2014" s="239"/>
      <c r="S2014" s="239"/>
      <c r="T2014" s="240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T2014" s="241" t="s">
        <v>151</v>
      </c>
      <c r="AU2014" s="241" t="s">
        <v>80</v>
      </c>
      <c r="AV2014" s="13" t="s">
        <v>78</v>
      </c>
      <c r="AW2014" s="13" t="s">
        <v>33</v>
      </c>
      <c r="AX2014" s="13" t="s">
        <v>71</v>
      </c>
      <c r="AY2014" s="241" t="s">
        <v>140</v>
      </c>
    </row>
    <row r="2015" s="14" customFormat="1">
      <c r="A2015" s="14"/>
      <c r="B2015" s="242"/>
      <c r="C2015" s="243"/>
      <c r="D2015" s="233" t="s">
        <v>151</v>
      </c>
      <c r="E2015" s="244" t="s">
        <v>18</v>
      </c>
      <c r="F2015" s="245" t="s">
        <v>163</v>
      </c>
      <c r="G2015" s="243"/>
      <c r="H2015" s="246">
        <v>3</v>
      </c>
      <c r="I2015" s="247"/>
      <c r="J2015" s="243"/>
      <c r="K2015" s="243"/>
      <c r="L2015" s="248"/>
      <c r="M2015" s="249"/>
      <c r="N2015" s="250"/>
      <c r="O2015" s="250"/>
      <c r="P2015" s="250"/>
      <c r="Q2015" s="250"/>
      <c r="R2015" s="250"/>
      <c r="S2015" s="250"/>
      <c r="T2015" s="251"/>
      <c r="U2015" s="14"/>
      <c r="V2015" s="14"/>
      <c r="W2015" s="14"/>
      <c r="X2015" s="14"/>
      <c r="Y2015" s="14"/>
      <c r="Z2015" s="14"/>
      <c r="AA2015" s="14"/>
      <c r="AB2015" s="14"/>
      <c r="AC2015" s="14"/>
      <c r="AD2015" s="14"/>
      <c r="AE2015" s="14"/>
      <c r="AT2015" s="252" t="s">
        <v>151</v>
      </c>
      <c r="AU2015" s="252" t="s">
        <v>80</v>
      </c>
      <c r="AV2015" s="14" t="s">
        <v>80</v>
      </c>
      <c r="AW2015" s="14" t="s">
        <v>33</v>
      </c>
      <c r="AX2015" s="14" t="s">
        <v>71</v>
      </c>
      <c r="AY2015" s="252" t="s">
        <v>140</v>
      </c>
    </row>
    <row r="2016" s="13" customFormat="1">
      <c r="A2016" s="13"/>
      <c r="B2016" s="231"/>
      <c r="C2016" s="232"/>
      <c r="D2016" s="233" t="s">
        <v>151</v>
      </c>
      <c r="E2016" s="234" t="s">
        <v>18</v>
      </c>
      <c r="F2016" s="235" t="s">
        <v>1463</v>
      </c>
      <c r="G2016" s="232"/>
      <c r="H2016" s="234" t="s">
        <v>18</v>
      </c>
      <c r="I2016" s="236"/>
      <c r="J2016" s="232"/>
      <c r="K2016" s="232"/>
      <c r="L2016" s="237"/>
      <c r="M2016" s="238"/>
      <c r="N2016" s="239"/>
      <c r="O2016" s="239"/>
      <c r="P2016" s="239"/>
      <c r="Q2016" s="239"/>
      <c r="R2016" s="239"/>
      <c r="S2016" s="239"/>
      <c r="T2016" s="240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41" t="s">
        <v>151</v>
      </c>
      <c r="AU2016" s="241" t="s">
        <v>80</v>
      </c>
      <c r="AV2016" s="13" t="s">
        <v>78</v>
      </c>
      <c r="AW2016" s="13" t="s">
        <v>33</v>
      </c>
      <c r="AX2016" s="13" t="s">
        <v>71</v>
      </c>
      <c r="AY2016" s="241" t="s">
        <v>140</v>
      </c>
    </row>
    <row r="2017" s="14" customFormat="1">
      <c r="A2017" s="14"/>
      <c r="B2017" s="242"/>
      <c r="C2017" s="243"/>
      <c r="D2017" s="233" t="s">
        <v>151</v>
      </c>
      <c r="E2017" s="244" t="s">
        <v>18</v>
      </c>
      <c r="F2017" s="245" t="s">
        <v>80</v>
      </c>
      <c r="G2017" s="243"/>
      <c r="H2017" s="246">
        <v>2</v>
      </c>
      <c r="I2017" s="247"/>
      <c r="J2017" s="243"/>
      <c r="K2017" s="243"/>
      <c r="L2017" s="248"/>
      <c r="M2017" s="249"/>
      <c r="N2017" s="250"/>
      <c r="O2017" s="250"/>
      <c r="P2017" s="250"/>
      <c r="Q2017" s="250"/>
      <c r="R2017" s="250"/>
      <c r="S2017" s="250"/>
      <c r="T2017" s="251"/>
      <c r="U2017" s="14"/>
      <c r="V2017" s="14"/>
      <c r="W2017" s="14"/>
      <c r="X2017" s="14"/>
      <c r="Y2017" s="14"/>
      <c r="Z2017" s="14"/>
      <c r="AA2017" s="14"/>
      <c r="AB2017" s="14"/>
      <c r="AC2017" s="14"/>
      <c r="AD2017" s="14"/>
      <c r="AE2017" s="14"/>
      <c r="AT2017" s="252" t="s">
        <v>151</v>
      </c>
      <c r="AU2017" s="252" t="s">
        <v>80</v>
      </c>
      <c r="AV2017" s="14" t="s">
        <v>80</v>
      </c>
      <c r="AW2017" s="14" t="s">
        <v>33</v>
      </c>
      <c r="AX2017" s="14" t="s">
        <v>71</v>
      </c>
      <c r="AY2017" s="252" t="s">
        <v>140</v>
      </c>
    </row>
    <row r="2018" s="15" customFormat="1">
      <c r="A2018" s="15"/>
      <c r="B2018" s="253"/>
      <c r="C2018" s="254"/>
      <c r="D2018" s="233" t="s">
        <v>151</v>
      </c>
      <c r="E2018" s="255" t="s">
        <v>18</v>
      </c>
      <c r="F2018" s="256" t="s">
        <v>154</v>
      </c>
      <c r="G2018" s="254"/>
      <c r="H2018" s="257">
        <v>104</v>
      </c>
      <c r="I2018" s="258"/>
      <c r="J2018" s="254"/>
      <c r="K2018" s="254"/>
      <c r="L2018" s="259"/>
      <c r="M2018" s="260"/>
      <c r="N2018" s="261"/>
      <c r="O2018" s="261"/>
      <c r="P2018" s="261"/>
      <c r="Q2018" s="261"/>
      <c r="R2018" s="261"/>
      <c r="S2018" s="261"/>
      <c r="T2018" s="262"/>
      <c r="U2018" s="15"/>
      <c r="V2018" s="15"/>
      <c r="W2018" s="15"/>
      <c r="X2018" s="15"/>
      <c r="Y2018" s="15"/>
      <c r="Z2018" s="15"/>
      <c r="AA2018" s="15"/>
      <c r="AB2018" s="15"/>
      <c r="AC2018" s="15"/>
      <c r="AD2018" s="15"/>
      <c r="AE2018" s="15"/>
      <c r="AT2018" s="263" t="s">
        <v>151</v>
      </c>
      <c r="AU2018" s="263" t="s">
        <v>80</v>
      </c>
      <c r="AV2018" s="15" t="s">
        <v>147</v>
      </c>
      <c r="AW2018" s="15" t="s">
        <v>33</v>
      </c>
      <c r="AX2018" s="15" t="s">
        <v>78</v>
      </c>
      <c r="AY2018" s="263" t="s">
        <v>140</v>
      </c>
    </row>
    <row r="2019" s="2" customFormat="1" ht="24.15" customHeight="1">
      <c r="A2019" s="40"/>
      <c r="B2019" s="41"/>
      <c r="C2019" s="214" t="s">
        <v>1464</v>
      </c>
      <c r="D2019" s="214" t="s">
        <v>142</v>
      </c>
      <c r="E2019" s="215" t="s">
        <v>1465</v>
      </c>
      <c r="F2019" s="216" t="s">
        <v>1466</v>
      </c>
      <c r="G2019" s="217" t="s">
        <v>250</v>
      </c>
      <c r="H2019" s="218">
        <v>6</v>
      </c>
      <c r="I2019" s="219"/>
      <c r="J2019" s="218">
        <f>ROUND(I2019*H2019,2)</f>
        <v>0</v>
      </c>
      <c r="K2019" s="216" t="s">
        <v>146</v>
      </c>
      <c r="L2019" s="46"/>
      <c r="M2019" s="220" t="s">
        <v>18</v>
      </c>
      <c r="N2019" s="221" t="s">
        <v>42</v>
      </c>
      <c r="O2019" s="86"/>
      <c r="P2019" s="222">
        <f>O2019*H2019</f>
        <v>0</v>
      </c>
      <c r="Q2019" s="222">
        <v>0</v>
      </c>
      <c r="R2019" s="222">
        <f>Q2019*H2019</f>
        <v>0</v>
      </c>
      <c r="S2019" s="222">
        <v>0</v>
      </c>
      <c r="T2019" s="223">
        <f>S2019*H2019</f>
        <v>0</v>
      </c>
      <c r="U2019" s="40"/>
      <c r="V2019" s="40"/>
      <c r="W2019" s="40"/>
      <c r="X2019" s="40"/>
      <c r="Y2019" s="40"/>
      <c r="Z2019" s="40"/>
      <c r="AA2019" s="40"/>
      <c r="AB2019" s="40"/>
      <c r="AC2019" s="40"/>
      <c r="AD2019" s="40"/>
      <c r="AE2019" s="40"/>
      <c r="AR2019" s="224" t="s">
        <v>281</v>
      </c>
      <c r="AT2019" s="224" t="s">
        <v>142</v>
      </c>
      <c r="AU2019" s="224" t="s">
        <v>80</v>
      </c>
      <c r="AY2019" s="19" t="s">
        <v>140</v>
      </c>
      <c r="BE2019" s="225">
        <f>IF(N2019="základní",J2019,0)</f>
        <v>0</v>
      </c>
      <c r="BF2019" s="225">
        <f>IF(N2019="snížená",J2019,0)</f>
        <v>0</v>
      </c>
      <c r="BG2019" s="225">
        <f>IF(N2019="zákl. přenesená",J2019,0)</f>
        <v>0</v>
      </c>
      <c r="BH2019" s="225">
        <f>IF(N2019="sníž. přenesená",J2019,0)</f>
        <v>0</v>
      </c>
      <c r="BI2019" s="225">
        <f>IF(N2019="nulová",J2019,0)</f>
        <v>0</v>
      </c>
      <c r="BJ2019" s="19" t="s">
        <v>78</v>
      </c>
      <c r="BK2019" s="225">
        <f>ROUND(I2019*H2019,2)</f>
        <v>0</v>
      </c>
      <c r="BL2019" s="19" t="s">
        <v>281</v>
      </c>
      <c r="BM2019" s="224" t="s">
        <v>1467</v>
      </c>
    </row>
    <row r="2020" s="2" customFormat="1">
      <c r="A2020" s="40"/>
      <c r="B2020" s="41"/>
      <c r="C2020" s="42"/>
      <c r="D2020" s="226" t="s">
        <v>149</v>
      </c>
      <c r="E2020" s="42"/>
      <c r="F2020" s="227" t="s">
        <v>1468</v>
      </c>
      <c r="G2020" s="42"/>
      <c r="H2020" s="42"/>
      <c r="I2020" s="228"/>
      <c r="J2020" s="42"/>
      <c r="K2020" s="42"/>
      <c r="L2020" s="46"/>
      <c r="M2020" s="229"/>
      <c r="N2020" s="230"/>
      <c r="O2020" s="86"/>
      <c r="P2020" s="86"/>
      <c r="Q2020" s="86"/>
      <c r="R2020" s="86"/>
      <c r="S2020" s="86"/>
      <c r="T2020" s="87"/>
      <c r="U2020" s="40"/>
      <c r="V2020" s="40"/>
      <c r="W2020" s="40"/>
      <c r="X2020" s="40"/>
      <c r="Y2020" s="40"/>
      <c r="Z2020" s="40"/>
      <c r="AA2020" s="40"/>
      <c r="AB2020" s="40"/>
      <c r="AC2020" s="40"/>
      <c r="AD2020" s="40"/>
      <c r="AE2020" s="40"/>
      <c r="AT2020" s="19" t="s">
        <v>149</v>
      </c>
      <c r="AU2020" s="19" t="s">
        <v>80</v>
      </c>
    </row>
    <row r="2021" s="13" customFormat="1">
      <c r="A2021" s="13"/>
      <c r="B2021" s="231"/>
      <c r="C2021" s="232"/>
      <c r="D2021" s="233" t="s">
        <v>151</v>
      </c>
      <c r="E2021" s="234" t="s">
        <v>18</v>
      </c>
      <c r="F2021" s="235" t="s">
        <v>1469</v>
      </c>
      <c r="G2021" s="232"/>
      <c r="H2021" s="234" t="s">
        <v>18</v>
      </c>
      <c r="I2021" s="236"/>
      <c r="J2021" s="232"/>
      <c r="K2021" s="232"/>
      <c r="L2021" s="237"/>
      <c r="M2021" s="238"/>
      <c r="N2021" s="239"/>
      <c r="O2021" s="239"/>
      <c r="P2021" s="239"/>
      <c r="Q2021" s="239"/>
      <c r="R2021" s="239"/>
      <c r="S2021" s="239"/>
      <c r="T2021" s="240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T2021" s="241" t="s">
        <v>151</v>
      </c>
      <c r="AU2021" s="241" t="s">
        <v>80</v>
      </c>
      <c r="AV2021" s="13" t="s">
        <v>78</v>
      </c>
      <c r="AW2021" s="13" t="s">
        <v>33</v>
      </c>
      <c r="AX2021" s="13" t="s">
        <v>71</v>
      </c>
      <c r="AY2021" s="241" t="s">
        <v>140</v>
      </c>
    </row>
    <row r="2022" s="14" customFormat="1">
      <c r="A2022" s="14"/>
      <c r="B2022" s="242"/>
      <c r="C2022" s="243"/>
      <c r="D2022" s="233" t="s">
        <v>151</v>
      </c>
      <c r="E2022" s="244" t="s">
        <v>18</v>
      </c>
      <c r="F2022" s="245" t="s">
        <v>80</v>
      </c>
      <c r="G2022" s="243"/>
      <c r="H2022" s="246">
        <v>2</v>
      </c>
      <c r="I2022" s="247"/>
      <c r="J2022" s="243"/>
      <c r="K2022" s="243"/>
      <c r="L2022" s="248"/>
      <c r="M2022" s="249"/>
      <c r="N2022" s="250"/>
      <c r="O2022" s="250"/>
      <c r="P2022" s="250"/>
      <c r="Q2022" s="250"/>
      <c r="R2022" s="250"/>
      <c r="S2022" s="250"/>
      <c r="T2022" s="251"/>
      <c r="U2022" s="14"/>
      <c r="V2022" s="14"/>
      <c r="W2022" s="14"/>
      <c r="X2022" s="14"/>
      <c r="Y2022" s="14"/>
      <c r="Z2022" s="14"/>
      <c r="AA2022" s="14"/>
      <c r="AB2022" s="14"/>
      <c r="AC2022" s="14"/>
      <c r="AD2022" s="14"/>
      <c r="AE2022" s="14"/>
      <c r="AT2022" s="252" t="s">
        <v>151</v>
      </c>
      <c r="AU2022" s="252" t="s">
        <v>80</v>
      </c>
      <c r="AV2022" s="14" t="s">
        <v>80</v>
      </c>
      <c r="AW2022" s="14" t="s">
        <v>33</v>
      </c>
      <c r="AX2022" s="14" t="s">
        <v>71</v>
      </c>
      <c r="AY2022" s="252" t="s">
        <v>140</v>
      </c>
    </row>
    <row r="2023" s="13" customFormat="1">
      <c r="A2023" s="13"/>
      <c r="B2023" s="231"/>
      <c r="C2023" s="232"/>
      <c r="D2023" s="233" t="s">
        <v>151</v>
      </c>
      <c r="E2023" s="234" t="s">
        <v>18</v>
      </c>
      <c r="F2023" s="235" t="s">
        <v>1470</v>
      </c>
      <c r="G2023" s="232"/>
      <c r="H2023" s="234" t="s">
        <v>18</v>
      </c>
      <c r="I2023" s="236"/>
      <c r="J2023" s="232"/>
      <c r="K2023" s="232"/>
      <c r="L2023" s="237"/>
      <c r="M2023" s="238"/>
      <c r="N2023" s="239"/>
      <c r="O2023" s="239"/>
      <c r="P2023" s="239"/>
      <c r="Q2023" s="239"/>
      <c r="R2023" s="239"/>
      <c r="S2023" s="239"/>
      <c r="T2023" s="240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41" t="s">
        <v>151</v>
      </c>
      <c r="AU2023" s="241" t="s">
        <v>80</v>
      </c>
      <c r="AV2023" s="13" t="s">
        <v>78</v>
      </c>
      <c r="AW2023" s="13" t="s">
        <v>33</v>
      </c>
      <c r="AX2023" s="13" t="s">
        <v>71</v>
      </c>
      <c r="AY2023" s="241" t="s">
        <v>140</v>
      </c>
    </row>
    <row r="2024" s="14" customFormat="1">
      <c r="A2024" s="14"/>
      <c r="B2024" s="242"/>
      <c r="C2024" s="243"/>
      <c r="D2024" s="233" t="s">
        <v>151</v>
      </c>
      <c r="E2024" s="244" t="s">
        <v>18</v>
      </c>
      <c r="F2024" s="245" t="s">
        <v>78</v>
      </c>
      <c r="G2024" s="243"/>
      <c r="H2024" s="246">
        <v>1</v>
      </c>
      <c r="I2024" s="247"/>
      <c r="J2024" s="243"/>
      <c r="K2024" s="243"/>
      <c r="L2024" s="248"/>
      <c r="M2024" s="249"/>
      <c r="N2024" s="250"/>
      <c r="O2024" s="250"/>
      <c r="P2024" s="250"/>
      <c r="Q2024" s="250"/>
      <c r="R2024" s="250"/>
      <c r="S2024" s="250"/>
      <c r="T2024" s="251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52" t="s">
        <v>151</v>
      </c>
      <c r="AU2024" s="252" t="s">
        <v>80</v>
      </c>
      <c r="AV2024" s="14" t="s">
        <v>80</v>
      </c>
      <c r="AW2024" s="14" t="s">
        <v>33</v>
      </c>
      <c r="AX2024" s="14" t="s">
        <v>71</v>
      </c>
      <c r="AY2024" s="252" t="s">
        <v>140</v>
      </c>
    </row>
    <row r="2025" s="13" customFormat="1">
      <c r="A2025" s="13"/>
      <c r="B2025" s="231"/>
      <c r="C2025" s="232"/>
      <c r="D2025" s="233" t="s">
        <v>151</v>
      </c>
      <c r="E2025" s="234" t="s">
        <v>18</v>
      </c>
      <c r="F2025" s="235" t="s">
        <v>1471</v>
      </c>
      <c r="G2025" s="232"/>
      <c r="H2025" s="234" t="s">
        <v>18</v>
      </c>
      <c r="I2025" s="236"/>
      <c r="J2025" s="232"/>
      <c r="K2025" s="232"/>
      <c r="L2025" s="237"/>
      <c r="M2025" s="238"/>
      <c r="N2025" s="239"/>
      <c r="O2025" s="239"/>
      <c r="P2025" s="239"/>
      <c r="Q2025" s="239"/>
      <c r="R2025" s="239"/>
      <c r="S2025" s="239"/>
      <c r="T2025" s="240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41" t="s">
        <v>151</v>
      </c>
      <c r="AU2025" s="241" t="s">
        <v>80</v>
      </c>
      <c r="AV2025" s="13" t="s">
        <v>78</v>
      </c>
      <c r="AW2025" s="13" t="s">
        <v>33</v>
      </c>
      <c r="AX2025" s="13" t="s">
        <v>71</v>
      </c>
      <c r="AY2025" s="241" t="s">
        <v>140</v>
      </c>
    </row>
    <row r="2026" s="14" customFormat="1">
      <c r="A2026" s="14"/>
      <c r="B2026" s="242"/>
      <c r="C2026" s="243"/>
      <c r="D2026" s="233" t="s">
        <v>151</v>
      </c>
      <c r="E2026" s="244" t="s">
        <v>18</v>
      </c>
      <c r="F2026" s="245" t="s">
        <v>80</v>
      </c>
      <c r="G2026" s="243"/>
      <c r="H2026" s="246">
        <v>2</v>
      </c>
      <c r="I2026" s="247"/>
      <c r="J2026" s="243"/>
      <c r="K2026" s="243"/>
      <c r="L2026" s="248"/>
      <c r="M2026" s="249"/>
      <c r="N2026" s="250"/>
      <c r="O2026" s="250"/>
      <c r="P2026" s="250"/>
      <c r="Q2026" s="250"/>
      <c r="R2026" s="250"/>
      <c r="S2026" s="250"/>
      <c r="T2026" s="251"/>
      <c r="U2026" s="14"/>
      <c r="V2026" s="14"/>
      <c r="W2026" s="14"/>
      <c r="X2026" s="14"/>
      <c r="Y2026" s="14"/>
      <c r="Z2026" s="14"/>
      <c r="AA2026" s="14"/>
      <c r="AB2026" s="14"/>
      <c r="AC2026" s="14"/>
      <c r="AD2026" s="14"/>
      <c r="AE2026" s="14"/>
      <c r="AT2026" s="252" t="s">
        <v>151</v>
      </c>
      <c r="AU2026" s="252" t="s">
        <v>80</v>
      </c>
      <c r="AV2026" s="14" t="s">
        <v>80</v>
      </c>
      <c r="AW2026" s="14" t="s">
        <v>33</v>
      </c>
      <c r="AX2026" s="14" t="s">
        <v>71</v>
      </c>
      <c r="AY2026" s="252" t="s">
        <v>140</v>
      </c>
    </row>
    <row r="2027" s="13" customFormat="1">
      <c r="A2027" s="13"/>
      <c r="B2027" s="231"/>
      <c r="C2027" s="232"/>
      <c r="D2027" s="233" t="s">
        <v>151</v>
      </c>
      <c r="E2027" s="234" t="s">
        <v>18</v>
      </c>
      <c r="F2027" s="235" t="s">
        <v>1472</v>
      </c>
      <c r="G2027" s="232"/>
      <c r="H2027" s="234" t="s">
        <v>18</v>
      </c>
      <c r="I2027" s="236"/>
      <c r="J2027" s="232"/>
      <c r="K2027" s="232"/>
      <c r="L2027" s="237"/>
      <c r="M2027" s="238"/>
      <c r="N2027" s="239"/>
      <c r="O2027" s="239"/>
      <c r="P2027" s="239"/>
      <c r="Q2027" s="239"/>
      <c r="R2027" s="239"/>
      <c r="S2027" s="239"/>
      <c r="T2027" s="240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41" t="s">
        <v>151</v>
      </c>
      <c r="AU2027" s="241" t="s">
        <v>80</v>
      </c>
      <c r="AV2027" s="13" t="s">
        <v>78</v>
      </c>
      <c r="AW2027" s="13" t="s">
        <v>33</v>
      </c>
      <c r="AX2027" s="13" t="s">
        <v>71</v>
      </c>
      <c r="AY2027" s="241" t="s">
        <v>140</v>
      </c>
    </row>
    <row r="2028" s="14" customFormat="1">
      <c r="A2028" s="14"/>
      <c r="B2028" s="242"/>
      <c r="C2028" s="243"/>
      <c r="D2028" s="233" t="s">
        <v>151</v>
      </c>
      <c r="E2028" s="244" t="s">
        <v>18</v>
      </c>
      <c r="F2028" s="245" t="s">
        <v>78</v>
      </c>
      <c r="G2028" s="243"/>
      <c r="H2028" s="246">
        <v>1</v>
      </c>
      <c r="I2028" s="247"/>
      <c r="J2028" s="243"/>
      <c r="K2028" s="243"/>
      <c r="L2028" s="248"/>
      <c r="M2028" s="249"/>
      <c r="N2028" s="250"/>
      <c r="O2028" s="250"/>
      <c r="P2028" s="250"/>
      <c r="Q2028" s="250"/>
      <c r="R2028" s="250"/>
      <c r="S2028" s="250"/>
      <c r="T2028" s="251"/>
      <c r="U2028" s="14"/>
      <c r="V2028" s="14"/>
      <c r="W2028" s="14"/>
      <c r="X2028" s="14"/>
      <c r="Y2028" s="14"/>
      <c r="Z2028" s="14"/>
      <c r="AA2028" s="14"/>
      <c r="AB2028" s="14"/>
      <c r="AC2028" s="14"/>
      <c r="AD2028" s="14"/>
      <c r="AE2028" s="14"/>
      <c r="AT2028" s="252" t="s">
        <v>151</v>
      </c>
      <c r="AU2028" s="252" t="s">
        <v>80</v>
      </c>
      <c r="AV2028" s="14" t="s">
        <v>80</v>
      </c>
      <c r="AW2028" s="14" t="s">
        <v>33</v>
      </c>
      <c r="AX2028" s="14" t="s">
        <v>71</v>
      </c>
      <c r="AY2028" s="252" t="s">
        <v>140</v>
      </c>
    </row>
    <row r="2029" s="15" customFormat="1">
      <c r="A2029" s="15"/>
      <c r="B2029" s="253"/>
      <c r="C2029" s="254"/>
      <c r="D2029" s="233" t="s">
        <v>151</v>
      </c>
      <c r="E2029" s="255" t="s">
        <v>18</v>
      </c>
      <c r="F2029" s="256" t="s">
        <v>154</v>
      </c>
      <c r="G2029" s="254"/>
      <c r="H2029" s="257">
        <v>6</v>
      </c>
      <c r="I2029" s="258"/>
      <c r="J2029" s="254"/>
      <c r="K2029" s="254"/>
      <c r="L2029" s="259"/>
      <c r="M2029" s="260"/>
      <c r="N2029" s="261"/>
      <c r="O2029" s="261"/>
      <c r="P2029" s="261"/>
      <c r="Q2029" s="261"/>
      <c r="R2029" s="261"/>
      <c r="S2029" s="261"/>
      <c r="T2029" s="262"/>
      <c r="U2029" s="15"/>
      <c r="V2029" s="15"/>
      <c r="W2029" s="15"/>
      <c r="X2029" s="15"/>
      <c r="Y2029" s="15"/>
      <c r="Z2029" s="15"/>
      <c r="AA2029" s="15"/>
      <c r="AB2029" s="15"/>
      <c r="AC2029" s="15"/>
      <c r="AD2029" s="15"/>
      <c r="AE2029" s="15"/>
      <c r="AT2029" s="263" t="s">
        <v>151</v>
      </c>
      <c r="AU2029" s="263" t="s">
        <v>80</v>
      </c>
      <c r="AV2029" s="15" t="s">
        <v>147</v>
      </c>
      <c r="AW2029" s="15" t="s">
        <v>33</v>
      </c>
      <c r="AX2029" s="15" t="s">
        <v>78</v>
      </c>
      <c r="AY2029" s="263" t="s">
        <v>140</v>
      </c>
    </row>
    <row r="2030" s="2" customFormat="1" ht="24.15" customHeight="1">
      <c r="A2030" s="40"/>
      <c r="B2030" s="41"/>
      <c r="C2030" s="214" t="s">
        <v>1473</v>
      </c>
      <c r="D2030" s="214" t="s">
        <v>142</v>
      </c>
      <c r="E2030" s="215" t="s">
        <v>1474</v>
      </c>
      <c r="F2030" s="216" t="s">
        <v>1475</v>
      </c>
      <c r="G2030" s="217" t="s">
        <v>250</v>
      </c>
      <c r="H2030" s="218">
        <v>2</v>
      </c>
      <c r="I2030" s="219"/>
      <c r="J2030" s="218">
        <f>ROUND(I2030*H2030,2)</f>
        <v>0</v>
      </c>
      <c r="K2030" s="216" t="s">
        <v>146</v>
      </c>
      <c r="L2030" s="46"/>
      <c r="M2030" s="220" t="s">
        <v>18</v>
      </c>
      <c r="N2030" s="221" t="s">
        <v>42</v>
      </c>
      <c r="O2030" s="86"/>
      <c r="P2030" s="222">
        <f>O2030*H2030</f>
        <v>0</v>
      </c>
      <c r="Q2030" s="222">
        <v>0</v>
      </c>
      <c r="R2030" s="222">
        <f>Q2030*H2030</f>
        <v>0</v>
      </c>
      <c r="S2030" s="222">
        <v>0</v>
      </c>
      <c r="T2030" s="223">
        <f>S2030*H2030</f>
        <v>0</v>
      </c>
      <c r="U2030" s="40"/>
      <c r="V2030" s="40"/>
      <c r="W2030" s="40"/>
      <c r="X2030" s="40"/>
      <c r="Y2030" s="40"/>
      <c r="Z2030" s="40"/>
      <c r="AA2030" s="40"/>
      <c r="AB2030" s="40"/>
      <c r="AC2030" s="40"/>
      <c r="AD2030" s="40"/>
      <c r="AE2030" s="40"/>
      <c r="AR2030" s="224" t="s">
        <v>281</v>
      </c>
      <c r="AT2030" s="224" t="s">
        <v>142</v>
      </c>
      <c r="AU2030" s="224" t="s">
        <v>80</v>
      </c>
      <c r="AY2030" s="19" t="s">
        <v>140</v>
      </c>
      <c r="BE2030" s="225">
        <f>IF(N2030="základní",J2030,0)</f>
        <v>0</v>
      </c>
      <c r="BF2030" s="225">
        <f>IF(N2030="snížená",J2030,0)</f>
        <v>0</v>
      </c>
      <c r="BG2030" s="225">
        <f>IF(N2030="zákl. přenesená",J2030,0)</f>
        <v>0</v>
      </c>
      <c r="BH2030" s="225">
        <f>IF(N2030="sníž. přenesená",J2030,0)</f>
        <v>0</v>
      </c>
      <c r="BI2030" s="225">
        <f>IF(N2030="nulová",J2030,0)</f>
        <v>0</v>
      </c>
      <c r="BJ2030" s="19" t="s">
        <v>78</v>
      </c>
      <c r="BK2030" s="225">
        <f>ROUND(I2030*H2030,2)</f>
        <v>0</v>
      </c>
      <c r="BL2030" s="19" t="s">
        <v>281</v>
      </c>
      <c r="BM2030" s="224" t="s">
        <v>1476</v>
      </c>
    </row>
    <row r="2031" s="2" customFormat="1">
      <c r="A2031" s="40"/>
      <c r="B2031" s="41"/>
      <c r="C2031" s="42"/>
      <c r="D2031" s="226" t="s">
        <v>149</v>
      </c>
      <c r="E2031" s="42"/>
      <c r="F2031" s="227" t="s">
        <v>1477</v>
      </c>
      <c r="G2031" s="42"/>
      <c r="H2031" s="42"/>
      <c r="I2031" s="228"/>
      <c r="J2031" s="42"/>
      <c r="K2031" s="42"/>
      <c r="L2031" s="46"/>
      <c r="M2031" s="229"/>
      <c r="N2031" s="230"/>
      <c r="O2031" s="86"/>
      <c r="P2031" s="86"/>
      <c r="Q2031" s="86"/>
      <c r="R2031" s="86"/>
      <c r="S2031" s="86"/>
      <c r="T2031" s="87"/>
      <c r="U2031" s="40"/>
      <c r="V2031" s="40"/>
      <c r="W2031" s="40"/>
      <c r="X2031" s="40"/>
      <c r="Y2031" s="40"/>
      <c r="Z2031" s="40"/>
      <c r="AA2031" s="40"/>
      <c r="AB2031" s="40"/>
      <c r="AC2031" s="40"/>
      <c r="AD2031" s="40"/>
      <c r="AE2031" s="40"/>
      <c r="AT2031" s="19" t="s">
        <v>149</v>
      </c>
      <c r="AU2031" s="19" t="s">
        <v>80</v>
      </c>
    </row>
    <row r="2032" s="13" customFormat="1">
      <c r="A2032" s="13"/>
      <c r="B2032" s="231"/>
      <c r="C2032" s="232"/>
      <c r="D2032" s="233" t="s">
        <v>151</v>
      </c>
      <c r="E2032" s="234" t="s">
        <v>18</v>
      </c>
      <c r="F2032" s="235" t="s">
        <v>1478</v>
      </c>
      <c r="G2032" s="232"/>
      <c r="H2032" s="234" t="s">
        <v>18</v>
      </c>
      <c r="I2032" s="236"/>
      <c r="J2032" s="232"/>
      <c r="K2032" s="232"/>
      <c r="L2032" s="237"/>
      <c r="M2032" s="238"/>
      <c r="N2032" s="239"/>
      <c r="O2032" s="239"/>
      <c r="P2032" s="239"/>
      <c r="Q2032" s="239"/>
      <c r="R2032" s="239"/>
      <c r="S2032" s="239"/>
      <c r="T2032" s="240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41" t="s">
        <v>151</v>
      </c>
      <c r="AU2032" s="241" t="s">
        <v>80</v>
      </c>
      <c r="AV2032" s="13" t="s">
        <v>78</v>
      </c>
      <c r="AW2032" s="13" t="s">
        <v>33</v>
      </c>
      <c r="AX2032" s="13" t="s">
        <v>71</v>
      </c>
      <c r="AY2032" s="241" t="s">
        <v>140</v>
      </c>
    </row>
    <row r="2033" s="14" customFormat="1">
      <c r="A2033" s="14"/>
      <c r="B2033" s="242"/>
      <c r="C2033" s="243"/>
      <c r="D2033" s="233" t="s">
        <v>151</v>
      </c>
      <c r="E2033" s="244" t="s">
        <v>18</v>
      </c>
      <c r="F2033" s="245" t="s">
        <v>80</v>
      </c>
      <c r="G2033" s="243"/>
      <c r="H2033" s="246">
        <v>2</v>
      </c>
      <c r="I2033" s="247"/>
      <c r="J2033" s="243"/>
      <c r="K2033" s="243"/>
      <c r="L2033" s="248"/>
      <c r="M2033" s="249"/>
      <c r="N2033" s="250"/>
      <c r="O2033" s="250"/>
      <c r="P2033" s="250"/>
      <c r="Q2033" s="250"/>
      <c r="R2033" s="250"/>
      <c r="S2033" s="250"/>
      <c r="T2033" s="251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52" t="s">
        <v>151</v>
      </c>
      <c r="AU2033" s="252" t="s">
        <v>80</v>
      </c>
      <c r="AV2033" s="14" t="s">
        <v>80</v>
      </c>
      <c r="AW2033" s="14" t="s">
        <v>33</v>
      </c>
      <c r="AX2033" s="14" t="s">
        <v>71</v>
      </c>
      <c r="AY2033" s="252" t="s">
        <v>140</v>
      </c>
    </row>
    <row r="2034" s="15" customFormat="1">
      <c r="A2034" s="15"/>
      <c r="B2034" s="253"/>
      <c r="C2034" s="254"/>
      <c r="D2034" s="233" t="s">
        <v>151</v>
      </c>
      <c r="E2034" s="255" t="s">
        <v>18</v>
      </c>
      <c r="F2034" s="256" t="s">
        <v>154</v>
      </c>
      <c r="G2034" s="254"/>
      <c r="H2034" s="257">
        <v>2</v>
      </c>
      <c r="I2034" s="258"/>
      <c r="J2034" s="254"/>
      <c r="K2034" s="254"/>
      <c r="L2034" s="259"/>
      <c r="M2034" s="260"/>
      <c r="N2034" s="261"/>
      <c r="O2034" s="261"/>
      <c r="P2034" s="261"/>
      <c r="Q2034" s="261"/>
      <c r="R2034" s="261"/>
      <c r="S2034" s="261"/>
      <c r="T2034" s="262"/>
      <c r="U2034" s="15"/>
      <c r="V2034" s="15"/>
      <c r="W2034" s="15"/>
      <c r="X2034" s="15"/>
      <c r="Y2034" s="15"/>
      <c r="Z2034" s="15"/>
      <c r="AA2034" s="15"/>
      <c r="AB2034" s="15"/>
      <c r="AC2034" s="15"/>
      <c r="AD2034" s="15"/>
      <c r="AE2034" s="15"/>
      <c r="AT2034" s="263" t="s">
        <v>151</v>
      </c>
      <c r="AU2034" s="263" t="s">
        <v>80</v>
      </c>
      <c r="AV2034" s="15" t="s">
        <v>147</v>
      </c>
      <c r="AW2034" s="15" t="s">
        <v>33</v>
      </c>
      <c r="AX2034" s="15" t="s">
        <v>78</v>
      </c>
      <c r="AY2034" s="263" t="s">
        <v>140</v>
      </c>
    </row>
    <row r="2035" s="2" customFormat="1" ht="16.5" customHeight="1">
      <c r="A2035" s="40"/>
      <c r="B2035" s="41"/>
      <c r="C2035" s="264" t="s">
        <v>1479</v>
      </c>
      <c r="D2035" s="264" t="s">
        <v>300</v>
      </c>
      <c r="E2035" s="265" t="s">
        <v>1480</v>
      </c>
      <c r="F2035" s="266" t="s">
        <v>1481</v>
      </c>
      <c r="G2035" s="267" t="s">
        <v>345</v>
      </c>
      <c r="H2035" s="268">
        <v>152.40000000000001</v>
      </c>
      <c r="I2035" s="269"/>
      <c r="J2035" s="268">
        <f>ROUND(I2035*H2035,2)</f>
        <v>0</v>
      </c>
      <c r="K2035" s="266" t="s">
        <v>146</v>
      </c>
      <c r="L2035" s="270"/>
      <c r="M2035" s="271" t="s">
        <v>18</v>
      </c>
      <c r="N2035" s="272" t="s">
        <v>42</v>
      </c>
      <c r="O2035" s="86"/>
      <c r="P2035" s="222">
        <f>O2035*H2035</f>
        <v>0</v>
      </c>
      <c r="Q2035" s="222">
        <v>0.0050000000000000001</v>
      </c>
      <c r="R2035" s="222">
        <f>Q2035*H2035</f>
        <v>0.76200000000000001</v>
      </c>
      <c r="S2035" s="222">
        <v>0</v>
      </c>
      <c r="T2035" s="223">
        <f>S2035*H2035</f>
        <v>0</v>
      </c>
      <c r="U2035" s="40"/>
      <c r="V2035" s="40"/>
      <c r="W2035" s="40"/>
      <c r="X2035" s="40"/>
      <c r="Y2035" s="40"/>
      <c r="Z2035" s="40"/>
      <c r="AA2035" s="40"/>
      <c r="AB2035" s="40"/>
      <c r="AC2035" s="40"/>
      <c r="AD2035" s="40"/>
      <c r="AE2035" s="40"/>
      <c r="AR2035" s="224" t="s">
        <v>430</v>
      </c>
      <c r="AT2035" s="224" t="s">
        <v>300</v>
      </c>
      <c r="AU2035" s="224" t="s">
        <v>80</v>
      </c>
      <c r="AY2035" s="19" t="s">
        <v>140</v>
      </c>
      <c r="BE2035" s="225">
        <f>IF(N2035="základní",J2035,0)</f>
        <v>0</v>
      </c>
      <c r="BF2035" s="225">
        <f>IF(N2035="snížená",J2035,0)</f>
        <v>0</v>
      </c>
      <c r="BG2035" s="225">
        <f>IF(N2035="zákl. přenesená",J2035,0)</f>
        <v>0</v>
      </c>
      <c r="BH2035" s="225">
        <f>IF(N2035="sníž. přenesená",J2035,0)</f>
        <v>0</v>
      </c>
      <c r="BI2035" s="225">
        <f>IF(N2035="nulová",J2035,0)</f>
        <v>0</v>
      </c>
      <c r="BJ2035" s="19" t="s">
        <v>78</v>
      </c>
      <c r="BK2035" s="225">
        <f>ROUND(I2035*H2035,2)</f>
        <v>0</v>
      </c>
      <c r="BL2035" s="19" t="s">
        <v>281</v>
      </c>
      <c r="BM2035" s="224" t="s">
        <v>1482</v>
      </c>
    </row>
    <row r="2036" s="13" customFormat="1">
      <c r="A2036" s="13"/>
      <c r="B2036" s="231"/>
      <c r="C2036" s="232"/>
      <c r="D2036" s="233" t="s">
        <v>151</v>
      </c>
      <c r="E2036" s="234" t="s">
        <v>18</v>
      </c>
      <c r="F2036" s="235" t="s">
        <v>1172</v>
      </c>
      <c r="G2036" s="232"/>
      <c r="H2036" s="234" t="s">
        <v>18</v>
      </c>
      <c r="I2036" s="236"/>
      <c r="J2036" s="232"/>
      <c r="K2036" s="232"/>
      <c r="L2036" s="237"/>
      <c r="M2036" s="238"/>
      <c r="N2036" s="239"/>
      <c r="O2036" s="239"/>
      <c r="P2036" s="239"/>
      <c r="Q2036" s="239"/>
      <c r="R2036" s="239"/>
      <c r="S2036" s="239"/>
      <c r="T2036" s="240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T2036" s="241" t="s">
        <v>151</v>
      </c>
      <c r="AU2036" s="241" t="s">
        <v>80</v>
      </c>
      <c r="AV2036" s="13" t="s">
        <v>78</v>
      </c>
      <c r="AW2036" s="13" t="s">
        <v>33</v>
      </c>
      <c r="AX2036" s="13" t="s">
        <v>71</v>
      </c>
      <c r="AY2036" s="241" t="s">
        <v>140</v>
      </c>
    </row>
    <row r="2037" s="14" customFormat="1">
      <c r="A2037" s="14"/>
      <c r="B2037" s="242"/>
      <c r="C2037" s="243"/>
      <c r="D2037" s="233" t="s">
        <v>151</v>
      </c>
      <c r="E2037" s="244" t="s">
        <v>18</v>
      </c>
      <c r="F2037" s="245" t="s">
        <v>1483</v>
      </c>
      <c r="G2037" s="243"/>
      <c r="H2037" s="246">
        <v>67.200000000000003</v>
      </c>
      <c r="I2037" s="247"/>
      <c r="J2037" s="243"/>
      <c r="K2037" s="243"/>
      <c r="L2037" s="248"/>
      <c r="M2037" s="249"/>
      <c r="N2037" s="250"/>
      <c r="O2037" s="250"/>
      <c r="P2037" s="250"/>
      <c r="Q2037" s="250"/>
      <c r="R2037" s="250"/>
      <c r="S2037" s="250"/>
      <c r="T2037" s="251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52" t="s">
        <v>151</v>
      </c>
      <c r="AU2037" s="252" t="s">
        <v>80</v>
      </c>
      <c r="AV2037" s="14" t="s">
        <v>80</v>
      </c>
      <c r="AW2037" s="14" t="s">
        <v>33</v>
      </c>
      <c r="AX2037" s="14" t="s">
        <v>71</v>
      </c>
      <c r="AY2037" s="252" t="s">
        <v>140</v>
      </c>
    </row>
    <row r="2038" s="13" customFormat="1">
      <c r="A2038" s="13"/>
      <c r="B2038" s="231"/>
      <c r="C2038" s="232"/>
      <c r="D2038" s="233" t="s">
        <v>151</v>
      </c>
      <c r="E2038" s="234" t="s">
        <v>18</v>
      </c>
      <c r="F2038" s="235" t="s">
        <v>1174</v>
      </c>
      <c r="G2038" s="232"/>
      <c r="H2038" s="234" t="s">
        <v>18</v>
      </c>
      <c r="I2038" s="236"/>
      <c r="J2038" s="232"/>
      <c r="K2038" s="232"/>
      <c r="L2038" s="237"/>
      <c r="M2038" s="238"/>
      <c r="N2038" s="239"/>
      <c r="O2038" s="239"/>
      <c r="P2038" s="239"/>
      <c r="Q2038" s="239"/>
      <c r="R2038" s="239"/>
      <c r="S2038" s="239"/>
      <c r="T2038" s="240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41" t="s">
        <v>151</v>
      </c>
      <c r="AU2038" s="241" t="s">
        <v>80</v>
      </c>
      <c r="AV2038" s="13" t="s">
        <v>78</v>
      </c>
      <c r="AW2038" s="13" t="s">
        <v>33</v>
      </c>
      <c r="AX2038" s="13" t="s">
        <v>71</v>
      </c>
      <c r="AY2038" s="241" t="s">
        <v>140</v>
      </c>
    </row>
    <row r="2039" s="14" customFormat="1">
      <c r="A2039" s="14"/>
      <c r="B2039" s="242"/>
      <c r="C2039" s="243"/>
      <c r="D2039" s="233" t="s">
        <v>151</v>
      </c>
      <c r="E2039" s="244" t="s">
        <v>18</v>
      </c>
      <c r="F2039" s="245" t="s">
        <v>1484</v>
      </c>
      <c r="G2039" s="243"/>
      <c r="H2039" s="246">
        <v>13.199999999999999</v>
      </c>
      <c r="I2039" s="247"/>
      <c r="J2039" s="243"/>
      <c r="K2039" s="243"/>
      <c r="L2039" s="248"/>
      <c r="M2039" s="249"/>
      <c r="N2039" s="250"/>
      <c r="O2039" s="250"/>
      <c r="P2039" s="250"/>
      <c r="Q2039" s="250"/>
      <c r="R2039" s="250"/>
      <c r="S2039" s="250"/>
      <c r="T2039" s="251"/>
      <c r="U2039" s="14"/>
      <c r="V2039" s="14"/>
      <c r="W2039" s="14"/>
      <c r="X2039" s="14"/>
      <c r="Y2039" s="14"/>
      <c r="Z2039" s="14"/>
      <c r="AA2039" s="14"/>
      <c r="AB2039" s="14"/>
      <c r="AC2039" s="14"/>
      <c r="AD2039" s="14"/>
      <c r="AE2039" s="14"/>
      <c r="AT2039" s="252" t="s">
        <v>151</v>
      </c>
      <c r="AU2039" s="252" t="s">
        <v>80</v>
      </c>
      <c r="AV2039" s="14" t="s">
        <v>80</v>
      </c>
      <c r="AW2039" s="14" t="s">
        <v>33</v>
      </c>
      <c r="AX2039" s="14" t="s">
        <v>71</v>
      </c>
      <c r="AY2039" s="252" t="s">
        <v>140</v>
      </c>
    </row>
    <row r="2040" s="13" customFormat="1">
      <c r="A2040" s="13"/>
      <c r="B2040" s="231"/>
      <c r="C2040" s="232"/>
      <c r="D2040" s="233" t="s">
        <v>151</v>
      </c>
      <c r="E2040" s="234" t="s">
        <v>18</v>
      </c>
      <c r="F2040" s="235" t="s">
        <v>1462</v>
      </c>
      <c r="G2040" s="232"/>
      <c r="H2040" s="234" t="s">
        <v>18</v>
      </c>
      <c r="I2040" s="236"/>
      <c r="J2040" s="232"/>
      <c r="K2040" s="232"/>
      <c r="L2040" s="237"/>
      <c r="M2040" s="238"/>
      <c r="N2040" s="239"/>
      <c r="O2040" s="239"/>
      <c r="P2040" s="239"/>
      <c r="Q2040" s="239"/>
      <c r="R2040" s="239"/>
      <c r="S2040" s="239"/>
      <c r="T2040" s="240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T2040" s="241" t="s">
        <v>151</v>
      </c>
      <c r="AU2040" s="241" t="s">
        <v>80</v>
      </c>
      <c r="AV2040" s="13" t="s">
        <v>78</v>
      </c>
      <c r="AW2040" s="13" t="s">
        <v>33</v>
      </c>
      <c r="AX2040" s="13" t="s">
        <v>71</v>
      </c>
      <c r="AY2040" s="241" t="s">
        <v>140</v>
      </c>
    </row>
    <row r="2041" s="14" customFormat="1">
      <c r="A2041" s="14"/>
      <c r="B2041" s="242"/>
      <c r="C2041" s="243"/>
      <c r="D2041" s="233" t="s">
        <v>151</v>
      </c>
      <c r="E2041" s="244" t="s">
        <v>18</v>
      </c>
      <c r="F2041" s="245" t="s">
        <v>1485</v>
      </c>
      <c r="G2041" s="243"/>
      <c r="H2041" s="246">
        <v>2.3999999999999999</v>
      </c>
      <c r="I2041" s="247"/>
      <c r="J2041" s="243"/>
      <c r="K2041" s="243"/>
      <c r="L2041" s="248"/>
      <c r="M2041" s="249"/>
      <c r="N2041" s="250"/>
      <c r="O2041" s="250"/>
      <c r="P2041" s="250"/>
      <c r="Q2041" s="250"/>
      <c r="R2041" s="250"/>
      <c r="S2041" s="250"/>
      <c r="T2041" s="251"/>
      <c r="U2041" s="14"/>
      <c r="V2041" s="14"/>
      <c r="W2041" s="14"/>
      <c r="X2041" s="14"/>
      <c r="Y2041" s="14"/>
      <c r="Z2041" s="14"/>
      <c r="AA2041" s="14"/>
      <c r="AB2041" s="14"/>
      <c r="AC2041" s="14"/>
      <c r="AD2041" s="14"/>
      <c r="AE2041" s="14"/>
      <c r="AT2041" s="252" t="s">
        <v>151</v>
      </c>
      <c r="AU2041" s="252" t="s">
        <v>80</v>
      </c>
      <c r="AV2041" s="14" t="s">
        <v>80</v>
      </c>
      <c r="AW2041" s="14" t="s">
        <v>33</v>
      </c>
      <c r="AX2041" s="14" t="s">
        <v>71</v>
      </c>
      <c r="AY2041" s="252" t="s">
        <v>140</v>
      </c>
    </row>
    <row r="2042" s="13" customFormat="1">
      <c r="A2042" s="13"/>
      <c r="B2042" s="231"/>
      <c r="C2042" s="232"/>
      <c r="D2042" s="233" t="s">
        <v>151</v>
      </c>
      <c r="E2042" s="234" t="s">
        <v>18</v>
      </c>
      <c r="F2042" s="235" t="s">
        <v>1175</v>
      </c>
      <c r="G2042" s="232"/>
      <c r="H2042" s="234" t="s">
        <v>18</v>
      </c>
      <c r="I2042" s="236"/>
      <c r="J2042" s="232"/>
      <c r="K2042" s="232"/>
      <c r="L2042" s="237"/>
      <c r="M2042" s="238"/>
      <c r="N2042" s="239"/>
      <c r="O2042" s="239"/>
      <c r="P2042" s="239"/>
      <c r="Q2042" s="239"/>
      <c r="R2042" s="239"/>
      <c r="S2042" s="239"/>
      <c r="T2042" s="240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41" t="s">
        <v>151</v>
      </c>
      <c r="AU2042" s="241" t="s">
        <v>80</v>
      </c>
      <c r="AV2042" s="13" t="s">
        <v>78</v>
      </c>
      <c r="AW2042" s="13" t="s">
        <v>33</v>
      </c>
      <c r="AX2042" s="13" t="s">
        <v>71</v>
      </c>
      <c r="AY2042" s="241" t="s">
        <v>140</v>
      </c>
    </row>
    <row r="2043" s="14" customFormat="1">
      <c r="A2043" s="14"/>
      <c r="B2043" s="242"/>
      <c r="C2043" s="243"/>
      <c r="D2043" s="233" t="s">
        <v>151</v>
      </c>
      <c r="E2043" s="244" t="s">
        <v>18</v>
      </c>
      <c r="F2043" s="245" t="s">
        <v>1486</v>
      </c>
      <c r="G2043" s="243"/>
      <c r="H2043" s="246">
        <v>5.4000000000000004</v>
      </c>
      <c r="I2043" s="247"/>
      <c r="J2043" s="243"/>
      <c r="K2043" s="243"/>
      <c r="L2043" s="248"/>
      <c r="M2043" s="249"/>
      <c r="N2043" s="250"/>
      <c r="O2043" s="250"/>
      <c r="P2043" s="250"/>
      <c r="Q2043" s="250"/>
      <c r="R2043" s="250"/>
      <c r="S2043" s="250"/>
      <c r="T2043" s="251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52" t="s">
        <v>151</v>
      </c>
      <c r="AU2043" s="252" t="s">
        <v>80</v>
      </c>
      <c r="AV2043" s="14" t="s">
        <v>80</v>
      </c>
      <c r="AW2043" s="14" t="s">
        <v>33</v>
      </c>
      <c r="AX2043" s="14" t="s">
        <v>71</v>
      </c>
      <c r="AY2043" s="252" t="s">
        <v>140</v>
      </c>
    </row>
    <row r="2044" s="13" customFormat="1">
      <c r="A2044" s="13"/>
      <c r="B2044" s="231"/>
      <c r="C2044" s="232"/>
      <c r="D2044" s="233" t="s">
        <v>151</v>
      </c>
      <c r="E2044" s="234" t="s">
        <v>18</v>
      </c>
      <c r="F2044" s="235" t="s">
        <v>1469</v>
      </c>
      <c r="G2044" s="232"/>
      <c r="H2044" s="234" t="s">
        <v>18</v>
      </c>
      <c r="I2044" s="236"/>
      <c r="J2044" s="232"/>
      <c r="K2044" s="232"/>
      <c r="L2044" s="237"/>
      <c r="M2044" s="238"/>
      <c r="N2044" s="239"/>
      <c r="O2044" s="239"/>
      <c r="P2044" s="239"/>
      <c r="Q2044" s="239"/>
      <c r="R2044" s="239"/>
      <c r="S2044" s="239"/>
      <c r="T2044" s="240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41" t="s">
        <v>151</v>
      </c>
      <c r="AU2044" s="241" t="s">
        <v>80</v>
      </c>
      <c r="AV2044" s="13" t="s">
        <v>78</v>
      </c>
      <c r="AW2044" s="13" t="s">
        <v>33</v>
      </c>
      <c r="AX2044" s="13" t="s">
        <v>71</v>
      </c>
      <c r="AY2044" s="241" t="s">
        <v>140</v>
      </c>
    </row>
    <row r="2045" s="14" customFormat="1">
      <c r="A2045" s="14"/>
      <c r="B2045" s="242"/>
      <c r="C2045" s="243"/>
      <c r="D2045" s="233" t="s">
        <v>151</v>
      </c>
      <c r="E2045" s="244" t="s">
        <v>18</v>
      </c>
      <c r="F2045" s="245" t="s">
        <v>712</v>
      </c>
      <c r="G2045" s="243"/>
      <c r="H2045" s="246">
        <v>4</v>
      </c>
      <c r="I2045" s="247"/>
      <c r="J2045" s="243"/>
      <c r="K2045" s="243"/>
      <c r="L2045" s="248"/>
      <c r="M2045" s="249"/>
      <c r="N2045" s="250"/>
      <c r="O2045" s="250"/>
      <c r="P2045" s="250"/>
      <c r="Q2045" s="250"/>
      <c r="R2045" s="250"/>
      <c r="S2045" s="250"/>
      <c r="T2045" s="251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52" t="s">
        <v>151</v>
      </c>
      <c r="AU2045" s="252" t="s">
        <v>80</v>
      </c>
      <c r="AV2045" s="14" t="s">
        <v>80</v>
      </c>
      <c r="AW2045" s="14" t="s">
        <v>33</v>
      </c>
      <c r="AX2045" s="14" t="s">
        <v>71</v>
      </c>
      <c r="AY2045" s="252" t="s">
        <v>140</v>
      </c>
    </row>
    <row r="2046" s="13" customFormat="1">
      <c r="A2046" s="13"/>
      <c r="B2046" s="231"/>
      <c r="C2046" s="232"/>
      <c r="D2046" s="233" t="s">
        <v>151</v>
      </c>
      <c r="E2046" s="234" t="s">
        <v>18</v>
      </c>
      <c r="F2046" s="235" t="s">
        <v>1176</v>
      </c>
      <c r="G2046" s="232"/>
      <c r="H2046" s="234" t="s">
        <v>18</v>
      </c>
      <c r="I2046" s="236"/>
      <c r="J2046" s="232"/>
      <c r="K2046" s="232"/>
      <c r="L2046" s="237"/>
      <c r="M2046" s="238"/>
      <c r="N2046" s="239"/>
      <c r="O2046" s="239"/>
      <c r="P2046" s="239"/>
      <c r="Q2046" s="239"/>
      <c r="R2046" s="239"/>
      <c r="S2046" s="239"/>
      <c r="T2046" s="240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T2046" s="241" t="s">
        <v>151</v>
      </c>
      <c r="AU2046" s="241" t="s">
        <v>80</v>
      </c>
      <c r="AV2046" s="13" t="s">
        <v>78</v>
      </c>
      <c r="AW2046" s="13" t="s">
        <v>33</v>
      </c>
      <c r="AX2046" s="13" t="s">
        <v>71</v>
      </c>
      <c r="AY2046" s="241" t="s">
        <v>140</v>
      </c>
    </row>
    <row r="2047" s="14" customFormat="1">
      <c r="A2047" s="14"/>
      <c r="B2047" s="242"/>
      <c r="C2047" s="243"/>
      <c r="D2047" s="233" t="s">
        <v>151</v>
      </c>
      <c r="E2047" s="244" t="s">
        <v>18</v>
      </c>
      <c r="F2047" s="245" t="s">
        <v>1487</v>
      </c>
      <c r="G2047" s="243"/>
      <c r="H2047" s="246">
        <v>36</v>
      </c>
      <c r="I2047" s="247"/>
      <c r="J2047" s="243"/>
      <c r="K2047" s="243"/>
      <c r="L2047" s="248"/>
      <c r="M2047" s="249"/>
      <c r="N2047" s="250"/>
      <c r="O2047" s="250"/>
      <c r="P2047" s="250"/>
      <c r="Q2047" s="250"/>
      <c r="R2047" s="250"/>
      <c r="S2047" s="250"/>
      <c r="T2047" s="251"/>
      <c r="U2047" s="14"/>
      <c r="V2047" s="14"/>
      <c r="W2047" s="14"/>
      <c r="X2047" s="14"/>
      <c r="Y2047" s="14"/>
      <c r="Z2047" s="14"/>
      <c r="AA2047" s="14"/>
      <c r="AB2047" s="14"/>
      <c r="AC2047" s="14"/>
      <c r="AD2047" s="14"/>
      <c r="AE2047" s="14"/>
      <c r="AT2047" s="252" t="s">
        <v>151</v>
      </c>
      <c r="AU2047" s="252" t="s">
        <v>80</v>
      </c>
      <c r="AV2047" s="14" t="s">
        <v>80</v>
      </c>
      <c r="AW2047" s="14" t="s">
        <v>33</v>
      </c>
      <c r="AX2047" s="14" t="s">
        <v>71</v>
      </c>
      <c r="AY2047" s="252" t="s">
        <v>140</v>
      </c>
    </row>
    <row r="2048" s="13" customFormat="1">
      <c r="A2048" s="13"/>
      <c r="B2048" s="231"/>
      <c r="C2048" s="232"/>
      <c r="D2048" s="233" t="s">
        <v>151</v>
      </c>
      <c r="E2048" s="234" t="s">
        <v>18</v>
      </c>
      <c r="F2048" s="235" t="s">
        <v>1178</v>
      </c>
      <c r="G2048" s="232"/>
      <c r="H2048" s="234" t="s">
        <v>18</v>
      </c>
      <c r="I2048" s="236"/>
      <c r="J2048" s="232"/>
      <c r="K2048" s="232"/>
      <c r="L2048" s="237"/>
      <c r="M2048" s="238"/>
      <c r="N2048" s="239"/>
      <c r="O2048" s="239"/>
      <c r="P2048" s="239"/>
      <c r="Q2048" s="239"/>
      <c r="R2048" s="239"/>
      <c r="S2048" s="239"/>
      <c r="T2048" s="240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T2048" s="241" t="s">
        <v>151</v>
      </c>
      <c r="AU2048" s="241" t="s">
        <v>80</v>
      </c>
      <c r="AV2048" s="13" t="s">
        <v>78</v>
      </c>
      <c r="AW2048" s="13" t="s">
        <v>33</v>
      </c>
      <c r="AX2048" s="13" t="s">
        <v>71</v>
      </c>
      <c r="AY2048" s="241" t="s">
        <v>140</v>
      </c>
    </row>
    <row r="2049" s="14" customFormat="1">
      <c r="A2049" s="14"/>
      <c r="B2049" s="242"/>
      <c r="C2049" s="243"/>
      <c r="D2049" s="233" t="s">
        <v>151</v>
      </c>
      <c r="E2049" s="244" t="s">
        <v>18</v>
      </c>
      <c r="F2049" s="245" t="s">
        <v>1488</v>
      </c>
      <c r="G2049" s="243"/>
      <c r="H2049" s="246">
        <v>3.6000000000000001</v>
      </c>
      <c r="I2049" s="247"/>
      <c r="J2049" s="243"/>
      <c r="K2049" s="243"/>
      <c r="L2049" s="248"/>
      <c r="M2049" s="249"/>
      <c r="N2049" s="250"/>
      <c r="O2049" s="250"/>
      <c r="P2049" s="250"/>
      <c r="Q2049" s="250"/>
      <c r="R2049" s="250"/>
      <c r="S2049" s="250"/>
      <c r="T2049" s="251"/>
      <c r="U2049" s="14"/>
      <c r="V2049" s="14"/>
      <c r="W2049" s="14"/>
      <c r="X2049" s="14"/>
      <c r="Y2049" s="14"/>
      <c r="Z2049" s="14"/>
      <c r="AA2049" s="14"/>
      <c r="AB2049" s="14"/>
      <c r="AC2049" s="14"/>
      <c r="AD2049" s="14"/>
      <c r="AE2049" s="14"/>
      <c r="AT2049" s="252" t="s">
        <v>151</v>
      </c>
      <c r="AU2049" s="252" t="s">
        <v>80</v>
      </c>
      <c r="AV2049" s="14" t="s">
        <v>80</v>
      </c>
      <c r="AW2049" s="14" t="s">
        <v>33</v>
      </c>
      <c r="AX2049" s="14" t="s">
        <v>71</v>
      </c>
      <c r="AY2049" s="252" t="s">
        <v>140</v>
      </c>
    </row>
    <row r="2050" s="13" customFormat="1">
      <c r="A2050" s="13"/>
      <c r="B2050" s="231"/>
      <c r="C2050" s="232"/>
      <c r="D2050" s="233" t="s">
        <v>151</v>
      </c>
      <c r="E2050" s="234" t="s">
        <v>18</v>
      </c>
      <c r="F2050" s="235" t="s">
        <v>1463</v>
      </c>
      <c r="G2050" s="232"/>
      <c r="H2050" s="234" t="s">
        <v>18</v>
      </c>
      <c r="I2050" s="236"/>
      <c r="J2050" s="232"/>
      <c r="K2050" s="232"/>
      <c r="L2050" s="237"/>
      <c r="M2050" s="238"/>
      <c r="N2050" s="239"/>
      <c r="O2050" s="239"/>
      <c r="P2050" s="239"/>
      <c r="Q2050" s="239"/>
      <c r="R2050" s="239"/>
      <c r="S2050" s="239"/>
      <c r="T2050" s="240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T2050" s="241" t="s">
        <v>151</v>
      </c>
      <c r="AU2050" s="241" t="s">
        <v>80</v>
      </c>
      <c r="AV2050" s="13" t="s">
        <v>78</v>
      </c>
      <c r="AW2050" s="13" t="s">
        <v>33</v>
      </c>
      <c r="AX2050" s="13" t="s">
        <v>71</v>
      </c>
      <c r="AY2050" s="241" t="s">
        <v>140</v>
      </c>
    </row>
    <row r="2051" s="14" customFormat="1">
      <c r="A2051" s="14"/>
      <c r="B2051" s="242"/>
      <c r="C2051" s="243"/>
      <c r="D2051" s="233" t="s">
        <v>151</v>
      </c>
      <c r="E2051" s="244" t="s">
        <v>18</v>
      </c>
      <c r="F2051" s="245" t="s">
        <v>1485</v>
      </c>
      <c r="G2051" s="243"/>
      <c r="H2051" s="246">
        <v>2.3999999999999999</v>
      </c>
      <c r="I2051" s="247"/>
      <c r="J2051" s="243"/>
      <c r="K2051" s="243"/>
      <c r="L2051" s="248"/>
      <c r="M2051" s="249"/>
      <c r="N2051" s="250"/>
      <c r="O2051" s="250"/>
      <c r="P2051" s="250"/>
      <c r="Q2051" s="250"/>
      <c r="R2051" s="250"/>
      <c r="S2051" s="250"/>
      <c r="T2051" s="251"/>
      <c r="U2051" s="14"/>
      <c r="V2051" s="14"/>
      <c r="W2051" s="14"/>
      <c r="X2051" s="14"/>
      <c r="Y2051" s="14"/>
      <c r="Z2051" s="14"/>
      <c r="AA2051" s="14"/>
      <c r="AB2051" s="14"/>
      <c r="AC2051" s="14"/>
      <c r="AD2051" s="14"/>
      <c r="AE2051" s="14"/>
      <c r="AT2051" s="252" t="s">
        <v>151</v>
      </c>
      <c r="AU2051" s="252" t="s">
        <v>80</v>
      </c>
      <c r="AV2051" s="14" t="s">
        <v>80</v>
      </c>
      <c r="AW2051" s="14" t="s">
        <v>33</v>
      </c>
      <c r="AX2051" s="14" t="s">
        <v>71</v>
      </c>
      <c r="AY2051" s="252" t="s">
        <v>140</v>
      </c>
    </row>
    <row r="2052" s="13" customFormat="1">
      <c r="A2052" s="13"/>
      <c r="B2052" s="231"/>
      <c r="C2052" s="232"/>
      <c r="D2052" s="233" t="s">
        <v>151</v>
      </c>
      <c r="E2052" s="234" t="s">
        <v>18</v>
      </c>
      <c r="F2052" s="235" t="s">
        <v>1478</v>
      </c>
      <c r="G2052" s="232"/>
      <c r="H2052" s="234" t="s">
        <v>18</v>
      </c>
      <c r="I2052" s="236"/>
      <c r="J2052" s="232"/>
      <c r="K2052" s="232"/>
      <c r="L2052" s="237"/>
      <c r="M2052" s="238"/>
      <c r="N2052" s="239"/>
      <c r="O2052" s="239"/>
      <c r="P2052" s="239"/>
      <c r="Q2052" s="239"/>
      <c r="R2052" s="239"/>
      <c r="S2052" s="239"/>
      <c r="T2052" s="240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41" t="s">
        <v>151</v>
      </c>
      <c r="AU2052" s="241" t="s">
        <v>80</v>
      </c>
      <c r="AV2052" s="13" t="s">
        <v>78</v>
      </c>
      <c r="AW2052" s="13" t="s">
        <v>33</v>
      </c>
      <c r="AX2052" s="13" t="s">
        <v>71</v>
      </c>
      <c r="AY2052" s="241" t="s">
        <v>140</v>
      </c>
    </row>
    <row r="2053" s="14" customFormat="1">
      <c r="A2053" s="14"/>
      <c r="B2053" s="242"/>
      <c r="C2053" s="243"/>
      <c r="D2053" s="233" t="s">
        <v>151</v>
      </c>
      <c r="E2053" s="244" t="s">
        <v>18</v>
      </c>
      <c r="F2053" s="245" t="s">
        <v>1489</v>
      </c>
      <c r="G2053" s="243"/>
      <c r="H2053" s="246">
        <v>6.2999999999999998</v>
      </c>
      <c r="I2053" s="247"/>
      <c r="J2053" s="243"/>
      <c r="K2053" s="243"/>
      <c r="L2053" s="248"/>
      <c r="M2053" s="249"/>
      <c r="N2053" s="250"/>
      <c r="O2053" s="250"/>
      <c r="P2053" s="250"/>
      <c r="Q2053" s="250"/>
      <c r="R2053" s="250"/>
      <c r="S2053" s="250"/>
      <c r="T2053" s="251"/>
      <c r="U2053" s="14"/>
      <c r="V2053" s="14"/>
      <c r="W2053" s="14"/>
      <c r="X2053" s="14"/>
      <c r="Y2053" s="14"/>
      <c r="Z2053" s="14"/>
      <c r="AA2053" s="14"/>
      <c r="AB2053" s="14"/>
      <c r="AC2053" s="14"/>
      <c r="AD2053" s="14"/>
      <c r="AE2053" s="14"/>
      <c r="AT2053" s="252" t="s">
        <v>151</v>
      </c>
      <c r="AU2053" s="252" t="s">
        <v>80</v>
      </c>
      <c r="AV2053" s="14" t="s">
        <v>80</v>
      </c>
      <c r="AW2053" s="14" t="s">
        <v>33</v>
      </c>
      <c r="AX2053" s="14" t="s">
        <v>71</v>
      </c>
      <c r="AY2053" s="252" t="s">
        <v>140</v>
      </c>
    </row>
    <row r="2054" s="13" customFormat="1">
      <c r="A2054" s="13"/>
      <c r="B2054" s="231"/>
      <c r="C2054" s="232"/>
      <c r="D2054" s="233" t="s">
        <v>151</v>
      </c>
      <c r="E2054" s="234" t="s">
        <v>18</v>
      </c>
      <c r="F2054" s="235" t="s">
        <v>1179</v>
      </c>
      <c r="G2054" s="232"/>
      <c r="H2054" s="234" t="s">
        <v>18</v>
      </c>
      <c r="I2054" s="236"/>
      <c r="J2054" s="232"/>
      <c r="K2054" s="232"/>
      <c r="L2054" s="237"/>
      <c r="M2054" s="238"/>
      <c r="N2054" s="239"/>
      <c r="O2054" s="239"/>
      <c r="P2054" s="239"/>
      <c r="Q2054" s="239"/>
      <c r="R2054" s="239"/>
      <c r="S2054" s="239"/>
      <c r="T2054" s="240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41" t="s">
        <v>151</v>
      </c>
      <c r="AU2054" s="241" t="s">
        <v>80</v>
      </c>
      <c r="AV2054" s="13" t="s">
        <v>78</v>
      </c>
      <c r="AW2054" s="13" t="s">
        <v>33</v>
      </c>
      <c r="AX2054" s="13" t="s">
        <v>71</v>
      </c>
      <c r="AY2054" s="241" t="s">
        <v>140</v>
      </c>
    </row>
    <row r="2055" s="14" customFormat="1">
      <c r="A2055" s="14"/>
      <c r="B2055" s="242"/>
      <c r="C2055" s="243"/>
      <c r="D2055" s="233" t="s">
        <v>151</v>
      </c>
      <c r="E2055" s="244" t="s">
        <v>18</v>
      </c>
      <c r="F2055" s="245" t="s">
        <v>1490</v>
      </c>
      <c r="G2055" s="243"/>
      <c r="H2055" s="246">
        <v>2.7000000000000002</v>
      </c>
      <c r="I2055" s="247"/>
      <c r="J2055" s="243"/>
      <c r="K2055" s="243"/>
      <c r="L2055" s="248"/>
      <c r="M2055" s="249"/>
      <c r="N2055" s="250"/>
      <c r="O2055" s="250"/>
      <c r="P2055" s="250"/>
      <c r="Q2055" s="250"/>
      <c r="R2055" s="250"/>
      <c r="S2055" s="250"/>
      <c r="T2055" s="251"/>
      <c r="U2055" s="14"/>
      <c r="V2055" s="14"/>
      <c r="W2055" s="14"/>
      <c r="X2055" s="14"/>
      <c r="Y2055" s="14"/>
      <c r="Z2055" s="14"/>
      <c r="AA2055" s="14"/>
      <c r="AB2055" s="14"/>
      <c r="AC2055" s="14"/>
      <c r="AD2055" s="14"/>
      <c r="AE2055" s="14"/>
      <c r="AT2055" s="252" t="s">
        <v>151</v>
      </c>
      <c r="AU2055" s="252" t="s">
        <v>80</v>
      </c>
      <c r="AV2055" s="14" t="s">
        <v>80</v>
      </c>
      <c r="AW2055" s="14" t="s">
        <v>33</v>
      </c>
      <c r="AX2055" s="14" t="s">
        <v>71</v>
      </c>
      <c r="AY2055" s="252" t="s">
        <v>140</v>
      </c>
    </row>
    <row r="2056" s="13" customFormat="1">
      <c r="A2056" s="13"/>
      <c r="B2056" s="231"/>
      <c r="C2056" s="232"/>
      <c r="D2056" s="233" t="s">
        <v>151</v>
      </c>
      <c r="E2056" s="234" t="s">
        <v>18</v>
      </c>
      <c r="F2056" s="235" t="s">
        <v>1470</v>
      </c>
      <c r="G2056" s="232"/>
      <c r="H2056" s="234" t="s">
        <v>18</v>
      </c>
      <c r="I2056" s="236"/>
      <c r="J2056" s="232"/>
      <c r="K2056" s="232"/>
      <c r="L2056" s="237"/>
      <c r="M2056" s="238"/>
      <c r="N2056" s="239"/>
      <c r="O2056" s="239"/>
      <c r="P2056" s="239"/>
      <c r="Q2056" s="239"/>
      <c r="R2056" s="239"/>
      <c r="S2056" s="239"/>
      <c r="T2056" s="240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T2056" s="241" t="s">
        <v>151</v>
      </c>
      <c r="AU2056" s="241" t="s">
        <v>80</v>
      </c>
      <c r="AV2056" s="13" t="s">
        <v>78</v>
      </c>
      <c r="AW2056" s="13" t="s">
        <v>33</v>
      </c>
      <c r="AX2056" s="13" t="s">
        <v>71</v>
      </c>
      <c r="AY2056" s="241" t="s">
        <v>140</v>
      </c>
    </row>
    <row r="2057" s="14" customFormat="1">
      <c r="A2057" s="14"/>
      <c r="B2057" s="242"/>
      <c r="C2057" s="243"/>
      <c r="D2057" s="233" t="s">
        <v>151</v>
      </c>
      <c r="E2057" s="244" t="s">
        <v>18</v>
      </c>
      <c r="F2057" s="245" t="s">
        <v>1491</v>
      </c>
      <c r="G2057" s="243"/>
      <c r="H2057" s="246">
        <v>2</v>
      </c>
      <c r="I2057" s="247"/>
      <c r="J2057" s="243"/>
      <c r="K2057" s="243"/>
      <c r="L2057" s="248"/>
      <c r="M2057" s="249"/>
      <c r="N2057" s="250"/>
      <c r="O2057" s="250"/>
      <c r="P2057" s="250"/>
      <c r="Q2057" s="250"/>
      <c r="R2057" s="250"/>
      <c r="S2057" s="250"/>
      <c r="T2057" s="251"/>
      <c r="U2057" s="14"/>
      <c r="V2057" s="14"/>
      <c r="W2057" s="14"/>
      <c r="X2057" s="14"/>
      <c r="Y2057" s="14"/>
      <c r="Z2057" s="14"/>
      <c r="AA2057" s="14"/>
      <c r="AB2057" s="14"/>
      <c r="AC2057" s="14"/>
      <c r="AD2057" s="14"/>
      <c r="AE2057" s="14"/>
      <c r="AT2057" s="252" t="s">
        <v>151</v>
      </c>
      <c r="AU2057" s="252" t="s">
        <v>80</v>
      </c>
      <c r="AV2057" s="14" t="s">
        <v>80</v>
      </c>
      <c r="AW2057" s="14" t="s">
        <v>33</v>
      </c>
      <c r="AX2057" s="14" t="s">
        <v>71</v>
      </c>
      <c r="AY2057" s="252" t="s">
        <v>140</v>
      </c>
    </row>
    <row r="2058" s="13" customFormat="1">
      <c r="A2058" s="13"/>
      <c r="B2058" s="231"/>
      <c r="C2058" s="232"/>
      <c r="D2058" s="233" t="s">
        <v>151</v>
      </c>
      <c r="E2058" s="234" t="s">
        <v>18</v>
      </c>
      <c r="F2058" s="235" t="s">
        <v>1471</v>
      </c>
      <c r="G2058" s="232"/>
      <c r="H2058" s="234" t="s">
        <v>18</v>
      </c>
      <c r="I2058" s="236"/>
      <c r="J2058" s="232"/>
      <c r="K2058" s="232"/>
      <c r="L2058" s="237"/>
      <c r="M2058" s="238"/>
      <c r="N2058" s="239"/>
      <c r="O2058" s="239"/>
      <c r="P2058" s="239"/>
      <c r="Q2058" s="239"/>
      <c r="R2058" s="239"/>
      <c r="S2058" s="239"/>
      <c r="T2058" s="240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T2058" s="241" t="s">
        <v>151</v>
      </c>
      <c r="AU2058" s="241" t="s">
        <v>80</v>
      </c>
      <c r="AV2058" s="13" t="s">
        <v>78</v>
      </c>
      <c r="AW2058" s="13" t="s">
        <v>33</v>
      </c>
      <c r="AX2058" s="13" t="s">
        <v>71</v>
      </c>
      <c r="AY2058" s="241" t="s">
        <v>140</v>
      </c>
    </row>
    <row r="2059" s="14" customFormat="1">
      <c r="A2059" s="14"/>
      <c r="B2059" s="242"/>
      <c r="C2059" s="243"/>
      <c r="D2059" s="233" t="s">
        <v>151</v>
      </c>
      <c r="E2059" s="244" t="s">
        <v>18</v>
      </c>
      <c r="F2059" s="245" t="s">
        <v>1492</v>
      </c>
      <c r="G2059" s="243"/>
      <c r="H2059" s="246">
        <v>4.7999999999999998</v>
      </c>
      <c r="I2059" s="247"/>
      <c r="J2059" s="243"/>
      <c r="K2059" s="243"/>
      <c r="L2059" s="248"/>
      <c r="M2059" s="249"/>
      <c r="N2059" s="250"/>
      <c r="O2059" s="250"/>
      <c r="P2059" s="250"/>
      <c r="Q2059" s="250"/>
      <c r="R2059" s="250"/>
      <c r="S2059" s="250"/>
      <c r="T2059" s="251"/>
      <c r="U2059" s="14"/>
      <c r="V2059" s="14"/>
      <c r="W2059" s="14"/>
      <c r="X2059" s="14"/>
      <c r="Y2059" s="14"/>
      <c r="Z2059" s="14"/>
      <c r="AA2059" s="14"/>
      <c r="AB2059" s="14"/>
      <c r="AC2059" s="14"/>
      <c r="AD2059" s="14"/>
      <c r="AE2059" s="14"/>
      <c r="AT2059" s="252" t="s">
        <v>151</v>
      </c>
      <c r="AU2059" s="252" t="s">
        <v>80</v>
      </c>
      <c r="AV2059" s="14" t="s">
        <v>80</v>
      </c>
      <c r="AW2059" s="14" t="s">
        <v>33</v>
      </c>
      <c r="AX2059" s="14" t="s">
        <v>71</v>
      </c>
      <c r="AY2059" s="252" t="s">
        <v>140</v>
      </c>
    </row>
    <row r="2060" s="13" customFormat="1">
      <c r="A2060" s="13"/>
      <c r="B2060" s="231"/>
      <c r="C2060" s="232"/>
      <c r="D2060" s="233" t="s">
        <v>151</v>
      </c>
      <c r="E2060" s="234" t="s">
        <v>18</v>
      </c>
      <c r="F2060" s="235" t="s">
        <v>1472</v>
      </c>
      <c r="G2060" s="232"/>
      <c r="H2060" s="234" t="s">
        <v>18</v>
      </c>
      <c r="I2060" s="236"/>
      <c r="J2060" s="232"/>
      <c r="K2060" s="232"/>
      <c r="L2060" s="237"/>
      <c r="M2060" s="238"/>
      <c r="N2060" s="239"/>
      <c r="O2060" s="239"/>
      <c r="P2060" s="239"/>
      <c r="Q2060" s="239"/>
      <c r="R2060" s="239"/>
      <c r="S2060" s="239"/>
      <c r="T2060" s="240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T2060" s="241" t="s">
        <v>151</v>
      </c>
      <c r="AU2060" s="241" t="s">
        <v>80</v>
      </c>
      <c r="AV2060" s="13" t="s">
        <v>78</v>
      </c>
      <c r="AW2060" s="13" t="s">
        <v>33</v>
      </c>
      <c r="AX2060" s="13" t="s">
        <v>71</v>
      </c>
      <c r="AY2060" s="241" t="s">
        <v>140</v>
      </c>
    </row>
    <row r="2061" s="14" customFormat="1">
      <c r="A2061" s="14"/>
      <c r="B2061" s="242"/>
      <c r="C2061" s="243"/>
      <c r="D2061" s="233" t="s">
        <v>151</v>
      </c>
      <c r="E2061" s="244" t="s">
        <v>18</v>
      </c>
      <c r="F2061" s="245" t="s">
        <v>1493</v>
      </c>
      <c r="G2061" s="243"/>
      <c r="H2061" s="246">
        <v>2.3999999999999999</v>
      </c>
      <c r="I2061" s="247"/>
      <c r="J2061" s="243"/>
      <c r="K2061" s="243"/>
      <c r="L2061" s="248"/>
      <c r="M2061" s="249"/>
      <c r="N2061" s="250"/>
      <c r="O2061" s="250"/>
      <c r="P2061" s="250"/>
      <c r="Q2061" s="250"/>
      <c r="R2061" s="250"/>
      <c r="S2061" s="250"/>
      <c r="T2061" s="251"/>
      <c r="U2061" s="14"/>
      <c r="V2061" s="14"/>
      <c r="W2061" s="14"/>
      <c r="X2061" s="14"/>
      <c r="Y2061" s="14"/>
      <c r="Z2061" s="14"/>
      <c r="AA2061" s="14"/>
      <c r="AB2061" s="14"/>
      <c r="AC2061" s="14"/>
      <c r="AD2061" s="14"/>
      <c r="AE2061" s="14"/>
      <c r="AT2061" s="252" t="s">
        <v>151</v>
      </c>
      <c r="AU2061" s="252" t="s">
        <v>80</v>
      </c>
      <c r="AV2061" s="14" t="s">
        <v>80</v>
      </c>
      <c r="AW2061" s="14" t="s">
        <v>33</v>
      </c>
      <c r="AX2061" s="14" t="s">
        <v>71</v>
      </c>
      <c r="AY2061" s="252" t="s">
        <v>140</v>
      </c>
    </row>
    <row r="2062" s="15" customFormat="1">
      <c r="A2062" s="15"/>
      <c r="B2062" s="253"/>
      <c r="C2062" s="254"/>
      <c r="D2062" s="233" t="s">
        <v>151</v>
      </c>
      <c r="E2062" s="255" t="s">
        <v>18</v>
      </c>
      <c r="F2062" s="256" t="s">
        <v>154</v>
      </c>
      <c r="G2062" s="254"/>
      <c r="H2062" s="257">
        <v>152.40000000000003</v>
      </c>
      <c r="I2062" s="258"/>
      <c r="J2062" s="254"/>
      <c r="K2062" s="254"/>
      <c r="L2062" s="259"/>
      <c r="M2062" s="260"/>
      <c r="N2062" s="261"/>
      <c r="O2062" s="261"/>
      <c r="P2062" s="261"/>
      <c r="Q2062" s="261"/>
      <c r="R2062" s="261"/>
      <c r="S2062" s="261"/>
      <c r="T2062" s="262"/>
      <c r="U2062" s="15"/>
      <c r="V2062" s="15"/>
      <c r="W2062" s="15"/>
      <c r="X2062" s="15"/>
      <c r="Y2062" s="15"/>
      <c r="Z2062" s="15"/>
      <c r="AA2062" s="15"/>
      <c r="AB2062" s="15"/>
      <c r="AC2062" s="15"/>
      <c r="AD2062" s="15"/>
      <c r="AE2062" s="15"/>
      <c r="AT2062" s="263" t="s">
        <v>151</v>
      </c>
      <c r="AU2062" s="263" t="s">
        <v>80</v>
      </c>
      <c r="AV2062" s="15" t="s">
        <v>147</v>
      </c>
      <c r="AW2062" s="15" t="s">
        <v>33</v>
      </c>
      <c r="AX2062" s="15" t="s">
        <v>78</v>
      </c>
      <c r="AY2062" s="263" t="s">
        <v>140</v>
      </c>
    </row>
    <row r="2063" s="2" customFormat="1" ht="24.15" customHeight="1">
      <c r="A2063" s="40"/>
      <c r="B2063" s="41"/>
      <c r="C2063" s="214" t="s">
        <v>1494</v>
      </c>
      <c r="D2063" s="214" t="s">
        <v>142</v>
      </c>
      <c r="E2063" s="215" t="s">
        <v>1495</v>
      </c>
      <c r="F2063" s="216" t="s">
        <v>1496</v>
      </c>
      <c r="G2063" s="217" t="s">
        <v>1061</v>
      </c>
      <c r="H2063" s="219"/>
      <c r="I2063" s="219"/>
      <c r="J2063" s="218">
        <f>ROUND(I2063*H2063,2)</f>
        <v>0</v>
      </c>
      <c r="K2063" s="216" t="s">
        <v>146</v>
      </c>
      <c r="L2063" s="46"/>
      <c r="M2063" s="220" t="s">
        <v>18</v>
      </c>
      <c r="N2063" s="221" t="s">
        <v>42</v>
      </c>
      <c r="O2063" s="86"/>
      <c r="P2063" s="222">
        <f>O2063*H2063</f>
        <v>0</v>
      </c>
      <c r="Q2063" s="222">
        <v>0</v>
      </c>
      <c r="R2063" s="222">
        <f>Q2063*H2063</f>
        <v>0</v>
      </c>
      <c r="S2063" s="222">
        <v>0</v>
      </c>
      <c r="T2063" s="223">
        <f>S2063*H2063</f>
        <v>0</v>
      </c>
      <c r="U2063" s="40"/>
      <c r="V2063" s="40"/>
      <c r="W2063" s="40"/>
      <c r="X2063" s="40"/>
      <c r="Y2063" s="40"/>
      <c r="Z2063" s="40"/>
      <c r="AA2063" s="40"/>
      <c r="AB2063" s="40"/>
      <c r="AC2063" s="40"/>
      <c r="AD2063" s="40"/>
      <c r="AE2063" s="40"/>
      <c r="AR2063" s="224" t="s">
        <v>281</v>
      </c>
      <c r="AT2063" s="224" t="s">
        <v>142</v>
      </c>
      <c r="AU2063" s="224" t="s">
        <v>80</v>
      </c>
      <c r="AY2063" s="19" t="s">
        <v>140</v>
      </c>
      <c r="BE2063" s="225">
        <f>IF(N2063="základní",J2063,0)</f>
        <v>0</v>
      </c>
      <c r="BF2063" s="225">
        <f>IF(N2063="snížená",J2063,0)</f>
        <v>0</v>
      </c>
      <c r="BG2063" s="225">
        <f>IF(N2063="zákl. přenesená",J2063,0)</f>
        <v>0</v>
      </c>
      <c r="BH2063" s="225">
        <f>IF(N2063="sníž. přenesená",J2063,0)</f>
        <v>0</v>
      </c>
      <c r="BI2063" s="225">
        <f>IF(N2063="nulová",J2063,0)</f>
        <v>0</v>
      </c>
      <c r="BJ2063" s="19" t="s">
        <v>78</v>
      </c>
      <c r="BK2063" s="225">
        <f>ROUND(I2063*H2063,2)</f>
        <v>0</v>
      </c>
      <c r="BL2063" s="19" t="s">
        <v>281</v>
      </c>
      <c r="BM2063" s="224" t="s">
        <v>1497</v>
      </c>
    </row>
    <row r="2064" s="2" customFormat="1">
      <c r="A2064" s="40"/>
      <c r="B2064" s="41"/>
      <c r="C2064" s="42"/>
      <c r="D2064" s="226" t="s">
        <v>149</v>
      </c>
      <c r="E2064" s="42"/>
      <c r="F2064" s="227" t="s">
        <v>1498</v>
      </c>
      <c r="G2064" s="42"/>
      <c r="H2064" s="42"/>
      <c r="I2064" s="228"/>
      <c r="J2064" s="42"/>
      <c r="K2064" s="42"/>
      <c r="L2064" s="46"/>
      <c r="M2064" s="229"/>
      <c r="N2064" s="230"/>
      <c r="O2064" s="86"/>
      <c r="P2064" s="86"/>
      <c r="Q2064" s="86"/>
      <c r="R2064" s="86"/>
      <c r="S2064" s="86"/>
      <c r="T2064" s="87"/>
      <c r="U2064" s="40"/>
      <c r="V2064" s="40"/>
      <c r="W2064" s="40"/>
      <c r="X2064" s="40"/>
      <c r="Y2064" s="40"/>
      <c r="Z2064" s="40"/>
      <c r="AA2064" s="40"/>
      <c r="AB2064" s="40"/>
      <c r="AC2064" s="40"/>
      <c r="AD2064" s="40"/>
      <c r="AE2064" s="40"/>
      <c r="AT2064" s="19" t="s">
        <v>149</v>
      </c>
      <c r="AU2064" s="19" t="s">
        <v>80</v>
      </c>
    </row>
    <row r="2065" s="12" customFormat="1" ht="22.8" customHeight="1">
      <c r="A2065" s="12"/>
      <c r="B2065" s="198"/>
      <c r="C2065" s="199"/>
      <c r="D2065" s="200" t="s">
        <v>70</v>
      </c>
      <c r="E2065" s="212" t="s">
        <v>1499</v>
      </c>
      <c r="F2065" s="212" t="s">
        <v>1500</v>
      </c>
      <c r="G2065" s="199"/>
      <c r="H2065" s="199"/>
      <c r="I2065" s="202"/>
      <c r="J2065" s="213">
        <f>BK2065</f>
        <v>0</v>
      </c>
      <c r="K2065" s="199"/>
      <c r="L2065" s="204"/>
      <c r="M2065" s="205"/>
      <c r="N2065" s="206"/>
      <c r="O2065" s="206"/>
      <c r="P2065" s="207">
        <f>SUM(P2066:P2090)</f>
        <v>0</v>
      </c>
      <c r="Q2065" s="206"/>
      <c r="R2065" s="207">
        <f>SUM(R2066:R2090)</f>
        <v>0.0019380000000000001</v>
      </c>
      <c r="S2065" s="206"/>
      <c r="T2065" s="208">
        <f>SUM(T2066:T2090)</f>
        <v>0.40539999999999998</v>
      </c>
      <c r="U2065" s="12"/>
      <c r="V2065" s="12"/>
      <c r="W2065" s="12"/>
      <c r="X2065" s="12"/>
      <c r="Y2065" s="12"/>
      <c r="Z2065" s="12"/>
      <c r="AA2065" s="12"/>
      <c r="AB2065" s="12"/>
      <c r="AC2065" s="12"/>
      <c r="AD2065" s="12"/>
      <c r="AE2065" s="12"/>
      <c r="AR2065" s="209" t="s">
        <v>80</v>
      </c>
      <c r="AT2065" s="210" t="s">
        <v>70</v>
      </c>
      <c r="AU2065" s="210" t="s">
        <v>78</v>
      </c>
      <c r="AY2065" s="209" t="s">
        <v>140</v>
      </c>
      <c r="BK2065" s="211">
        <f>SUM(BK2066:BK2090)</f>
        <v>0</v>
      </c>
    </row>
    <row r="2066" s="2" customFormat="1" ht="16.5" customHeight="1">
      <c r="A2066" s="40"/>
      <c r="B2066" s="41"/>
      <c r="C2066" s="214" t="s">
        <v>1501</v>
      </c>
      <c r="D2066" s="214" t="s">
        <v>142</v>
      </c>
      <c r="E2066" s="215" t="s">
        <v>1502</v>
      </c>
      <c r="F2066" s="216" t="s">
        <v>1503</v>
      </c>
      <c r="G2066" s="217" t="s">
        <v>1324</v>
      </c>
      <c r="H2066" s="218">
        <v>1</v>
      </c>
      <c r="I2066" s="219"/>
      <c r="J2066" s="218">
        <f>ROUND(I2066*H2066,2)</f>
        <v>0</v>
      </c>
      <c r="K2066" s="216" t="s">
        <v>1207</v>
      </c>
      <c r="L2066" s="46"/>
      <c r="M2066" s="220" t="s">
        <v>18</v>
      </c>
      <c r="N2066" s="221" t="s">
        <v>42</v>
      </c>
      <c r="O2066" s="86"/>
      <c r="P2066" s="222">
        <f>O2066*H2066</f>
        <v>0</v>
      </c>
      <c r="Q2066" s="222">
        <v>0</v>
      </c>
      <c r="R2066" s="222">
        <f>Q2066*H2066</f>
        <v>0</v>
      </c>
      <c r="S2066" s="222">
        <v>0</v>
      </c>
      <c r="T2066" s="223">
        <f>S2066*H2066</f>
        <v>0</v>
      </c>
      <c r="U2066" s="40"/>
      <c r="V2066" s="40"/>
      <c r="W2066" s="40"/>
      <c r="X2066" s="40"/>
      <c r="Y2066" s="40"/>
      <c r="Z2066" s="40"/>
      <c r="AA2066" s="40"/>
      <c r="AB2066" s="40"/>
      <c r="AC2066" s="40"/>
      <c r="AD2066" s="40"/>
      <c r="AE2066" s="40"/>
      <c r="AR2066" s="224" t="s">
        <v>281</v>
      </c>
      <c r="AT2066" s="224" t="s">
        <v>142</v>
      </c>
      <c r="AU2066" s="224" t="s">
        <v>80</v>
      </c>
      <c r="AY2066" s="19" t="s">
        <v>140</v>
      </c>
      <c r="BE2066" s="225">
        <f>IF(N2066="základní",J2066,0)</f>
        <v>0</v>
      </c>
      <c r="BF2066" s="225">
        <f>IF(N2066="snížená",J2066,0)</f>
        <v>0</v>
      </c>
      <c r="BG2066" s="225">
        <f>IF(N2066="zákl. přenesená",J2066,0)</f>
        <v>0</v>
      </c>
      <c r="BH2066" s="225">
        <f>IF(N2066="sníž. přenesená",J2066,0)</f>
        <v>0</v>
      </c>
      <c r="BI2066" s="225">
        <f>IF(N2066="nulová",J2066,0)</f>
        <v>0</v>
      </c>
      <c r="BJ2066" s="19" t="s">
        <v>78</v>
      </c>
      <c r="BK2066" s="225">
        <f>ROUND(I2066*H2066,2)</f>
        <v>0</v>
      </c>
      <c r="BL2066" s="19" t="s">
        <v>281</v>
      </c>
      <c r="BM2066" s="224" t="s">
        <v>1504</v>
      </c>
    </row>
    <row r="2067" s="2" customFormat="1" ht="33" customHeight="1">
      <c r="A2067" s="40"/>
      <c r="B2067" s="41"/>
      <c r="C2067" s="264" t="s">
        <v>1505</v>
      </c>
      <c r="D2067" s="264" t="s">
        <v>300</v>
      </c>
      <c r="E2067" s="265" t="s">
        <v>1506</v>
      </c>
      <c r="F2067" s="266" t="s">
        <v>1507</v>
      </c>
      <c r="G2067" s="267" t="s">
        <v>1508</v>
      </c>
      <c r="H2067" s="268">
        <v>1</v>
      </c>
      <c r="I2067" s="269"/>
      <c r="J2067" s="268">
        <f>ROUND(I2067*H2067,2)</f>
        <v>0</v>
      </c>
      <c r="K2067" s="266" t="s">
        <v>1207</v>
      </c>
      <c r="L2067" s="270"/>
      <c r="M2067" s="271" t="s">
        <v>18</v>
      </c>
      <c r="N2067" s="272" t="s">
        <v>42</v>
      </c>
      <c r="O2067" s="86"/>
      <c r="P2067" s="222">
        <f>O2067*H2067</f>
        <v>0</v>
      </c>
      <c r="Q2067" s="222">
        <v>0</v>
      </c>
      <c r="R2067" s="222">
        <f>Q2067*H2067</f>
        <v>0</v>
      </c>
      <c r="S2067" s="222">
        <v>0</v>
      </c>
      <c r="T2067" s="223">
        <f>S2067*H2067</f>
        <v>0</v>
      </c>
      <c r="U2067" s="40"/>
      <c r="V2067" s="40"/>
      <c r="W2067" s="40"/>
      <c r="X2067" s="40"/>
      <c r="Y2067" s="40"/>
      <c r="Z2067" s="40"/>
      <c r="AA2067" s="40"/>
      <c r="AB2067" s="40"/>
      <c r="AC2067" s="40"/>
      <c r="AD2067" s="40"/>
      <c r="AE2067" s="40"/>
      <c r="AR2067" s="224" t="s">
        <v>430</v>
      </c>
      <c r="AT2067" s="224" t="s">
        <v>300</v>
      </c>
      <c r="AU2067" s="224" t="s">
        <v>80</v>
      </c>
      <c r="AY2067" s="19" t="s">
        <v>140</v>
      </c>
      <c r="BE2067" s="225">
        <f>IF(N2067="základní",J2067,0)</f>
        <v>0</v>
      </c>
      <c r="BF2067" s="225">
        <f>IF(N2067="snížená",J2067,0)</f>
        <v>0</v>
      </c>
      <c r="BG2067" s="225">
        <f>IF(N2067="zákl. přenesená",J2067,0)</f>
        <v>0</v>
      </c>
      <c r="BH2067" s="225">
        <f>IF(N2067="sníž. přenesená",J2067,0)</f>
        <v>0</v>
      </c>
      <c r="BI2067" s="225">
        <f>IF(N2067="nulová",J2067,0)</f>
        <v>0</v>
      </c>
      <c r="BJ2067" s="19" t="s">
        <v>78</v>
      </c>
      <c r="BK2067" s="225">
        <f>ROUND(I2067*H2067,2)</f>
        <v>0</v>
      </c>
      <c r="BL2067" s="19" t="s">
        <v>281</v>
      </c>
      <c r="BM2067" s="224" t="s">
        <v>1509</v>
      </c>
    </row>
    <row r="2068" s="14" customFormat="1">
      <c r="A2068" s="14"/>
      <c r="B2068" s="242"/>
      <c r="C2068" s="243"/>
      <c r="D2068" s="233" t="s">
        <v>151</v>
      </c>
      <c r="E2068" s="244" t="s">
        <v>18</v>
      </c>
      <c r="F2068" s="245" t="s">
        <v>78</v>
      </c>
      <c r="G2068" s="243"/>
      <c r="H2068" s="246">
        <v>1</v>
      </c>
      <c r="I2068" s="247"/>
      <c r="J2068" s="243"/>
      <c r="K2068" s="243"/>
      <c r="L2068" s="248"/>
      <c r="M2068" s="249"/>
      <c r="N2068" s="250"/>
      <c r="O2068" s="250"/>
      <c r="P2068" s="250"/>
      <c r="Q2068" s="250"/>
      <c r="R2068" s="250"/>
      <c r="S2068" s="250"/>
      <c r="T2068" s="251"/>
      <c r="U2068" s="14"/>
      <c r="V2068" s="14"/>
      <c r="W2068" s="14"/>
      <c r="X2068" s="14"/>
      <c r="Y2068" s="14"/>
      <c r="Z2068" s="14"/>
      <c r="AA2068" s="14"/>
      <c r="AB2068" s="14"/>
      <c r="AC2068" s="14"/>
      <c r="AD2068" s="14"/>
      <c r="AE2068" s="14"/>
      <c r="AT2068" s="252" t="s">
        <v>151</v>
      </c>
      <c r="AU2068" s="252" t="s">
        <v>80</v>
      </c>
      <c r="AV2068" s="14" t="s">
        <v>80</v>
      </c>
      <c r="AW2068" s="14" t="s">
        <v>33</v>
      </c>
      <c r="AX2068" s="14" t="s">
        <v>71</v>
      </c>
      <c r="AY2068" s="252" t="s">
        <v>140</v>
      </c>
    </row>
    <row r="2069" s="15" customFormat="1">
      <c r="A2069" s="15"/>
      <c r="B2069" s="253"/>
      <c r="C2069" s="254"/>
      <c r="D2069" s="233" t="s">
        <v>151</v>
      </c>
      <c r="E2069" s="255" t="s">
        <v>18</v>
      </c>
      <c r="F2069" s="256" t="s">
        <v>154</v>
      </c>
      <c r="G2069" s="254"/>
      <c r="H2069" s="257">
        <v>1</v>
      </c>
      <c r="I2069" s="258"/>
      <c r="J2069" s="254"/>
      <c r="K2069" s="254"/>
      <c r="L2069" s="259"/>
      <c r="M2069" s="260"/>
      <c r="N2069" s="261"/>
      <c r="O2069" s="261"/>
      <c r="P2069" s="261"/>
      <c r="Q2069" s="261"/>
      <c r="R2069" s="261"/>
      <c r="S2069" s="261"/>
      <c r="T2069" s="262"/>
      <c r="U2069" s="15"/>
      <c r="V2069" s="15"/>
      <c r="W2069" s="15"/>
      <c r="X2069" s="15"/>
      <c r="Y2069" s="15"/>
      <c r="Z2069" s="15"/>
      <c r="AA2069" s="15"/>
      <c r="AB2069" s="15"/>
      <c r="AC2069" s="15"/>
      <c r="AD2069" s="15"/>
      <c r="AE2069" s="15"/>
      <c r="AT2069" s="263" t="s">
        <v>151</v>
      </c>
      <c r="AU2069" s="263" t="s">
        <v>80</v>
      </c>
      <c r="AV2069" s="15" t="s">
        <v>147</v>
      </c>
      <c r="AW2069" s="15" t="s">
        <v>33</v>
      </c>
      <c r="AX2069" s="15" t="s">
        <v>78</v>
      </c>
      <c r="AY2069" s="263" t="s">
        <v>140</v>
      </c>
    </row>
    <row r="2070" s="2" customFormat="1" ht="37.8" customHeight="1">
      <c r="A2070" s="40"/>
      <c r="B2070" s="41"/>
      <c r="C2070" s="214" t="s">
        <v>1510</v>
      </c>
      <c r="D2070" s="214" t="s">
        <v>142</v>
      </c>
      <c r="E2070" s="215" t="s">
        <v>1511</v>
      </c>
      <c r="F2070" s="216" t="s">
        <v>1512</v>
      </c>
      <c r="G2070" s="217" t="s">
        <v>1324</v>
      </c>
      <c r="H2070" s="218">
        <v>1</v>
      </c>
      <c r="I2070" s="219"/>
      <c r="J2070" s="218">
        <f>ROUND(I2070*H2070,2)</f>
        <v>0</v>
      </c>
      <c r="K2070" s="216" t="s">
        <v>1207</v>
      </c>
      <c r="L2070" s="46"/>
      <c r="M2070" s="220" t="s">
        <v>18</v>
      </c>
      <c r="N2070" s="221" t="s">
        <v>42</v>
      </c>
      <c r="O2070" s="86"/>
      <c r="P2070" s="222">
        <f>O2070*H2070</f>
        <v>0</v>
      </c>
      <c r="Q2070" s="222">
        <v>0</v>
      </c>
      <c r="R2070" s="222">
        <f>Q2070*H2070</f>
        <v>0</v>
      </c>
      <c r="S2070" s="222">
        <v>0</v>
      </c>
      <c r="T2070" s="223">
        <f>S2070*H2070</f>
        <v>0</v>
      </c>
      <c r="U2070" s="40"/>
      <c r="V2070" s="40"/>
      <c r="W2070" s="40"/>
      <c r="X2070" s="40"/>
      <c r="Y2070" s="40"/>
      <c r="Z2070" s="40"/>
      <c r="AA2070" s="40"/>
      <c r="AB2070" s="40"/>
      <c r="AC2070" s="40"/>
      <c r="AD2070" s="40"/>
      <c r="AE2070" s="40"/>
      <c r="AR2070" s="224" t="s">
        <v>281</v>
      </c>
      <c r="AT2070" s="224" t="s">
        <v>142</v>
      </c>
      <c r="AU2070" s="224" t="s">
        <v>80</v>
      </c>
      <c r="AY2070" s="19" t="s">
        <v>140</v>
      </c>
      <c r="BE2070" s="225">
        <f>IF(N2070="základní",J2070,0)</f>
        <v>0</v>
      </c>
      <c r="BF2070" s="225">
        <f>IF(N2070="snížená",J2070,0)</f>
        <v>0</v>
      </c>
      <c r="BG2070" s="225">
        <f>IF(N2070="zákl. přenesená",J2070,0)</f>
        <v>0</v>
      </c>
      <c r="BH2070" s="225">
        <f>IF(N2070="sníž. přenesená",J2070,0)</f>
        <v>0</v>
      </c>
      <c r="BI2070" s="225">
        <f>IF(N2070="nulová",J2070,0)</f>
        <v>0</v>
      </c>
      <c r="BJ2070" s="19" t="s">
        <v>78</v>
      </c>
      <c r="BK2070" s="225">
        <f>ROUND(I2070*H2070,2)</f>
        <v>0</v>
      </c>
      <c r="BL2070" s="19" t="s">
        <v>281</v>
      </c>
      <c r="BM2070" s="224" t="s">
        <v>1513</v>
      </c>
    </row>
    <row r="2071" s="2" customFormat="1">
      <c r="A2071" s="40"/>
      <c r="B2071" s="41"/>
      <c r="C2071" s="42"/>
      <c r="D2071" s="233" t="s">
        <v>1514</v>
      </c>
      <c r="E2071" s="42"/>
      <c r="F2071" s="284" t="s">
        <v>1515</v>
      </c>
      <c r="G2071" s="42"/>
      <c r="H2071" s="42"/>
      <c r="I2071" s="228"/>
      <c r="J2071" s="42"/>
      <c r="K2071" s="42"/>
      <c r="L2071" s="46"/>
      <c r="M2071" s="229"/>
      <c r="N2071" s="230"/>
      <c r="O2071" s="86"/>
      <c r="P2071" s="86"/>
      <c r="Q2071" s="86"/>
      <c r="R2071" s="86"/>
      <c r="S2071" s="86"/>
      <c r="T2071" s="87"/>
      <c r="U2071" s="40"/>
      <c r="V2071" s="40"/>
      <c r="W2071" s="40"/>
      <c r="X2071" s="40"/>
      <c r="Y2071" s="40"/>
      <c r="Z2071" s="40"/>
      <c r="AA2071" s="40"/>
      <c r="AB2071" s="40"/>
      <c r="AC2071" s="40"/>
      <c r="AD2071" s="40"/>
      <c r="AE2071" s="40"/>
      <c r="AT2071" s="19" t="s">
        <v>1514</v>
      </c>
      <c r="AU2071" s="19" t="s">
        <v>80</v>
      </c>
    </row>
    <row r="2072" s="2" customFormat="1" ht="24.15" customHeight="1">
      <c r="A2072" s="40"/>
      <c r="B2072" s="41"/>
      <c r="C2072" s="214" t="s">
        <v>1516</v>
      </c>
      <c r="D2072" s="214" t="s">
        <v>142</v>
      </c>
      <c r="E2072" s="215" t="s">
        <v>1517</v>
      </c>
      <c r="F2072" s="216" t="s">
        <v>1518</v>
      </c>
      <c r="G2072" s="217" t="s">
        <v>250</v>
      </c>
      <c r="H2072" s="218">
        <v>1</v>
      </c>
      <c r="I2072" s="219"/>
      <c r="J2072" s="218">
        <f>ROUND(I2072*H2072,2)</f>
        <v>0</v>
      </c>
      <c r="K2072" s="216" t="s">
        <v>146</v>
      </c>
      <c r="L2072" s="46"/>
      <c r="M2072" s="220" t="s">
        <v>18</v>
      </c>
      <c r="N2072" s="221" t="s">
        <v>42</v>
      </c>
      <c r="O2072" s="86"/>
      <c r="P2072" s="222">
        <f>O2072*H2072</f>
        <v>0</v>
      </c>
      <c r="Q2072" s="222">
        <v>0</v>
      </c>
      <c r="R2072" s="222">
        <f>Q2072*H2072</f>
        <v>0</v>
      </c>
      <c r="S2072" s="222">
        <v>0.245</v>
      </c>
      <c r="T2072" s="223">
        <f>S2072*H2072</f>
        <v>0.245</v>
      </c>
      <c r="U2072" s="40"/>
      <c r="V2072" s="40"/>
      <c r="W2072" s="40"/>
      <c r="X2072" s="40"/>
      <c r="Y2072" s="40"/>
      <c r="Z2072" s="40"/>
      <c r="AA2072" s="40"/>
      <c r="AB2072" s="40"/>
      <c r="AC2072" s="40"/>
      <c r="AD2072" s="40"/>
      <c r="AE2072" s="40"/>
      <c r="AR2072" s="224" t="s">
        <v>281</v>
      </c>
      <c r="AT2072" s="224" t="s">
        <v>142</v>
      </c>
      <c r="AU2072" s="224" t="s">
        <v>80</v>
      </c>
      <c r="AY2072" s="19" t="s">
        <v>140</v>
      </c>
      <c r="BE2072" s="225">
        <f>IF(N2072="základní",J2072,0)</f>
        <v>0</v>
      </c>
      <c r="BF2072" s="225">
        <f>IF(N2072="snížená",J2072,0)</f>
        <v>0</v>
      </c>
      <c r="BG2072" s="225">
        <f>IF(N2072="zákl. přenesená",J2072,0)</f>
        <v>0</v>
      </c>
      <c r="BH2072" s="225">
        <f>IF(N2072="sníž. přenesená",J2072,0)</f>
        <v>0</v>
      </c>
      <c r="BI2072" s="225">
        <f>IF(N2072="nulová",J2072,0)</f>
        <v>0</v>
      </c>
      <c r="BJ2072" s="19" t="s">
        <v>78</v>
      </c>
      <c r="BK2072" s="225">
        <f>ROUND(I2072*H2072,2)</f>
        <v>0</v>
      </c>
      <c r="BL2072" s="19" t="s">
        <v>281</v>
      </c>
      <c r="BM2072" s="224" t="s">
        <v>1519</v>
      </c>
    </row>
    <row r="2073" s="2" customFormat="1">
      <c r="A2073" s="40"/>
      <c r="B2073" s="41"/>
      <c r="C2073" s="42"/>
      <c r="D2073" s="226" t="s">
        <v>149</v>
      </c>
      <c r="E2073" s="42"/>
      <c r="F2073" s="227" t="s">
        <v>1520</v>
      </c>
      <c r="G2073" s="42"/>
      <c r="H2073" s="42"/>
      <c r="I2073" s="228"/>
      <c r="J2073" s="42"/>
      <c r="K2073" s="42"/>
      <c r="L2073" s="46"/>
      <c r="M2073" s="229"/>
      <c r="N2073" s="230"/>
      <c r="O2073" s="86"/>
      <c r="P2073" s="86"/>
      <c r="Q2073" s="86"/>
      <c r="R2073" s="86"/>
      <c r="S2073" s="86"/>
      <c r="T2073" s="87"/>
      <c r="U2073" s="40"/>
      <c r="V2073" s="40"/>
      <c r="W2073" s="40"/>
      <c r="X2073" s="40"/>
      <c r="Y2073" s="40"/>
      <c r="Z2073" s="40"/>
      <c r="AA2073" s="40"/>
      <c r="AB2073" s="40"/>
      <c r="AC2073" s="40"/>
      <c r="AD2073" s="40"/>
      <c r="AE2073" s="40"/>
      <c r="AT2073" s="19" t="s">
        <v>149</v>
      </c>
      <c r="AU2073" s="19" t="s">
        <v>80</v>
      </c>
    </row>
    <row r="2074" s="13" customFormat="1">
      <c r="A2074" s="13"/>
      <c r="B2074" s="231"/>
      <c r="C2074" s="232"/>
      <c r="D2074" s="233" t="s">
        <v>151</v>
      </c>
      <c r="E2074" s="234" t="s">
        <v>18</v>
      </c>
      <c r="F2074" s="235" t="s">
        <v>1521</v>
      </c>
      <c r="G2074" s="232"/>
      <c r="H2074" s="234" t="s">
        <v>18</v>
      </c>
      <c r="I2074" s="236"/>
      <c r="J2074" s="232"/>
      <c r="K2074" s="232"/>
      <c r="L2074" s="237"/>
      <c r="M2074" s="238"/>
      <c r="N2074" s="239"/>
      <c r="O2074" s="239"/>
      <c r="P2074" s="239"/>
      <c r="Q2074" s="239"/>
      <c r="R2074" s="239"/>
      <c r="S2074" s="239"/>
      <c r="T2074" s="240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T2074" s="241" t="s">
        <v>151</v>
      </c>
      <c r="AU2074" s="241" t="s">
        <v>80</v>
      </c>
      <c r="AV2074" s="13" t="s">
        <v>78</v>
      </c>
      <c r="AW2074" s="13" t="s">
        <v>33</v>
      </c>
      <c r="AX2074" s="13" t="s">
        <v>71</v>
      </c>
      <c r="AY2074" s="241" t="s">
        <v>140</v>
      </c>
    </row>
    <row r="2075" s="14" customFormat="1">
      <c r="A2075" s="14"/>
      <c r="B2075" s="242"/>
      <c r="C2075" s="243"/>
      <c r="D2075" s="233" t="s">
        <v>151</v>
      </c>
      <c r="E2075" s="244" t="s">
        <v>18</v>
      </c>
      <c r="F2075" s="245" t="s">
        <v>78</v>
      </c>
      <c r="G2075" s="243"/>
      <c r="H2075" s="246">
        <v>1</v>
      </c>
      <c r="I2075" s="247"/>
      <c r="J2075" s="243"/>
      <c r="K2075" s="243"/>
      <c r="L2075" s="248"/>
      <c r="M2075" s="249"/>
      <c r="N2075" s="250"/>
      <c r="O2075" s="250"/>
      <c r="P2075" s="250"/>
      <c r="Q2075" s="250"/>
      <c r="R2075" s="250"/>
      <c r="S2075" s="250"/>
      <c r="T2075" s="251"/>
      <c r="U2075" s="14"/>
      <c r="V2075" s="14"/>
      <c r="W2075" s="14"/>
      <c r="X2075" s="14"/>
      <c r="Y2075" s="14"/>
      <c r="Z2075" s="14"/>
      <c r="AA2075" s="14"/>
      <c r="AB2075" s="14"/>
      <c r="AC2075" s="14"/>
      <c r="AD2075" s="14"/>
      <c r="AE2075" s="14"/>
      <c r="AT2075" s="252" t="s">
        <v>151</v>
      </c>
      <c r="AU2075" s="252" t="s">
        <v>80</v>
      </c>
      <c r="AV2075" s="14" t="s">
        <v>80</v>
      </c>
      <c r="AW2075" s="14" t="s">
        <v>33</v>
      </c>
      <c r="AX2075" s="14" t="s">
        <v>71</v>
      </c>
      <c r="AY2075" s="252" t="s">
        <v>140</v>
      </c>
    </row>
    <row r="2076" s="15" customFormat="1">
      <c r="A2076" s="15"/>
      <c r="B2076" s="253"/>
      <c r="C2076" s="254"/>
      <c r="D2076" s="233" t="s">
        <v>151</v>
      </c>
      <c r="E2076" s="255" t="s">
        <v>18</v>
      </c>
      <c r="F2076" s="256" t="s">
        <v>154</v>
      </c>
      <c r="G2076" s="254"/>
      <c r="H2076" s="257">
        <v>1</v>
      </c>
      <c r="I2076" s="258"/>
      <c r="J2076" s="254"/>
      <c r="K2076" s="254"/>
      <c r="L2076" s="259"/>
      <c r="M2076" s="260"/>
      <c r="N2076" s="261"/>
      <c r="O2076" s="261"/>
      <c r="P2076" s="261"/>
      <c r="Q2076" s="261"/>
      <c r="R2076" s="261"/>
      <c r="S2076" s="261"/>
      <c r="T2076" s="262"/>
      <c r="U2076" s="15"/>
      <c r="V2076" s="15"/>
      <c r="W2076" s="15"/>
      <c r="X2076" s="15"/>
      <c r="Y2076" s="15"/>
      <c r="Z2076" s="15"/>
      <c r="AA2076" s="15"/>
      <c r="AB2076" s="15"/>
      <c r="AC2076" s="15"/>
      <c r="AD2076" s="15"/>
      <c r="AE2076" s="15"/>
      <c r="AT2076" s="263" t="s">
        <v>151</v>
      </c>
      <c r="AU2076" s="263" t="s">
        <v>80</v>
      </c>
      <c r="AV2076" s="15" t="s">
        <v>147</v>
      </c>
      <c r="AW2076" s="15" t="s">
        <v>33</v>
      </c>
      <c r="AX2076" s="15" t="s">
        <v>78</v>
      </c>
      <c r="AY2076" s="263" t="s">
        <v>140</v>
      </c>
    </row>
    <row r="2077" s="2" customFormat="1" ht="16.5" customHeight="1">
      <c r="A2077" s="40"/>
      <c r="B2077" s="41"/>
      <c r="C2077" s="214" t="s">
        <v>1522</v>
      </c>
      <c r="D2077" s="214" t="s">
        <v>142</v>
      </c>
      <c r="E2077" s="215" t="s">
        <v>1523</v>
      </c>
      <c r="F2077" s="216" t="s">
        <v>1524</v>
      </c>
      <c r="G2077" s="217" t="s">
        <v>145</v>
      </c>
      <c r="H2077" s="218">
        <v>8.0199999999999996</v>
      </c>
      <c r="I2077" s="219"/>
      <c r="J2077" s="218">
        <f>ROUND(I2077*H2077,2)</f>
        <v>0</v>
      </c>
      <c r="K2077" s="216" t="s">
        <v>146</v>
      </c>
      <c r="L2077" s="46"/>
      <c r="M2077" s="220" t="s">
        <v>18</v>
      </c>
      <c r="N2077" s="221" t="s">
        <v>42</v>
      </c>
      <c r="O2077" s="86"/>
      <c r="P2077" s="222">
        <f>O2077*H2077</f>
        <v>0</v>
      </c>
      <c r="Q2077" s="222">
        <v>0</v>
      </c>
      <c r="R2077" s="222">
        <f>Q2077*H2077</f>
        <v>0</v>
      </c>
      <c r="S2077" s="222">
        <v>0.02</v>
      </c>
      <c r="T2077" s="223">
        <f>S2077*H2077</f>
        <v>0.16039999999999999</v>
      </c>
      <c r="U2077" s="40"/>
      <c r="V2077" s="40"/>
      <c r="W2077" s="40"/>
      <c r="X2077" s="40"/>
      <c r="Y2077" s="40"/>
      <c r="Z2077" s="40"/>
      <c r="AA2077" s="40"/>
      <c r="AB2077" s="40"/>
      <c r="AC2077" s="40"/>
      <c r="AD2077" s="40"/>
      <c r="AE2077" s="40"/>
      <c r="AR2077" s="224" t="s">
        <v>281</v>
      </c>
      <c r="AT2077" s="224" t="s">
        <v>142</v>
      </c>
      <c r="AU2077" s="224" t="s">
        <v>80</v>
      </c>
      <c r="AY2077" s="19" t="s">
        <v>140</v>
      </c>
      <c r="BE2077" s="225">
        <f>IF(N2077="základní",J2077,0)</f>
        <v>0</v>
      </c>
      <c r="BF2077" s="225">
        <f>IF(N2077="snížená",J2077,0)</f>
        <v>0</v>
      </c>
      <c r="BG2077" s="225">
        <f>IF(N2077="zákl. přenesená",J2077,0)</f>
        <v>0</v>
      </c>
      <c r="BH2077" s="225">
        <f>IF(N2077="sníž. přenesená",J2077,0)</f>
        <v>0</v>
      </c>
      <c r="BI2077" s="225">
        <f>IF(N2077="nulová",J2077,0)</f>
        <v>0</v>
      </c>
      <c r="BJ2077" s="19" t="s">
        <v>78</v>
      </c>
      <c r="BK2077" s="225">
        <f>ROUND(I2077*H2077,2)</f>
        <v>0</v>
      </c>
      <c r="BL2077" s="19" t="s">
        <v>281</v>
      </c>
      <c r="BM2077" s="224" t="s">
        <v>1525</v>
      </c>
    </row>
    <row r="2078" s="2" customFormat="1">
      <c r="A2078" s="40"/>
      <c r="B2078" s="41"/>
      <c r="C2078" s="42"/>
      <c r="D2078" s="226" t="s">
        <v>149</v>
      </c>
      <c r="E2078" s="42"/>
      <c r="F2078" s="227" t="s">
        <v>1526</v>
      </c>
      <c r="G2078" s="42"/>
      <c r="H2078" s="42"/>
      <c r="I2078" s="228"/>
      <c r="J2078" s="42"/>
      <c r="K2078" s="42"/>
      <c r="L2078" s="46"/>
      <c r="M2078" s="229"/>
      <c r="N2078" s="230"/>
      <c r="O2078" s="86"/>
      <c r="P2078" s="86"/>
      <c r="Q2078" s="86"/>
      <c r="R2078" s="86"/>
      <c r="S2078" s="86"/>
      <c r="T2078" s="87"/>
      <c r="U2078" s="40"/>
      <c r="V2078" s="40"/>
      <c r="W2078" s="40"/>
      <c r="X2078" s="40"/>
      <c r="Y2078" s="40"/>
      <c r="Z2078" s="40"/>
      <c r="AA2078" s="40"/>
      <c r="AB2078" s="40"/>
      <c r="AC2078" s="40"/>
      <c r="AD2078" s="40"/>
      <c r="AE2078" s="40"/>
      <c r="AT2078" s="19" t="s">
        <v>149</v>
      </c>
      <c r="AU2078" s="19" t="s">
        <v>80</v>
      </c>
    </row>
    <row r="2079" s="13" customFormat="1">
      <c r="A2079" s="13"/>
      <c r="B2079" s="231"/>
      <c r="C2079" s="232"/>
      <c r="D2079" s="233" t="s">
        <v>151</v>
      </c>
      <c r="E2079" s="234" t="s">
        <v>18</v>
      </c>
      <c r="F2079" s="235" t="s">
        <v>972</v>
      </c>
      <c r="G2079" s="232"/>
      <c r="H2079" s="234" t="s">
        <v>18</v>
      </c>
      <c r="I2079" s="236"/>
      <c r="J2079" s="232"/>
      <c r="K2079" s="232"/>
      <c r="L2079" s="237"/>
      <c r="M2079" s="238"/>
      <c r="N2079" s="239"/>
      <c r="O2079" s="239"/>
      <c r="P2079" s="239"/>
      <c r="Q2079" s="239"/>
      <c r="R2079" s="239"/>
      <c r="S2079" s="239"/>
      <c r="T2079" s="240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T2079" s="241" t="s">
        <v>151</v>
      </c>
      <c r="AU2079" s="241" t="s">
        <v>80</v>
      </c>
      <c r="AV2079" s="13" t="s">
        <v>78</v>
      </c>
      <c r="AW2079" s="13" t="s">
        <v>33</v>
      </c>
      <c r="AX2079" s="13" t="s">
        <v>71</v>
      </c>
      <c r="AY2079" s="241" t="s">
        <v>140</v>
      </c>
    </row>
    <row r="2080" s="14" customFormat="1">
      <c r="A2080" s="14"/>
      <c r="B2080" s="242"/>
      <c r="C2080" s="243"/>
      <c r="D2080" s="233" t="s">
        <v>151</v>
      </c>
      <c r="E2080" s="244" t="s">
        <v>18</v>
      </c>
      <c r="F2080" s="245" t="s">
        <v>1527</v>
      </c>
      <c r="G2080" s="243"/>
      <c r="H2080" s="246">
        <v>8.0199999999999996</v>
      </c>
      <c r="I2080" s="247"/>
      <c r="J2080" s="243"/>
      <c r="K2080" s="243"/>
      <c r="L2080" s="248"/>
      <c r="M2080" s="249"/>
      <c r="N2080" s="250"/>
      <c r="O2080" s="250"/>
      <c r="P2080" s="250"/>
      <c r="Q2080" s="250"/>
      <c r="R2080" s="250"/>
      <c r="S2080" s="250"/>
      <c r="T2080" s="251"/>
      <c r="U2080" s="14"/>
      <c r="V2080" s="14"/>
      <c r="W2080" s="14"/>
      <c r="X2080" s="14"/>
      <c r="Y2080" s="14"/>
      <c r="Z2080" s="14"/>
      <c r="AA2080" s="14"/>
      <c r="AB2080" s="14"/>
      <c r="AC2080" s="14"/>
      <c r="AD2080" s="14"/>
      <c r="AE2080" s="14"/>
      <c r="AT2080" s="252" t="s">
        <v>151</v>
      </c>
      <c r="AU2080" s="252" t="s">
        <v>80</v>
      </c>
      <c r="AV2080" s="14" t="s">
        <v>80</v>
      </c>
      <c r="AW2080" s="14" t="s">
        <v>33</v>
      </c>
      <c r="AX2080" s="14" t="s">
        <v>71</v>
      </c>
      <c r="AY2080" s="252" t="s">
        <v>140</v>
      </c>
    </row>
    <row r="2081" s="15" customFormat="1">
      <c r="A2081" s="15"/>
      <c r="B2081" s="253"/>
      <c r="C2081" s="254"/>
      <c r="D2081" s="233" t="s">
        <v>151</v>
      </c>
      <c r="E2081" s="255" t="s">
        <v>18</v>
      </c>
      <c r="F2081" s="256" t="s">
        <v>154</v>
      </c>
      <c r="G2081" s="254"/>
      <c r="H2081" s="257">
        <v>8.0199999999999996</v>
      </c>
      <c r="I2081" s="258"/>
      <c r="J2081" s="254"/>
      <c r="K2081" s="254"/>
      <c r="L2081" s="259"/>
      <c r="M2081" s="260"/>
      <c r="N2081" s="261"/>
      <c r="O2081" s="261"/>
      <c r="P2081" s="261"/>
      <c r="Q2081" s="261"/>
      <c r="R2081" s="261"/>
      <c r="S2081" s="261"/>
      <c r="T2081" s="262"/>
      <c r="U2081" s="15"/>
      <c r="V2081" s="15"/>
      <c r="W2081" s="15"/>
      <c r="X2081" s="15"/>
      <c r="Y2081" s="15"/>
      <c r="Z2081" s="15"/>
      <c r="AA2081" s="15"/>
      <c r="AB2081" s="15"/>
      <c r="AC2081" s="15"/>
      <c r="AD2081" s="15"/>
      <c r="AE2081" s="15"/>
      <c r="AT2081" s="263" t="s">
        <v>151</v>
      </c>
      <c r="AU2081" s="263" t="s">
        <v>80</v>
      </c>
      <c r="AV2081" s="15" t="s">
        <v>147</v>
      </c>
      <c r="AW2081" s="15" t="s">
        <v>33</v>
      </c>
      <c r="AX2081" s="15" t="s">
        <v>78</v>
      </c>
      <c r="AY2081" s="263" t="s">
        <v>140</v>
      </c>
    </row>
    <row r="2082" s="2" customFormat="1" ht="16.5" customHeight="1">
      <c r="A2082" s="40"/>
      <c r="B2082" s="41"/>
      <c r="C2082" s="214" t="s">
        <v>1528</v>
      </c>
      <c r="D2082" s="214" t="s">
        <v>142</v>
      </c>
      <c r="E2082" s="215" t="s">
        <v>1529</v>
      </c>
      <c r="F2082" s="216" t="s">
        <v>1530</v>
      </c>
      <c r="G2082" s="217" t="s">
        <v>145</v>
      </c>
      <c r="H2082" s="218">
        <v>5.0999999999999996</v>
      </c>
      <c r="I2082" s="219"/>
      <c r="J2082" s="218">
        <f>ROUND(I2082*H2082,2)</f>
        <v>0</v>
      </c>
      <c r="K2082" s="216" t="s">
        <v>146</v>
      </c>
      <c r="L2082" s="46"/>
      <c r="M2082" s="220" t="s">
        <v>18</v>
      </c>
      <c r="N2082" s="221" t="s">
        <v>42</v>
      </c>
      <c r="O2082" s="86"/>
      <c r="P2082" s="222">
        <f>O2082*H2082</f>
        <v>0</v>
      </c>
      <c r="Q2082" s="222">
        <v>0.00038000000000000002</v>
      </c>
      <c r="R2082" s="222">
        <f>Q2082*H2082</f>
        <v>0.0019380000000000001</v>
      </c>
      <c r="S2082" s="222">
        <v>0</v>
      </c>
      <c r="T2082" s="223">
        <f>S2082*H2082</f>
        <v>0</v>
      </c>
      <c r="U2082" s="40"/>
      <c r="V2082" s="40"/>
      <c r="W2082" s="40"/>
      <c r="X2082" s="40"/>
      <c r="Y2082" s="40"/>
      <c r="Z2082" s="40"/>
      <c r="AA2082" s="40"/>
      <c r="AB2082" s="40"/>
      <c r="AC2082" s="40"/>
      <c r="AD2082" s="40"/>
      <c r="AE2082" s="40"/>
      <c r="AR2082" s="224" t="s">
        <v>281</v>
      </c>
      <c r="AT2082" s="224" t="s">
        <v>142</v>
      </c>
      <c r="AU2082" s="224" t="s">
        <v>80</v>
      </c>
      <c r="AY2082" s="19" t="s">
        <v>140</v>
      </c>
      <c r="BE2082" s="225">
        <f>IF(N2082="základní",J2082,0)</f>
        <v>0</v>
      </c>
      <c r="BF2082" s="225">
        <f>IF(N2082="snížená",J2082,0)</f>
        <v>0</v>
      </c>
      <c r="BG2082" s="225">
        <f>IF(N2082="zákl. přenesená",J2082,0)</f>
        <v>0</v>
      </c>
      <c r="BH2082" s="225">
        <f>IF(N2082="sníž. přenesená",J2082,0)</f>
        <v>0</v>
      </c>
      <c r="BI2082" s="225">
        <f>IF(N2082="nulová",J2082,0)</f>
        <v>0</v>
      </c>
      <c r="BJ2082" s="19" t="s">
        <v>78</v>
      </c>
      <c r="BK2082" s="225">
        <f>ROUND(I2082*H2082,2)</f>
        <v>0</v>
      </c>
      <c r="BL2082" s="19" t="s">
        <v>281</v>
      </c>
      <c r="BM2082" s="224" t="s">
        <v>1531</v>
      </c>
    </row>
    <row r="2083" s="2" customFormat="1">
      <c r="A2083" s="40"/>
      <c r="B2083" s="41"/>
      <c r="C2083" s="42"/>
      <c r="D2083" s="226" t="s">
        <v>149</v>
      </c>
      <c r="E2083" s="42"/>
      <c r="F2083" s="227" t="s">
        <v>1532</v>
      </c>
      <c r="G2083" s="42"/>
      <c r="H2083" s="42"/>
      <c r="I2083" s="228"/>
      <c r="J2083" s="42"/>
      <c r="K2083" s="42"/>
      <c r="L2083" s="46"/>
      <c r="M2083" s="229"/>
      <c r="N2083" s="230"/>
      <c r="O2083" s="86"/>
      <c r="P2083" s="86"/>
      <c r="Q2083" s="86"/>
      <c r="R2083" s="86"/>
      <c r="S2083" s="86"/>
      <c r="T2083" s="87"/>
      <c r="U2083" s="40"/>
      <c r="V2083" s="40"/>
      <c r="W2083" s="40"/>
      <c r="X2083" s="40"/>
      <c r="Y2083" s="40"/>
      <c r="Z2083" s="40"/>
      <c r="AA2083" s="40"/>
      <c r="AB2083" s="40"/>
      <c r="AC2083" s="40"/>
      <c r="AD2083" s="40"/>
      <c r="AE2083" s="40"/>
      <c r="AT2083" s="19" t="s">
        <v>149</v>
      </c>
      <c r="AU2083" s="19" t="s">
        <v>80</v>
      </c>
    </row>
    <row r="2084" s="14" customFormat="1">
      <c r="A2084" s="14"/>
      <c r="B2084" s="242"/>
      <c r="C2084" s="243"/>
      <c r="D2084" s="233" t="s">
        <v>151</v>
      </c>
      <c r="E2084" s="244" t="s">
        <v>18</v>
      </c>
      <c r="F2084" s="245" t="s">
        <v>1533</v>
      </c>
      <c r="G2084" s="243"/>
      <c r="H2084" s="246">
        <v>5.0999999999999996</v>
      </c>
      <c r="I2084" s="247"/>
      <c r="J2084" s="243"/>
      <c r="K2084" s="243"/>
      <c r="L2084" s="248"/>
      <c r="M2084" s="249"/>
      <c r="N2084" s="250"/>
      <c r="O2084" s="250"/>
      <c r="P2084" s="250"/>
      <c r="Q2084" s="250"/>
      <c r="R2084" s="250"/>
      <c r="S2084" s="250"/>
      <c r="T2084" s="251"/>
      <c r="U2084" s="14"/>
      <c r="V2084" s="14"/>
      <c r="W2084" s="14"/>
      <c r="X2084" s="14"/>
      <c r="Y2084" s="14"/>
      <c r="Z2084" s="14"/>
      <c r="AA2084" s="14"/>
      <c r="AB2084" s="14"/>
      <c r="AC2084" s="14"/>
      <c r="AD2084" s="14"/>
      <c r="AE2084" s="14"/>
      <c r="AT2084" s="252" t="s">
        <v>151</v>
      </c>
      <c r="AU2084" s="252" t="s">
        <v>80</v>
      </c>
      <c r="AV2084" s="14" t="s">
        <v>80</v>
      </c>
      <c r="AW2084" s="14" t="s">
        <v>33</v>
      </c>
      <c r="AX2084" s="14" t="s">
        <v>71</v>
      </c>
      <c r="AY2084" s="252" t="s">
        <v>140</v>
      </c>
    </row>
    <row r="2085" s="15" customFormat="1">
      <c r="A2085" s="15"/>
      <c r="B2085" s="253"/>
      <c r="C2085" s="254"/>
      <c r="D2085" s="233" t="s">
        <v>151</v>
      </c>
      <c r="E2085" s="255" t="s">
        <v>18</v>
      </c>
      <c r="F2085" s="256" t="s">
        <v>154</v>
      </c>
      <c r="G2085" s="254"/>
      <c r="H2085" s="257">
        <v>5.0999999999999996</v>
      </c>
      <c r="I2085" s="258"/>
      <c r="J2085" s="254"/>
      <c r="K2085" s="254"/>
      <c r="L2085" s="259"/>
      <c r="M2085" s="260"/>
      <c r="N2085" s="261"/>
      <c r="O2085" s="261"/>
      <c r="P2085" s="261"/>
      <c r="Q2085" s="261"/>
      <c r="R2085" s="261"/>
      <c r="S2085" s="261"/>
      <c r="T2085" s="262"/>
      <c r="U2085" s="15"/>
      <c r="V2085" s="15"/>
      <c r="W2085" s="15"/>
      <c r="X2085" s="15"/>
      <c r="Y2085" s="15"/>
      <c r="Z2085" s="15"/>
      <c r="AA2085" s="15"/>
      <c r="AB2085" s="15"/>
      <c r="AC2085" s="15"/>
      <c r="AD2085" s="15"/>
      <c r="AE2085" s="15"/>
      <c r="AT2085" s="263" t="s">
        <v>151</v>
      </c>
      <c r="AU2085" s="263" t="s">
        <v>80</v>
      </c>
      <c r="AV2085" s="15" t="s">
        <v>147</v>
      </c>
      <c r="AW2085" s="15" t="s">
        <v>33</v>
      </c>
      <c r="AX2085" s="15" t="s">
        <v>78</v>
      </c>
      <c r="AY2085" s="263" t="s">
        <v>140</v>
      </c>
    </row>
    <row r="2086" s="2" customFormat="1" ht="16.5" customHeight="1">
      <c r="A2086" s="40"/>
      <c r="B2086" s="41"/>
      <c r="C2086" s="264" t="s">
        <v>1534</v>
      </c>
      <c r="D2086" s="264" t="s">
        <v>300</v>
      </c>
      <c r="E2086" s="265" t="s">
        <v>1535</v>
      </c>
      <c r="F2086" s="266" t="s">
        <v>1536</v>
      </c>
      <c r="G2086" s="267" t="s">
        <v>1508</v>
      </c>
      <c r="H2086" s="268">
        <v>3</v>
      </c>
      <c r="I2086" s="269"/>
      <c r="J2086" s="268">
        <f>ROUND(I2086*H2086,2)</f>
        <v>0</v>
      </c>
      <c r="K2086" s="266" t="s">
        <v>1207</v>
      </c>
      <c r="L2086" s="270"/>
      <c r="M2086" s="271" t="s">
        <v>18</v>
      </c>
      <c r="N2086" s="272" t="s">
        <v>42</v>
      </c>
      <c r="O2086" s="86"/>
      <c r="P2086" s="222">
        <f>O2086*H2086</f>
        <v>0</v>
      </c>
      <c r="Q2086" s="222">
        <v>0</v>
      </c>
      <c r="R2086" s="222">
        <f>Q2086*H2086</f>
        <v>0</v>
      </c>
      <c r="S2086" s="222">
        <v>0</v>
      </c>
      <c r="T2086" s="223">
        <f>S2086*H2086</f>
        <v>0</v>
      </c>
      <c r="U2086" s="40"/>
      <c r="V2086" s="40"/>
      <c r="W2086" s="40"/>
      <c r="X2086" s="40"/>
      <c r="Y2086" s="40"/>
      <c r="Z2086" s="40"/>
      <c r="AA2086" s="40"/>
      <c r="AB2086" s="40"/>
      <c r="AC2086" s="40"/>
      <c r="AD2086" s="40"/>
      <c r="AE2086" s="40"/>
      <c r="AR2086" s="224" t="s">
        <v>430</v>
      </c>
      <c r="AT2086" s="224" t="s">
        <v>300</v>
      </c>
      <c r="AU2086" s="224" t="s">
        <v>80</v>
      </c>
      <c r="AY2086" s="19" t="s">
        <v>140</v>
      </c>
      <c r="BE2086" s="225">
        <f>IF(N2086="základní",J2086,0)</f>
        <v>0</v>
      </c>
      <c r="BF2086" s="225">
        <f>IF(N2086="snížená",J2086,0)</f>
        <v>0</v>
      </c>
      <c r="BG2086" s="225">
        <f>IF(N2086="zákl. přenesená",J2086,0)</f>
        <v>0</v>
      </c>
      <c r="BH2086" s="225">
        <f>IF(N2086="sníž. přenesená",J2086,0)</f>
        <v>0</v>
      </c>
      <c r="BI2086" s="225">
        <f>IF(N2086="nulová",J2086,0)</f>
        <v>0</v>
      </c>
      <c r="BJ2086" s="19" t="s">
        <v>78</v>
      </c>
      <c r="BK2086" s="225">
        <f>ROUND(I2086*H2086,2)</f>
        <v>0</v>
      </c>
      <c r="BL2086" s="19" t="s">
        <v>281</v>
      </c>
      <c r="BM2086" s="224" t="s">
        <v>1537</v>
      </c>
    </row>
    <row r="2087" s="14" customFormat="1">
      <c r="A2087" s="14"/>
      <c r="B2087" s="242"/>
      <c r="C2087" s="243"/>
      <c r="D2087" s="233" t="s">
        <v>151</v>
      </c>
      <c r="E2087" s="244" t="s">
        <v>18</v>
      </c>
      <c r="F2087" s="245" t="s">
        <v>163</v>
      </c>
      <c r="G2087" s="243"/>
      <c r="H2087" s="246">
        <v>3</v>
      </c>
      <c r="I2087" s="247"/>
      <c r="J2087" s="243"/>
      <c r="K2087" s="243"/>
      <c r="L2087" s="248"/>
      <c r="M2087" s="249"/>
      <c r="N2087" s="250"/>
      <c r="O2087" s="250"/>
      <c r="P2087" s="250"/>
      <c r="Q2087" s="250"/>
      <c r="R2087" s="250"/>
      <c r="S2087" s="250"/>
      <c r="T2087" s="251"/>
      <c r="U2087" s="14"/>
      <c r="V2087" s="14"/>
      <c r="W2087" s="14"/>
      <c r="X2087" s="14"/>
      <c r="Y2087" s="14"/>
      <c r="Z2087" s="14"/>
      <c r="AA2087" s="14"/>
      <c r="AB2087" s="14"/>
      <c r="AC2087" s="14"/>
      <c r="AD2087" s="14"/>
      <c r="AE2087" s="14"/>
      <c r="AT2087" s="252" t="s">
        <v>151</v>
      </c>
      <c r="AU2087" s="252" t="s">
        <v>80</v>
      </c>
      <c r="AV2087" s="14" t="s">
        <v>80</v>
      </c>
      <c r="AW2087" s="14" t="s">
        <v>33</v>
      </c>
      <c r="AX2087" s="14" t="s">
        <v>71</v>
      </c>
      <c r="AY2087" s="252" t="s">
        <v>140</v>
      </c>
    </row>
    <row r="2088" s="15" customFormat="1">
      <c r="A2088" s="15"/>
      <c r="B2088" s="253"/>
      <c r="C2088" s="254"/>
      <c r="D2088" s="233" t="s">
        <v>151</v>
      </c>
      <c r="E2088" s="255" t="s">
        <v>18</v>
      </c>
      <c r="F2088" s="256" t="s">
        <v>154</v>
      </c>
      <c r="G2088" s="254"/>
      <c r="H2088" s="257">
        <v>3</v>
      </c>
      <c r="I2088" s="258"/>
      <c r="J2088" s="254"/>
      <c r="K2088" s="254"/>
      <c r="L2088" s="259"/>
      <c r="M2088" s="260"/>
      <c r="N2088" s="261"/>
      <c r="O2088" s="261"/>
      <c r="P2088" s="261"/>
      <c r="Q2088" s="261"/>
      <c r="R2088" s="261"/>
      <c r="S2088" s="261"/>
      <c r="T2088" s="262"/>
      <c r="U2088" s="15"/>
      <c r="V2088" s="15"/>
      <c r="W2088" s="15"/>
      <c r="X2088" s="15"/>
      <c r="Y2088" s="15"/>
      <c r="Z2088" s="15"/>
      <c r="AA2088" s="15"/>
      <c r="AB2088" s="15"/>
      <c r="AC2088" s="15"/>
      <c r="AD2088" s="15"/>
      <c r="AE2088" s="15"/>
      <c r="AT2088" s="263" t="s">
        <v>151</v>
      </c>
      <c r="AU2088" s="263" t="s">
        <v>80</v>
      </c>
      <c r="AV2088" s="15" t="s">
        <v>147</v>
      </c>
      <c r="AW2088" s="15" t="s">
        <v>33</v>
      </c>
      <c r="AX2088" s="15" t="s">
        <v>78</v>
      </c>
      <c r="AY2088" s="263" t="s">
        <v>140</v>
      </c>
    </row>
    <row r="2089" s="2" customFormat="1" ht="24.15" customHeight="1">
      <c r="A2089" s="40"/>
      <c r="B2089" s="41"/>
      <c r="C2089" s="214" t="s">
        <v>1538</v>
      </c>
      <c r="D2089" s="214" t="s">
        <v>142</v>
      </c>
      <c r="E2089" s="215" t="s">
        <v>1539</v>
      </c>
      <c r="F2089" s="216" t="s">
        <v>1540</v>
      </c>
      <c r="G2089" s="217" t="s">
        <v>1061</v>
      </c>
      <c r="H2089" s="219"/>
      <c r="I2089" s="219"/>
      <c r="J2089" s="218">
        <f>ROUND(I2089*H2089,2)</f>
        <v>0</v>
      </c>
      <c r="K2089" s="216" t="s">
        <v>146</v>
      </c>
      <c r="L2089" s="46"/>
      <c r="M2089" s="220" t="s">
        <v>18</v>
      </c>
      <c r="N2089" s="221" t="s">
        <v>42</v>
      </c>
      <c r="O2089" s="86"/>
      <c r="P2089" s="222">
        <f>O2089*H2089</f>
        <v>0</v>
      </c>
      <c r="Q2089" s="222">
        <v>0</v>
      </c>
      <c r="R2089" s="222">
        <f>Q2089*H2089</f>
        <v>0</v>
      </c>
      <c r="S2089" s="222">
        <v>0</v>
      </c>
      <c r="T2089" s="223">
        <f>S2089*H2089</f>
        <v>0</v>
      </c>
      <c r="U2089" s="40"/>
      <c r="V2089" s="40"/>
      <c r="W2089" s="40"/>
      <c r="X2089" s="40"/>
      <c r="Y2089" s="40"/>
      <c r="Z2089" s="40"/>
      <c r="AA2089" s="40"/>
      <c r="AB2089" s="40"/>
      <c r="AC2089" s="40"/>
      <c r="AD2089" s="40"/>
      <c r="AE2089" s="40"/>
      <c r="AR2089" s="224" t="s">
        <v>281</v>
      </c>
      <c r="AT2089" s="224" t="s">
        <v>142</v>
      </c>
      <c r="AU2089" s="224" t="s">
        <v>80</v>
      </c>
      <c r="AY2089" s="19" t="s">
        <v>140</v>
      </c>
      <c r="BE2089" s="225">
        <f>IF(N2089="základní",J2089,0)</f>
        <v>0</v>
      </c>
      <c r="BF2089" s="225">
        <f>IF(N2089="snížená",J2089,0)</f>
        <v>0</v>
      </c>
      <c r="BG2089" s="225">
        <f>IF(N2089="zákl. přenesená",J2089,0)</f>
        <v>0</v>
      </c>
      <c r="BH2089" s="225">
        <f>IF(N2089="sníž. přenesená",J2089,0)</f>
        <v>0</v>
      </c>
      <c r="BI2089" s="225">
        <f>IF(N2089="nulová",J2089,0)</f>
        <v>0</v>
      </c>
      <c r="BJ2089" s="19" t="s">
        <v>78</v>
      </c>
      <c r="BK2089" s="225">
        <f>ROUND(I2089*H2089,2)</f>
        <v>0</v>
      </c>
      <c r="BL2089" s="19" t="s">
        <v>281</v>
      </c>
      <c r="BM2089" s="224" t="s">
        <v>1541</v>
      </c>
    </row>
    <row r="2090" s="2" customFormat="1">
      <c r="A2090" s="40"/>
      <c r="B2090" s="41"/>
      <c r="C2090" s="42"/>
      <c r="D2090" s="226" t="s">
        <v>149</v>
      </c>
      <c r="E2090" s="42"/>
      <c r="F2090" s="227" t="s">
        <v>1542</v>
      </c>
      <c r="G2090" s="42"/>
      <c r="H2090" s="42"/>
      <c r="I2090" s="228"/>
      <c r="J2090" s="42"/>
      <c r="K2090" s="42"/>
      <c r="L2090" s="46"/>
      <c r="M2090" s="229"/>
      <c r="N2090" s="230"/>
      <c r="O2090" s="86"/>
      <c r="P2090" s="86"/>
      <c r="Q2090" s="86"/>
      <c r="R2090" s="86"/>
      <c r="S2090" s="86"/>
      <c r="T2090" s="87"/>
      <c r="U2090" s="40"/>
      <c r="V2090" s="40"/>
      <c r="W2090" s="40"/>
      <c r="X2090" s="40"/>
      <c r="Y2090" s="40"/>
      <c r="Z2090" s="40"/>
      <c r="AA2090" s="40"/>
      <c r="AB2090" s="40"/>
      <c r="AC2090" s="40"/>
      <c r="AD2090" s="40"/>
      <c r="AE2090" s="40"/>
      <c r="AT2090" s="19" t="s">
        <v>149</v>
      </c>
      <c r="AU2090" s="19" t="s">
        <v>80</v>
      </c>
    </row>
    <row r="2091" s="12" customFormat="1" ht="22.8" customHeight="1">
      <c r="A2091" s="12"/>
      <c r="B2091" s="198"/>
      <c r="C2091" s="199"/>
      <c r="D2091" s="200" t="s">
        <v>70</v>
      </c>
      <c r="E2091" s="212" t="s">
        <v>1543</v>
      </c>
      <c r="F2091" s="212" t="s">
        <v>1544</v>
      </c>
      <c r="G2091" s="199"/>
      <c r="H2091" s="199"/>
      <c r="I2091" s="202"/>
      <c r="J2091" s="213">
        <f>BK2091</f>
        <v>0</v>
      </c>
      <c r="K2091" s="199"/>
      <c r="L2091" s="204"/>
      <c r="M2091" s="205"/>
      <c r="N2091" s="206"/>
      <c r="O2091" s="206"/>
      <c r="P2091" s="207">
        <f>SUM(P2092:P2155)</f>
        <v>0</v>
      </c>
      <c r="Q2091" s="206"/>
      <c r="R2091" s="207">
        <f>SUM(R2092:R2155)</f>
        <v>0.0136382</v>
      </c>
      <c r="S2091" s="206"/>
      <c r="T2091" s="208">
        <f>SUM(T2092:T2155)</f>
        <v>0</v>
      </c>
      <c r="U2091" s="12"/>
      <c r="V2091" s="12"/>
      <c r="W2091" s="12"/>
      <c r="X2091" s="12"/>
      <c r="Y2091" s="12"/>
      <c r="Z2091" s="12"/>
      <c r="AA2091" s="12"/>
      <c r="AB2091" s="12"/>
      <c r="AC2091" s="12"/>
      <c r="AD2091" s="12"/>
      <c r="AE2091" s="12"/>
      <c r="AR2091" s="209" t="s">
        <v>80</v>
      </c>
      <c r="AT2091" s="210" t="s">
        <v>70</v>
      </c>
      <c r="AU2091" s="210" t="s">
        <v>78</v>
      </c>
      <c r="AY2091" s="209" t="s">
        <v>140</v>
      </c>
      <c r="BK2091" s="211">
        <f>SUM(BK2092:BK2155)</f>
        <v>0</v>
      </c>
    </row>
    <row r="2092" s="2" customFormat="1" ht="16.5" customHeight="1">
      <c r="A2092" s="40"/>
      <c r="B2092" s="41"/>
      <c r="C2092" s="214" t="s">
        <v>1545</v>
      </c>
      <c r="D2092" s="214" t="s">
        <v>142</v>
      </c>
      <c r="E2092" s="215" t="s">
        <v>1546</v>
      </c>
      <c r="F2092" s="216" t="s">
        <v>1547</v>
      </c>
      <c r="G2092" s="217" t="s">
        <v>145</v>
      </c>
      <c r="H2092" s="218">
        <v>18.43</v>
      </c>
      <c r="I2092" s="219"/>
      <c r="J2092" s="218">
        <f>ROUND(I2092*H2092,2)</f>
        <v>0</v>
      </c>
      <c r="K2092" s="216" t="s">
        <v>146</v>
      </c>
      <c r="L2092" s="46"/>
      <c r="M2092" s="220" t="s">
        <v>18</v>
      </c>
      <c r="N2092" s="221" t="s">
        <v>42</v>
      </c>
      <c r="O2092" s="86"/>
      <c r="P2092" s="222">
        <f>O2092*H2092</f>
        <v>0</v>
      </c>
      <c r="Q2092" s="222">
        <v>0</v>
      </c>
      <c r="R2092" s="222">
        <f>Q2092*H2092</f>
        <v>0</v>
      </c>
      <c r="S2092" s="222">
        <v>0</v>
      </c>
      <c r="T2092" s="223">
        <f>S2092*H2092</f>
        <v>0</v>
      </c>
      <c r="U2092" s="40"/>
      <c r="V2092" s="40"/>
      <c r="W2092" s="40"/>
      <c r="X2092" s="40"/>
      <c r="Y2092" s="40"/>
      <c r="Z2092" s="40"/>
      <c r="AA2092" s="40"/>
      <c r="AB2092" s="40"/>
      <c r="AC2092" s="40"/>
      <c r="AD2092" s="40"/>
      <c r="AE2092" s="40"/>
      <c r="AR2092" s="224" t="s">
        <v>281</v>
      </c>
      <c r="AT2092" s="224" t="s">
        <v>142</v>
      </c>
      <c r="AU2092" s="224" t="s">
        <v>80</v>
      </c>
      <c r="AY2092" s="19" t="s">
        <v>140</v>
      </c>
      <c r="BE2092" s="225">
        <f>IF(N2092="základní",J2092,0)</f>
        <v>0</v>
      </c>
      <c r="BF2092" s="225">
        <f>IF(N2092="snížená",J2092,0)</f>
        <v>0</v>
      </c>
      <c r="BG2092" s="225">
        <f>IF(N2092="zákl. přenesená",J2092,0)</f>
        <v>0</v>
      </c>
      <c r="BH2092" s="225">
        <f>IF(N2092="sníž. přenesená",J2092,0)</f>
        <v>0</v>
      </c>
      <c r="BI2092" s="225">
        <f>IF(N2092="nulová",J2092,0)</f>
        <v>0</v>
      </c>
      <c r="BJ2092" s="19" t="s">
        <v>78</v>
      </c>
      <c r="BK2092" s="225">
        <f>ROUND(I2092*H2092,2)</f>
        <v>0</v>
      </c>
      <c r="BL2092" s="19" t="s">
        <v>281</v>
      </c>
      <c r="BM2092" s="224" t="s">
        <v>1548</v>
      </c>
    </row>
    <row r="2093" s="2" customFormat="1">
      <c r="A2093" s="40"/>
      <c r="B2093" s="41"/>
      <c r="C2093" s="42"/>
      <c r="D2093" s="226" t="s">
        <v>149</v>
      </c>
      <c r="E2093" s="42"/>
      <c r="F2093" s="227" t="s">
        <v>1549</v>
      </c>
      <c r="G2093" s="42"/>
      <c r="H2093" s="42"/>
      <c r="I2093" s="228"/>
      <c r="J2093" s="42"/>
      <c r="K2093" s="42"/>
      <c r="L2093" s="46"/>
      <c r="M2093" s="229"/>
      <c r="N2093" s="230"/>
      <c r="O2093" s="86"/>
      <c r="P2093" s="86"/>
      <c r="Q2093" s="86"/>
      <c r="R2093" s="86"/>
      <c r="S2093" s="86"/>
      <c r="T2093" s="87"/>
      <c r="U2093" s="40"/>
      <c r="V2093" s="40"/>
      <c r="W2093" s="40"/>
      <c r="X2093" s="40"/>
      <c r="Y2093" s="40"/>
      <c r="Z2093" s="40"/>
      <c r="AA2093" s="40"/>
      <c r="AB2093" s="40"/>
      <c r="AC2093" s="40"/>
      <c r="AD2093" s="40"/>
      <c r="AE2093" s="40"/>
      <c r="AT2093" s="19" t="s">
        <v>149</v>
      </c>
      <c r="AU2093" s="19" t="s">
        <v>80</v>
      </c>
    </row>
    <row r="2094" s="13" customFormat="1">
      <c r="A2094" s="13"/>
      <c r="B2094" s="231"/>
      <c r="C2094" s="232"/>
      <c r="D2094" s="233" t="s">
        <v>151</v>
      </c>
      <c r="E2094" s="234" t="s">
        <v>18</v>
      </c>
      <c r="F2094" s="235" t="s">
        <v>1414</v>
      </c>
      <c r="G2094" s="232"/>
      <c r="H2094" s="234" t="s">
        <v>18</v>
      </c>
      <c r="I2094" s="236"/>
      <c r="J2094" s="232"/>
      <c r="K2094" s="232"/>
      <c r="L2094" s="237"/>
      <c r="M2094" s="238"/>
      <c r="N2094" s="239"/>
      <c r="O2094" s="239"/>
      <c r="P2094" s="239"/>
      <c r="Q2094" s="239"/>
      <c r="R2094" s="239"/>
      <c r="S2094" s="239"/>
      <c r="T2094" s="240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T2094" s="241" t="s">
        <v>151</v>
      </c>
      <c r="AU2094" s="241" t="s">
        <v>80</v>
      </c>
      <c r="AV2094" s="13" t="s">
        <v>78</v>
      </c>
      <c r="AW2094" s="13" t="s">
        <v>33</v>
      </c>
      <c r="AX2094" s="13" t="s">
        <v>71</v>
      </c>
      <c r="AY2094" s="241" t="s">
        <v>140</v>
      </c>
    </row>
    <row r="2095" s="13" customFormat="1">
      <c r="A2095" s="13"/>
      <c r="B2095" s="231"/>
      <c r="C2095" s="232"/>
      <c r="D2095" s="233" t="s">
        <v>151</v>
      </c>
      <c r="E2095" s="234" t="s">
        <v>18</v>
      </c>
      <c r="F2095" s="235" t="s">
        <v>628</v>
      </c>
      <c r="G2095" s="232"/>
      <c r="H2095" s="234" t="s">
        <v>18</v>
      </c>
      <c r="I2095" s="236"/>
      <c r="J2095" s="232"/>
      <c r="K2095" s="232"/>
      <c r="L2095" s="237"/>
      <c r="M2095" s="238"/>
      <c r="N2095" s="239"/>
      <c r="O2095" s="239"/>
      <c r="P2095" s="239"/>
      <c r="Q2095" s="239"/>
      <c r="R2095" s="239"/>
      <c r="S2095" s="239"/>
      <c r="T2095" s="240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T2095" s="241" t="s">
        <v>151</v>
      </c>
      <c r="AU2095" s="241" t="s">
        <v>80</v>
      </c>
      <c r="AV2095" s="13" t="s">
        <v>78</v>
      </c>
      <c r="AW2095" s="13" t="s">
        <v>33</v>
      </c>
      <c r="AX2095" s="13" t="s">
        <v>71</v>
      </c>
      <c r="AY2095" s="241" t="s">
        <v>140</v>
      </c>
    </row>
    <row r="2096" s="14" customFormat="1">
      <c r="A2096" s="14"/>
      <c r="B2096" s="242"/>
      <c r="C2096" s="243"/>
      <c r="D2096" s="233" t="s">
        <v>151</v>
      </c>
      <c r="E2096" s="244" t="s">
        <v>18</v>
      </c>
      <c r="F2096" s="245" t="s">
        <v>1415</v>
      </c>
      <c r="G2096" s="243"/>
      <c r="H2096" s="246">
        <v>1.75</v>
      </c>
      <c r="I2096" s="247"/>
      <c r="J2096" s="243"/>
      <c r="K2096" s="243"/>
      <c r="L2096" s="248"/>
      <c r="M2096" s="249"/>
      <c r="N2096" s="250"/>
      <c r="O2096" s="250"/>
      <c r="P2096" s="250"/>
      <c r="Q2096" s="250"/>
      <c r="R2096" s="250"/>
      <c r="S2096" s="250"/>
      <c r="T2096" s="251"/>
      <c r="U2096" s="14"/>
      <c r="V2096" s="14"/>
      <c r="W2096" s="14"/>
      <c r="X2096" s="14"/>
      <c r="Y2096" s="14"/>
      <c r="Z2096" s="14"/>
      <c r="AA2096" s="14"/>
      <c r="AB2096" s="14"/>
      <c r="AC2096" s="14"/>
      <c r="AD2096" s="14"/>
      <c r="AE2096" s="14"/>
      <c r="AT2096" s="252" t="s">
        <v>151</v>
      </c>
      <c r="AU2096" s="252" t="s">
        <v>80</v>
      </c>
      <c r="AV2096" s="14" t="s">
        <v>80</v>
      </c>
      <c r="AW2096" s="14" t="s">
        <v>33</v>
      </c>
      <c r="AX2096" s="14" t="s">
        <v>71</v>
      </c>
      <c r="AY2096" s="252" t="s">
        <v>140</v>
      </c>
    </row>
    <row r="2097" s="14" customFormat="1">
      <c r="A2097" s="14"/>
      <c r="B2097" s="242"/>
      <c r="C2097" s="243"/>
      <c r="D2097" s="233" t="s">
        <v>151</v>
      </c>
      <c r="E2097" s="244" t="s">
        <v>18</v>
      </c>
      <c r="F2097" s="245" t="s">
        <v>1415</v>
      </c>
      <c r="G2097" s="243"/>
      <c r="H2097" s="246">
        <v>1.75</v>
      </c>
      <c r="I2097" s="247"/>
      <c r="J2097" s="243"/>
      <c r="K2097" s="243"/>
      <c r="L2097" s="248"/>
      <c r="M2097" s="249"/>
      <c r="N2097" s="250"/>
      <c r="O2097" s="250"/>
      <c r="P2097" s="250"/>
      <c r="Q2097" s="250"/>
      <c r="R2097" s="250"/>
      <c r="S2097" s="250"/>
      <c r="T2097" s="251"/>
      <c r="U2097" s="14"/>
      <c r="V2097" s="14"/>
      <c r="W2097" s="14"/>
      <c r="X2097" s="14"/>
      <c r="Y2097" s="14"/>
      <c r="Z2097" s="14"/>
      <c r="AA2097" s="14"/>
      <c r="AB2097" s="14"/>
      <c r="AC2097" s="14"/>
      <c r="AD2097" s="14"/>
      <c r="AE2097" s="14"/>
      <c r="AT2097" s="252" t="s">
        <v>151</v>
      </c>
      <c r="AU2097" s="252" t="s">
        <v>80</v>
      </c>
      <c r="AV2097" s="14" t="s">
        <v>80</v>
      </c>
      <c r="AW2097" s="14" t="s">
        <v>33</v>
      </c>
      <c r="AX2097" s="14" t="s">
        <v>71</v>
      </c>
      <c r="AY2097" s="252" t="s">
        <v>140</v>
      </c>
    </row>
    <row r="2098" s="14" customFormat="1">
      <c r="A2098" s="14"/>
      <c r="B2098" s="242"/>
      <c r="C2098" s="243"/>
      <c r="D2098" s="233" t="s">
        <v>151</v>
      </c>
      <c r="E2098" s="244" t="s">
        <v>18</v>
      </c>
      <c r="F2098" s="245" t="s">
        <v>1416</v>
      </c>
      <c r="G2098" s="243"/>
      <c r="H2098" s="246">
        <v>1.3500000000000001</v>
      </c>
      <c r="I2098" s="247"/>
      <c r="J2098" s="243"/>
      <c r="K2098" s="243"/>
      <c r="L2098" s="248"/>
      <c r="M2098" s="249"/>
      <c r="N2098" s="250"/>
      <c r="O2098" s="250"/>
      <c r="P2098" s="250"/>
      <c r="Q2098" s="250"/>
      <c r="R2098" s="250"/>
      <c r="S2098" s="250"/>
      <c r="T2098" s="251"/>
      <c r="U2098" s="14"/>
      <c r="V2098" s="14"/>
      <c r="W2098" s="14"/>
      <c r="X2098" s="14"/>
      <c r="Y2098" s="14"/>
      <c r="Z2098" s="14"/>
      <c r="AA2098" s="14"/>
      <c r="AB2098" s="14"/>
      <c r="AC2098" s="14"/>
      <c r="AD2098" s="14"/>
      <c r="AE2098" s="14"/>
      <c r="AT2098" s="252" t="s">
        <v>151</v>
      </c>
      <c r="AU2098" s="252" t="s">
        <v>80</v>
      </c>
      <c r="AV2098" s="14" t="s">
        <v>80</v>
      </c>
      <c r="AW2098" s="14" t="s">
        <v>33</v>
      </c>
      <c r="AX2098" s="14" t="s">
        <v>71</v>
      </c>
      <c r="AY2098" s="252" t="s">
        <v>140</v>
      </c>
    </row>
    <row r="2099" s="14" customFormat="1">
      <c r="A2099" s="14"/>
      <c r="B2099" s="242"/>
      <c r="C2099" s="243"/>
      <c r="D2099" s="233" t="s">
        <v>151</v>
      </c>
      <c r="E2099" s="244" t="s">
        <v>18</v>
      </c>
      <c r="F2099" s="245" t="s">
        <v>1417</v>
      </c>
      <c r="G2099" s="243"/>
      <c r="H2099" s="246">
        <v>1.1499999999999999</v>
      </c>
      <c r="I2099" s="247"/>
      <c r="J2099" s="243"/>
      <c r="K2099" s="243"/>
      <c r="L2099" s="248"/>
      <c r="M2099" s="249"/>
      <c r="N2099" s="250"/>
      <c r="O2099" s="250"/>
      <c r="P2099" s="250"/>
      <c r="Q2099" s="250"/>
      <c r="R2099" s="250"/>
      <c r="S2099" s="250"/>
      <c r="T2099" s="251"/>
      <c r="U2099" s="14"/>
      <c r="V2099" s="14"/>
      <c r="W2099" s="14"/>
      <c r="X2099" s="14"/>
      <c r="Y2099" s="14"/>
      <c r="Z2099" s="14"/>
      <c r="AA2099" s="14"/>
      <c r="AB2099" s="14"/>
      <c r="AC2099" s="14"/>
      <c r="AD2099" s="14"/>
      <c r="AE2099" s="14"/>
      <c r="AT2099" s="252" t="s">
        <v>151</v>
      </c>
      <c r="AU2099" s="252" t="s">
        <v>80</v>
      </c>
      <c r="AV2099" s="14" t="s">
        <v>80</v>
      </c>
      <c r="AW2099" s="14" t="s">
        <v>33</v>
      </c>
      <c r="AX2099" s="14" t="s">
        <v>71</v>
      </c>
      <c r="AY2099" s="252" t="s">
        <v>140</v>
      </c>
    </row>
    <row r="2100" s="14" customFormat="1">
      <c r="A2100" s="14"/>
      <c r="B2100" s="242"/>
      <c r="C2100" s="243"/>
      <c r="D2100" s="233" t="s">
        <v>151</v>
      </c>
      <c r="E2100" s="244" t="s">
        <v>18</v>
      </c>
      <c r="F2100" s="245" t="s">
        <v>1418</v>
      </c>
      <c r="G2100" s="243"/>
      <c r="H2100" s="246">
        <v>2.1499999999999999</v>
      </c>
      <c r="I2100" s="247"/>
      <c r="J2100" s="243"/>
      <c r="K2100" s="243"/>
      <c r="L2100" s="248"/>
      <c r="M2100" s="249"/>
      <c r="N2100" s="250"/>
      <c r="O2100" s="250"/>
      <c r="P2100" s="250"/>
      <c r="Q2100" s="250"/>
      <c r="R2100" s="250"/>
      <c r="S2100" s="250"/>
      <c r="T2100" s="251"/>
      <c r="U2100" s="14"/>
      <c r="V2100" s="14"/>
      <c r="W2100" s="14"/>
      <c r="X2100" s="14"/>
      <c r="Y2100" s="14"/>
      <c r="Z2100" s="14"/>
      <c r="AA2100" s="14"/>
      <c r="AB2100" s="14"/>
      <c r="AC2100" s="14"/>
      <c r="AD2100" s="14"/>
      <c r="AE2100" s="14"/>
      <c r="AT2100" s="252" t="s">
        <v>151</v>
      </c>
      <c r="AU2100" s="252" t="s">
        <v>80</v>
      </c>
      <c r="AV2100" s="14" t="s">
        <v>80</v>
      </c>
      <c r="AW2100" s="14" t="s">
        <v>33</v>
      </c>
      <c r="AX2100" s="14" t="s">
        <v>71</v>
      </c>
      <c r="AY2100" s="252" t="s">
        <v>140</v>
      </c>
    </row>
    <row r="2101" s="13" customFormat="1">
      <c r="A2101" s="13"/>
      <c r="B2101" s="231"/>
      <c r="C2101" s="232"/>
      <c r="D2101" s="233" t="s">
        <v>151</v>
      </c>
      <c r="E2101" s="234" t="s">
        <v>18</v>
      </c>
      <c r="F2101" s="235" t="s">
        <v>372</v>
      </c>
      <c r="G2101" s="232"/>
      <c r="H2101" s="234" t="s">
        <v>18</v>
      </c>
      <c r="I2101" s="236"/>
      <c r="J2101" s="232"/>
      <c r="K2101" s="232"/>
      <c r="L2101" s="237"/>
      <c r="M2101" s="238"/>
      <c r="N2101" s="239"/>
      <c r="O2101" s="239"/>
      <c r="P2101" s="239"/>
      <c r="Q2101" s="239"/>
      <c r="R2101" s="239"/>
      <c r="S2101" s="239"/>
      <c r="T2101" s="240"/>
      <c r="U2101" s="13"/>
      <c r="V2101" s="13"/>
      <c r="W2101" s="13"/>
      <c r="X2101" s="13"/>
      <c r="Y2101" s="13"/>
      <c r="Z2101" s="13"/>
      <c r="AA2101" s="13"/>
      <c r="AB2101" s="13"/>
      <c r="AC2101" s="13"/>
      <c r="AD2101" s="13"/>
      <c r="AE2101" s="13"/>
      <c r="AT2101" s="241" t="s">
        <v>151</v>
      </c>
      <c r="AU2101" s="241" t="s">
        <v>80</v>
      </c>
      <c r="AV2101" s="13" t="s">
        <v>78</v>
      </c>
      <c r="AW2101" s="13" t="s">
        <v>33</v>
      </c>
      <c r="AX2101" s="13" t="s">
        <v>71</v>
      </c>
      <c r="AY2101" s="241" t="s">
        <v>140</v>
      </c>
    </row>
    <row r="2102" s="14" customFormat="1">
      <c r="A2102" s="14"/>
      <c r="B2102" s="242"/>
      <c r="C2102" s="243"/>
      <c r="D2102" s="233" t="s">
        <v>151</v>
      </c>
      <c r="E2102" s="244" t="s">
        <v>18</v>
      </c>
      <c r="F2102" s="245" t="s">
        <v>1419</v>
      </c>
      <c r="G2102" s="243"/>
      <c r="H2102" s="246">
        <v>0.59999999999999998</v>
      </c>
      <c r="I2102" s="247"/>
      <c r="J2102" s="243"/>
      <c r="K2102" s="243"/>
      <c r="L2102" s="248"/>
      <c r="M2102" s="249"/>
      <c r="N2102" s="250"/>
      <c r="O2102" s="250"/>
      <c r="P2102" s="250"/>
      <c r="Q2102" s="250"/>
      <c r="R2102" s="250"/>
      <c r="S2102" s="250"/>
      <c r="T2102" s="251"/>
      <c r="U2102" s="14"/>
      <c r="V2102" s="14"/>
      <c r="W2102" s="14"/>
      <c r="X2102" s="14"/>
      <c r="Y2102" s="14"/>
      <c r="Z2102" s="14"/>
      <c r="AA2102" s="14"/>
      <c r="AB2102" s="14"/>
      <c r="AC2102" s="14"/>
      <c r="AD2102" s="14"/>
      <c r="AE2102" s="14"/>
      <c r="AT2102" s="252" t="s">
        <v>151</v>
      </c>
      <c r="AU2102" s="252" t="s">
        <v>80</v>
      </c>
      <c r="AV2102" s="14" t="s">
        <v>80</v>
      </c>
      <c r="AW2102" s="14" t="s">
        <v>33</v>
      </c>
      <c r="AX2102" s="14" t="s">
        <v>71</v>
      </c>
      <c r="AY2102" s="252" t="s">
        <v>140</v>
      </c>
    </row>
    <row r="2103" s="14" customFormat="1">
      <c r="A2103" s="14"/>
      <c r="B2103" s="242"/>
      <c r="C2103" s="243"/>
      <c r="D2103" s="233" t="s">
        <v>151</v>
      </c>
      <c r="E2103" s="244" t="s">
        <v>18</v>
      </c>
      <c r="F2103" s="245" t="s">
        <v>1420</v>
      </c>
      <c r="G2103" s="243"/>
      <c r="H2103" s="246">
        <v>0.23000000000000001</v>
      </c>
      <c r="I2103" s="247"/>
      <c r="J2103" s="243"/>
      <c r="K2103" s="243"/>
      <c r="L2103" s="248"/>
      <c r="M2103" s="249"/>
      <c r="N2103" s="250"/>
      <c r="O2103" s="250"/>
      <c r="P2103" s="250"/>
      <c r="Q2103" s="250"/>
      <c r="R2103" s="250"/>
      <c r="S2103" s="250"/>
      <c r="T2103" s="251"/>
      <c r="U2103" s="14"/>
      <c r="V2103" s="14"/>
      <c r="W2103" s="14"/>
      <c r="X2103" s="14"/>
      <c r="Y2103" s="14"/>
      <c r="Z2103" s="14"/>
      <c r="AA2103" s="14"/>
      <c r="AB2103" s="14"/>
      <c r="AC2103" s="14"/>
      <c r="AD2103" s="14"/>
      <c r="AE2103" s="14"/>
      <c r="AT2103" s="252" t="s">
        <v>151</v>
      </c>
      <c r="AU2103" s="252" t="s">
        <v>80</v>
      </c>
      <c r="AV2103" s="14" t="s">
        <v>80</v>
      </c>
      <c r="AW2103" s="14" t="s">
        <v>33</v>
      </c>
      <c r="AX2103" s="14" t="s">
        <v>71</v>
      </c>
      <c r="AY2103" s="252" t="s">
        <v>140</v>
      </c>
    </row>
    <row r="2104" s="14" customFormat="1">
      <c r="A2104" s="14"/>
      <c r="B2104" s="242"/>
      <c r="C2104" s="243"/>
      <c r="D2104" s="233" t="s">
        <v>151</v>
      </c>
      <c r="E2104" s="244" t="s">
        <v>18</v>
      </c>
      <c r="F2104" s="245" t="s">
        <v>1421</v>
      </c>
      <c r="G2104" s="243"/>
      <c r="H2104" s="246">
        <v>4.9000000000000004</v>
      </c>
      <c r="I2104" s="247"/>
      <c r="J2104" s="243"/>
      <c r="K2104" s="243"/>
      <c r="L2104" s="248"/>
      <c r="M2104" s="249"/>
      <c r="N2104" s="250"/>
      <c r="O2104" s="250"/>
      <c r="P2104" s="250"/>
      <c r="Q2104" s="250"/>
      <c r="R2104" s="250"/>
      <c r="S2104" s="250"/>
      <c r="T2104" s="251"/>
      <c r="U2104" s="14"/>
      <c r="V2104" s="14"/>
      <c r="W2104" s="14"/>
      <c r="X2104" s="14"/>
      <c r="Y2104" s="14"/>
      <c r="Z2104" s="14"/>
      <c r="AA2104" s="14"/>
      <c r="AB2104" s="14"/>
      <c r="AC2104" s="14"/>
      <c r="AD2104" s="14"/>
      <c r="AE2104" s="14"/>
      <c r="AT2104" s="252" t="s">
        <v>151</v>
      </c>
      <c r="AU2104" s="252" t="s">
        <v>80</v>
      </c>
      <c r="AV2104" s="14" t="s">
        <v>80</v>
      </c>
      <c r="AW2104" s="14" t="s">
        <v>33</v>
      </c>
      <c r="AX2104" s="14" t="s">
        <v>71</v>
      </c>
      <c r="AY2104" s="252" t="s">
        <v>140</v>
      </c>
    </row>
    <row r="2105" s="14" customFormat="1">
      <c r="A2105" s="14"/>
      <c r="B2105" s="242"/>
      <c r="C2105" s="243"/>
      <c r="D2105" s="233" t="s">
        <v>151</v>
      </c>
      <c r="E2105" s="244" t="s">
        <v>18</v>
      </c>
      <c r="F2105" s="245" t="s">
        <v>1422</v>
      </c>
      <c r="G2105" s="243"/>
      <c r="H2105" s="246">
        <v>3.5499999999999998</v>
      </c>
      <c r="I2105" s="247"/>
      <c r="J2105" s="243"/>
      <c r="K2105" s="243"/>
      <c r="L2105" s="248"/>
      <c r="M2105" s="249"/>
      <c r="N2105" s="250"/>
      <c r="O2105" s="250"/>
      <c r="P2105" s="250"/>
      <c r="Q2105" s="250"/>
      <c r="R2105" s="250"/>
      <c r="S2105" s="250"/>
      <c r="T2105" s="251"/>
      <c r="U2105" s="14"/>
      <c r="V2105" s="14"/>
      <c r="W2105" s="14"/>
      <c r="X2105" s="14"/>
      <c r="Y2105" s="14"/>
      <c r="Z2105" s="14"/>
      <c r="AA2105" s="14"/>
      <c r="AB2105" s="14"/>
      <c r="AC2105" s="14"/>
      <c r="AD2105" s="14"/>
      <c r="AE2105" s="14"/>
      <c r="AT2105" s="252" t="s">
        <v>151</v>
      </c>
      <c r="AU2105" s="252" t="s">
        <v>80</v>
      </c>
      <c r="AV2105" s="14" t="s">
        <v>80</v>
      </c>
      <c r="AW2105" s="14" t="s">
        <v>33</v>
      </c>
      <c r="AX2105" s="14" t="s">
        <v>71</v>
      </c>
      <c r="AY2105" s="252" t="s">
        <v>140</v>
      </c>
    </row>
    <row r="2106" s="14" customFormat="1">
      <c r="A2106" s="14"/>
      <c r="B2106" s="242"/>
      <c r="C2106" s="243"/>
      <c r="D2106" s="233" t="s">
        <v>151</v>
      </c>
      <c r="E2106" s="244" t="s">
        <v>18</v>
      </c>
      <c r="F2106" s="245" t="s">
        <v>331</v>
      </c>
      <c r="G2106" s="243"/>
      <c r="H2106" s="246">
        <v>1</v>
      </c>
      <c r="I2106" s="247"/>
      <c r="J2106" s="243"/>
      <c r="K2106" s="243"/>
      <c r="L2106" s="248"/>
      <c r="M2106" s="249"/>
      <c r="N2106" s="250"/>
      <c r="O2106" s="250"/>
      <c r="P2106" s="250"/>
      <c r="Q2106" s="250"/>
      <c r="R2106" s="250"/>
      <c r="S2106" s="250"/>
      <c r="T2106" s="251"/>
      <c r="U2106" s="14"/>
      <c r="V2106" s="14"/>
      <c r="W2106" s="14"/>
      <c r="X2106" s="14"/>
      <c r="Y2106" s="14"/>
      <c r="Z2106" s="14"/>
      <c r="AA2106" s="14"/>
      <c r="AB2106" s="14"/>
      <c r="AC2106" s="14"/>
      <c r="AD2106" s="14"/>
      <c r="AE2106" s="14"/>
      <c r="AT2106" s="252" t="s">
        <v>151</v>
      </c>
      <c r="AU2106" s="252" t="s">
        <v>80</v>
      </c>
      <c r="AV2106" s="14" t="s">
        <v>80</v>
      </c>
      <c r="AW2106" s="14" t="s">
        <v>33</v>
      </c>
      <c r="AX2106" s="14" t="s">
        <v>71</v>
      </c>
      <c r="AY2106" s="252" t="s">
        <v>140</v>
      </c>
    </row>
    <row r="2107" s="15" customFormat="1">
      <c r="A2107" s="15"/>
      <c r="B2107" s="253"/>
      <c r="C2107" s="254"/>
      <c r="D2107" s="233" t="s">
        <v>151</v>
      </c>
      <c r="E2107" s="255" t="s">
        <v>18</v>
      </c>
      <c r="F2107" s="256" t="s">
        <v>154</v>
      </c>
      <c r="G2107" s="254"/>
      <c r="H2107" s="257">
        <v>18.43</v>
      </c>
      <c r="I2107" s="258"/>
      <c r="J2107" s="254"/>
      <c r="K2107" s="254"/>
      <c r="L2107" s="259"/>
      <c r="M2107" s="260"/>
      <c r="N2107" s="261"/>
      <c r="O2107" s="261"/>
      <c r="P2107" s="261"/>
      <c r="Q2107" s="261"/>
      <c r="R2107" s="261"/>
      <c r="S2107" s="261"/>
      <c r="T2107" s="262"/>
      <c r="U2107" s="15"/>
      <c r="V2107" s="15"/>
      <c r="W2107" s="15"/>
      <c r="X2107" s="15"/>
      <c r="Y2107" s="15"/>
      <c r="Z2107" s="15"/>
      <c r="AA2107" s="15"/>
      <c r="AB2107" s="15"/>
      <c r="AC2107" s="15"/>
      <c r="AD2107" s="15"/>
      <c r="AE2107" s="15"/>
      <c r="AT2107" s="263" t="s">
        <v>151</v>
      </c>
      <c r="AU2107" s="263" t="s">
        <v>80</v>
      </c>
      <c r="AV2107" s="15" t="s">
        <v>147</v>
      </c>
      <c r="AW2107" s="15" t="s">
        <v>33</v>
      </c>
      <c r="AX2107" s="15" t="s">
        <v>78</v>
      </c>
      <c r="AY2107" s="263" t="s">
        <v>140</v>
      </c>
    </row>
    <row r="2108" s="2" customFormat="1" ht="16.5" customHeight="1">
      <c r="A2108" s="40"/>
      <c r="B2108" s="41"/>
      <c r="C2108" s="214" t="s">
        <v>1550</v>
      </c>
      <c r="D2108" s="214" t="s">
        <v>142</v>
      </c>
      <c r="E2108" s="215" t="s">
        <v>1551</v>
      </c>
      <c r="F2108" s="216" t="s">
        <v>1552</v>
      </c>
      <c r="G2108" s="217" t="s">
        <v>145</v>
      </c>
      <c r="H2108" s="218">
        <v>18.43</v>
      </c>
      <c r="I2108" s="219"/>
      <c r="J2108" s="218">
        <f>ROUND(I2108*H2108,2)</f>
        <v>0</v>
      </c>
      <c r="K2108" s="216" t="s">
        <v>146</v>
      </c>
      <c r="L2108" s="46"/>
      <c r="M2108" s="220" t="s">
        <v>18</v>
      </c>
      <c r="N2108" s="221" t="s">
        <v>42</v>
      </c>
      <c r="O2108" s="86"/>
      <c r="P2108" s="222">
        <f>O2108*H2108</f>
        <v>0</v>
      </c>
      <c r="Q2108" s="222">
        <v>0.00040000000000000002</v>
      </c>
      <c r="R2108" s="222">
        <f>Q2108*H2108</f>
        <v>0.0073720000000000001</v>
      </c>
      <c r="S2108" s="222">
        <v>0</v>
      </c>
      <c r="T2108" s="223">
        <f>S2108*H2108</f>
        <v>0</v>
      </c>
      <c r="U2108" s="40"/>
      <c r="V2108" s="40"/>
      <c r="W2108" s="40"/>
      <c r="X2108" s="40"/>
      <c r="Y2108" s="40"/>
      <c r="Z2108" s="40"/>
      <c r="AA2108" s="40"/>
      <c r="AB2108" s="40"/>
      <c r="AC2108" s="40"/>
      <c r="AD2108" s="40"/>
      <c r="AE2108" s="40"/>
      <c r="AR2108" s="224" t="s">
        <v>281</v>
      </c>
      <c r="AT2108" s="224" t="s">
        <v>142</v>
      </c>
      <c r="AU2108" s="224" t="s">
        <v>80</v>
      </c>
      <c r="AY2108" s="19" t="s">
        <v>140</v>
      </c>
      <c r="BE2108" s="225">
        <f>IF(N2108="základní",J2108,0)</f>
        <v>0</v>
      </c>
      <c r="BF2108" s="225">
        <f>IF(N2108="snížená",J2108,0)</f>
        <v>0</v>
      </c>
      <c r="BG2108" s="225">
        <f>IF(N2108="zákl. přenesená",J2108,0)</f>
        <v>0</v>
      </c>
      <c r="BH2108" s="225">
        <f>IF(N2108="sníž. přenesená",J2108,0)</f>
        <v>0</v>
      </c>
      <c r="BI2108" s="225">
        <f>IF(N2108="nulová",J2108,0)</f>
        <v>0</v>
      </c>
      <c r="BJ2108" s="19" t="s">
        <v>78</v>
      </c>
      <c r="BK2108" s="225">
        <f>ROUND(I2108*H2108,2)</f>
        <v>0</v>
      </c>
      <c r="BL2108" s="19" t="s">
        <v>281</v>
      </c>
      <c r="BM2108" s="224" t="s">
        <v>1553</v>
      </c>
    </row>
    <row r="2109" s="2" customFormat="1">
      <c r="A2109" s="40"/>
      <c r="B2109" s="41"/>
      <c r="C2109" s="42"/>
      <c r="D2109" s="226" t="s">
        <v>149</v>
      </c>
      <c r="E2109" s="42"/>
      <c r="F2109" s="227" t="s">
        <v>1554</v>
      </c>
      <c r="G2109" s="42"/>
      <c r="H2109" s="42"/>
      <c r="I2109" s="228"/>
      <c r="J2109" s="42"/>
      <c r="K2109" s="42"/>
      <c r="L2109" s="46"/>
      <c r="M2109" s="229"/>
      <c r="N2109" s="230"/>
      <c r="O2109" s="86"/>
      <c r="P2109" s="86"/>
      <c r="Q2109" s="86"/>
      <c r="R2109" s="86"/>
      <c r="S2109" s="86"/>
      <c r="T2109" s="87"/>
      <c r="U2109" s="40"/>
      <c r="V2109" s="40"/>
      <c r="W2109" s="40"/>
      <c r="X2109" s="40"/>
      <c r="Y2109" s="40"/>
      <c r="Z2109" s="40"/>
      <c r="AA2109" s="40"/>
      <c r="AB2109" s="40"/>
      <c r="AC2109" s="40"/>
      <c r="AD2109" s="40"/>
      <c r="AE2109" s="40"/>
      <c r="AT2109" s="19" t="s">
        <v>149</v>
      </c>
      <c r="AU2109" s="19" t="s">
        <v>80</v>
      </c>
    </row>
    <row r="2110" s="13" customFormat="1">
      <c r="A2110" s="13"/>
      <c r="B2110" s="231"/>
      <c r="C2110" s="232"/>
      <c r="D2110" s="233" t="s">
        <v>151</v>
      </c>
      <c r="E2110" s="234" t="s">
        <v>18</v>
      </c>
      <c r="F2110" s="235" t="s">
        <v>1414</v>
      </c>
      <c r="G2110" s="232"/>
      <c r="H2110" s="234" t="s">
        <v>18</v>
      </c>
      <c r="I2110" s="236"/>
      <c r="J2110" s="232"/>
      <c r="K2110" s="232"/>
      <c r="L2110" s="237"/>
      <c r="M2110" s="238"/>
      <c r="N2110" s="239"/>
      <c r="O2110" s="239"/>
      <c r="P2110" s="239"/>
      <c r="Q2110" s="239"/>
      <c r="R2110" s="239"/>
      <c r="S2110" s="239"/>
      <c r="T2110" s="240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T2110" s="241" t="s">
        <v>151</v>
      </c>
      <c r="AU2110" s="241" t="s">
        <v>80</v>
      </c>
      <c r="AV2110" s="13" t="s">
        <v>78</v>
      </c>
      <c r="AW2110" s="13" t="s">
        <v>33</v>
      </c>
      <c r="AX2110" s="13" t="s">
        <v>71</v>
      </c>
      <c r="AY2110" s="241" t="s">
        <v>140</v>
      </c>
    </row>
    <row r="2111" s="13" customFormat="1">
      <c r="A2111" s="13"/>
      <c r="B2111" s="231"/>
      <c r="C2111" s="232"/>
      <c r="D2111" s="233" t="s">
        <v>151</v>
      </c>
      <c r="E2111" s="234" t="s">
        <v>18</v>
      </c>
      <c r="F2111" s="235" t="s">
        <v>628</v>
      </c>
      <c r="G2111" s="232"/>
      <c r="H2111" s="234" t="s">
        <v>18</v>
      </c>
      <c r="I2111" s="236"/>
      <c r="J2111" s="232"/>
      <c r="K2111" s="232"/>
      <c r="L2111" s="237"/>
      <c r="M2111" s="238"/>
      <c r="N2111" s="239"/>
      <c r="O2111" s="239"/>
      <c r="P2111" s="239"/>
      <c r="Q2111" s="239"/>
      <c r="R2111" s="239"/>
      <c r="S2111" s="239"/>
      <c r="T2111" s="240"/>
      <c r="U2111" s="13"/>
      <c r="V2111" s="13"/>
      <c r="W2111" s="13"/>
      <c r="X2111" s="13"/>
      <c r="Y2111" s="13"/>
      <c r="Z2111" s="13"/>
      <c r="AA2111" s="13"/>
      <c r="AB2111" s="13"/>
      <c r="AC2111" s="13"/>
      <c r="AD2111" s="13"/>
      <c r="AE2111" s="13"/>
      <c r="AT2111" s="241" t="s">
        <v>151</v>
      </c>
      <c r="AU2111" s="241" t="s">
        <v>80</v>
      </c>
      <c r="AV2111" s="13" t="s">
        <v>78</v>
      </c>
      <c r="AW2111" s="13" t="s">
        <v>33</v>
      </c>
      <c r="AX2111" s="13" t="s">
        <v>71</v>
      </c>
      <c r="AY2111" s="241" t="s">
        <v>140</v>
      </c>
    </row>
    <row r="2112" s="14" customFormat="1">
      <c r="A2112" s="14"/>
      <c r="B2112" s="242"/>
      <c r="C2112" s="243"/>
      <c r="D2112" s="233" t="s">
        <v>151</v>
      </c>
      <c r="E2112" s="244" t="s">
        <v>18</v>
      </c>
      <c r="F2112" s="245" t="s">
        <v>1415</v>
      </c>
      <c r="G2112" s="243"/>
      <c r="H2112" s="246">
        <v>1.75</v>
      </c>
      <c r="I2112" s="247"/>
      <c r="J2112" s="243"/>
      <c r="K2112" s="243"/>
      <c r="L2112" s="248"/>
      <c r="M2112" s="249"/>
      <c r="N2112" s="250"/>
      <c r="O2112" s="250"/>
      <c r="P2112" s="250"/>
      <c r="Q2112" s="250"/>
      <c r="R2112" s="250"/>
      <c r="S2112" s="250"/>
      <c r="T2112" s="251"/>
      <c r="U2112" s="14"/>
      <c r="V2112" s="14"/>
      <c r="W2112" s="14"/>
      <c r="X2112" s="14"/>
      <c r="Y2112" s="14"/>
      <c r="Z2112" s="14"/>
      <c r="AA2112" s="14"/>
      <c r="AB2112" s="14"/>
      <c r="AC2112" s="14"/>
      <c r="AD2112" s="14"/>
      <c r="AE2112" s="14"/>
      <c r="AT2112" s="252" t="s">
        <v>151</v>
      </c>
      <c r="AU2112" s="252" t="s">
        <v>80</v>
      </c>
      <c r="AV2112" s="14" t="s">
        <v>80</v>
      </c>
      <c r="AW2112" s="14" t="s">
        <v>33</v>
      </c>
      <c r="AX2112" s="14" t="s">
        <v>71</v>
      </c>
      <c r="AY2112" s="252" t="s">
        <v>140</v>
      </c>
    </row>
    <row r="2113" s="14" customFormat="1">
      <c r="A2113" s="14"/>
      <c r="B2113" s="242"/>
      <c r="C2113" s="243"/>
      <c r="D2113" s="233" t="s">
        <v>151</v>
      </c>
      <c r="E2113" s="244" t="s">
        <v>18</v>
      </c>
      <c r="F2113" s="245" t="s">
        <v>1415</v>
      </c>
      <c r="G2113" s="243"/>
      <c r="H2113" s="246">
        <v>1.75</v>
      </c>
      <c r="I2113" s="247"/>
      <c r="J2113" s="243"/>
      <c r="K2113" s="243"/>
      <c r="L2113" s="248"/>
      <c r="M2113" s="249"/>
      <c r="N2113" s="250"/>
      <c r="O2113" s="250"/>
      <c r="P2113" s="250"/>
      <c r="Q2113" s="250"/>
      <c r="R2113" s="250"/>
      <c r="S2113" s="250"/>
      <c r="T2113" s="251"/>
      <c r="U2113" s="14"/>
      <c r="V2113" s="14"/>
      <c r="W2113" s="14"/>
      <c r="X2113" s="14"/>
      <c r="Y2113" s="14"/>
      <c r="Z2113" s="14"/>
      <c r="AA2113" s="14"/>
      <c r="AB2113" s="14"/>
      <c r="AC2113" s="14"/>
      <c r="AD2113" s="14"/>
      <c r="AE2113" s="14"/>
      <c r="AT2113" s="252" t="s">
        <v>151</v>
      </c>
      <c r="AU2113" s="252" t="s">
        <v>80</v>
      </c>
      <c r="AV2113" s="14" t="s">
        <v>80</v>
      </c>
      <c r="AW2113" s="14" t="s">
        <v>33</v>
      </c>
      <c r="AX2113" s="14" t="s">
        <v>71</v>
      </c>
      <c r="AY2113" s="252" t="s">
        <v>140</v>
      </c>
    </row>
    <row r="2114" s="14" customFormat="1">
      <c r="A2114" s="14"/>
      <c r="B2114" s="242"/>
      <c r="C2114" s="243"/>
      <c r="D2114" s="233" t="s">
        <v>151</v>
      </c>
      <c r="E2114" s="244" t="s">
        <v>18</v>
      </c>
      <c r="F2114" s="245" t="s">
        <v>1416</v>
      </c>
      <c r="G2114" s="243"/>
      <c r="H2114" s="246">
        <v>1.3500000000000001</v>
      </c>
      <c r="I2114" s="247"/>
      <c r="J2114" s="243"/>
      <c r="K2114" s="243"/>
      <c r="L2114" s="248"/>
      <c r="M2114" s="249"/>
      <c r="N2114" s="250"/>
      <c r="O2114" s="250"/>
      <c r="P2114" s="250"/>
      <c r="Q2114" s="250"/>
      <c r="R2114" s="250"/>
      <c r="S2114" s="250"/>
      <c r="T2114" s="251"/>
      <c r="U2114" s="14"/>
      <c r="V2114" s="14"/>
      <c r="W2114" s="14"/>
      <c r="X2114" s="14"/>
      <c r="Y2114" s="14"/>
      <c r="Z2114" s="14"/>
      <c r="AA2114" s="14"/>
      <c r="AB2114" s="14"/>
      <c r="AC2114" s="14"/>
      <c r="AD2114" s="14"/>
      <c r="AE2114" s="14"/>
      <c r="AT2114" s="252" t="s">
        <v>151</v>
      </c>
      <c r="AU2114" s="252" t="s">
        <v>80</v>
      </c>
      <c r="AV2114" s="14" t="s">
        <v>80</v>
      </c>
      <c r="AW2114" s="14" t="s">
        <v>33</v>
      </c>
      <c r="AX2114" s="14" t="s">
        <v>71</v>
      </c>
      <c r="AY2114" s="252" t="s">
        <v>140</v>
      </c>
    </row>
    <row r="2115" s="14" customFormat="1">
      <c r="A2115" s="14"/>
      <c r="B2115" s="242"/>
      <c r="C2115" s="243"/>
      <c r="D2115" s="233" t="s">
        <v>151</v>
      </c>
      <c r="E2115" s="244" t="s">
        <v>18</v>
      </c>
      <c r="F2115" s="245" t="s">
        <v>1417</v>
      </c>
      <c r="G2115" s="243"/>
      <c r="H2115" s="246">
        <v>1.1499999999999999</v>
      </c>
      <c r="I2115" s="247"/>
      <c r="J2115" s="243"/>
      <c r="K2115" s="243"/>
      <c r="L2115" s="248"/>
      <c r="M2115" s="249"/>
      <c r="N2115" s="250"/>
      <c r="O2115" s="250"/>
      <c r="P2115" s="250"/>
      <c r="Q2115" s="250"/>
      <c r="R2115" s="250"/>
      <c r="S2115" s="250"/>
      <c r="T2115" s="251"/>
      <c r="U2115" s="14"/>
      <c r="V2115" s="14"/>
      <c r="W2115" s="14"/>
      <c r="X2115" s="14"/>
      <c r="Y2115" s="14"/>
      <c r="Z2115" s="14"/>
      <c r="AA2115" s="14"/>
      <c r="AB2115" s="14"/>
      <c r="AC2115" s="14"/>
      <c r="AD2115" s="14"/>
      <c r="AE2115" s="14"/>
      <c r="AT2115" s="252" t="s">
        <v>151</v>
      </c>
      <c r="AU2115" s="252" t="s">
        <v>80</v>
      </c>
      <c r="AV2115" s="14" t="s">
        <v>80</v>
      </c>
      <c r="AW2115" s="14" t="s">
        <v>33</v>
      </c>
      <c r="AX2115" s="14" t="s">
        <v>71</v>
      </c>
      <c r="AY2115" s="252" t="s">
        <v>140</v>
      </c>
    </row>
    <row r="2116" s="14" customFormat="1">
      <c r="A2116" s="14"/>
      <c r="B2116" s="242"/>
      <c r="C2116" s="243"/>
      <c r="D2116" s="233" t="s">
        <v>151</v>
      </c>
      <c r="E2116" s="244" t="s">
        <v>18</v>
      </c>
      <c r="F2116" s="245" t="s">
        <v>1418</v>
      </c>
      <c r="G2116" s="243"/>
      <c r="H2116" s="246">
        <v>2.1499999999999999</v>
      </c>
      <c r="I2116" s="247"/>
      <c r="J2116" s="243"/>
      <c r="K2116" s="243"/>
      <c r="L2116" s="248"/>
      <c r="M2116" s="249"/>
      <c r="N2116" s="250"/>
      <c r="O2116" s="250"/>
      <c r="P2116" s="250"/>
      <c r="Q2116" s="250"/>
      <c r="R2116" s="250"/>
      <c r="S2116" s="250"/>
      <c r="T2116" s="251"/>
      <c r="U2116" s="14"/>
      <c r="V2116" s="14"/>
      <c r="W2116" s="14"/>
      <c r="X2116" s="14"/>
      <c r="Y2116" s="14"/>
      <c r="Z2116" s="14"/>
      <c r="AA2116" s="14"/>
      <c r="AB2116" s="14"/>
      <c r="AC2116" s="14"/>
      <c r="AD2116" s="14"/>
      <c r="AE2116" s="14"/>
      <c r="AT2116" s="252" t="s">
        <v>151</v>
      </c>
      <c r="AU2116" s="252" t="s">
        <v>80</v>
      </c>
      <c r="AV2116" s="14" t="s">
        <v>80</v>
      </c>
      <c r="AW2116" s="14" t="s">
        <v>33</v>
      </c>
      <c r="AX2116" s="14" t="s">
        <v>71</v>
      </c>
      <c r="AY2116" s="252" t="s">
        <v>140</v>
      </c>
    </row>
    <row r="2117" s="13" customFormat="1">
      <c r="A2117" s="13"/>
      <c r="B2117" s="231"/>
      <c r="C2117" s="232"/>
      <c r="D2117" s="233" t="s">
        <v>151</v>
      </c>
      <c r="E2117" s="234" t="s">
        <v>18</v>
      </c>
      <c r="F2117" s="235" t="s">
        <v>372</v>
      </c>
      <c r="G2117" s="232"/>
      <c r="H2117" s="234" t="s">
        <v>18</v>
      </c>
      <c r="I2117" s="236"/>
      <c r="J2117" s="232"/>
      <c r="K2117" s="232"/>
      <c r="L2117" s="237"/>
      <c r="M2117" s="238"/>
      <c r="N2117" s="239"/>
      <c r="O2117" s="239"/>
      <c r="P2117" s="239"/>
      <c r="Q2117" s="239"/>
      <c r="R2117" s="239"/>
      <c r="S2117" s="239"/>
      <c r="T2117" s="240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T2117" s="241" t="s">
        <v>151</v>
      </c>
      <c r="AU2117" s="241" t="s">
        <v>80</v>
      </c>
      <c r="AV2117" s="13" t="s">
        <v>78</v>
      </c>
      <c r="AW2117" s="13" t="s">
        <v>33</v>
      </c>
      <c r="AX2117" s="13" t="s">
        <v>71</v>
      </c>
      <c r="AY2117" s="241" t="s">
        <v>140</v>
      </c>
    </row>
    <row r="2118" s="14" customFormat="1">
      <c r="A2118" s="14"/>
      <c r="B2118" s="242"/>
      <c r="C2118" s="243"/>
      <c r="D2118" s="233" t="s">
        <v>151</v>
      </c>
      <c r="E2118" s="244" t="s">
        <v>18</v>
      </c>
      <c r="F2118" s="245" t="s">
        <v>1419</v>
      </c>
      <c r="G2118" s="243"/>
      <c r="H2118" s="246">
        <v>0.59999999999999998</v>
      </c>
      <c r="I2118" s="247"/>
      <c r="J2118" s="243"/>
      <c r="K2118" s="243"/>
      <c r="L2118" s="248"/>
      <c r="M2118" s="249"/>
      <c r="N2118" s="250"/>
      <c r="O2118" s="250"/>
      <c r="P2118" s="250"/>
      <c r="Q2118" s="250"/>
      <c r="R2118" s="250"/>
      <c r="S2118" s="250"/>
      <c r="T2118" s="251"/>
      <c r="U2118" s="14"/>
      <c r="V2118" s="14"/>
      <c r="W2118" s="14"/>
      <c r="X2118" s="14"/>
      <c r="Y2118" s="14"/>
      <c r="Z2118" s="14"/>
      <c r="AA2118" s="14"/>
      <c r="AB2118" s="14"/>
      <c r="AC2118" s="14"/>
      <c r="AD2118" s="14"/>
      <c r="AE2118" s="14"/>
      <c r="AT2118" s="252" t="s">
        <v>151</v>
      </c>
      <c r="AU2118" s="252" t="s">
        <v>80</v>
      </c>
      <c r="AV2118" s="14" t="s">
        <v>80</v>
      </c>
      <c r="AW2118" s="14" t="s">
        <v>33</v>
      </c>
      <c r="AX2118" s="14" t="s">
        <v>71</v>
      </c>
      <c r="AY2118" s="252" t="s">
        <v>140</v>
      </c>
    </row>
    <row r="2119" s="14" customFormat="1">
      <c r="A2119" s="14"/>
      <c r="B2119" s="242"/>
      <c r="C2119" s="243"/>
      <c r="D2119" s="233" t="s">
        <v>151</v>
      </c>
      <c r="E2119" s="244" t="s">
        <v>18</v>
      </c>
      <c r="F2119" s="245" t="s">
        <v>1420</v>
      </c>
      <c r="G2119" s="243"/>
      <c r="H2119" s="246">
        <v>0.23000000000000001</v>
      </c>
      <c r="I2119" s="247"/>
      <c r="J2119" s="243"/>
      <c r="K2119" s="243"/>
      <c r="L2119" s="248"/>
      <c r="M2119" s="249"/>
      <c r="N2119" s="250"/>
      <c r="O2119" s="250"/>
      <c r="P2119" s="250"/>
      <c r="Q2119" s="250"/>
      <c r="R2119" s="250"/>
      <c r="S2119" s="250"/>
      <c r="T2119" s="251"/>
      <c r="U2119" s="14"/>
      <c r="V2119" s="14"/>
      <c r="W2119" s="14"/>
      <c r="X2119" s="14"/>
      <c r="Y2119" s="14"/>
      <c r="Z2119" s="14"/>
      <c r="AA2119" s="14"/>
      <c r="AB2119" s="14"/>
      <c r="AC2119" s="14"/>
      <c r="AD2119" s="14"/>
      <c r="AE2119" s="14"/>
      <c r="AT2119" s="252" t="s">
        <v>151</v>
      </c>
      <c r="AU2119" s="252" t="s">
        <v>80</v>
      </c>
      <c r="AV2119" s="14" t="s">
        <v>80</v>
      </c>
      <c r="AW2119" s="14" t="s">
        <v>33</v>
      </c>
      <c r="AX2119" s="14" t="s">
        <v>71</v>
      </c>
      <c r="AY2119" s="252" t="s">
        <v>140</v>
      </c>
    </row>
    <row r="2120" s="14" customFormat="1">
      <c r="A2120" s="14"/>
      <c r="B2120" s="242"/>
      <c r="C2120" s="243"/>
      <c r="D2120" s="233" t="s">
        <v>151</v>
      </c>
      <c r="E2120" s="244" t="s">
        <v>18</v>
      </c>
      <c r="F2120" s="245" t="s">
        <v>1421</v>
      </c>
      <c r="G2120" s="243"/>
      <c r="H2120" s="246">
        <v>4.9000000000000004</v>
      </c>
      <c r="I2120" s="247"/>
      <c r="J2120" s="243"/>
      <c r="K2120" s="243"/>
      <c r="L2120" s="248"/>
      <c r="M2120" s="249"/>
      <c r="N2120" s="250"/>
      <c r="O2120" s="250"/>
      <c r="P2120" s="250"/>
      <c r="Q2120" s="250"/>
      <c r="R2120" s="250"/>
      <c r="S2120" s="250"/>
      <c r="T2120" s="251"/>
      <c r="U2120" s="14"/>
      <c r="V2120" s="14"/>
      <c r="W2120" s="14"/>
      <c r="X2120" s="14"/>
      <c r="Y2120" s="14"/>
      <c r="Z2120" s="14"/>
      <c r="AA2120" s="14"/>
      <c r="AB2120" s="14"/>
      <c r="AC2120" s="14"/>
      <c r="AD2120" s="14"/>
      <c r="AE2120" s="14"/>
      <c r="AT2120" s="252" t="s">
        <v>151</v>
      </c>
      <c r="AU2120" s="252" t="s">
        <v>80</v>
      </c>
      <c r="AV2120" s="14" t="s">
        <v>80</v>
      </c>
      <c r="AW2120" s="14" t="s">
        <v>33</v>
      </c>
      <c r="AX2120" s="14" t="s">
        <v>71</v>
      </c>
      <c r="AY2120" s="252" t="s">
        <v>140</v>
      </c>
    </row>
    <row r="2121" s="14" customFormat="1">
      <c r="A2121" s="14"/>
      <c r="B2121" s="242"/>
      <c r="C2121" s="243"/>
      <c r="D2121" s="233" t="s">
        <v>151</v>
      </c>
      <c r="E2121" s="244" t="s">
        <v>18</v>
      </c>
      <c r="F2121" s="245" t="s">
        <v>1422</v>
      </c>
      <c r="G2121" s="243"/>
      <c r="H2121" s="246">
        <v>3.5499999999999998</v>
      </c>
      <c r="I2121" s="247"/>
      <c r="J2121" s="243"/>
      <c r="K2121" s="243"/>
      <c r="L2121" s="248"/>
      <c r="M2121" s="249"/>
      <c r="N2121" s="250"/>
      <c r="O2121" s="250"/>
      <c r="P2121" s="250"/>
      <c r="Q2121" s="250"/>
      <c r="R2121" s="250"/>
      <c r="S2121" s="250"/>
      <c r="T2121" s="251"/>
      <c r="U2121" s="14"/>
      <c r="V2121" s="14"/>
      <c r="W2121" s="14"/>
      <c r="X2121" s="14"/>
      <c r="Y2121" s="14"/>
      <c r="Z2121" s="14"/>
      <c r="AA2121" s="14"/>
      <c r="AB2121" s="14"/>
      <c r="AC2121" s="14"/>
      <c r="AD2121" s="14"/>
      <c r="AE2121" s="14"/>
      <c r="AT2121" s="252" t="s">
        <v>151</v>
      </c>
      <c r="AU2121" s="252" t="s">
        <v>80</v>
      </c>
      <c r="AV2121" s="14" t="s">
        <v>80</v>
      </c>
      <c r="AW2121" s="14" t="s">
        <v>33</v>
      </c>
      <c r="AX2121" s="14" t="s">
        <v>71</v>
      </c>
      <c r="AY2121" s="252" t="s">
        <v>140</v>
      </c>
    </row>
    <row r="2122" s="14" customFormat="1">
      <c r="A2122" s="14"/>
      <c r="B2122" s="242"/>
      <c r="C2122" s="243"/>
      <c r="D2122" s="233" t="s">
        <v>151</v>
      </c>
      <c r="E2122" s="244" t="s">
        <v>18</v>
      </c>
      <c r="F2122" s="245" t="s">
        <v>331</v>
      </c>
      <c r="G2122" s="243"/>
      <c r="H2122" s="246">
        <v>1</v>
      </c>
      <c r="I2122" s="247"/>
      <c r="J2122" s="243"/>
      <c r="K2122" s="243"/>
      <c r="L2122" s="248"/>
      <c r="M2122" s="249"/>
      <c r="N2122" s="250"/>
      <c r="O2122" s="250"/>
      <c r="P2122" s="250"/>
      <c r="Q2122" s="250"/>
      <c r="R2122" s="250"/>
      <c r="S2122" s="250"/>
      <c r="T2122" s="251"/>
      <c r="U2122" s="14"/>
      <c r="V2122" s="14"/>
      <c r="W2122" s="14"/>
      <c r="X2122" s="14"/>
      <c r="Y2122" s="14"/>
      <c r="Z2122" s="14"/>
      <c r="AA2122" s="14"/>
      <c r="AB2122" s="14"/>
      <c r="AC2122" s="14"/>
      <c r="AD2122" s="14"/>
      <c r="AE2122" s="14"/>
      <c r="AT2122" s="252" t="s">
        <v>151</v>
      </c>
      <c r="AU2122" s="252" t="s">
        <v>80</v>
      </c>
      <c r="AV2122" s="14" t="s">
        <v>80</v>
      </c>
      <c r="AW2122" s="14" t="s">
        <v>33</v>
      </c>
      <c r="AX2122" s="14" t="s">
        <v>71</v>
      </c>
      <c r="AY2122" s="252" t="s">
        <v>140</v>
      </c>
    </row>
    <row r="2123" s="15" customFormat="1">
      <c r="A2123" s="15"/>
      <c r="B2123" s="253"/>
      <c r="C2123" s="254"/>
      <c r="D2123" s="233" t="s">
        <v>151</v>
      </c>
      <c r="E2123" s="255" t="s">
        <v>18</v>
      </c>
      <c r="F2123" s="256" t="s">
        <v>154</v>
      </c>
      <c r="G2123" s="254"/>
      <c r="H2123" s="257">
        <v>18.43</v>
      </c>
      <c r="I2123" s="258"/>
      <c r="J2123" s="254"/>
      <c r="K2123" s="254"/>
      <c r="L2123" s="259"/>
      <c r="M2123" s="260"/>
      <c r="N2123" s="261"/>
      <c r="O2123" s="261"/>
      <c r="P2123" s="261"/>
      <c r="Q2123" s="261"/>
      <c r="R2123" s="261"/>
      <c r="S2123" s="261"/>
      <c r="T2123" s="262"/>
      <c r="U2123" s="15"/>
      <c r="V2123" s="15"/>
      <c r="W2123" s="15"/>
      <c r="X2123" s="15"/>
      <c r="Y2123" s="15"/>
      <c r="Z2123" s="15"/>
      <c r="AA2123" s="15"/>
      <c r="AB2123" s="15"/>
      <c r="AC2123" s="15"/>
      <c r="AD2123" s="15"/>
      <c r="AE2123" s="15"/>
      <c r="AT2123" s="263" t="s">
        <v>151</v>
      </c>
      <c r="AU2123" s="263" t="s">
        <v>80</v>
      </c>
      <c r="AV2123" s="15" t="s">
        <v>147</v>
      </c>
      <c r="AW2123" s="15" t="s">
        <v>33</v>
      </c>
      <c r="AX2123" s="15" t="s">
        <v>78</v>
      </c>
      <c r="AY2123" s="263" t="s">
        <v>140</v>
      </c>
    </row>
    <row r="2124" s="2" customFormat="1" ht="16.5" customHeight="1">
      <c r="A2124" s="40"/>
      <c r="B2124" s="41"/>
      <c r="C2124" s="214" t="s">
        <v>1555</v>
      </c>
      <c r="D2124" s="214" t="s">
        <v>142</v>
      </c>
      <c r="E2124" s="215" t="s">
        <v>1556</v>
      </c>
      <c r="F2124" s="216" t="s">
        <v>1557</v>
      </c>
      <c r="G2124" s="217" t="s">
        <v>145</v>
      </c>
      <c r="H2124" s="218">
        <v>18.43</v>
      </c>
      <c r="I2124" s="219"/>
      <c r="J2124" s="218">
        <f>ROUND(I2124*H2124,2)</f>
        <v>0</v>
      </c>
      <c r="K2124" s="216" t="s">
        <v>146</v>
      </c>
      <c r="L2124" s="46"/>
      <c r="M2124" s="220" t="s">
        <v>18</v>
      </c>
      <c r="N2124" s="221" t="s">
        <v>42</v>
      </c>
      <c r="O2124" s="86"/>
      <c r="P2124" s="222">
        <f>O2124*H2124</f>
        <v>0</v>
      </c>
      <c r="Q2124" s="222">
        <v>0.00017000000000000001</v>
      </c>
      <c r="R2124" s="222">
        <f>Q2124*H2124</f>
        <v>0.0031331000000000002</v>
      </c>
      <c r="S2124" s="222">
        <v>0</v>
      </c>
      <c r="T2124" s="223">
        <f>S2124*H2124</f>
        <v>0</v>
      </c>
      <c r="U2124" s="40"/>
      <c r="V2124" s="40"/>
      <c r="W2124" s="40"/>
      <c r="X2124" s="40"/>
      <c r="Y2124" s="40"/>
      <c r="Z2124" s="40"/>
      <c r="AA2124" s="40"/>
      <c r="AB2124" s="40"/>
      <c r="AC2124" s="40"/>
      <c r="AD2124" s="40"/>
      <c r="AE2124" s="40"/>
      <c r="AR2124" s="224" t="s">
        <v>281</v>
      </c>
      <c r="AT2124" s="224" t="s">
        <v>142</v>
      </c>
      <c r="AU2124" s="224" t="s">
        <v>80</v>
      </c>
      <c r="AY2124" s="19" t="s">
        <v>140</v>
      </c>
      <c r="BE2124" s="225">
        <f>IF(N2124="základní",J2124,0)</f>
        <v>0</v>
      </c>
      <c r="BF2124" s="225">
        <f>IF(N2124="snížená",J2124,0)</f>
        <v>0</v>
      </c>
      <c r="BG2124" s="225">
        <f>IF(N2124="zákl. přenesená",J2124,0)</f>
        <v>0</v>
      </c>
      <c r="BH2124" s="225">
        <f>IF(N2124="sníž. přenesená",J2124,0)</f>
        <v>0</v>
      </c>
      <c r="BI2124" s="225">
        <f>IF(N2124="nulová",J2124,0)</f>
        <v>0</v>
      </c>
      <c r="BJ2124" s="19" t="s">
        <v>78</v>
      </c>
      <c r="BK2124" s="225">
        <f>ROUND(I2124*H2124,2)</f>
        <v>0</v>
      </c>
      <c r="BL2124" s="19" t="s">
        <v>281</v>
      </c>
      <c r="BM2124" s="224" t="s">
        <v>1558</v>
      </c>
    </row>
    <row r="2125" s="2" customFormat="1">
      <c r="A2125" s="40"/>
      <c r="B2125" s="41"/>
      <c r="C2125" s="42"/>
      <c r="D2125" s="226" t="s">
        <v>149</v>
      </c>
      <c r="E2125" s="42"/>
      <c r="F2125" s="227" t="s">
        <v>1559</v>
      </c>
      <c r="G2125" s="42"/>
      <c r="H2125" s="42"/>
      <c r="I2125" s="228"/>
      <c r="J2125" s="42"/>
      <c r="K2125" s="42"/>
      <c r="L2125" s="46"/>
      <c r="M2125" s="229"/>
      <c r="N2125" s="230"/>
      <c r="O2125" s="86"/>
      <c r="P2125" s="86"/>
      <c r="Q2125" s="86"/>
      <c r="R2125" s="86"/>
      <c r="S2125" s="86"/>
      <c r="T2125" s="87"/>
      <c r="U2125" s="40"/>
      <c r="V2125" s="40"/>
      <c r="W2125" s="40"/>
      <c r="X2125" s="40"/>
      <c r="Y2125" s="40"/>
      <c r="Z2125" s="40"/>
      <c r="AA2125" s="40"/>
      <c r="AB2125" s="40"/>
      <c r="AC2125" s="40"/>
      <c r="AD2125" s="40"/>
      <c r="AE2125" s="40"/>
      <c r="AT2125" s="19" t="s">
        <v>149</v>
      </c>
      <c r="AU2125" s="19" t="s">
        <v>80</v>
      </c>
    </row>
    <row r="2126" s="13" customFormat="1">
      <c r="A2126" s="13"/>
      <c r="B2126" s="231"/>
      <c r="C2126" s="232"/>
      <c r="D2126" s="233" t="s">
        <v>151</v>
      </c>
      <c r="E2126" s="234" t="s">
        <v>18</v>
      </c>
      <c r="F2126" s="235" t="s">
        <v>1414</v>
      </c>
      <c r="G2126" s="232"/>
      <c r="H2126" s="234" t="s">
        <v>18</v>
      </c>
      <c r="I2126" s="236"/>
      <c r="J2126" s="232"/>
      <c r="K2126" s="232"/>
      <c r="L2126" s="237"/>
      <c r="M2126" s="238"/>
      <c r="N2126" s="239"/>
      <c r="O2126" s="239"/>
      <c r="P2126" s="239"/>
      <c r="Q2126" s="239"/>
      <c r="R2126" s="239"/>
      <c r="S2126" s="239"/>
      <c r="T2126" s="240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T2126" s="241" t="s">
        <v>151</v>
      </c>
      <c r="AU2126" s="241" t="s">
        <v>80</v>
      </c>
      <c r="AV2126" s="13" t="s">
        <v>78</v>
      </c>
      <c r="AW2126" s="13" t="s">
        <v>33</v>
      </c>
      <c r="AX2126" s="13" t="s">
        <v>71</v>
      </c>
      <c r="AY2126" s="241" t="s">
        <v>140</v>
      </c>
    </row>
    <row r="2127" s="13" customFormat="1">
      <c r="A2127" s="13"/>
      <c r="B2127" s="231"/>
      <c r="C2127" s="232"/>
      <c r="D2127" s="233" t="s">
        <v>151</v>
      </c>
      <c r="E2127" s="234" t="s">
        <v>18</v>
      </c>
      <c r="F2127" s="235" t="s">
        <v>628</v>
      </c>
      <c r="G2127" s="232"/>
      <c r="H2127" s="234" t="s">
        <v>18</v>
      </c>
      <c r="I2127" s="236"/>
      <c r="J2127" s="232"/>
      <c r="K2127" s="232"/>
      <c r="L2127" s="237"/>
      <c r="M2127" s="238"/>
      <c r="N2127" s="239"/>
      <c r="O2127" s="239"/>
      <c r="P2127" s="239"/>
      <c r="Q2127" s="239"/>
      <c r="R2127" s="239"/>
      <c r="S2127" s="239"/>
      <c r="T2127" s="240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T2127" s="241" t="s">
        <v>151</v>
      </c>
      <c r="AU2127" s="241" t="s">
        <v>80</v>
      </c>
      <c r="AV2127" s="13" t="s">
        <v>78</v>
      </c>
      <c r="AW2127" s="13" t="s">
        <v>33</v>
      </c>
      <c r="AX2127" s="13" t="s">
        <v>71</v>
      </c>
      <c r="AY2127" s="241" t="s">
        <v>140</v>
      </c>
    </row>
    <row r="2128" s="14" customFormat="1">
      <c r="A2128" s="14"/>
      <c r="B2128" s="242"/>
      <c r="C2128" s="243"/>
      <c r="D2128" s="233" t="s">
        <v>151</v>
      </c>
      <c r="E2128" s="244" t="s">
        <v>18</v>
      </c>
      <c r="F2128" s="245" t="s">
        <v>1415</v>
      </c>
      <c r="G2128" s="243"/>
      <c r="H2128" s="246">
        <v>1.75</v>
      </c>
      <c r="I2128" s="247"/>
      <c r="J2128" s="243"/>
      <c r="K2128" s="243"/>
      <c r="L2128" s="248"/>
      <c r="M2128" s="249"/>
      <c r="N2128" s="250"/>
      <c r="O2128" s="250"/>
      <c r="P2128" s="250"/>
      <c r="Q2128" s="250"/>
      <c r="R2128" s="250"/>
      <c r="S2128" s="250"/>
      <c r="T2128" s="251"/>
      <c r="U2128" s="14"/>
      <c r="V2128" s="14"/>
      <c r="W2128" s="14"/>
      <c r="X2128" s="14"/>
      <c r="Y2128" s="14"/>
      <c r="Z2128" s="14"/>
      <c r="AA2128" s="14"/>
      <c r="AB2128" s="14"/>
      <c r="AC2128" s="14"/>
      <c r="AD2128" s="14"/>
      <c r="AE2128" s="14"/>
      <c r="AT2128" s="252" t="s">
        <v>151</v>
      </c>
      <c r="AU2128" s="252" t="s">
        <v>80</v>
      </c>
      <c r="AV2128" s="14" t="s">
        <v>80</v>
      </c>
      <c r="AW2128" s="14" t="s">
        <v>33</v>
      </c>
      <c r="AX2128" s="14" t="s">
        <v>71</v>
      </c>
      <c r="AY2128" s="252" t="s">
        <v>140</v>
      </c>
    </row>
    <row r="2129" s="14" customFormat="1">
      <c r="A2129" s="14"/>
      <c r="B2129" s="242"/>
      <c r="C2129" s="243"/>
      <c r="D2129" s="233" t="s">
        <v>151</v>
      </c>
      <c r="E2129" s="244" t="s">
        <v>18</v>
      </c>
      <c r="F2129" s="245" t="s">
        <v>1415</v>
      </c>
      <c r="G2129" s="243"/>
      <c r="H2129" s="246">
        <v>1.75</v>
      </c>
      <c r="I2129" s="247"/>
      <c r="J2129" s="243"/>
      <c r="K2129" s="243"/>
      <c r="L2129" s="248"/>
      <c r="M2129" s="249"/>
      <c r="N2129" s="250"/>
      <c r="O2129" s="250"/>
      <c r="P2129" s="250"/>
      <c r="Q2129" s="250"/>
      <c r="R2129" s="250"/>
      <c r="S2129" s="250"/>
      <c r="T2129" s="251"/>
      <c r="U2129" s="14"/>
      <c r="V2129" s="14"/>
      <c r="W2129" s="14"/>
      <c r="X2129" s="14"/>
      <c r="Y2129" s="14"/>
      <c r="Z2129" s="14"/>
      <c r="AA2129" s="14"/>
      <c r="AB2129" s="14"/>
      <c r="AC2129" s="14"/>
      <c r="AD2129" s="14"/>
      <c r="AE2129" s="14"/>
      <c r="AT2129" s="252" t="s">
        <v>151</v>
      </c>
      <c r="AU2129" s="252" t="s">
        <v>80</v>
      </c>
      <c r="AV2129" s="14" t="s">
        <v>80</v>
      </c>
      <c r="AW2129" s="14" t="s">
        <v>33</v>
      </c>
      <c r="AX2129" s="14" t="s">
        <v>71</v>
      </c>
      <c r="AY2129" s="252" t="s">
        <v>140</v>
      </c>
    </row>
    <row r="2130" s="14" customFormat="1">
      <c r="A2130" s="14"/>
      <c r="B2130" s="242"/>
      <c r="C2130" s="243"/>
      <c r="D2130" s="233" t="s">
        <v>151</v>
      </c>
      <c r="E2130" s="244" t="s">
        <v>18</v>
      </c>
      <c r="F2130" s="245" t="s">
        <v>1416</v>
      </c>
      <c r="G2130" s="243"/>
      <c r="H2130" s="246">
        <v>1.3500000000000001</v>
      </c>
      <c r="I2130" s="247"/>
      <c r="J2130" s="243"/>
      <c r="K2130" s="243"/>
      <c r="L2130" s="248"/>
      <c r="M2130" s="249"/>
      <c r="N2130" s="250"/>
      <c r="O2130" s="250"/>
      <c r="P2130" s="250"/>
      <c r="Q2130" s="250"/>
      <c r="R2130" s="250"/>
      <c r="S2130" s="250"/>
      <c r="T2130" s="251"/>
      <c r="U2130" s="14"/>
      <c r="V2130" s="14"/>
      <c r="W2130" s="14"/>
      <c r="X2130" s="14"/>
      <c r="Y2130" s="14"/>
      <c r="Z2130" s="14"/>
      <c r="AA2130" s="14"/>
      <c r="AB2130" s="14"/>
      <c r="AC2130" s="14"/>
      <c r="AD2130" s="14"/>
      <c r="AE2130" s="14"/>
      <c r="AT2130" s="252" t="s">
        <v>151</v>
      </c>
      <c r="AU2130" s="252" t="s">
        <v>80</v>
      </c>
      <c r="AV2130" s="14" t="s">
        <v>80</v>
      </c>
      <c r="AW2130" s="14" t="s">
        <v>33</v>
      </c>
      <c r="AX2130" s="14" t="s">
        <v>71</v>
      </c>
      <c r="AY2130" s="252" t="s">
        <v>140</v>
      </c>
    </row>
    <row r="2131" s="14" customFormat="1">
      <c r="A2131" s="14"/>
      <c r="B2131" s="242"/>
      <c r="C2131" s="243"/>
      <c r="D2131" s="233" t="s">
        <v>151</v>
      </c>
      <c r="E2131" s="244" t="s">
        <v>18</v>
      </c>
      <c r="F2131" s="245" t="s">
        <v>1417</v>
      </c>
      <c r="G2131" s="243"/>
      <c r="H2131" s="246">
        <v>1.1499999999999999</v>
      </c>
      <c r="I2131" s="247"/>
      <c r="J2131" s="243"/>
      <c r="K2131" s="243"/>
      <c r="L2131" s="248"/>
      <c r="M2131" s="249"/>
      <c r="N2131" s="250"/>
      <c r="O2131" s="250"/>
      <c r="P2131" s="250"/>
      <c r="Q2131" s="250"/>
      <c r="R2131" s="250"/>
      <c r="S2131" s="250"/>
      <c r="T2131" s="251"/>
      <c r="U2131" s="14"/>
      <c r="V2131" s="14"/>
      <c r="W2131" s="14"/>
      <c r="X2131" s="14"/>
      <c r="Y2131" s="14"/>
      <c r="Z2131" s="14"/>
      <c r="AA2131" s="14"/>
      <c r="AB2131" s="14"/>
      <c r="AC2131" s="14"/>
      <c r="AD2131" s="14"/>
      <c r="AE2131" s="14"/>
      <c r="AT2131" s="252" t="s">
        <v>151</v>
      </c>
      <c r="AU2131" s="252" t="s">
        <v>80</v>
      </c>
      <c r="AV2131" s="14" t="s">
        <v>80</v>
      </c>
      <c r="AW2131" s="14" t="s">
        <v>33</v>
      </c>
      <c r="AX2131" s="14" t="s">
        <v>71</v>
      </c>
      <c r="AY2131" s="252" t="s">
        <v>140</v>
      </c>
    </row>
    <row r="2132" s="14" customFormat="1">
      <c r="A2132" s="14"/>
      <c r="B2132" s="242"/>
      <c r="C2132" s="243"/>
      <c r="D2132" s="233" t="s">
        <v>151</v>
      </c>
      <c r="E2132" s="244" t="s">
        <v>18</v>
      </c>
      <c r="F2132" s="245" t="s">
        <v>1418</v>
      </c>
      <c r="G2132" s="243"/>
      <c r="H2132" s="246">
        <v>2.1499999999999999</v>
      </c>
      <c r="I2132" s="247"/>
      <c r="J2132" s="243"/>
      <c r="K2132" s="243"/>
      <c r="L2132" s="248"/>
      <c r="M2132" s="249"/>
      <c r="N2132" s="250"/>
      <c r="O2132" s="250"/>
      <c r="P2132" s="250"/>
      <c r="Q2132" s="250"/>
      <c r="R2132" s="250"/>
      <c r="S2132" s="250"/>
      <c r="T2132" s="251"/>
      <c r="U2132" s="14"/>
      <c r="V2132" s="14"/>
      <c r="W2132" s="14"/>
      <c r="X2132" s="14"/>
      <c r="Y2132" s="14"/>
      <c r="Z2132" s="14"/>
      <c r="AA2132" s="14"/>
      <c r="AB2132" s="14"/>
      <c r="AC2132" s="14"/>
      <c r="AD2132" s="14"/>
      <c r="AE2132" s="14"/>
      <c r="AT2132" s="252" t="s">
        <v>151</v>
      </c>
      <c r="AU2132" s="252" t="s">
        <v>80</v>
      </c>
      <c r="AV2132" s="14" t="s">
        <v>80</v>
      </c>
      <c r="AW2132" s="14" t="s">
        <v>33</v>
      </c>
      <c r="AX2132" s="14" t="s">
        <v>71</v>
      </c>
      <c r="AY2132" s="252" t="s">
        <v>140</v>
      </c>
    </row>
    <row r="2133" s="13" customFormat="1">
      <c r="A2133" s="13"/>
      <c r="B2133" s="231"/>
      <c r="C2133" s="232"/>
      <c r="D2133" s="233" t="s">
        <v>151</v>
      </c>
      <c r="E2133" s="234" t="s">
        <v>18</v>
      </c>
      <c r="F2133" s="235" t="s">
        <v>372</v>
      </c>
      <c r="G2133" s="232"/>
      <c r="H2133" s="234" t="s">
        <v>18</v>
      </c>
      <c r="I2133" s="236"/>
      <c r="J2133" s="232"/>
      <c r="K2133" s="232"/>
      <c r="L2133" s="237"/>
      <c r="M2133" s="238"/>
      <c r="N2133" s="239"/>
      <c r="O2133" s="239"/>
      <c r="P2133" s="239"/>
      <c r="Q2133" s="239"/>
      <c r="R2133" s="239"/>
      <c r="S2133" s="239"/>
      <c r="T2133" s="240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T2133" s="241" t="s">
        <v>151</v>
      </c>
      <c r="AU2133" s="241" t="s">
        <v>80</v>
      </c>
      <c r="AV2133" s="13" t="s">
        <v>78</v>
      </c>
      <c r="AW2133" s="13" t="s">
        <v>33</v>
      </c>
      <c r="AX2133" s="13" t="s">
        <v>71</v>
      </c>
      <c r="AY2133" s="241" t="s">
        <v>140</v>
      </c>
    </row>
    <row r="2134" s="14" customFormat="1">
      <c r="A2134" s="14"/>
      <c r="B2134" s="242"/>
      <c r="C2134" s="243"/>
      <c r="D2134" s="233" t="s">
        <v>151</v>
      </c>
      <c r="E2134" s="244" t="s">
        <v>18</v>
      </c>
      <c r="F2134" s="245" t="s">
        <v>1419</v>
      </c>
      <c r="G2134" s="243"/>
      <c r="H2134" s="246">
        <v>0.59999999999999998</v>
      </c>
      <c r="I2134" s="247"/>
      <c r="J2134" s="243"/>
      <c r="K2134" s="243"/>
      <c r="L2134" s="248"/>
      <c r="M2134" s="249"/>
      <c r="N2134" s="250"/>
      <c r="O2134" s="250"/>
      <c r="P2134" s="250"/>
      <c r="Q2134" s="250"/>
      <c r="R2134" s="250"/>
      <c r="S2134" s="250"/>
      <c r="T2134" s="251"/>
      <c r="U2134" s="14"/>
      <c r="V2134" s="14"/>
      <c r="W2134" s="14"/>
      <c r="X2134" s="14"/>
      <c r="Y2134" s="14"/>
      <c r="Z2134" s="14"/>
      <c r="AA2134" s="14"/>
      <c r="AB2134" s="14"/>
      <c r="AC2134" s="14"/>
      <c r="AD2134" s="14"/>
      <c r="AE2134" s="14"/>
      <c r="AT2134" s="252" t="s">
        <v>151</v>
      </c>
      <c r="AU2134" s="252" t="s">
        <v>80</v>
      </c>
      <c r="AV2134" s="14" t="s">
        <v>80</v>
      </c>
      <c r="AW2134" s="14" t="s">
        <v>33</v>
      </c>
      <c r="AX2134" s="14" t="s">
        <v>71</v>
      </c>
      <c r="AY2134" s="252" t="s">
        <v>140</v>
      </c>
    </row>
    <row r="2135" s="14" customFormat="1">
      <c r="A2135" s="14"/>
      <c r="B2135" s="242"/>
      <c r="C2135" s="243"/>
      <c r="D2135" s="233" t="s">
        <v>151</v>
      </c>
      <c r="E2135" s="244" t="s">
        <v>18</v>
      </c>
      <c r="F2135" s="245" t="s">
        <v>1420</v>
      </c>
      <c r="G2135" s="243"/>
      <c r="H2135" s="246">
        <v>0.23000000000000001</v>
      </c>
      <c r="I2135" s="247"/>
      <c r="J2135" s="243"/>
      <c r="K2135" s="243"/>
      <c r="L2135" s="248"/>
      <c r="M2135" s="249"/>
      <c r="N2135" s="250"/>
      <c r="O2135" s="250"/>
      <c r="P2135" s="250"/>
      <c r="Q2135" s="250"/>
      <c r="R2135" s="250"/>
      <c r="S2135" s="250"/>
      <c r="T2135" s="251"/>
      <c r="U2135" s="14"/>
      <c r="V2135" s="14"/>
      <c r="W2135" s="14"/>
      <c r="X2135" s="14"/>
      <c r="Y2135" s="14"/>
      <c r="Z2135" s="14"/>
      <c r="AA2135" s="14"/>
      <c r="AB2135" s="14"/>
      <c r="AC2135" s="14"/>
      <c r="AD2135" s="14"/>
      <c r="AE2135" s="14"/>
      <c r="AT2135" s="252" t="s">
        <v>151</v>
      </c>
      <c r="AU2135" s="252" t="s">
        <v>80</v>
      </c>
      <c r="AV2135" s="14" t="s">
        <v>80</v>
      </c>
      <c r="AW2135" s="14" t="s">
        <v>33</v>
      </c>
      <c r="AX2135" s="14" t="s">
        <v>71</v>
      </c>
      <c r="AY2135" s="252" t="s">
        <v>140</v>
      </c>
    </row>
    <row r="2136" s="14" customFormat="1">
      <c r="A2136" s="14"/>
      <c r="B2136" s="242"/>
      <c r="C2136" s="243"/>
      <c r="D2136" s="233" t="s">
        <v>151</v>
      </c>
      <c r="E2136" s="244" t="s">
        <v>18</v>
      </c>
      <c r="F2136" s="245" t="s">
        <v>1421</v>
      </c>
      <c r="G2136" s="243"/>
      <c r="H2136" s="246">
        <v>4.9000000000000004</v>
      </c>
      <c r="I2136" s="247"/>
      <c r="J2136" s="243"/>
      <c r="K2136" s="243"/>
      <c r="L2136" s="248"/>
      <c r="M2136" s="249"/>
      <c r="N2136" s="250"/>
      <c r="O2136" s="250"/>
      <c r="P2136" s="250"/>
      <c r="Q2136" s="250"/>
      <c r="R2136" s="250"/>
      <c r="S2136" s="250"/>
      <c r="T2136" s="251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52" t="s">
        <v>151</v>
      </c>
      <c r="AU2136" s="252" t="s">
        <v>80</v>
      </c>
      <c r="AV2136" s="14" t="s">
        <v>80</v>
      </c>
      <c r="AW2136" s="14" t="s">
        <v>33</v>
      </c>
      <c r="AX2136" s="14" t="s">
        <v>71</v>
      </c>
      <c r="AY2136" s="252" t="s">
        <v>140</v>
      </c>
    </row>
    <row r="2137" s="14" customFormat="1">
      <c r="A2137" s="14"/>
      <c r="B2137" s="242"/>
      <c r="C2137" s="243"/>
      <c r="D2137" s="233" t="s">
        <v>151</v>
      </c>
      <c r="E2137" s="244" t="s">
        <v>18</v>
      </c>
      <c r="F2137" s="245" t="s">
        <v>1422</v>
      </c>
      <c r="G2137" s="243"/>
      <c r="H2137" s="246">
        <v>3.5499999999999998</v>
      </c>
      <c r="I2137" s="247"/>
      <c r="J2137" s="243"/>
      <c r="K2137" s="243"/>
      <c r="L2137" s="248"/>
      <c r="M2137" s="249"/>
      <c r="N2137" s="250"/>
      <c r="O2137" s="250"/>
      <c r="P2137" s="250"/>
      <c r="Q2137" s="250"/>
      <c r="R2137" s="250"/>
      <c r="S2137" s="250"/>
      <c r="T2137" s="251"/>
      <c r="U2137" s="14"/>
      <c r="V2137" s="14"/>
      <c r="W2137" s="14"/>
      <c r="X2137" s="14"/>
      <c r="Y2137" s="14"/>
      <c r="Z2137" s="14"/>
      <c r="AA2137" s="14"/>
      <c r="AB2137" s="14"/>
      <c r="AC2137" s="14"/>
      <c r="AD2137" s="14"/>
      <c r="AE2137" s="14"/>
      <c r="AT2137" s="252" t="s">
        <v>151</v>
      </c>
      <c r="AU2137" s="252" t="s">
        <v>80</v>
      </c>
      <c r="AV2137" s="14" t="s">
        <v>80</v>
      </c>
      <c r="AW2137" s="14" t="s">
        <v>33</v>
      </c>
      <c r="AX2137" s="14" t="s">
        <v>71</v>
      </c>
      <c r="AY2137" s="252" t="s">
        <v>140</v>
      </c>
    </row>
    <row r="2138" s="14" customFormat="1">
      <c r="A2138" s="14"/>
      <c r="B2138" s="242"/>
      <c r="C2138" s="243"/>
      <c r="D2138" s="233" t="s">
        <v>151</v>
      </c>
      <c r="E2138" s="244" t="s">
        <v>18</v>
      </c>
      <c r="F2138" s="245" t="s">
        <v>331</v>
      </c>
      <c r="G2138" s="243"/>
      <c r="H2138" s="246">
        <v>1</v>
      </c>
      <c r="I2138" s="247"/>
      <c r="J2138" s="243"/>
      <c r="K2138" s="243"/>
      <c r="L2138" s="248"/>
      <c r="M2138" s="249"/>
      <c r="N2138" s="250"/>
      <c r="O2138" s="250"/>
      <c r="P2138" s="250"/>
      <c r="Q2138" s="250"/>
      <c r="R2138" s="250"/>
      <c r="S2138" s="250"/>
      <c r="T2138" s="251"/>
      <c r="U2138" s="14"/>
      <c r="V2138" s="14"/>
      <c r="W2138" s="14"/>
      <c r="X2138" s="14"/>
      <c r="Y2138" s="14"/>
      <c r="Z2138" s="14"/>
      <c r="AA2138" s="14"/>
      <c r="AB2138" s="14"/>
      <c r="AC2138" s="14"/>
      <c r="AD2138" s="14"/>
      <c r="AE2138" s="14"/>
      <c r="AT2138" s="252" t="s">
        <v>151</v>
      </c>
      <c r="AU2138" s="252" t="s">
        <v>80</v>
      </c>
      <c r="AV2138" s="14" t="s">
        <v>80</v>
      </c>
      <c r="AW2138" s="14" t="s">
        <v>33</v>
      </c>
      <c r="AX2138" s="14" t="s">
        <v>71</v>
      </c>
      <c r="AY2138" s="252" t="s">
        <v>140</v>
      </c>
    </row>
    <row r="2139" s="15" customFormat="1">
      <c r="A2139" s="15"/>
      <c r="B2139" s="253"/>
      <c r="C2139" s="254"/>
      <c r="D2139" s="233" t="s">
        <v>151</v>
      </c>
      <c r="E2139" s="255" t="s">
        <v>18</v>
      </c>
      <c r="F2139" s="256" t="s">
        <v>154</v>
      </c>
      <c r="G2139" s="254"/>
      <c r="H2139" s="257">
        <v>18.43</v>
      </c>
      <c r="I2139" s="258"/>
      <c r="J2139" s="254"/>
      <c r="K2139" s="254"/>
      <c r="L2139" s="259"/>
      <c r="M2139" s="260"/>
      <c r="N2139" s="261"/>
      <c r="O2139" s="261"/>
      <c r="P2139" s="261"/>
      <c r="Q2139" s="261"/>
      <c r="R2139" s="261"/>
      <c r="S2139" s="261"/>
      <c r="T2139" s="262"/>
      <c r="U2139" s="15"/>
      <c r="V2139" s="15"/>
      <c r="W2139" s="15"/>
      <c r="X2139" s="15"/>
      <c r="Y2139" s="15"/>
      <c r="Z2139" s="15"/>
      <c r="AA2139" s="15"/>
      <c r="AB2139" s="15"/>
      <c r="AC2139" s="15"/>
      <c r="AD2139" s="15"/>
      <c r="AE2139" s="15"/>
      <c r="AT2139" s="263" t="s">
        <v>151</v>
      </c>
      <c r="AU2139" s="263" t="s">
        <v>80</v>
      </c>
      <c r="AV2139" s="15" t="s">
        <v>147</v>
      </c>
      <c r="AW2139" s="15" t="s">
        <v>33</v>
      </c>
      <c r="AX2139" s="15" t="s">
        <v>78</v>
      </c>
      <c r="AY2139" s="263" t="s">
        <v>140</v>
      </c>
    </row>
    <row r="2140" s="2" customFormat="1" ht="16.5" customHeight="1">
      <c r="A2140" s="40"/>
      <c r="B2140" s="41"/>
      <c r="C2140" s="214" t="s">
        <v>1560</v>
      </c>
      <c r="D2140" s="214" t="s">
        <v>142</v>
      </c>
      <c r="E2140" s="215" t="s">
        <v>1561</v>
      </c>
      <c r="F2140" s="216" t="s">
        <v>1562</v>
      </c>
      <c r="G2140" s="217" t="s">
        <v>145</v>
      </c>
      <c r="H2140" s="218">
        <v>18.43</v>
      </c>
      <c r="I2140" s="219"/>
      <c r="J2140" s="218">
        <f>ROUND(I2140*H2140,2)</f>
        <v>0</v>
      </c>
      <c r="K2140" s="216" t="s">
        <v>146</v>
      </c>
      <c r="L2140" s="46"/>
      <c r="M2140" s="220" t="s">
        <v>18</v>
      </c>
      <c r="N2140" s="221" t="s">
        <v>42</v>
      </c>
      <c r="O2140" s="86"/>
      <c r="P2140" s="222">
        <f>O2140*H2140</f>
        <v>0</v>
      </c>
      <c r="Q2140" s="222">
        <v>0.00017000000000000001</v>
      </c>
      <c r="R2140" s="222">
        <f>Q2140*H2140</f>
        <v>0.0031331000000000002</v>
      </c>
      <c r="S2140" s="222">
        <v>0</v>
      </c>
      <c r="T2140" s="223">
        <f>S2140*H2140</f>
        <v>0</v>
      </c>
      <c r="U2140" s="40"/>
      <c r="V2140" s="40"/>
      <c r="W2140" s="40"/>
      <c r="X2140" s="40"/>
      <c r="Y2140" s="40"/>
      <c r="Z2140" s="40"/>
      <c r="AA2140" s="40"/>
      <c r="AB2140" s="40"/>
      <c r="AC2140" s="40"/>
      <c r="AD2140" s="40"/>
      <c r="AE2140" s="40"/>
      <c r="AR2140" s="224" t="s">
        <v>281</v>
      </c>
      <c r="AT2140" s="224" t="s">
        <v>142</v>
      </c>
      <c r="AU2140" s="224" t="s">
        <v>80</v>
      </c>
      <c r="AY2140" s="19" t="s">
        <v>140</v>
      </c>
      <c r="BE2140" s="225">
        <f>IF(N2140="základní",J2140,0)</f>
        <v>0</v>
      </c>
      <c r="BF2140" s="225">
        <f>IF(N2140="snížená",J2140,0)</f>
        <v>0</v>
      </c>
      <c r="BG2140" s="225">
        <f>IF(N2140="zákl. přenesená",J2140,0)</f>
        <v>0</v>
      </c>
      <c r="BH2140" s="225">
        <f>IF(N2140="sníž. přenesená",J2140,0)</f>
        <v>0</v>
      </c>
      <c r="BI2140" s="225">
        <f>IF(N2140="nulová",J2140,0)</f>
        <v>0</v>
      </c>
      <c r="BJ2140" s="19" t="s">
        <v>78</v>
      </c>
      <c r="BK2140" s="225">
        <f>ROUND(I2140*H2140,2)</f>
        <v>0</v>
      </c>
      <c r="BL2140" s="19" t="s">
        <v>281</v>
      </c>
      <c r="BM2140" s="224" t="s">
        <v>1563</v>
      </c>
    </row>
    <row r="2141" s="2" customFormat="1">
      <c r="A2141" s="40"/>
      <c r="B2141" s="41"/>
      <c r="C2141" s="42"/>
      <c r="D2141" s="226" t="s">
        <v>149</v>
      </c>
      <c r="E2141" s="42"/>
      <c r="F2141" s="227" t="s">
        <v>1564</v>
      </c>
      <c r="G2141" s="42"/>
      <c r="H2141" s="42"/>
      <c r="I2141" s="228"/>
      <c r="J2141" s="42"/>
      <c r="K2141" s="42"/>
      <c r="L2141" s="46"/>
      <c r="M2141" s="229"/>
      <c r="N2141" s="230"/>
      <c r="O2141" s="86"/>
      <c r="P2141" s="86"/>
      <c r="Q2141" s="86"/>
      <c r="R2141" s="86"/>
      <c r="S2141" s="86"/>
      <c r="T2141" s="87"/>
      <c r="U2141" s="40"/>
      <c r="V2141" s="40"/>
      <c r="W2141" s="40"/>
      <c r="X2141" s="40"/>
      <c r="Y2141" s="40"/>
      <c r="Z2141" s="40"/>
      <c r="AA2141" s="40"/>
      <c r="AB2141" s="40"/>
      <c r="AC2141" s="40"/>
      <c r="AD2141" s="40"/>
      <c r="AE2141" s="40"/>
      <c r="AT2141" s="19" t="s">
        <v>149</v>
      </c>
      <c r="AU2141" s="19" t="s">
        <v>80</v>
      </c>
    </row>
    <row r="2142" s="13" customFormat="1">
      <c r="A2142" s="13"/>
      <c r="B2142" s="231"/>
      <c r="C2142" s="232"/>
      <c r="D2142" s="233" t="s">
        <v>151</v>
      </c>
      <c r="E2142" s="234" t="s">
        <v>18</v>
      </c>
      <c r="F2142" s="235" t="s">
        <v>1414</v>
      </c>
      <c r="G2142" s="232"/>
      <c r="H2142" s="234" t="s">
        <v>18</v>
      </c>
      <c r="I2142" s="236"/>
      <c r="J2142" s="232"/>
      <c r="K2142" s="232"/>
      <c r="L2142" s="237"/>
      <c r="M2142" s="238"/>
      <c r="N2142" s="239"/>
      <c r="O2142" s="239"/>
      <c r="P2142" s="239"/>
      <c r="Q2142" s="239"/>
      <c r="R2142" s="239"/>
      <c r="S2142" s="239"/>
      <c r="T2142" s="240"/>
      <c r="U2142" s="13"/>
      <c r="V2142" s="13"/>
      <c r="W2142" s="13"/>
      <c r="X2142" s="13"/>
      <c r="Y2142" s="13"/>
      <c r="Z2142" s="13"/>
      <c r="AA2142" s="13"/>
      <c r="AB2142" s="13"/>
      <c r="AC2142" s="13"/>
      <c r="AD2142" s="13"/>
      <c r="AE2142" s="13"/>
      <c r="AT2142" s="241" t="s">
        <v>151</v>
      </c>
      <c r="AU2142" s="241" t="s">
        <v>80</v>
      </c>
      <c r="AV2142" s="13" t="s">
        <v>78</v>
      </c>
      <c r="AW2142" s="13" t="s">
        <v>33</v>
      </c>
      <c r="AX2142" s="13" t="s">
        <v>71</v>
      </c>
      <c r="AY2142" s="241" t="s">
        <v>140</v>
      </c>
    </row>
    <row r="2143" s="13" customFormat="1">
      <c r="A2143" s="13"/>
      <c r="B2143" s="231"/>
      <c r="C2143" s="232"/>
      <c r="D2143" s="233" t="s">
        <v>151</v>
      </c>
      <c r="E2143" s="234" t="s">
        <v>18</v>
      </c>
      <c r="F2143" s="235" t="s">
        <v>628</v>
      </c>
      <c r="G2143" s="232"/>
      <c r="H2143" s="234" t="s">
        <v>18</v>
      </c>
      <c r="I2143" s="236"/>
      <c r="J2143" s="232"/>
      <c r="K2143" s="232"/>
      <c r="L2143" s="237"/>
      <c r="M2143" s="238"/>
      <c r="N2143" s="239"/>
      <c r="O2143" s="239"/>
      <c r="P2143" s="239"/>
      <c r="Q2143" s="239"/>
      <c r="R2143" s="239"/>
      <c r="S2143" s="239"/>
      <c r="T2143" s="240"/>
      <c r="U2143" s="13"/>
      <c r="V2143" s="13"/>
      <c r="W2143" s="13"/>
      <c r="X2143" s="13"/>
      <c r="Y2143" s="13"/>
      <c r="Z2143" s="13"/>
      <c r="AA2143" s="13"/>
      <c r="AB2143" s="13"/>
      <c r="AC2143" s="13"/>
      <c r="AD2143" s="13"/>
      <c r="AE2143" s="13"/>
      <c r="AT2143" s="241" t="s">
        <v>151</v>
      </c>
      <c r="AU2143" s="241" t="s">
        <v>80</v>
      </c>
      <c r="AV2143" s="13" t="s">
        <v>78</v>
      </c>
      <c r="AW2143" s="13" t="s">
        <v>33</v>
      </c>
      <c r="AX2143" s="13" t="s">
        <v>71</v>
      </c>
      <c r="AY2143" s="241" t="s">
        <v>140</v>
      </c>
    </row>
    <row r="2144" s="14" customFormat="1">
      <c r="A2144" s="14"/>
      <c r="B2144" s="242"/>
      <c r="C2144" s="243"/>
      <c r="D2144" s="233" t="s">
        <v>151</v>
      </c>
      <c r="E2144" s="244" t="s">
        <v>18</v>
      </c>
      <c r="F2144" s="245" t="s">
        <v>1415</v>
      </c>
      <c r="G2144" s="243"/>
      <c r="H2144" s="246">
        <v>1.75</v>
      </c>
      <c r="I2144" s="247"/>
      <c r="J2144" s="243"/>
      <c r="K2144" s="243"/>
      <c r="L2144" s="248"/>
      <c r="M2144" s="249"/>
      <c r="N2144" s="250"/>
      <c r="O2144" s="250"/>
      <c r="P2144" s="250"/>
      <c r="Q2144" s="250"/>
      <c r="R2144" s="250"/>
      <c r="S2144" s="250"/>
      <c r="T2144" s="251"/>
      <c r="U2144" s="14"/>
      <c r="V2144" s="14"/>
      <c r="W2144" s="14"/>
      <c r="X2144" s="14"/>
      <c r="Y2144" s="14"/>
      <c r="Z2144" s="14"/>
      <c r="AA2144" s="14"/>
      <c r="AB2144" s="14"/>
      <c r="AC2144" s="14"/>
      <c r="AD2144" s="14"/>
      <c r="AE2144" s="14"/>
      <c r="AT2144" s="252" t="s">
        <v>151</v>
      </c>
      <c r="AU2144" s="252" t="s">
        <v>80</v>
      </c>
      <c r="AV2144" s="14" t="s">
        <v>80</v>
      </c>
      <c r="AW2144" s="14" t="s">
        <v>33</v>
      </c>
      <c r="AX2144" s="14" t="s">
        <v>71</v>
      </c>
      <c r="AY2144" s="252" t="s">
        <v>140</v>
      </c>
    </row>
    <row r="2145" s="14" customFormat="1">
      <c r="A2145" s="14"/>
      <c r="B2145" s="242"/>
      <c r="C2145" s="243"/>
      <c r="D2145" s="233" t="s">
        <v>151</v>
      </c>
      <c r="E2145" s="244" t="s">
        <v>18</v>
      </c>
      <c r="F2145" s="245" t="s">
        <v>1415</v>
      </c>
      <c r="G2145" s="243"/>
      <c r="H2145" s="246">
        <v>1.75</v>
      </c>
      <c r="I2145" s="247"/>
      <c r="J2145" s="243"/>
      <c r="K2145" s="243"/>
      <c r="L2145" s="248"/>
      <c r="M2145" s="249"/>
      <c r="N2145" s="250"/>
      <c r="O2145" s="250"/>
      <c r="P2145" s="250"/>
      <c r="Q2145" s="250"/>
      <c r="R2145" s="250"/>
      <c r="S2145" s="250"/>
      <c r="T2145" s="251"/>
      <c r="U2145" s="14"/>
      <c r="V2145" s="14"/>
      <c r="W2145" s="14"/>
      <c r="X2145" s="14"/>
      <c r="Y2145" s="14"/>
      <c r="Z2145" s="14"/>
      <c r="AA2145" s="14"/>
      <c r="AB2145" s="14"/>
      <c r="AC2145" s="14"/>
      <c r="AD2145" s="14"/>
      <c r="AE2145" s="14"/>
      <c r="AT2145" s="252" t="s">
        <v>151</v>
      </c>
      <c r="AU2145" s="252" t="s">
        <v>80</v>
      </c>
      <c r="AV2145" s="14" t="s">
        <v>80</v>
      </c>
      <c r="AW2145" s="14" t="s">
        <v>33</v>
      </c>
      <c r="AX2145" s="14" t="s">
        <v>71</v>
      </c>
      <c r="AY2145" s="252" t="s">
        <v>140</v>
      </c>
    </row>
    <row r="2146" s="14" customFormat="1">
      <c r="A2146" s="14"/>
      <c r="B2146" s="242"/>
      <c r="C2146" s="243"/>
      <c r="D2146" s="233" t="s">
        <v>151</v>
      </c>
      <c r="E2146" s="244" t="s">
        <v>18</v>
      </c>
      <c r="F2146" s="245" t="s">
        <v>1416</v>
      </c>
      <c r="G2146" s="243"/>
      <c r="H2146" s="246">
        <v>1.3500000000000001</v>
      </c>
      <c r="I2146" s="247"/>
      <c r="J2146" s="243"/>
      <c r="K2146" s="243"/>
      <c r="L2146" s="248"/>
      <c r="M2146" s="249"/>
      <c r="N2146" s="250"/>
      <c r="O2146" s="250"/>
      <c r="P2146" s="250"/>
      <c r="Q2146" s="250"/>
      <c r="R2146" s="250"/>
      <c r="S2146" s="250"/>
      <c r="T2146" s="251"/>
      <c r="U2146" s="14"/>
      <c r="V2146" s="14"/>
      <c r="W2146" s="14"/>
      <c r="X2146" s="14"/>
      <c r="Y2146" s="14"/>
      <c r="Z2146" s="14"/>
      <c r="AA2146" s="14"/>
      <c r="AB2146" s="14"/>
      <c r="AC2146" s="14"/>
      <c r="AD2146" s="14"/>
      <c r="AE2146" s="14"/>
      <c r="AT2146" s="252" t="s">
        <v>151</v>
      </c>
      <c r="AU2146" s="252" t="s">
        <v>80</v>
      </c>
      <c r="AV2146" s="14" t="s">
        <v>80</v>
      </c>
      <c r="AW2146" s="14" t="s">
        <v>33</v>
      </c>
      <c r="AX2146" s="14" t="s">
        <v>71</v>
      </c>
      <c r="AY2146" s="252" t="s">
        <v>140</v>
      </c>
    </row>
    <row r="2147" s="14" customFormat="1">
      <c r="A2147" s="14"/>
      <c r="B2147" s="242"/>
      <c r="C2147" s="243"/>
      <c r="D2147" s="233" t="s">
        <v>151</v>
      </c>
      <c r="E2147" s="244" t="s">
        <v>18</v>
      </c>
      <c r="F2147" s="245" t="s">
        <v>1417</v>
      </c>
      <c r="G2147" s="243"/>
      <c r="H2147" s="246">
        <v>1.1499999999999999</v>
      </c>
      <c r="I2147" s="247"/>
      <c r="J2147" s="243"/>
      <c r="K2147" s="243"/>
      <c r="L2147" s="248"/>
      <c r="M2147" s="249"/>
      <c r="N2147" s="250"/>
      <c r="O2147" s="250"/>
      <c r="P2147" s="250"/>
      <c r="Q2147" s="250"/>
      <c r="R2147" s="250"/>
      <c r="S2147" s="250"/>
      <c r="T2147" s="251"/>
      <c r="U2147" s="14"/>
      <c r="V2147" s="14"/>
      <c r="W2147" s="14"/>
      <c r="X2147" s="14"/>
      <c r="Y2147" s="14"/>
      <c r="Z2147" s="14"/>
      <c r="AA2147" s="14"/>
      <c r="AB2147" s="14"/>
      <c r="AC2147" s="14"/>
      <c r="AD2147" s="14"/>
      <c r="AE2147" s="14"/>
      <c r="AT2147" s="252" t="s">
        <v>151</v>
      </c>
      <c r="AU2147" s="252" t="s">
        <v>80</v>
      </c>
      <c r="AV2147" s="14" t="s">
        <v>80</v>
      </c>
      <c r="AW2147" s="14" t="s">
        <v>33</v>
      </c>
      <c r="AX2147" s="14" t="s">
        <v>71</v>
      </c>
      <c r="AY2147" s="252" t="s">
        <v>140</v>
      </c>
    </row>
    <row r="2148" s="14" customFormat="1">
      <c r="A2148" s="14"/>
      <c r="B2148" s="242"/>
      <c r="C2148" s="243"/>
      <c r="D2148" s="233" t="s">
        <v>151</v>
      </c>
      <c r="E2148" s="244" t="s">
        <v>18</v>
      </c>
      <c r="F2148" s="245" t="s">
        <v>1418</v>
      </c>
      <c r="G2148" s="243"/>
      <c r="H2148" s="246">
        <v>2.1499999999999999</v>
      </c>
      <c r="I2148" s="247"/>
      <c r="J2148" s="243"/>
      <c r="K2148" s="243"/>
      <c r="L2148" s="248"/>
      <c r="M2148" s="249"/>
      <c r="N2148" s="250"/>
      <c r="O2148" s="250"/>
      <c r="P2148" s="250"/>
      <c r="Q2148" s="250"/>
      <c r="R2148" s="250"/>
      <c r="S2148" s="250"/>
      <c r="T2148" s="251"/>
      <c r="U2148" s="14"/>
      <c r="V2148" s="14"/>
      <c r="W2148" s="14"/>
      <c r="X2148" s="14"/>
      <c r="Y2148" s="14"/>
      <c r="Z2148" s="14"/>
      <c r="AA2148" s="14"/>
      <c r="AB2148" s="14"/>
      <c r="AC2148" s="14"/>
      <c r="AD2148" s="14"/>
      <c r="AE2148" s="14"/>
      <c r="AT2148" s="252" t="s">
        <v>151</v>
      </c>
      <c r="AU2148" s="252" t="s">
        <v>80</v>
      </c>
      <c r="AV2148" s="14" t="s">
        <v>80</v>
      </c>
      <c r="AW2148" s="14" t="s">
        <v>33</v>
      </c>
      <c r="AX2148" s="14" t="s">
        <v>71</v>
      </c>
      <c r="AY2148" s="252" t="s">
        <v>140</v>
      </c>
    </row>
    <row r="2149" s="13" customFormat="1">
      <c r="A2149" s="13"/>
      <c r="B2149" s="231"/>
      <c r="C2149" s="232"/>
      <c r="D2149" s="233" t="s">
        <v>151</v>
      </c>
      <c r="E2149" s="234" t="s">
        <v>18</v>
      </c>
      <c r="F2149" s="235" t="s">
        <v>372</v>
      </c>
      <c r="G2149" s="232"/>
      <c r="H2149" s="234" t="s">
        <v>18</v>
      </c>
      <c r="I2149" s="236"/>
      <c r="J2149" s="232"/>
      <c r="K2149" s="232"/>
      <c r="L2149" s="237"/>
      <c r="M2149" s="238"/>
      <c r="N2149" s="239"/>
      <c r="O2149" s="239"/>
      <c r="P2149" s="239"/>
      <c r="Q2149" s="239"/>
      <c r="R2149" s="239"/>
      <c r="S2149" s="239"/>
      <c r="T2149" s="240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T2149" s="241" t="s">
        <v>151</v>
      </c>
      <c r="AU2149" s="241" t="s">
        <v>80</v>
      </c>
      <c r="AV2149" s="13" t="s">
        <v>78</v>
      </c>
      <c r="AW2149" s="13" t="s">
        <v>33</v>
      </c>
      <c r="AX2149" s="13" t="s">
        <v>71</v>
      </c>
      <c r="AY2149" s="241" t="s">
        <v>140</v>
      </c>
    </row>
    <row r="2150" s="14" customFormat="1">
      <c r="A2150" s="14"/>
      <c r="B2150" s="242"/>
      <c r="C2150" s="243"/>
      <c r="D2150" s="233" t="s">
        <v>151</v>
      </c>
      <c r="E2150" s="244" t="s">
        <v>18</v>
      </c>
      <c r="F2150" s="245" t="s">
        <v>1419</v>
      </c>
      <c r="G2150" s="243"/>
      <c r="H2150" s="246">
        <v>0.59999999999999998</v>
      </c>
      <c r="I2150" s="247"/>
      <c r="J2150" s="243"/>
      <c r="K2150" s="243"/>
      <c r="L2150" s="248"/>
      <c r="M2150" s="249"/>
      <c r="N2150" s="250"/>
      <c r="O2150" s="250"/>
      <c r="P2150" s="250"/>
      <c r="Q2150" s="250"/>
      <c r="R2150" s="250"/>
      <c r="S2150" s="250"/>
      <c r="T2150" s="251"/>
      <c r="U2150" s="14"/>
      <c r="V2150" s="14"/>
      <c r="W2150" s="14"/>
      <c r="X2150" s="14"/>
      <c r="Y2150" s="14"/>
      <c r="Z2150" s="14"/>
      <c r="AA2150" s="14"/>
      <c r="AB2150" s="14"/>
      <c r="AC2150" s="14"/>
      <c r="AD2150" s="14"/>
      <c r="AE2150" s="14"/>
      <c r="AT2150" s="252" t="s">
        <v>151</v>
      </c>
      <c r="AU2150" s="252" t="s">
        <v>80</v>
      </c>
      <c r="AV2150" s="14" t="s">
        <v>80</v>
      </c>
      <c r="AW2150" s="14" t="s">
        <v>33</v>
      </c>
      <c r="AX2150" s="14" t="s">
        <v>71</v>
      </c>
      <c r="AY2150" s="252" t="s">
        <v>140</v>
      </c>
    </row>
    <row r="2151" s="14" customFormat="1">
      <c r="A2151" s="14"/>
      <c r="B2151" s="242"/>
      <c r="C2151" s="243"/>
      <c r="D2151" s="233" t="s">
        <v>151</v>
      </c>
      <c r="E2151" s="244" t="s">
        <v>18</v>
      </c>
      <c r="F2151" s="245" t="s">
        <v>1420</v>
      </c>
      <c r="G2151" s="243"/>
      <c r="H2151" s="246">
        <v>0.23000000000000001</v>
      </c>
      <c r="I2151" s="247"/>
      <c r="J2151" s="243"/>
      <c r="K2151" s="243"/>
      <c r="L2151" s="248"/>
      <c r="M2151" s="249"/>
      <c r="N2151" s="250"/>
      <c r="O2151" s="250"/>
      <c r="P2151" s="250"/>
      <c r="Q2151" s="250"/>
      <c r="R2151" s="250"/>
      <c r="S2151" s="250"/>
      <c r="T2151" s="251"/>
      <c r="U2151" s="14"/>
      <c r="V2151" s="14"/>
      <c r="W2151" s="14"/>
      <c r="X2151" s="14"/>
      <c r="Y2151" s="14"/>
      <c r="Z2151" s="14"/>
      <c r="AA2151" s="14"/>
      <c r="AB2151" s="14"/>
      <c r="AC2151" s="14"/>
      <c r="AD2151" s="14"/>
      <c r="AE2151" s="14"/>
      <c r="AT2151" s="252" t="s">
        <v>151</v>
      </c>
      <c r="AU2151" s="252" t="s">
        <v>80</v>
      </c>
      <c r="AV2151" s="14" t="s">
        <v>80</v>
      </c>
      <c r="AW2151" s="14" t="s">
        <v>33</v>
      </c>
      <c r="AX2151" s="14" t="s">
        <v>71</v>
      </c>
      <c r="AY2151" s="252" t="s">
        <v>140</v>
      </c>
    </row>
    <row r="2152" s="14" customFormat="1">
      <c r="A2152" s="14"/>
      <c r="B2152" s="242"/>
      <c r="C2152" s="243"/>
      <c r="D2152" s="233" t="s">
        <v>151</v>
      </c>
      <c r="E2152" s="244" t="s">
        <v>18</v>
      </c>
      <c r="F2152" s="245" t="s">
        <v>1421</v>
      </c>
      <c r="G2152" s="243"/>
      <c r="H2152" s="246">
        <v>4.9000000000000004</v>
      </c>
      <c r="I2152" s="247"/>
      <c r="J2152" s="243"/>
      <c r="K2152" s="243"/>
      <c r="L2152" s="248"/>
      <c r="M2152" s="249"/>
      <c r="N2152" s="250"/>
      <c r="O2152" s="250"/>
      <c r="P2152" s="250"/>
      <c r="Q2152" s="250"/>
      <c r="R2152" s="250"/>
      <c r="S2152" s="250"/>
      <c r="T2152" s="251"/>
      <c r="U2152" s="14"/>
      <c r="V2152" s="14"/>
      <c r="W2152" s="14"/>
      <c r="X2152" s="14"/>
      <c r="Y2152" s="14"/>
      <c r="Z2152" s="14"/>
      <c r="AA2152" s="14"/>
      <c r="AB2152" s="14"/>
      <c r="AC2152" s="14"/>
      <c r="AD2152" s="14"/>
      <c r="AE2152" s="14"/>
      <c r="AT2152" s="252" t="s">
        <v>151</v>
      </c>
      <c r="AU2152" s="252" t="s">
        <v>80</v>
      </c>
      <c r="AV2152" s="14" t="s">
        <v>80</v>
      </c>
      <c r="AW2152" s="14" t="s">
        <v>33</v>
      </c>
      <c r="AX2152" s="14" t="s">
        <v>71</v>
      </c>
      <c r="AY2152" s="252" t="s">
        <v>140</v>
      </c>
    </row>
    <row r="2153" s="14" customFormat="1">
      <c r="A2153" s="14"/>
      <c r="B2153" s="242"/>
      <c r="C2153" s="243"/>
      <c r="D2153" s="233" t="s">
        <v>151</v>
      </c>
      <c r="E2153" s="244" t="s">
        <v>18</v>
      </c>
      <c r="F2153" s="245" t="s">
        <v>1422</v>
      </c>
      <c r="G2153" s="243"/>
      <c r="H2153" s="246">
        <v>3.5499999999999998</v>
      </c>
      <c r="I2153" s="247"/>
      <c r="J2153" s="243"/>
      <c r="K2153" s="243"/>
      <c r="L2153" s="248"/>
      <c r="M2153" s="249"/>
      <c r="N2153" s="250"/>
      <c r="O2153" s="250"/>
      <c r="P2153" s="250"/>
      <c r="Q2153" s="250"/>
      <c r="R2153" s="250"/>
      <c r="S2153" s="250"/>
      <c r="T2153" s="251"/>
      <c r="U2153" s="14"/>
      <c r="V2153" s="14"/>
      <c r="W2153" s="14"/>
      <c r="X2153" s="14"/>
      <c r="Y2153" s="14"/>
      <c r="Z2153" s="14"/>
      <c r="AA2153" s="14"/>
      <c r="AB2153" s="14"/>
      <c r="AC2153" s="14"/>
      <c r="AD2153" s="14"/>
      <c r="AE2153" s="14"/>
      <c r="AT2153" s="252" t="s">
        <v>151</v>
      </c>
      <c r="AU2153" s="252" t="s">
        <v>80</v>
      </c>
      <c r="AV2153" s="14" t="s">
        <v>80</v>
      </c>
      <c r="AW2153" s="14" t="s">
        <v>33</v>
      </c>
      <c r="AX2153" s="14" t="s">
        <v>71</v>
      </c>
      <c r="AY2153" s="252" t="s">
        <v>140</v>
      </c>
    </row>
    <row r="2154" s="14" customFormat="1">
      <c r="A2154" s="14"/>
      <c r="B2154" s="242"/>
      <c r="C2154" s="243"/>
      <c r="D2154" s="233" t="s">
        <v>151</v>
      </c>
      <c r="E2154" s="244" t="s">
        <v>18</v>
      </c>
      <c r="F2154" s="245" t="s">
        <v>331</v>
      </c>
      <c r="G2154" s="243"/>
      <c r="H2154" s="246">
        <v>1</v>
      </c>
      <c r="I2154" s="247"/>
      <c r="J2154" s="243"/>
      <c r="K2154" s="243"/>
      <c r="L2154" s="248"/>
      <c r="M2154" s="249"/>
      <c r="N2154" s="250"/>
      <c r="O2154" s="250"/>
      <c r="P2154" s="250"/>
      <c r="Q2154" s="250"/>
      <c r="R2154" s="250"/>
      <c r="S2154" s="250"/>
      <c r="T2154" s="251"/>
      <c r="U2154" s="14"/>
      <c r="V2154" s="14"/>
      <c r="W2154" s="14"/>
      <c r="X2154" s="14"/>
      <c r="Y2154" s="14"/>
      <c r="Z2154" s="14"/>
      <c r="AA2154" s="14"/>
      <c r="AB2154" s="14"/>
      <c r="AC2154" s="14"/>
      <c r="AD2154" s="14"/>
      <c r="AE2154" s="14"/>
      <c r="AT2154" s="252" t="s">
        <v>151</v>
      </c>
      <c r="AU2154" s="252" t="s">
        <v>80</v>
      </c>
      <c r="AV2154" s="14" t="s">
        <v>80</v>
      </c>
      <c r="AW2154" s="14" t="s">
        <v>33</v>
      </c>
      <c r="AX2154" s="14" t="s">
        <v>71</v>
      </c>
      <c r="AY2154" s="252" t="s">
        <v>140</v>
      </c>
    </row>
    <row r="2155" s="15" customFormat="1">
      <c r="A2155" s="15"/>
      <c r="B2155" s="253"/>
      <c r="C2155" s="254"/>
      <c r="D2155" s="233" t="s">
        <v>151</v>
      </c>
      <c r="E2155" s="255" t="s">
        <v>18</v>
      </c>
      <c r="F2155" s="256" t="s">
        <v>154</v>
      </c>
      <c r="G2155" s="254"/>
      <c r="H2155" s="257">
        <v>18.43</v>
      </c>
      <c r="I2155" s="258"/>
      <c r="J2155" s="254"/>
      <c r="K2155" s="254"/>
      <c r="L2155" s="259"/>
      <c r="M2155" s="260"/>
      <c r="N2155" s="261"/>
      <c r="O2155" s="261"/>
      <c r="P2155" s="261"/>
      <c r="Q2155" s="261"/>
      <c r="R2155" s="261"/>
      <c r="S2155" s="261"/>
      <c r="T2155" s="262"/>
      <c r="U2155" s="15"/>
      <c r="V2155" s="15"/>
      <c r="W2155" s="15"/>
      <c r="X2155" s="15"/>
      <c r="Y2155" s="15"/>
      <c r="Z2155" s="15"/>
      <c r="AA2155" s="15"/>
      <c r="AB2155" s="15"/>
      <c r="AC2155" s="15"/>
      <c r="AD2155" s="15"/>
      <c r="AE2155" s="15"/>
      <c r="AT2155" s="263" t="s">
        <v>151</v>
      </c>
      <c r="AU2155" s="263" t="s">
        <v>80</v>
      </c>
      <c r="AV2155" s="15" t="s">
        <v>147</v>
      </c>
      <c r="AW2155" s="15" t="s">
        <v>33</v>
      </c>
      <c r="AX2155" s="15" t="s">
        <v>78</v>
      </c>
      <c r="AY2155" s="263" t="s">
        <v>140</v>
      </c>
    </row>
    <row r="2156" s="12" customFormat="1" ht="22.8" customHeight="1">
      <c r="A2156" s="12"/>
      <c r="B2156" s="198"/>
      <c r="C2156" s="199"/>
      <c r="D2156" s="200" t="s">
        <v>70</v>
      </c>
      <c r="E2156" s="212" t="s">
        <v>1565</v>
      </c>
      <c r="F2156" s="212" t="s">
        <v>1566</v>
      </c>
      <c r="G2156" s="199"/>
      <c r="H2156" s="199"/>
      <c r="I2156" s="202"/>
      <c r="J2156" s="213">
        <f>BK2156</f>
        <v>0</v>
      </c>
      <c r="K2156" s="199"/>
      <c r="L2156" s="204"/>
      <c r="M2156" s="205"/>
      <c r="N2156" s="206"/>
      <c r="O2156" s="206"/>
      <c r="P2156" s="207">
        <f>SUM(P2157:P2214)</f>
        <v>0</v>
      </c>
      <c r="Q2156" s="206"/>
      <c r="R2156" s="207">
        <f>SUM(R2157:R2214)</f>
        <v>0.24642919999999996</v>
      </c>
      <c r="S2156" s="206"/>
      <c r="T2156" s="208">
        <f>SUM(T2157:T2214)</f>
        <v>0</v>
      </c>
      <c r="U2156" s="12"/>
      <c r="V2156" s="12"/>
      <c r="W2156" s="12"/>
      <c r="X2156" s="12"/>
      <c r="Y2156" s="12"/>
      <c r="Z2156" s="12"/>
      <c r="AA2156" s="12"/>
      <c r="AB2156" s="12"/>
      <c r="AC2156" s="12"/>
      <c r="AD2156" s="12"/>
      <c r="AE2156" s="12"/>
      <c r="AR2156" s="209" t="s">
        <v>80</v>
      </c>
      <c r="AT2156" s="210" t="s">
        <v>70</v>
      </c>
      <c r="AU2156" s="210" t="s">
        <v>78</v>
      </c>
      <c r="AY2156" s="209" t="s">
        <v>140</v>
      </c>
      <c r="BK2156" s="211">
        <f>SUM(BK2157:BK2214)</f>
        <v>0</v>
      </c>
    </row>
    <row r="2157" s="2" customFormat="1" ht="16.5" customHeight="1">
      <c r="A2157" s="40"/>
      <c r="B2157" s="41"/>
      <c r="C2157" s="214" t="s">
        <v>1567</v>
      </c>
      <c r="D2157" s="214" t="s">
        <v>142</v>
      </c>
      <c r="E2157" s="215" t="s">
        <v>1568</v>
      </c>
      <c r="F2157" s="216" t="s">
        <v>1569</v>
      </c>
      <c r="G2157" s="217" t="s">
        <v>145</v>
      </c>
      <c r="H2157" s="218">
        <v>472.27999999999997</v>
      </c>
      <c r="I2157" s="219"/>
      <c r="J2157" s="218">
        <f>ROUND(I2157*H2157,2)</f>
        <v>0</v>
      </c>
      <c r="K2157" s="216" t="s">
        <v>146</v>
      </c>
      <c r="L2157" s="46"/>
      <c r="M2157" s="220" t="s">
        <v>18</v>
      </c>
      <c r="N2157" s="221" t="s">
        <v>42</v>
      </c>
      <c r="O2157" s="86"/>
      <c r="P2157" s="222">
        <f>O2157*H2157</f>
        <v>0</v>
      </c>
      <c r="Q2157" s="222">
        <v>0.00020000000000000001</v>
      </c>
      <c r="R2157" s="222">
        <f>Q2157*H2157</f>
        <v>0.094455999999999998</v>
      </c>
      <c r="S2157" s="222">
        <v>0</v>
      </c>
      <c r="T2157" s="223">
        <f>S2157*H2157</f>
        <v>0</v>
      </c>
      <c r="U2157" s="40"/>
      <c r="V2157" s="40"/>
      <c r="W2157" s="40"/>
      <c r="X2157" s="40"/>
      <c r="Y2157" s="40"/>
      <c r="Z2157" s="40"/>
      <c r="AA2157" s="40"/>
      <c r="AB2157" s="40"/>
      <c r="AC2157" s="40"/>
      <c r="AD2157" s="40"/>
      <c r="AE2157" s="40"/>
      <c r="AR2157" s="224" t="s">
        <v>281</v>
      </c>
      <c r="AT2157" s="224" t="s">
        <v>142</v>
      </c>
      <c r="AU2157" s="224" t="s">
        <v>80</v>
      </c>
      <c r="AY2157" s="19" t="s">
        <v>140</v>
      </c>
      <c r="BE2157" s="225">
        <f>IF(N2157="základní",J2157,0)</f>
        <v>0</v>
      </c>
      <c r="BF2157" s="225">
        <f>IF(N2157="snížená",J2157,0)</f>
        <v>0</v>
      </c>
      <c r="BG2157" s="225">
        <f>IF(N2157="zákl. přenesená",J2157,0)</f>
        <v>0</v>
      </c>
      <c r="BH2157" s="225">
        <f>IF(N2157="sníž. přenesená",J2157,0)</f>
        <v>0</v>
      </c>
      <c r="BI2157" s="225">
        <f>IF(N2157="nulová",J2157,0)</f>
        <v>0</v>
      </c>
      <c r="BJ2157" s="19" t="s">
        <v>78</v>
      </c>
      <c r="BK2157" s="225">
        <f>ROUND(I2157*H2157,2)</f>
        <v>0</v>
      </c>
      <c r="BL2157" s="19" t="s">
        <v>281</v>
      </c>
      <c r="BM2157" s="224" t="s">
        <v>1570</v>
      </c>
    </row>
    <row r="2158" s="2" customFormat="1">
      <c r="A2158" s="40"/>
      <c r="B2158" s="41"/>
      <c r="C2158" s="42"/>
      <c r="D2158" s="226" t="s">
        <v>149</v>
      </c>
      <c r="E2158" s="42"/>
      <c r="F2158" s="227" t="s">
        <v>1571</v>
      </c>
      <c r="G2158" s="42"/>
      <c r="H2158" s="42"/>
      <c r="I2158" s="228"/>
      <c r="J2158" s="42"/>
      <c r="K2158" s="42"/>
      <c r="L2158" s="46"/>
      <c r="M2158" s="229"/>
      <c r="N2158" s="230"/>
      <c r="O2158" s="86"/>
      <c r="P2158" s="86"/>
      <c r="Q2158" s="86"/>
      <c r="R2158" s="86"/>
      <c r="S2158" s="86"/>
      <c r="T2158" s="87"/>
      <c r="U2158" s="40"/>
      <c r="V2158" s="40"/>
      <c r="W2158" s="40"/>
      <c r="X2158" s="40"/>
      <c r="Y2158" s="40"/>
      <c r="Z2158" s="40"/>
      <c r="AA2158" s="40"/>
      <c r="AB2158" s="40"/>
      <c r="AC2158" s="40"/>
      <c r="AD2158" s="40"/>
      <c r="AE2158" s="40"/>
      <c r="AT2158" s="19" t="s">
        <v>149</v>
      </c>
      <c r="AU2158" s="19" t="s">
        <v>80</v>
      </c>
    </row>
    <row r="2159" s="13" customFormat="1">
      <c r="A2159" s="13"/>
      <c r="B2159" s="231"/>
      <c r="C2159" s="232"/>
      <c r="D2159" s="233" t="s">
        <v>151</v>
      </c>
      <c r="E2159" s="234" t="s">
        <v>18</v>
      </c>
      <c r="F2159" s="235" t="s">
        <v>1572</v>
      </c>
      <c r="G2159" s="232"/>
      <c r="H2159" s="234" t="s">
        <v>18</v>
      </c>
      <c r="I2159" s="236"/>
      <c r="J2159" s="232"/>
      <c r="K2159" s="232"/>
      <c r="L2159" s="237"/>
      <c r="M2159" s="238"/>
      <c r="N2159" s="239"/>
      <c r="O2159" s="239"/>
      <c r="P2159" s="239"/>
      <c r="Q2159" s="239"/>
      <c r="R2159" s="239"/>
      <c r="S2159" s="239"/>
      <c r="T2159" s="240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T2159" s="241" t="s">
        <v>151</v>
      </c>
      <c r="AU2159" s="241" t="s">
        <v>80</v>
      </c>
      <c r="AV2159" s="13" t="s">
        <v>78</v>
      </c>
      <c r="AW2159" s="13" t="s">
        <v>33</v>
      </c>
      <c r="AX2159" s="13" t="s">
        <v>71</v>
      </c>
      <c r="AY2159" s="241" t="s">
        <v>140</v>
      </c>
    </row>
    <row r="2160" s="14" customFormat="1">
      <c r="A2160" s="14"/>
      <c r="B2160" s="242"/>
      <c r="C2160" s="243"/>
      <c r="D2160" s="233" t="s">
        <v>151</v>
      </c>
      <c r="E2160" s="244" t="s">
        <v>18</v>
      </c>
      <c r="F2160" s="245" t="s">
        <v>1573</v>
      </c>
      <c r="G2160" s="243"/>
      <c r="H2160" s="246">
        <v>37.609999999999999</v>
      </c>
      <c r="I2160" s="247"/>
      <c r="J2160" s="243"/>
      <c r="K2160" s="243"/>
      <c r="L2160" s="248"/>
      <c r="M2160" s="249"/>
      <c r="N2160" s="250"/>
      <c r="O2160" s="250"/>
      <c r="P2160" s="250"/>
      <c r="Q2160" s="250"/>
      <c r="R2160" s="250"/>
      <c r="S2160" s="250"/>
      <c r="T2160" s="251"/>
      <c r="U2160" s="14"/>
      <c r="V2160" s="14"/>
      <c r="W2160" s="14"/>
      <c r="X2160" s="14"/>
      <c r="Y2160" s="14"/>
      <c r="Z2160" s="14"/>
      <c r="AA2160" s="14"/>
      <c r="AB2160" s="14"/>
      <c r="AC2160" s="14"/>
      <c r="AD2160" s="14"/>
      <c r="AE2160" s="14"/>
      <c r="AT2160" s="252" t="s">
        <v>151</v>
      </c>
      <c r="AU2160" s="252" t="s">
        <v>80</v>
      </c>
      <c r="AV2160" s="14" t="s">
        <v>80</v>
      </c>
      <c r="AW2160" s="14" t="s">
        <v>33</v>
      </c>
      <c r="AX2160" s="14" t="s">
        <v>71</v>
      </c>
      <c r="AY2160" s="252" t="s">
        <v>140</v>
      </c>
    </row>
    <row r="2161" s="14" customFormat="1">
      <c r="A2161" s="14"/>
      <c r="B2161" s="242"/>
      <c r="C2161" s="243"/>
      <c r="D2161" s="233" t="s">
        <v>151</v>
      </c>
      <c r="E2161" s="244" t="s">
        <v>18</v>
      </c>
      <c r="F2161" s="245" t="s">
        <v>1574</v>
      </c>
      <c r="G2161" s="243"/>
      <c r="H2161" s="246">
        <v>434.67000000000002</v>
      </c>
      <c r="I2161" s="247"/>
      <c r="J2161" s="243"/>
      <c r="K2161" s="243"/>
      <c r="L2161" s="248"/>
      <c r="M2161" s="249"/>
      <c r="N2161" s="250"/>
      <c r="O2161" s="250"/>
      <c r="P2161" s="250"/>
      <c r="Q2161" s="250"/>
      <c r="R2161" s="250"/>
      <c r="S2161" s="250"/>
      <c r="T2161" s="251"/>
      <c r="U2161" s="14"/>
      <c r="V2161" s="14"/>
      <c r="W2161" s="14"/>
      <c r="X2161" s="14"/>
      <c r="Y2161" s="14"/>
      <c r="Z2161" s="14"/>
      <c r="AA2161" s="14"/>
      <c r="AB2161" s="14"/>
      <c r="AC2161" s="14"/>
      <c r="AD2161" s="14"/>
      <c r="AE2161" s="14"/>
      <c r="AT2161" s="252" t="s">
        <v>151</v>
      </c>
      <c r="AU2161" s="252" t="s">
        <v>80</v>
      </c>
      <c r="AV2161" s="14" t="s">
        <v>80</v>
      </c>
      <c r="AW2161" s="14" t="s">
        <v>33</v>
      </c>
      <c r="AX2161" s="14" t="s">
        <v>71</v>
      </c>
      <c r="AY2161" s="252" t="s">
        <v>140</v>
      </c>
    </row>
    <row r="2162" s="15" customFormat="1">
      <c r="A2162" s="15"/>
      <c r="B2162" s="253"/>
      <c r="C2162" s="254"/>
      <c r="D2162" s="233" t="s">
        <v>151</v>
      </c>
      <c r="E2162" s="255" t="s">
        <v>18</v>
      </c>
      <c r="F2162" s="256" t="s">
        <v>154</v>
      </c>
      <c r="G2162" s="254"/>
      <c r="H2162" s="257">
        <v>472.28000000000003</v>
      </c>
      <c r="I2162" s="258"/>
      <c r="J2162" s="254"/>
      <c r="K2162" s="254"/>
      <c r="L2162" s="259"/>
      <c r="M2162" s="260"/>
      <c r="N2162" s="261"/>
      <c r="O2162" s="261"/>
      <c r="P2162" s="261"/>
      <c r="Q2162" s="261"/>
      <c r="R2162" s="261"/>
      <c r="S2162" s="261"/>
      <c r="T2162" s="262"/>
      <c r="U2162" s="15"/>
      <c r="V2162" s="15"/>
      <c r="W2162" s="15"/>
      <c r="X2162" s="15"/>
      <c r="Y2162" s="15"/>
      <c r="Z2162" s="15"/>
      <c r="AA2162" s="15"/>
      <c r="AB2162" s="15"/>
      <c r="AC2162" s="15"/>
      <c r="AD2162" s="15"/>
      <c r="AE2162" s="15"/>
      <c r="AT2162" s="263" t="s">
        <v>151</v>
      </c>
      <c r="AU2162" s="263" t="s">
        <v>80</v>
      </c>
      <c r="AV2162" s="15" t="s">
        <v>147</v>
      </c>
      <c r="AW2162" s="15" t="s">
        <v>33</v>
      </c>
      <c r="AX2162" s="15" t="s">
        <v>78</v>
      </c>
      <c r="AY2162" s="263" t="s">
        <v>140</v>
      </c>
    </row>
    <row r="2163" s="2" customFormat="1" ht="24.15" customHeight="1">
      <c r="A2163" s="40"/>
      <c r="B2163" s="41"/>
      <c r="C2163" s="214" t="s">
        <v>1575</v>
      </c>
      <c r="D2163" s="214" t="s">
        <v>142</v>
      </c>
      <c r="E2163" s="215" t="s">
        <v>1576</v>
      </c>
      <c r="F2163" s="216" t="s">
        <v>1577</v>
      </c>
      <c r="G2163" s="217" t="s">
        <v>145</v>
      </c>
      <c r="H2163" s="218">
        <v>472.27999999999997</v>
      </c>
      <c r="I2163" s="219"/>
      <c r="J2163" s="218">
        <f>ROUND(I2163*H2163,2)</f>
        <v>0</v>
      </c>
      <c r="K2163" s="216" t="s">
        <v>146</v>
      </c>
      <c r="L2163" s="46"/>
      <c r="M2163" s="220" t="s">
        <v>18</v>
      </c>
      <c r="N2163" s="221" t="s">
        <v>42</v>
      </c>
      <c r="O2163" s="86"/>
      <c r="P2163" s="222">
        <f>O2163*H2163</f>
        <v>0</v>
      </c>
      <c r="Q2163" s="222">
        <v>0.00025999999999999998</v>
      </c>
      <c r="R2163" s="222">
        <f>Q2163*H2163</f>
        <v>0.12279279999999998</v>
      </c>
      <c r="S2163" s="222">
        <v>0</v>
      </c>
      <c r="T2163" s="223">
        <f>S2163*H2163</f>
        <v>0</v>
      </c>
      <c r="U2163" s="40"/>
      <c r="V2163" s="40"/>
      <c r="W2163" s="40"/>
      <c r="X2163" s="40"/>
      <c r="Y2163" s="40"/>
      <c r="Z2163" s="40"/>
      <c r="AA2163" s="40"/>
      <c r="AB2163" s="40"/>
      <c r="AC2163" s="40"/>
      <c r="AD2163" s="40"/>
      <c r="AE2163" s="40"/>
      <c r="AR2163" s="224" t="s">
        <v>281</v>
      </c>
      <c r="AT2163" s="224" t="s">
        <v>142</v>
      </c>
      <c r="AU2163" s="224" t="s">
        <v>80</v>
      </c>
      <c r="AY2163" s="19" t="s">
        <v>140</v>
      </c>
      <c r="BE2163" s="225">
        <f>IF(N2163="základní",J2163,0)</f>
        <v>0</v>
      </c>
      <c r="BF2163" s="225">
        <f>IF(N2163="snížená",J2163,0)</f>
        <v>0</v>
      </c>
      <c r="BG2163" s="225">
        <f>IF(N2163="zákl. přenesená",J2163,0)</f>
        <v>0</v>
      </c>
      <c r="BH2163" s="225">
        <f>IF(N2163="sníž. přenesená",J2163,0)</f>
        <v>0</v>
      </c>
      <c r="BI2163" s="225">
        <f>IF(N2163="nulová",J2163,0)</f>
        <v>0</v>
      </c>
      <c r="BJ2163" s="19" t="s">
        <v>78</v>
      </c>
      <c r="BK2163" s="225">
        <f>ROUND(I2163*H2163,2)</f>
        <v>0</v>
      </c>
      <c r="BL2163" s="19" t="s">
        <v>281</v>
      </c>
      <c r="BM2163" s="224" t="s">
        <v>1578</v>
      </c>
    </row>
    <row r="2164" s="2" customFormat="1">
      <c r="A2164" s="40"/>
      <c r="B2164" s="41"/>
      <c r="C2164" s="42"/>
      <c r="D2164" s="226" t="s">
        <v>149</v>
      </c>
      <c r="E2164" s="42"/>
      <c r="F2164" s="227" t="s">
        <v>1579</v>
      </c>
      <c r="G2164" s="42"/>
      <c r="H2164" s="42"/>
      <c r="I2164" s="228"/>
      <c r="J2164" s="42"/>
      <c r="K2164" s="42"/>
      <c r="L2164" s="46"/>
      <c r="M2164" s="229"/>
      <c r="N2164" s="230"/>
      <c r="O2164" s="86"/>
      <c r="P2164" s="86"/>
      <c r="Q2164" s="86"/>
      <c r="R2164" s="86"/>
      <c r="S2164" s="86"/>
      <c r="T2164" s="87"/>
      <c r="U2164" s="40"/>
      <c r="V2164" s="40"/>
      <c r="W2164" s="40"/>
      <c r="X2164" s="40"/>
      <c r="Y2164" s="40"/>
      <c r="Z2164" s="40"/>
      <c r="AA2164" s="40"/>
      <c r="AB2164" s="40"/>
      <c r="AC2164" s="40"/>
      <c r="AD2164" s="40"/>
      <c r="AE2164" s="40"/>
      <c r="AT2164" s="19" t="s">
        <v>149</v>
      </c>
      <c r="AU2164" s="19" t="s">
        <v>80</v>
      </c>
    </row>
    <row r="2165" s="13" customFormat="1">
      <c r="A2165" s="13"/>
      <c r="B2165" s="231"/>
      <c r="C2165" s="232"/>
      <c r="D2165" s="233" t="s">
        <v>151</v>
      </c>
      <c r="E2165" s="234" t="s">
        <v>18</v>
      </c>
      <c r="F2165" s="235" t="s">
        <v>1572</v>
      </c>
      <c r="G2165" s="232"/>
      <c r="H2165" s="234" t="s">
        <v>18</v>
      </c>
      <c r="I2165" s="236"/>
      <c r="J2165" s="232"/>
      <c r="K2165" s="232"/>
      <c r="L2165" s="237"/>
      <c r="M2165" s="238"/>
      <c r="N2165" s="239"/>
      <c r="O2165" s="239"/>
      <c r="P2165" s="239"/>
      <c r="Q2165" s="239"/>
      <c r="R2165" s="239"/>
      <c r="S2165" s="239"/>
      <c r="T2165" s="240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T2165" s="241" t="s">
        <v>151</v>
      </c>
      <c r="AU2165" s="241" t="s">
        <v>80</v>
      </c>
      <c r="AV2165" s="13" t="s">
        <v>78</v>
      </c>
      <c r="AW2165" s="13" t="s">
        <v>33</v>
      </c>
      <c r="AX2165" s="13" t="s">
        <v>71</v>
      </c>
      <c r="AY2165" s="241" t="s">
        <v>140</v>
      </c>
    </row>
    <row r="2166" s="14" customFormat="1">
      <c r="A2166" s="14"/>
      <c r="B2166" s="242"/>
      <c r="C2166" s="243"/>
      <c r="D2166" s="233" t="s">
        <v>151</v>
      </c>
      <c r="E2166" s="244" t="s">
        <v>18</v>
      </c>
      <c r="F2166" s="245" t="s">
        <v>1573</v>
      </c>
      <c r="G2166" s="243"/>
      <c r="H2166" s="246">
        <v>37.609999999999999</v>
      </c>
      <c r="I2166" s="247"/>
      <c r="J2166" s="243"/>
      <c r="K2166" s="243"/>
      <c r="L2166" s="248"/>
      <c r="M2166" s="249"/>
      <c r="N2166" s="250"/>
      <c r="O2166" s="250"/>
      <c r="P2166" s="250"/>
      <c r="Q2166" s="250"/>
      <c r="R2166" s="250"/>
      <c r="S2166" s="250"/>
      <c r="T2166" s="251"/>
      <c r="U2166" s="14"/>
      <c r="V2166" s="14"/>
      <c r="W2166" s="14"/>
      <c r="X2166" s="14"/>
      <c r="Y2166" s="14"/>
      <c r="Z2166" s="14"/>
      <c r="AA2166" s="14"/>
      <c r="AB2166" s="14"/>
      <c r="AC2166" s="14"/>
      <c r="AD2166" s="14"/>
      <c r="AE2166" s="14"/>
      <c r="AT2166" s="252" t="s">
        <v>151</v>
      </c>
      <c r="AU2166" s="252" t="s">
        <v>80</v>
      </c>
      <c r="AV2166" s="14" t="s">
        <v>80</v>
      </c>
      <c r="AW2166" s="14" t="s">
        <v>33</v>
      </c>
      <c r="AX2166" s="14" t="s">
        <v>71</v>
      </c>
      <c r="AY2166" s="252" t="s">
        <v>140</v>
      </c>
    </row>
    <row r="2167" s="14" customFormat="1">
      <c r="A2167" s="14"/>
      <c r="B2167" s="242"/>
      <c r="C2167" s="243"/>
      <c r="D2167" s="233" t="s">
        <v>151</v>
      </c>
      <c r="E2167" s="244" t="s">
        <v>18</v>
      </c>
      <c r="F2167" s="245" t="s">
        <v>1574</v>
      </c>
      <c r="G2167" s="243"/>
      <c r="H2167" s="246">
        <v>434.67000000000002</v>
      </c>
      <c r="I2167" s="247"/>
      <c r="J2167" s="243"/>
      <c r="K2167" s="243"/>
      <c r="L2167" s="248"/>
      <c r="M2167" s="249"/>
      <c r="N2167" s="250"/>
      <c r="O2167" s="250"/>
      <c r="P2167" s="250"/>
      <c r="Q2167" s="250"/>
      <c r="R2167" s="250"/>
      <c r="S2167" s="250"/>
      <c r="T2167" s="251"/>
      <c r="U2167" s="14"/>
      <c r="V2167" s="14"/>
      <c r="W2167" s="14"/>
      <c r="X2167" s="14"/>
      <c r="Y2167" s="14"/>
      <c r="Z2167" s="14"/>
      <c r="AA2167" s="14"/>
      <c r="AB2167" s="14"/>
      <c r="AC2167" s="14"/>
      <c r="AD2167" s="14"/>
      <c r="AE2167" s="14"/>
      <c r="AT2167" s="252" t="s">
        <v>151</v>
      </c>
      <c r="AU2167" s="252" t="s">
        <v>80</v>
      </c>
      <c r="AV2167" s="14" t="s">
        <v>80</v>
      </c>
      <c r="AW2167" s="14" t="s">
        <v>33</v>
      </c>
      <c r="AX2167" s="14" t="s">
        <v>71</v>
      </c>
      <c r="AY2167" s="252" t="s">
        <v>140</v>
      </c>
    </row>
    <row r="2168" s="15" customFormat="1">
      <c r="A2168" s="15"/>
      <c r="B2168" s="253"/>
      <c r="C2168" s="254"/>
      <c r="D2168" s="233" t="s">
        <v>151</v>
      </c>
      <c r="E2168" s="255" t="s">
        <v>18</v>
      </c>
      <c r="F2168" s="256" t="s">
        <v>154</v>
      </c>
      <c r="G2168" s="254"/>
      <c r="H2168" s="257">
        <v>472.28000000000003</v>
      </c>
      <c r="I2168" s="258"/>
      <c r="J2168" s="254"/>
      <c r="K2168" s="254"/>
      <c r="L2168" s="259"/>
      <c r="M2168" s="260"/>
      <c r="N2168" s="261"/>
      <c r="O2168" s="261"/>
      <c r="P2168" s="261"/>
      <c r="Q2168" s="261"/>
      <c r="R2168" s="261"/>
      <c r="S2168" s="261"/>
      <c r="T2168" s="262"/>
      <c r="U2168" s="15"/>
      <c r="V2168" s="15"/>
      <c r="W2168" s="15"/>
      <c r="X2168" s="15"/>
      <c r="Y2168" s="15"/>
      <c r="Z2168" s="15"/>
      <c r="AA2168" s="15"/>
      <c r="AB2168" s="15"/>
      <c r="AC2168" s="15"/>
      <c r="AD2168" s="15"/>
      <c r="AE2168" s="15"/>
      <c r="AT2168" s="263" t="s">
        <v>151</v>
      </c>
      <c r="AU2168" s="263" t="s">
        <v>80</v>
      </c>
      <c r="AV2168" s="15" t="s">
        <v>147</v>
      </c>
      <c r="AW2168" s="15" t="s">
        <v>33</v>
      </c>
      <c r="AX2168" s="15" t="s">
        <v>78</v>
      </c>
      <c r="AY2168" s="263" t="s">
        <v>140</v>
      </c>
    </row>
    <row r="2169" s="2" customFormat="1" ht="24.15" customHeight="1">
      <c r="A2169" s="40"/>
      <c r="B2169" s="41"/>
      <c r="C2169" s="214" t="s">
        <v>1580</v>
      </c>
      <c r="D2169" s="214" t="s">
        <v>142</v>
      </c>
      <c r="E2169" s="215" t="s">
        <v>1581</v>
      </c>
      <c r="F2169" s="216" t="s">
        <v>1582</v>
      </c>
      <c r="G2169" s="217" t="s">
        <v>345</v>
      </c>
      <c r="H2169" s="218">
        <v>40.719999999999999</v>
      </c>
      <c r="I2169" s="219"/>
      <c r="J2169" s="218">
        <f>ROUND(I2169*H2169,2)</f>
        <v>0</v>
      </c>
      <c r="K2169" s="216" t="s">
        <v>146</v>
      </c>
      <c r="L2169" s="46"/>
      <c r="M2169" s="220" t="s">
        <v>18</v>
      </c>
      <c r="N2169" s="221" t="s">
        <v>42</v>
      </c>
      <c r="O2169" s="86"/>
      <c r="P2169" s="222">
        <f>O2169*H2169</f>
        <v>0</v>
      </c>
      <c r="Q2169" s="222">
        <v>0.00025000000000000001</v>
      </c>
      <c r="R2169" s="222">
        <f>Q2169*H2169</f>
        <v>0.01018</v>
      </c>
      <c r="S2169" s="222">
        <v>0</v>
      </c>
      <c r="T2169" s="223">
        <f>S2169*H2169</f>
        <v>0</v>
      </c>
      <c r="U2169" s="40"/>
      <c r="V2169" s="40"/>
      <c r="W2169" s="40"/>
      <c r="X2169" s="40"/>
      <c r="Y2169" s="40"/>
      <c r="Z2169" s="40"/>
      <c r="AA2169" s="40"/>
      <c r="AB2169" s="40"/>
      <c r="AC2169" s="40"/>
      <c r="AD2169" s="40"/>
      <c r="AE2169" s="40"/>
      <c r="AR2169" s="224" t="s">
        <v>281</v>
      </c>
      <c r="AT2169" s="224" t="s">
        <v>142</v>
      </c>
      <c r="AU2169" s="224" t="s">
        <v>80</v>
      </c>
      <c r="AY2169" s="19" t="s">
        <v>140</v>
      </c>
      <c r="BE2169" s="225">
        <f>IF(N2169="základní",J2169,0)</f>
        <v>0</v>
      </c>
      <c r="BF2169" s="225">
        <f>IF(N2169="snížená",J2169,0)</f>
        <v>0</v>
      </c>
      <c r="BG2169" s="225">
        <f>IF(N2169="zákl. přenesená",J2169,0)</f>
        <v>0</v>
      </c>
      <c r="BH2169" s="225">
        <f>IF(N2169="sníž. přenesená",J2169,0)</f>
        <v>0</v>
      </c>
      <c r="BI2169" s="225">
        <f>IF(N2169="nulová",J2169,0)</f>
        <v>0</v>
      </c>
      <c r="BJ2169" s="19" t="s">
        <v>78</v>
      </c>
      <c r="BK2169" s="225">
        <f>ROUND(I2169*H2169,2)</f>
        <v>0</v>
      </c>
      <c r="BL2169" s="19" t="s">
        <v>281</v>
      </c>
      <c r="BM2169" s="224" t="s">
        <v>1583</v>
      </c>
    </row>
    <row r="2170" s="2" customFormat="1">
      <c r="A2170" s="40"/>
      <c r="B2170" s="41"/>
      <c r="C2170" s="42"/>
      <c r="D2170" s="226" t="s">
        <v>149</v>
      </c>
      <c r="E2170" s="42"/>
      <c r="F2170" s="227" t="s">
        <v>1584</v>
      </c>
      <c r="G2170" s="42"/>
      <c r="H2170" s="42"/>
      <c r="I2170" s="228"/>
      <c r="J2170" s="42"/>
      <c r="K2170" s="42"/>
      <c r="L2170" s="46"/>
      <c r="M2170" s="229"/>
      <c r="N2170" s="230"/>
      <c r="O2170" s="86"/>
      <c r="P2170" s="86"/>
      <c r="Q2170" s="86"/>
      <c r="R2170" s="86"/>
      <c r="S2170" s="86"/>
      <c r="T2170" s="87"/>
      <c r="U2170" s="40"/>
      <c r="V2170" s="40"/>
      <c r="W2170" s="40"/>
      <c r="X2170" s="40"/>
      <c r="Y2170" s="40"/>
      <c r="Z2170" s="40"/>
      <c r="AA2170" s="40"/>
      <c r="AB2170" s="40"/>
      <c r="AC2170" s="40"/>
      <c r="AD2170" s="40"/>
      <c r="AE2170" s="40"/>
      <c r="AT2170" s="19" t="s">
        <v>149</v>
      </c>
      <c r="AU2170" s="19" t="s">
        <v>80</v>
      </c>
    </row>
    <row r="2171" s="13" customFormat="1">
      <c r="A2171" s="13"/>
      <c r="B2171" s="231"/>
      <c r="C2171" s="232"/>
      <c r="D2171" s="233" t="s">
        <v>151</v>
      </c>
      <c r="E2171" s="234" t="s">
        <v>18</v>
      </c>
      <c r="F2171" s="235" t="s">
        <v>1585</v>
      </c>
      <c r="G2171" s="232"/>
      <c r="H2171" s="234" t="s">
        <v>18</v>
      </c>
      <c r="I2171" s="236"/>
      <c r="J2171" s="232"/>
      <c r="K2171" s="232"/>
      <c r="L2171" s="237"/>
      <c r="M2171" s="238"/>
      <c r="N2171" s="239"/>
      <c r="O2171" s="239"/>
      <c r="P2171" s="239"/>
      <c r="Q2171" s="239"/>
      <c r="R2171" s="239"/>
      <c r="S2171" s="239"/>
      <c r="T2171" s="240"/>
      <c r="U2171" s="13"/>
      <c r="V2171" s="13"/>
      <c r="W2171" s="13"/>
      <c r="X2171" s="13"/>
      <c r="Y2171" s="13"/>
      <c r="Z2171" s="13"/>
      <c r="AA2171" s="13"/>
      <c r="AB2171" s="13"/>
      <c r="AC2171" s="13"/>
      <c r="AD2171" s="13"/>
      <c r="AE2171" s="13"/>
      <c r="AT2171" s="241" t="s">
        <v>151</v>
      </c>
      <c r="AU2171" s="241" t="s">
        <v>80</v>
      </c>
      <c r="AV2171" s="13" t="s">
        <v>78</v>
      </c>
      <c r="AW2171" s="13" t="s">
        <v>33</v>
      </c>
      <c r="AX2171" s="13" t="s">
        <v>71</v>
      </c>
      <c r="AY2171" s="241" t="s">
        <v>140</v>
      </c>
    </row>
    <row r="2172" s="13" customFormat="1">
      <c r="A2172" s="13"/>
      <c r="B2172" s="231"/>
      <c r="C2172" s="232"/>
      <c r="D2172" s="233" t="s">
        <v>151</v>
      </c>
      <c r="E2172" s="234" t="s">
        <v>18</v>
      </c>
      <c r="F2172" s="235" t="s">
        <v>628</v>
      </c>
      <c r="G2172" s="232"/>
      <c r="H2172" s="234" t="s">
        <v>18</v>
      </c>
      <c r="I2172" s="236"/>
      <c r="J2172" s="232"/>
      <c r="K2172" s="232"/>
      <c r="L2172" s="237"/>
      <c r="M2172" s="238"/>
      <c r="N2172" s="239"/>
      <c r="O2172" s="239"/>
      <c r="P2172" s="239"/>
      <c r="Q2172" s="239"/>
      <c r="R2172" s="239"/>
      <c r="S2172" s="239"/>
      <c r="T2172" s="240"/>
      <c r="U2172" s="13"/>
      <c r="V2172" s="13"/>
      <c r="W2172" s="13"/>
      <c r="X2172" s="13"/>
      <c r="Y2172" s="13"/>
      <c r="Z2172" s="13"/>
      <c r="AA2172" s="13"/>
      <c r="AB2172" s="13"/>
      <c r="AC2172" s="13"/>
      <c r="AD2172" s="13"/>
      <c r="AE2172" s="13"/>
      <c r="AT2172" s="241" t="s">
        <v>151</v>
      </c>
      <c r="AU2172" s="241" t="s">
        <v>80</v>
      </c>
      <c r="AV2172" s="13" t="s">
        <v>78</v>
      </c>
      <c r="AW2172" s="13" t="s">
        <v>33</v>
      </c>
      <c r="AX2172" s="13" t="s">
        <v>71</v>
      </c>
      <c r="AY2172" s="241" t="s">
        <v>140</v>
      </c>
    </row>
    <row r="2173" s="14" customFormat="1">
      <c r="A2173" s="14"/>
      <c r="B2173" s="242"/>
      <c r="C2173" s="243"/>
      <c r="D2173" s="233" t="s">
        <v>151</v>
      </c>
      <c r="E2173" s="244" t="s">
        <v>18</v>
      </c>
      <c r="F2173" s="245" t="s">
        <v>1586</v>
      </c>
      <c r="G2173" s="243"/>
      <c r="H2173" s="246">
        <v>5.5800000000000001</v>
      </c>
      <c r="I2173" s="247"/>
      <c r="J2173" s="243"/>
      <c r="K2173" s="243"/>
      <c r="L2173" s="248"/>
      <c r="M2173" s="249"/>
      <c r="N2173" s="250"/>
      <c r="O2173" s="250"/>
      <c r="P2173" s="250"/>
      <c r="Q2173" s="250"/>
      <c r="R2173" s="250"/>
      <c r="S2173" s="250"/>
      <c r="T2173" s="251"/>
      <c r="U2173" s="14"/>
      <c r="V2173" s="14"/>
      <c r="W2173" s="14"/>
      <c r="X2173" s="14"/>
      <c r="Y2173" s="14"/>
      <c r="Z2173" s="14"/>
      <c r="AA2173" s="14"/>
      <c r="AB2173" s="14"/>
      <c r="AC2173" s="14"/>
      <c r="AD2173" s="14"/>
      <c r="AE2173" s="14"/>
      <c r="AT2173" s="252" t="s">
        <v>151</v>
      </c>
      <c r="AU2173" s="252" t="s">
        <v>80</v>
      </c>
      <c r="AV2173" s="14" t="s">
        <v>80</v>
      </c>
      <c r="AW2173" s="14" t="s">
        <v>33</v>
      </c>
      <c r="AX2173" s="14" t="s">
        <v>71</v>
      </c>
      <c r="AY2173" s="252" t="s">
        <v>140</v>
      </c>
    </row>
    <row r="2174" s="14" customFormat="1">
      <c r="A2174" s="14"/>
      <c r="B2174" s="242"/>
      <c r="C2174" s="243"/>
      <c r="D2174" s="233" t="s">
        <v>151</v>
      </c>
      <c r="E2174" s="244" t="s">
        <v>18</v>
      </c>
      <c r="F2174" s="245" t="s">
        <v>1586</v>
      </c>
      <c r="G2174" s="243"/>
      <c r="H2174" s="246">
        <v>5.5800000000000001</v>
      </c>
      <c r="I2174" s="247"/>
      <c r="J2174" s="243"/>
      <c r="K2174" s="243"/>
      <c r="L2174" s="248"/>
      <c r="M2174" s="249"/>
      <c r="N2174" s="250"/>
      <c r="O2174" s="250"/>
      <c r="P2174" s="250"/>
      <c r="Q2174" s="250"/>
      <c r="R2174" s="250"/>
      <c r="S2174" s="250"/>
      <c r="T2174" s="251"/>
      <c r="U2174" s="14"/>
      <c r="V2174" s="14"/>
      <c r="W2174" s="14"/>
      <c r="X2174" s="14"/>
      <c r="Y2174" s="14"/>
      <c r="Z2174" s="14"/>
      <c r="AA2174" s="14"/>
      <c r="AB2174" s="14"/>
      <c r="AC2174" s="14"/>
      <c r="AD2174" s="14"/>
      <c r="AE2174" s="14"/>
      <c r="AT2174" s="252" t="s">
        <v>151</v>
      </c>
      <c r="AU2174" s="252" t="s">
        <v>80</v>
      </c>
      <c r="AV2174" s="14" t="s">
        <v>80</v>
      </c>
      <c r="AW2174" s="14" t="s">
        <v>33</v>
      </c>
      <c r="AX2174" s="14" t="s">
        <v>71</v>
      </c>
      <c r="AY2174" s="252" t="s">
        <v>140</v>
      </c>
    </row>
    <row r="2175" s="14" customFormat="1">
      <c r="A2175" s="14"/>
      <c r="B2175" s="242"/>
      <c r="C2175" s="243"/>
      <c r="D2175" s="233" t="s">
        <v>151</v>
      </c>
      <c r="E2175" s="244" t="s">
        <v>18</v>
      </c>
      <c r="F2175" s="245" t="s">
        <v>1587</v>
      </c>
      <c r="G2175" s="243"/>
      <c r="H2175" s="246">
        <v>1.3999999999999999</v>
      </c>
      <c r="I2175" s="247"/>
      <c r="J2175" s="243"/>
      <c r="K2175" s="243"/>
      <c r="L2175" s="248"/>
      <c r="M2175" s="249"/>
      <c r="N2175" s="250"/>
      <c r="O2175" s="250"/>
      <c r="P2175" s="250"/>
      <c r="Q2175" s="250"/>
      <c r="R2175" s="250"/>
      <c r="S2175" s="250"/>
      <c r="T2175" s="251"/>
      <c r="U2175" s="14"/>
      <c r="V2175" s="14"/>
      <c r="W2175" s="14"/>
      <c r="X2175" s="14"/>
      <c r="Y2175" s="14"/>
      <c r="Z2175" s="14"/>
      <c r="AA2175" s="14"/>
      <c r="AB2175" s="14"/>
      <c r="AC2175" s="14"/>
      <c r="AD2175" s="14"/>
      <c r="AE2175" s="14"/>
      <c r="AT2175" s="252" t="s">
        <v>151</v>
      </c>
      <c r="AU2175" s="252" t="s">
        <v>80</v>
      </c>
      <c r="AV2175" s="14" t="s">
        <v>80</v>
      </c>
      <c r="AW2175" s="14" t="s">
        <v>33</v>
      </c>
      <c r="AX2175" s="14" t="s">
        <v>71</v>
      </c>
      <c r="AY2175" s="252" t="s">
        <v>140</v>
      </c>
    </row>
    <row r="2176" s="14" customFormat="1">
      <c r="A2176" s="14"/>
      <c r="B2176" s="242"/>
      <c r="C2176" s="243"/>
      <c r="D2176" s="233" t="s">
        <v>151</v>
      </c>
      <c r="E2176" s="244" t="s">
        <v>18</v>
      </c>
      <c r="F2176" s="245" t="s">
        <v>1588</v>
      </c>
      <c r="G2176" s="243"/>
      <c r="H2176" s="246">
        <v>2.52</v>
      </c>
      <c r="I2176" s="247"/>
      <c r="J2176" s="243"/>
      <c r="K2176" s="243"/>
      <c r="L2176" s="248"/>
      <c r="M2176" s="249"/>
      <c r="N2176" s="250"/>
      <c r="O2176" s="250"/>
      <c r="P2176" s="250"/>
      <c r="Q2176" s="250"/>
      <c r="R2176" s="250"/>
      <c r="S2176" s="250"/>
      <c r="T2176" s="251"/>
      <c r="U2176" s="14"/>
      <c r="V2176" s="14"/>
      <c r="W2176" s="14"/>
      <c r="X2176" s="14"/>
      <c r="Y2176" s="14"/>
      <c r="Z2176" s="14"/>
      <c r="AA2176" s="14"/>
      <c r="AB2176" s="14"/>
      <c r="AC2176" s="14"/>
      <c r="AD2176" s="14"/>
      <c r="AE2176" s="14"/>
      <c r="AT2176" s="252" t="s">
        <v>151</v>
      </c>
      <c r="AU2176" s="252" t="s">
        <v>80</v>
      </c>
      <c r="AV2176" s="14" t="s">
        <v>80</v>
      </c>
      <c r="AW2176" s="14" t="s">
        <v>33</v>
      </c>
      <c r="AX2176" s="14" t="s">
        <v>71</v>
      </c>
      <c r="AY2176" s="252" t="s">
        <v>140</v>
      </c>
    </row>
    <row r="2177" s="14" customFormat="1">
      <c r="A2177" s="14"/>
      <c r="B2177" s="242"/>
      <c r="C2177" s="243"/>
      <c r="D2177" s="233" t="s">
        <v>151</v>
      </c>
      <c r="E2177" s="244" t="s">
        <v>18</v>
      </c>
      <c r="F2177" s="245" t="s">
        <v>1589</v>
      </c>
      <c r="G2177" s="243"/>
      <c r="H2177" s="246">
        <v>2.7599999999999998</v>
      </c>
      <c r="I2177" s="247"/>
      <c r="J2177" s="243"/>
      <c r="K2177" s="243"/>
      <c r="L2177" s="248"/>
      <c r="M2177" s="249"/>
      <c r="N2177" s="250"/>
      <c r="O2177" s="250"/>
      <c r="P2177" s="250"/>
      <c r="Q2177" s="250"/>
      <c r="R2177" s="250"/>
      <c r="S2177" s="250"/>
      <c r="T2177" s="251"/>
      <c r="U2177" s="14"/>
      <c r="V2177" s="14"/>
      <c r="W2177" s="14"/>
      <c r="X2177" s="14"/>
      <c r="Y2177" s="14"/>
      <c r="Z2177" s="14"/>
      <c r="AA2177" s="14"/>
      <c r="AB2177" s="14"/>
      <c r="AC2177" s="14"/>
      <c r="AD2177" s="14"/>
      <c r="AE2177" s="14"/>
      <c r="AT2177" s="252" t="s">
        <v>151</v>
      </c>
      <c r="AU2177" s="252" t="s">
        <v>80</v>
      </c>
      <c r="AV2177" s="14" t="s">
        <v>80</v>
      </c>
      <c r="AW2177" s="14" t="s">
        <v>33</v>
      </c>
      <c r="AX2177" s="14" t="s">
        <v>71</v>
      </c>
      <c r="AY2177" s="252" t="s">
        <v>140</v>
      </c>
    </row>
    <row r="2178" s="14" customFormat="1">
      <c r="A2178" s="14"/>
      <c r="B2178" s="242"/>
      <c r="C2178" s="243"/>
      <c r="D2178" s="233" t="s">
        <v>151</v>
      </c>
      <c r="E2178" s="244" t="s">
        <v>18</v>
      </c>
      <c r="F2178" s="245" t="s">
        <v>1589</v>
      </c>
      <c r="G2178" s="243"/>
      <c r="H2178" s="246">
        <v>2.7599999999999998</v>
      </c>
      <c r="I2178" s="247"/>
      <c r="J2178" s="243"/>
      <c r="K2178" s="243"/>
      <c r="L2178" s="248"/>
      <c r="M2178" s="249"/>
      <c r="N2178" s="250"/>
      <c r="O2178" s="250"/>
      <c r="P2178" s="250"/>
      <c r="Q2178" s="250"/>
      <c r="R2178" s="250"/>
      <c r="S2178" s="250"/>
      <c r="T2178" s="251"/>
      <c r="U2178" s="14"/>
      <c r="V2178" s="14"/>
      <c r="W2178" s="14"/>
      <c r="X2178" s="14"/>
      <c r="Y2178" s="14"/>
      <c r="Z2178" s="14"/>
      <c r="AA2178" s="14"/>
      <c r="AB2178" s="14"/>
      <c r="AC2178" s="14"/>
      <c r="AD2178" s="14"/>
      <c r="AE2178" s="14"/>
      <c r="AT2178" s="252" t="s">
        <v>151</v>
      </c>
      <c r="AU2178" s="252" t="s">
        <v>80</v>
      </c>
      <c r="AV2178" s="14" t="s">
        <v>80</v>
      </c>
      <c r="AW2178" s="14" t="s">
        <v>33</v>
      </c>
      <c r="AX2178" s="14" t="s">
        <v>71</v>
      </c>
      <c r="AY2178" s="252" t="s">
        <v>140</v>
      </c>
    </row>
    <row r="2179" s="14" customFormat="1">
      <c r="A2179" s="14"/>
      <c r="B2179" s="242"/>
      <c r="C2179" s="243"/>
      <c r="D2179" s="233" t="s">
        <v>151</v>
      </c>
      <c r="E2179" s="244" t="s">
        <v>18</v>
      </c>
      <c r="F2179" s="245" t="s">
        <v>1590</v>
      </c>
      <c r="G2179" s="243"/>
      <c r="H2179" s="246">
        <v>1.72</v>
      </c>
      <c r="I2179" s="247"/>
      <c r="J2179" s="243"/>
      <c r="K2179" s="243"/>
      <c r="L2179" s="248"/>
      <c r="M2179" s="249"/>
      <c r="N2179" s="250"/>
      <c r="O2179" s="250"/>
      <c r="P2179" s="250"/>
      <c r="Q2179" s="250"/>
      <c r="R2179" s="250"/>
      <c r="S2179" s="250"/>
      <c r="T2179" s="251"/>
      <c r="U2179" s="14"/>
      <c r="V2179" s="14"/>
      <c r="W2179" s="14"/>
      <c r="X2179" s="14"/>
      <c r="Y2179" s="14"/>
      <c r="Z2179" s="14"/>
      <c r="AA2179" s="14"/>
      <c r="AB2179" s="14"/>
      <c r="AC2179" s="14"/>
      <c r="AD2179" s="14"/>
      <c r="AE2179" s="14"/>
      <c r="AT2179" s="252" t="s">
        <v>151</v>
      </c>
      <c r="AU2179" s="252" t="s">
        <v>80</v>
      </c>
      <c r="AV2179" s="14" t="s">
        <v>80</v>
      </c>
      <c r="AW2179" s="14" t="s">
        <v>33</v>
      </c>
      <c r="AX2179" s="14" t="s">
        <v>71</v>
      </c>
      <c r="AY2179" s="252" t="s">
        <v>140</v>
      </c>
    </row>
    <row r="2180" s="14" customFormat="1">
      <c r="A2180" s="14"/>
      <c r="B2180" s="242"/>
      <c r="C2180" s="243"/>
      <c r="D2180" s="233" t="s">
        <v>151</v>
      </c>
      <c r="E2180" s="244" t="s">
        <v>18</v>
      </c>
      <c r="F2180" s="245" t="s">
        <v>1591</v>
      </c>
      <c r="G2180" s="243"/>
      <c r="H2180" s="246">
        <v>1.96</v>
      </c>
      <c r="I2180" s="247"/>
      <c r="J2180" s="243"/>
      <c r="K2180" s="243"/>
      <c r="L2180" s="248"/>
      <c r="M2180" s="249"/>
      <c r="N2180" s="250"/>
      <c r="O2180" s="250"/>
      <c r="P2180" s="250"/>
      <c r="Q2180" s="250"/>
      <c r="R2180" s="250"/>
      <c r="S2180" s="250"/>
      <c r="T2180" s="251"/>
      <c r="U2180" s="14"/>
      <c r="V2180" s="14"/>
      <c r="W2180" s="14"/>
      <c r="X2180" s="14"/>
      <c r="Y2180" s="14"/>
      <c r="Z2180" s="14"/>
      <c r="AA2180" s="14"/>
      <c r="AB2180" s="14"/>
      <c r="AC2180" s="14"/>
      <c r="AD2180" s="14"/>
      <c r="AE2180" s="14"/>
      <c r="AT2180" s="252" t="s">
        <v>151</v>
      </c>
      <c r="AU2180" s="252" t="s">
        <v>80</v>
      </c>
      <c r="AV2180" s="14" t="s">
        <v>80</v>
      </c>
      <c r="AW2180" s="14" t="s">
        <v>33</v>
      </c>
      <c r="AX2180" s="14" t="s">
        <v>71</v>
      </c>
      <c r="AY2180" s="252" t="s">
        <v>140</v>
      </c>
    </row>
    <row r="2181" s="14" customFormat="1">
      <c r="A2181" s="14"/>
      <c r="B2181" s="242"/>
      <c r="C2181" s="243"/>
      <c r="D2181" s="233" t="s">
        <v>151</v>
      </c>
      <c r="E2181" s="244" t="s">
        <v>18</v>
      </c>
      <c r="F2181" s="245" t="s">
        <v>1591</v>
      </c>
      <c r="G2181" s="243"/>
      <c r="H2181" s="246">
        <v>1.96</v>
      </c>
      <c r="I2181" s="247"/>
      <c r="J2181" s="243"/>
      <c r="K2181" s="243"/>
      <c r="L2181" s="248"/>
      <c r="M2181" s="249"/>
      <c r="N2181" s="250"/>
      <c r="O2181" s="250"/>
      <c r="P2181" s="250"/>
      <c r="Q2181" s="250"/>
      <c r="R2181" s="250"/>
      <c r="S2181" s="250"/>
      <c r="T2181" s="251"/>
      <c r="U2181" s="14"/>
      <c r="V2181" s="14"/>
      <c r="W2181" s="14"/>
      <c r="X2181" s="14"/>
      <c r="Y2181" s="14"/>
      <c r="Z2181" s="14"/>
      <c r="AA2181" s="14"/>
      <c r="AB2181" s="14"/>
      <c r="AC2181" s="14"/>
      <c r="AD2181" s="14"/>
      <c r="AE2181" s="14"/>
      <c r="AT2181" s="252" t="s">
        <v>151</v>
      </c>
      <c r="AU2181" s="252" t="s">
        <v>80</v>
      </c>
      <c r="AV2181" s="14" t="s">
        <v>80</v>
      </c>
      <c r="AW2181" s="14" t="s">
        <v>33</v>
      </c>
      <c r="AX2181" s="14" t="s">
        <v>71</v>
      </c>
      <c r="AY2181" s="252" t="s">
        <v>140</v>
      </c>
    </row>
    <row r="2182" s="14" customFormat="1">
      <c r="A2182" s="14"/>
      <c r="B2182" s="242"/>
      <c r="C2182" s="243"/>
      <c r="D2182" s="233" t="s">
        <v>151</v>
      </c>
      <c r="E2182" s="244" t="s">
        <v>18</v>
      </c>
      <c r="F2182" s="245" t="s">
        <v>1592</v>
      </c>
      <c r="G2182" s="243"/>
      <c r="H2182" s="246">
        <v>1.3200000000000001</v>
      </c>
      <c r="I2182" s="247"/>
      <c r="J2182" s="243"/>
      <c r="K2182" s="243"/>
      <c r="L2182" s="248"/>
      <c r="M2182" s="249"/>
      <c r="N2182" s="250"/>
      <c r="O2182" s="250"/>
      <c r="P2182" s="250"/>
      <c r="Q2182" s="250"/>
      <c r="R2182" s="250"/>
      <c r="S2182" s="250"/>
      <c r="T2182" s="251"/>
      <c r="U2182" s="14"/>
      <c r="V2182" s="14"/>
      <c r="W2182" s="14"/>
      <c r="X2182" s="14"/>
      <c r="Y2182" s="14"/>
      <c r="Z2182" s="14"/>
      <c r="AA2182" s="14"/>
      <c r="AB2182" s="14"/>
      <c r="AC2182" s="14"/>
      <c r="AD2182" s="14"/>
      <c r="AE2182" s="14"/>
      <c r="AT2182" s="252" t="s">
        <v>151</v>
      </c>
      <c r="AU2182" s="252" t="s">
        <v>80</v>
      </c>
      <c r="AV2182" s="14" t="s">
        <v>80</v>
      </c>
      <c r="AW2182" s="14" t="s">
        <v>33</v>
      </c>
      <c r="AX2182" s="14" t="s">
        <v>71</v>
      </c>
      <c r="AY2182" s="252" t="s">
        <v>140</v>
      </c>
    </row>
    <row r="2183" s="14" customFormat="1">
      <c r="A2183" s="14"/>
      <c r="B2183" s="242"/>
      <c r="C2183" s="243"/>
      <c r="D2183" s="233" t="s">
        <v>151</v>
      </c>
      <c r="E2183" s="244" t="s">
        <v>18</v>
      </c>
      <c r="F2183" s="245" t="s">
        <v>1592</v>
      </c>
      <c r="G2183" s="243"/>
      <c r="H2183" s="246">
        <v>1.3200000000000001</v>
      </c>
      <c r="I2183" s="247"/>
      <c r="J2183" s="243"/>
      <c r="K2183" s="243"/>
      <c r="L2183" s="248"/>
      <c r="M2183" s="249"/>
      <c r="N2183" s="250"/>
      <c r="O2183" s="250"/>
      <c r="P2183" s="250"/>
      <c r="Q2183" s="250"/>
      <c r="R2183" s="250"/>
      <c r="S2183" s="250"/>
      <c r="T2183" s="251"/>
      <c r="U2183" s="14"/>
      <c r="V2183" s="14"/>
      <c r="W2183" s="14"/>
      <c r="X2183" s="14"/>
      <c r="Y2183" s="14"/>
      <c r="Z2183" s="14"/>
      <c r="AA2183" s="14"/>
      <c r="AB2183" s="14"/>
      <c r="AC2183" s="14"/>
      <c r="AD2183" s="14"/>
      <c r="AE2183" s="14"/>
      <c r="AT2183" s="252" t="s">
        <v>151</v>
      </c>
      <c r="AU2183" s="252" t="s">
        <v>80</v>
      </c>
      <c r="AV2183" s="14" t="s">
        <v>80</v>
      </c>
      <c r="AW2183" s="14" t="s">
        <v>33</v>
      </c>
      <c r="AX2183" s="14" t="s">
        <v>71</v>
      </c>
      <c r="AY2183" s="252" t="s">
        <v>140</v>
      </c>
    </row>
    <row r="2184" s="14" customFormat="1">
      <c r="A2184" s="14"/>
      <c r="B2184" s="242"/>
      <c r="C2184" s="243"/>
      <c r="D2184" s="233" t="s">
        <v>151</v>
      </c>
      <c r="E2184" s="244" t="s">
        <v>18</v>
      </c>
      <c r="F2184" s="245" t="s">
        <v>1593</v>
      </c>
      <c r="G2184" s="243"/>
      <c r="H2184" s="246">
        <v>11.84</v>
      </c>
      <c r="I2184" s="247"/>
      <c r="J2184" s="243"/>
      <c r="K2184" s="243"/>
      <c r="L2184" s="248"/>
      <c r="M2184" s="249"/>
      <c r="N2184" s="250"/>
      <c r="O2184" s="250"/>
      <c r="P2184" s="250"/>
      <c r="Q2184" s="250"/>
      <c r="R2184" s="250"/>
      <c r="S2184" s="250"/>
      <c r="T2184" s="251"/>
      <c r="U2184" s="14"/>
      <c r="V2184" s="14"/>
      <c r="W2184" s="14"/>
      <c r="X2184" s="14"/>
      <c r="Y2184" s="14"/>
      <c r="Z2184" s="14"/>
      <c r="AA2184" s="14"/>
      <c r="AB2184" s="14"/>
      <c r="AC2184" s="14"/>
      <c r="AD2184" s="14"/>
      <c r="AE2184" s="14"/>
      <c r="AT2184" s="252" t="s">
        <v>151</v>
      </c>
      <c r="AU2184" s="252" t="s">
        <v>80</v>
      </c>
      <c r="AV2184" s="14" t="s">
        <v>80</v>
      </c>
      <c r="AW2184" s="14" t="s">
        <v>33</v>
      </c>
      <c r="AX2184" s="14" t="s">
        <v>71</v>
      </c>
      <c r="AY2184" s="252" t="s">
        <v>140</v>
      </c>
    </row>
    <row r="2185" s="15" customFormat="1">
      <c r="A2185" s="15"/>
      <c r="B2185" s="253"/>
      <c r="C2185" s="254"/>
      <c r="D2185" s="233" t="s">
        <v>151</v>
      </c>
      <c r="E2185" s="255" t="s">
        <v>18</v>
      </c>
      <c r="F2185" s="256" t="s">
        <v>154</v>
      </c>
      <c r="G2185" s="254"/>
      <c r="H2185" s="257">
        <v>40.719999999999999</v>
      </c>
      <c r="I2185" s="258"/>
      <c r="J2185" s="254"/>
      <c r="K2185" s="254"/>
      <c r="L2185" s="259"/>
      <c r="M2185" s="260"/>
      <c r="N2185" s="261"/>
      <c r="O2185" s="261"/>
      <c r="P2185" s="261"/>
      <c r="Q2185" s="261"/>
      <c r="R2185" s="261"/>
      <c r="S2185" s="261"/>
      <c r="T2185" s="262"/>
      <c r="U2185" s="15"/>
      <c r="V2185" s="15"/>
      <c r="W2185" s="15"/>
      <c r="X2185" s="15"/>
      <c r="Y2185" s="15"/>
      <c r="Z2185" s="15"/>
      <c r="AA2185" s="15"/>
      <c r="AB2185" s="15"/>
      <c r="AC2185" s="15"/>
      <c r="AD2185" s="15"/>
      <c r="AE2185" s="15"/>
      <c r="AT2185" s="263" t="s">
        <v>151</v>
      </c>
      <c r="AU2185" s="263" t="s">
        <v>80</v>
      </c>
      <c r="AV2185" s="15" t="s">
        <v>147</v>
      </c>
      <c r="AW2185" s="15" t="s">
        <v>33</v>
      </c>
      <c r="AX2185" s="15" t="s">
        <v>78</v>
      </c>
      <c r="AY2185" s="263" t="s">
        <v>140</v>
      </c>
    </row>
    <row r="2186" s="2" customFormat="1" ht="16.5" customHeight="1">
      <c r="A2186" s="40"/>
      <c r="B2186" s="41"/>
      <c r="C2186" s="264" t="s">
        <v>1594</v>
      </c>
      <c r="D2186" s="264" t="s">
        <v>300</v>
      </c>
      <c r="E2186" s="265" t="s">
        <v>1595</v>
      </c>
      <c r="F2186" s="266" t="s">
        <v>1596</v>
      </c>
      <c r="G2186" s="267" t="s">
        <v>345</v>
      </c>
      <c r="H2186" s="268">
        <v>40.719999999999999</v>
      </c>
      <c r="I2186" s="269"/>
      <c r="J2186" s="268">
        <f>ROUND(I2186*H2186,2)</f>
        <v>0</v>
      </c>
      <c r="K2186" s="266" t="s">
        <v>146</v>
      </c>
      <c r="L2186" s="270"/>
      <c r="M2186" s="271" t="s">
        <v>18</v>
      </c>
      <c r="N2186" s="272" t="s">
        <v>42</v>
      </c>
      <c r="O2186" s="86"/>
      <c r="P2186" s="222">
        <f>O2186*H2186</f>
        <v>0</v>
      </c>
      <c r="Q2186" s="222">
        <v>6.9999999999999994E-05</v>
      </c>
      <c r="R2186" s="222">
        <f>Q2186*H2186</f>
        <v>0.0028503999999999995</v>
      </c>
      <c r="S2186" s="222">
        <v>0</v>
      </c>
      <c r="T2186" s="223">
        <f>S2186*H2186</f>
        <v>0</v>
      </c>
      <c r="U2186" s="40"/>
      <c r="V2186" s="40"/>
      <c r="W2186" s="40"/>
      <c r="X2186" s="40"/>
      <c r="Y2186" s="40"/>
      <c r="Z2186" s="40"/>
      <c r="AA2186" s="40"/>
      <c r="AB2186" s="40"/>
      <c r="AC2186" s="40"/>
      <c r="AD2186" s="40"/>
      <c r="AE2186" s="40"/>
      <c r="AR2186" s="224" t="s">
        <v>430</v>
      </c>
      <c r="AT2186" s="224" t="s">
        <v>300</v>
      </c>
      <c r="AU2186" s="224" t="s">
        <v>80</v>
      </c>
      <c r="AY2186" s="19" t="s">
        <v>140</v>
      </c>
      <c r="BE2186" s="225">
        <f>IF(N2186="základní",J2186,0)</f>
        <v>0</v>
      </c>
      <c r="BF2186" s="225">
        <f>IF(N2186="snížená",J2186,0)</f>
        <v>0</v>
      </c>
      <c r="BG2186" s="225">
        <f>IF(N2186="zákl. přenesená",J2186,0)</f>
        <v>0</v>
      </c>
      <c r="BH2186" s="225">
        <f>IF(N2186="sníž. přenesená",J2186,0)</f>
        <v>0</v>
      </c>
      <c r="BI2186" s="225">
        <f>IF(N2186="nulová",J2186,0)</f>
        <v>0</v>
      </c>
      <c r="BJ2186" s="19" t="s">
        <v>78</v>
      </c>
      <c r="BK2186" s="225">
        <f>ROUND(I2186*H2186,2)</f>
        <v>0</v>
      </c>
      <c r="BL2186" s="19" t="s">
        <v>281</v>
      </c>
      <c r="BM2186" s="224" t="s">
        <v>1597</v>
      </c>
    </row>
    <row r="2187" s="13" customFormat="1">
      <c r="A2187" s="13"/>
      <c r="B2187" s="231"/>
      <c r="C2187" s="232"/>
      <c r="D2187" s="233" t="s">
        <v>151</v>
      </c>
      <c r="E2187" s="234" t="s">
        <v>18</v>
      </c>
      <c r="F2187" s="235" t="s">
        <v>1585</v>
      </c>
      <c r="G2187" s="232"/>
      <c r="H2187" s="234" t="s">
        <v>18</v>
      </c>
      <c r="I2187" s="236"/>
      <c r="J2187" s="232"/>
      <c r="K2187" s="232"/>
      <c r="L2187" s="237"/>
      <c r="M2187" s="238"/>
      <c r="N2187" s="239"/>
      <c r="O2187" s="239"/>
      <c r="P2187" s="239"/>
      <c r="Q2187" s="239"/>
      <c r="R2187" s="239"/>
      <c r="S2187" s="239"/>
      <c r="T2187" s="240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T2187" s="241" t="s">
        <v>151</v>
      </c>
      <c r="AU2187" s="241" t="s">
        <v>80</v>
      </c>
      <c r="AV2187" s="13" t="s">
        <v>78</v>
      </c>
      <c r="AW2187" s="13" t="s">
        <v>33</v>
      </c>
      <c r="AX2187" s="13" t="s">
        <v>71</v>
      </c>
      <c r="AY2187" s="241" t="s">
        <v>140</v>
      </c>
    </row>
    <row r="2188" s="13" customFormat="1">
      <c r="A2188" s="13"/>
      <c r="B2188" s="231"/>
      <c r="C2188" s="232"/>
      <c r="D2188" s="233" t="s">
        <v>151</v>
      </c>
      <c r="E2188" s="234" t="s">
        <v>18</v>
      </c>
      <c r="F2188" s="235" t="s">
        <v>628</v>
      </c>
      <c r="G2188" s="232"/>
      <c r="H2188" s="234" t="s">
        <v>18</v>
      </c>
      <c r="I2188" s="236"/>
      <c r="J2188" s="232"/>
      <c r="K2188" s="232"/>
      <c r="L2188" s="237"/>
      <c r="M2188" s="238"/>
      <c r="N2188" s="239"/>
      <c r="O2188" s="239"/>
      <c r="P2188" s="239"/>
      <c r="Q2188" s="239"/>
      <c r="R2188" s="239"/>
      <c r="S2188" s="239"/>
      <c r="T2188" s="240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T2188" s="241" t="s">
        <v>151</v>
      </c>
      <c r="AU2188" s="241" t="s">
        <v>80</v>
      </c>
      <c r="AV2188" s="13" t="s">
        <v>78</v>
      </c>
      <c r="AW2188" s="13" t="s">
        <v>33</v>
      </c>
      <c r="AX2188" s="13" t="s">
        <v>71</v>
      </c>
      <c r="AY2188" s="241" t="s">
        <v>140</v>
      </c>
    </row>
    <row r="2189" s="14" customFormat="1">
      <c r="A2189" s="14"/>
      <c r="B2189" s="242"/>
      <c r="C2189" s="243"/>
      <c r="D2189" s="233" t="s">
        <v>151</v>
      </c>
      <c r="E2189" s="244" t="s">
        <v>18</v>
      </c>
      <c r="F2189" s="245" t="s">
        <v>1586</v>
      </c>
      <c r="G2189" s="243"/>
      <c r="H2189" s="246">
        <v>5.5800000000000001</v>
      </c>
      <c r="I2189" s="247"/>
      <c r="J2189" s="243"/>
      <c r="K2189" s="243"/>
      <c r="L2189" s="248"/>
      <c r="M2189" s="249"/>
      <c r="N2189" s="250"/>
      <c r="O2189" s="250"/>
      <c r="P2189" s="250"/>
      <c r="Q2189" s="250"/>
      <c r="R2189" s="250"/>
      <c r="S2189" s="250"/>
      <c r="T2189" s="251"/>
      <c r="U2189" s="14"/>
      <c r="V2189" s="14"/>
      <c r="W2189" s="14"/>
      <c r="X2189" s="14"/>
      <c r="Y2189" s="14"/>
      <c r="Z2189" s="14"/>
      <c r="AA2189" s="14"/>
      <c r="AB2189" s="14"/>
      <c r="AC2189" s="14"/>
      <c r="AD2189" s="14"/>
      <c r="AE2189" s="14"/>
      <c r="AT2189" s="252" t="s">
        <v>151</v>
      </c>
      <c r="AU2189" s="252" t="s">
        <v>80</v>
      </c>
      <c r="AV2189" s="14" t="s">
        <v>80</v>
      </c>
      <c r="AW2189" s="14" t="s">
        <v>33</v>
      </c>
      <c r="AX2189" s="14" t="s">
        <v>71</v>
      </c>
      <c r="AY2189" s="252" t="s">
        <v>140</v>
      </c>
    </row>
    <row r="2190" s="14" customFormat="1">
      <c r="A2190" s="14"/>
      <c r="B2190" s="242"/>
      <c r="C2190" s="243"/>
      <c r="D2190" s="233" t="s">
        <v>151</v>
      </c>
      <c r="E2190" s="244" t="s">
        <v>18</v>
      </c>
      <c r="F2190" s="245" t="s">
        <v>1586</v>
      </c>
      <c r="G2190" s="243"/>
      <c r="H2190" s="246">
        <v>5.5800000000000001</v>
      </c>
      <c r="I2190" s="247"/>
      <c r="J2190" s="243"/>
      <c r="K2190" s="243"/>
      <c r="L2190" s="248"/>
      <c r="M2190" s="249"/>
      <c r="N2190" s="250"/>
      <c r="O2190" s="250"/>
      <c r="P2190" s="250"/>
      <c r="Q2190" s="250"/>
      <c r="R2190" s="250"/>
      <c r="S2190" s="250"/>
      <c r="T2190" s="251"/>
      <c r="U2190" s="14"/>
      <c r="V2190" s="14"/>
      <c r="W2190" s="14"/>
      <c r="X2190" s="14"/>
      <c r="Y2190" s="14"/>
      <c r="Z2190" s="14"/>
      <c r="AA2190" s="14"/>
      <c r="AB2190" s="14"/>
      <c r="AC2190" s="14"/>
      <c r="AD2190" s="14"/>
      <c r="AE2190" s="14"/>
      <c r="AT2190" s="252" t="s">
        <v>151</v>
      </c>
      <c r="AU2190" s="252" t="s">
        <v>80</v>
      </c>
      <c r="AV2190" s="14" t="s">
        <v>80</v>
      </c>
      <c r="AW2190" s="14" t="s">
        <v>33</v>
      </c>
      <c r="AX2190" s="14" t="s">
        <v>71</v>
      </c>
      <c r="AY2190" s="252" t="s">
        <v>140</v>
      </c>
    </row>
    <row r="2191" s="14" customFormat="1">
      <c r="A2191" s="14"/>
      <c r="B2191" s="242"/>
      <c r="C2191" s="243"/>
      <c r="D2191" s="233" t="s">
        <v>151</v>
      </c>
      <c r="E2191" s="244" t="s">
        <v>18</v>
      </c>
      <c r="F2191" s="245" t="s">
        <v>1587</v>
      </c>
      <c r="G2191" s="243"/>
      <c r="H2191" s="246">
        <v>1.3999999999999999</v>
      </c>
      <c r="I2191" s="247"/>
      <c r="J2191" s="243"/>
      <c r="K2191" s="243"/>
      <c r="L2191" s="248"/>
      <c r="M2191" s="249"/>
      <c r="N2191" s="250"/>
      <c r="O2191" s="250"/>
      <c r="P2191" s="250"/>
      <c r="Q2191" s="250"/>
      <c r="R2191" s="250"/>
      <c r="S2191" s="250"/>
      <c r="T2191" s="251"/>
      <c r="U2191" s="14"/>
      <c r="V2191" s="14"/>
      <c r="W2191" s="14"/>
      <c r="X2191" s="14"/>
      <c r="Y2191" s="14"/>
      <c r="Z2191" s="14"/>
      <c r="AA2191" s="14"/>
      <c r="AB2191" s="14"/>
      <c r="AC2191" s="14"/>
      <c r="AD2191" s="14"/>
      <c r="AE2191" s="14"/>
      <c r="AT2191" s="252" t="s">
        <v>151</v>
      </c>
      <c r="AU2191" s="252" t="s">
        <v>80</v>
      </c>
      <c r="AV2191" s="14" t="s">
        <v>80</v>
      </c>
      <c r="AW2191" s="14" t="s">
        <v>33</v>
      </c>
      <c r="AX2191" s="14" t="s">
        <v>71</v>
      </c>
      <c r="AY2191" s="252" t="s">
        <v>140</v>
      </c>
    </row>
    <row r="2192" s="14" customFormat="1">
      <c r="A2192" s="14"/>
      <c r="B2192" s="242"/>
      <c r="C2192" s="243"/>
      <c r="D2192" s="233" t="s">
        <v>151</v>
      </c>
      <c r="E2192" s="244" t="s">
        <v>18</v>
      </c>
      <c r="F2192" s="245" t="s">
        <v>1588</v>
      </c>
      <c r="G2192" s="243"/>
      <c r="H2192" s="246">
        <v>2.52</v>
      </c>
      <c r="I2192" s="247"/>
      <c r="J2192" s="243"/>
      <c r="K2192" s="243"/>
      <c r="L2192" s="248"/>
      <c r="M2192" s="249"/>
      <c r="N2192" s="250"/>
      <c r="O2192" s="250"/>
      <c r="P2192" s="250"/>
      <c r="Q2192" s="250"/>
      <c r="R2192" s="250"/>
      <c r="S2192" s="250"/>
      <c r="T2192" s="251"/>
      <c r="U2192" s="14"/>
      <c r="V2192" s="14"/>
      <c r="W2192" s="14"/>
      <c r="X2192" s="14"/>
      <c r="Y2192" s="14"/>
      <c r="Z2192" s="14"/>
      <c r="AA2192" s="14"/>
      <c r="AB2192" s="14"/>
      <c r="AC2192" s="14"/>
      <c r="AD2192" s="14"/>
      <c r="AE2192" s="14"/>
      <c r="AT2192" s="252" t="s">
        <v>151</v>
      </c>
      <c r="AU2192" s="252" t="s">
        <v>80</v>
      </c>
      <c r="AV2192" s="14" t="s">
        <v>80</v>
      </c>
      <c r="AW2192" s="14" t="s">
        <v>33</v>
      </c>
      <c r="AX2192" s="14" t="s">
        <v>71</v>
      </c>
      <c r="AY2192" s="252" t="s">
        <v>140</v>
      </c>
    </row>
    <row r="2193" s="14" customFormat="1">
      <c r="A2193" s="14"/>
      <c r="B2193" s="242"/>
      <c r="C2193" s="243"/>
      <c r="D2193" s="233" t="s">
        <v>151</v>
      </c>
      <c r="E2193" s="244" t="s">
        <v>18</v>
      </c>
      <c r="F2193" s="245" t="s">
        <v>1589</v>
      </c>
      <c r="G2193" s="243"/>
      <c r="H2193" s="246">
        <v>2.7599999999999998</v>
      </c>
      <c r="I2193" s="247"/>
      <c r="J2193" s="243"/>
      <c r="K2193" s="243"/>
      <c r="L2193" s="248"/>
      <c r="M2193" s="249"/>
      <c r="N2193" s="250"/>
      <c r="O2193" s="250"/>
      <c r="P2193" s="250"/>
      <c r="Q2193" s="250"/>
      <c r="R2193" s="250"/>
      <c r="S2193" s="250"/>
      <c r="T2193" s="251"/>
      <c r="U2193" s="14"/>
      <c r="V2193" s="14"/>
      <c r="W2193" s="14"/>
      <c r="X2193" s="14"/>
      <c r="Y2193" s="14"/>
      <c r="Z2193" s="14"/>
      <c r="AA2193" s="14"/>
      <c r="AB2193" s="14"/>
      <c r="AC2193" s="14"/>
      <c r="AD2193" s="14"/>
      <c r="AE2193" s="14"/>
      <c r="AT2193" s="252" t="s">
        <v>151</v>
      </c>
      <c r="AU2193" s="252" t="s">
        <v>80</v>
      </c>
      <c r="AV2193" s="14" t="s">
        <v>80</v>
      </c>
      <c r="AW2193" s="14" t="s">
        <v>33</v>
      </c>
      <c r="AX2193" s="14" t="s">
        <v>71</v>
      </c>
      <c r="AY2193" s="252" t="s">
        <v>140</v>
      </c>
    </row>
    <row r="2194" s="14" customFormat="1">
      <c r="A2194" s="14"/>
      <c r="B2194" s="242"/>
      <c r="C2194" s="243"/>
      <c r="D2194" s="233" t="s">
        <v>151</v>
      </c>
      <c r="E2194" s="244" t="s">
        <v>18</v>
      </c>
      <c r="F2194" s="245" t="s">
        <v>1589</v>
      </c>
      <c r="G2194" s="243"/>
      <c r="H2194" s="246">
        <v>2.7599999999999998</v>
      </c>
      <c r="I2194" s="247"/>
      <c r="J2194" s="243"/>
      <c r="K2194" s="243"/>
      <c r="L2194" s="248"/>
      <c r="M2194" s="249"/>
      <c r="N2194" s="250"/>
      <c r="O2194" s="250"/>
      <c r="P2194" s="250"/>
      <c r="Q2194" s="250"/>
      <c r="R2194" s="250"/>
      <c r="S2194" s="250"/>
      <c r="T2194" s="251"/>
      <c r="U2194" s="14"/>
      <c r="V2194" s="14"/>
      <c r="W2194" s="14"/>
      <c r="X2194" s="14"/>
      <c r="Y2194" s="14"/>
      <c r="Z2194" s="14"/>
      <c r="AA2194" s="14"/>
      <c r="AB2194" s="14"/>
      <c r="AC2194" s="14"/>
      <c r="AD2194" s="14"/>
      <c r="AE2194" s="14"/>
      <c r="AT2194" s="252" t="s">
        <v>151</v>
      </c>
      <c r="AU2194" s="252" t="s">
        <v>80</v>
      </c>
      <c r="AV2194" s="14" t="s">
        <v>80</v>
      </c>
      <c r="AW2194" s="14" t="s">
        <v>33</v>
      </c>
      <c r="AX2194" s="14" t="s">
        <v>71</v>
      </c>
      <c r="AY2194" s="252" t="s">
        <v>140</v>
      </c>
    </row>
    <row r="2195" s="14" customFormat="1">
      <c r="A2195" s="14"/>
      <c r="B2195" s="242"/>
      <c r="C2195" s="243"/>
      <c r="D2195" s="233" t="s">
        <v>151</v>
      </c>
      <c r="E2195" s="244" t="s">
        <v>18</v>
      </c>
      <c r="F2195" s="245" t="s">
        <v>1590</v>
      </c>
      <c r="G2195" s="243"/>
      <c r="H2195" s="246">
        <v>1.72</v>
      </c>
      <c r="I2195" s="247"/>
      <c r="J2195" s="243"/>
      <c r="K2195" s="243"/>
      <c r="L2195" s="248"/>
      <c r="M2195" s="249"/>
      <c r="N2195" s="250"/>
      <c r="O2195" s="250"/>
      <c r="P2195" s="250"/>
      <c r="Q2195" s="250"/>
      <c r="R2195" s="250"/>
      <c r="S2195" s="250"/>
      <c r="T2195" s="251"/>
      <c r="U2195" s="14"/>
      <c r="V2195" s="14"/>
      <c r="W2195" s="14"/>
      <c r="X2195" s="14"/>
      <c r="Y2195" s="14"/>
      <c r="Z2195" s="14"/>
      <c r="AA2195" s="14"/>
      <c r="AB2195" s="14"/>
      <c r="AC2195" s="14"/>
      <c r="AD2195" s="14"/>
      <c r="AE2195" s="14"/>
      <c r="AT2195" s="252" t="s">
        <v>151</v>
      </c>
      <c r="AU2195" s="252" t="s">
        <v>80</v>
      </c>
      <c r="AV2195" s="14" t="s">
        <v>80</v>
      </c>
      <c r="AW2195" s="14" t="s">
        <v>33</v>
      </c>
      <c r="AX2195" s="14" t="s">
        <v>71</v>
      </c>
      <c r="AY2195" s="252" t="s">
        <v>140</v>
      </c>
    </row>
    <row r="2196" s="14" customFormat="1">
      <c r="A2196" s="14"/>
      <c r="B2196" s="242"/>
      <c r="C2196" s="243"/>
      <c r="D2196" s="233" t="s">
        <v>151</v>
      </c>
      <c r="E2196" s="244" t="s">
        <v>18</v>
      </c>
      <c r="F2196" s="245" t="s">
        <v>1591</v>
      </c>
      <c r="G2196" s="243"/>
      <c r="H2196" s="246">
        <v>1.96</v>
      </c>
      <c r="I2196" s="247"/>
      <c r="J2196" s="243"/>
      <c r="K2196" s="243"/>
      <c r="L2196" s="248"/>
      <c r="M2196" s="249"/>
      <c r="N2196" s="250"/>
      <c r="O2196" s="250"/>
      <c r="P2196" s="250"/>
      <c r="Q2196" s="250"/>
      <c r="R2196" s="250"/>
      <c r="S2196" s="250"/>
      <c r="T2196" s="251"/>
      <c r="U2196" s="14"/>
      <c r="V2196" s="14"/>
      <c r="W2196" s="14"/>
      <c r="X2196" s="14"/>
      <c r="Y2196" s="14"/>
      <c r="Z2196" s="14"/>
      <c r="AA2196" s="14"/>
      <c r="AB2196" s="14"/>
      <c r="AC2196" s="14"/>
      <c r="AD2196" s="14"/>
      <c r="AE2196" s="14"/>
      <c r="AT2196" s="252" t="s">
        <v>151</v>
      </c>
      <c r="AU2196" s="252" t="s">
        <v>80</v>
      </c>
      <c r="AV2196" s="14" t="s">
        <v>80</v>
      </c>
      <c r="AW2196" s="14" t="s">
        <v>33</v>
      </c>
      <c r="AX2196" s="14" t="s">
        <v>71</v>
      </c>
      <c r="AY2196" s="252" t="s">
        <v>140</v>
      </c>
    </row>
    <row r="2197" s="14" customFormat="1">
      <c r="A2197" s="14"/>
      <c r="B2197" s="242"/>
      <c r="C2197" s="243"/>
      <c r="D2197" s="233" t="s">
        <v>151</v>
      </c>
      <c r="E2197" s="244" t="s">
        <v>18</v>
      </c>
      <c r="F2197" s="245" t="s">
        <v>1591</v>
      </c>
      <c r="G2197" s="243"/>
      <c r="H2197" s="246">
        <v>1.96</v>
      </c>
      <c r="I2197" s="247"/>
      <c r="J2197" s="243"/>
      <c r="K2197" s="243"/>
      <c r="L2197" s="248"/>
      <c r="M2197" s="249"/>
      <c r="N2197" s="250"/>
      <c r="O2197" s="250"/>
      <c r="P2197" s="250"/>
      <c r="Q2197" s="250"/>
      <c r="R2197" s="250"/>
      <c r="S2197" s="250"/>
      <c r="T2197" s="251"/>
      <c r="U2197" s="14"/>
      <c r="V2197" s="14"/>
      <c r="W2197" s="14"/>
      <c r="X2197" s="14"/>
      <c r="Y2197" s="14"/>
      <c r="Z2197" s="14"/>
      <c r="AA2197" s="14"/>
      <c r="AB2197" s="14"/>
      <c r="AC2197" s="14"/>
      <c r="AD2197" s="14"/>
      <c r="AE2197" s="14"/>
      <c r="AT2197" s="252" t="s">
        <v>151</v>
      </c>
      <c r="AU2197" s="252" t="s">
        <v>80</v>
      </c>
      <c r="AV2197" s="14" t="s">
        <v>80</v>
      </c>
      <c r="AW2197" s="14" t="s">
        <v>33</v>
      </c>
      <c r="AX2197" s="14" t="s">
        <v>71</v>
      </c>
      <c r="AY2197" s="252" t="s">
        <v>140</v>
      </c>
    </row>
    <row r="2198" s="14" customFormat="1">
      <c r="A2198" s="14"/>
      <c r="B2198" s="242"/>
      <c r="C2198" s="243"/>
      <c r="D2198" s="233" t="s">
        <v>151</v>
      </c>
      <c r="E2198" s="244" t="s">
        <v>18</v>
      </c>
      <c r="F2198" s="245" t="s">
        <v>1592</v>
      </c>
      <c r="G2198" s="243"/>
      <c r="H2198" s="246">
        <v>1.3200000000000001</v>
      </c>
      <c r="I2198" s="247"/>
      <c r="J2198" s="243"/>
      <c r="K2198" s="243"/>
      <c r="L2198" s="248"/>
      <c r="M2198" s="249"/>
      <c r="N2198" s="250"/>
      <c r="O2198" s="250"/>
      <c r="P2198" s="250"/>
      <c r="Q2198" s="250"/>
      <c r="R2198" s="250"/>
      <c r="S2198" s="250"/>
      <c r="T2198" s="251"/>
      <c r="U2198" s="14"/>
      <c r="V2198" s="14"/>
      <c r="W2198" s="14"/>
      <c r="X2198" s="14"/>
      <c r="Y2198" s="14"/>
      <c r="Z2198" s="14"/>
      <c r="AA2198" s="14"/>
      <c r="AB2198" s="14"/>
      <c r="AC2198" s="14"/>
      <c r="AD2198" s="14"/>
      <c r="AE2198" s="14"/>
      <c r="AT2198" s="252" t="s">
        <v>151</v>
      </c>
      <c r="AU2198" s="252" t="s">
        <v>80</v>
      </c>
      <c r="AV2198" s="14" t="s">
        <v>80</v>
      </c>
      <c r="AW2198" s="14" t="s">
        <v>33</v>
      </c>
      <c r="AX2198" s="14" t="s">
        <v>71</v>
      </c>
      <c r="AY2198" s="252" t="s">
        <v>140</v>
      </c>
    </row>
    <row r="2199" s="14" customFormat="1">
      <c r="A2199" s="14"/>
      <c r="B2199" s="242"/>
      <c r="C2199" s="243"/>
      <c r="D2199" s="233" t="s">
        <v>151</v>
      </c>
      <c r="E2199" s="244" t="s">
        <v>18</v>
      </c>
      <c r="F2199" s="245" t="s">
        <v>1592</v>
      </c>
      <c r="G2199" s="243"/>
      <c r="H2199" s="246">
        <v>1.3200000000000001</v>
      </c>
      <c r="I2199" s="247"/>
      <c r="J2199" s="243"/>
      <c r="K2199" s="243"/>
      <c r="L2199" s="248"/>
      <c r="M2199" s="249"/>
      <c r="N2199" s="250"/>
      <c r="O2199" s="250"/>
      <c r="P2199" s="250"/>
      <c r="Q2199" s="250"/>
      <c r="R2199" s="250"/>
      <c r="S2199" s="250"/>
      <c r="T2199" s="251"/>
      <c r="U2199" s="14"/>
      <c r="V2199" s="14"/>
      <c r="W2199" s="14"/>
      <c r="X2199" s="14"/>
      <c r="Y2199" s="14"/>
      <c r="Z2199" s="14"/>
      <c r="AA2199" s="14"/>
      <c r="AB2199" s="14"/>
      <c r="AC2199" s="14"/>
      <c r="AD2199" s="14"/>
      <c r="AE2199" s="14"/>
      <c r="AT2199" s="252" t="s">
        <v>151</v>
      </c>
      <c r="AU2199" s="252" t="s">
        <v>80</v>
      </c>
      <c r="AV2199" s="14" t="s">
        <v>80</v>
      </c>
      <c r="AW2199" s="14" t="s">
        <v>33</v>
      </c>
      <c r="AX2199" s="14" t="s">
        <v>71</v>
      </c>
      <c r="AY2199" s="252" t="s">
        <v>140</v>
      </c>
    </row>
    <row r="2200" s="14" customFormat="1">
      <c r="A2200" s="14"/>
      <c r="B2200" s="242"/>
      <c r="C2200" s="243"/>
      <c r="D2200" s="233" t="s">
        <v>151</v>
      </c>
      <c r="E2200" s="244" t="s">
        <v>18</v>
      </c>
      <c r="F2200" s="245" t="s">
        <v>1593</v>
      </c>
      <c r="G2200" s="243"/>
      <c r="H2200" s="246">
        <v>11.84</v>
      </c>
      <c r="I2200" s="247"/>
      <c r="J2200" s="243"/>
      <c r="K2200" s="243"/>
      <c r="L2200" s="248"/>
      <c r="M2200" s="249"/>
      <c r="N2200" s="250"/>
      <c r="O2200" s="250"/>
      <c r="P2200" s="250"/>
      <c r="Q2200" s="250"/>
      <c r="R2200" s="250"/>
      <c r="S2200" s="250"/>
      <c r="T2200" s="251"/>
      <c r="U2200" s="14"/>
      <c r="V2200" s="14"/>
      <c r="W2200" s="14"/>
      <c r="X2200" s="14"/>
      <c r="Y2200" s="14"/>
      <c r="Z2200" s="14"/>
      <c r="AA2200" s="14"/>
      <c r="AB2200" s="14"/>
      <c r="AC2200" s="14"/>
      <c r="AD2200" s="14"/>
      <c r="AE2200" s="14"/>
      <c r="AT2200" s="252" t="s">
        <v>151</v>
      </c>
      <c r="AU2200" s="252" t="s">
        <v>80</v>
      </c>
      <c r="AV2200" s="14" t="s">
        <v>80</v>
      </c>
      <c r="AW2200" s="14" t="s">
        <v>33</v>
      </c>
      <c r="AX2200" s="14" t="s">
        <v>71</v>
      </c>
      <c r="AY2200" s="252" t="s">
        <v>140</v>
      </c>
    </row>
    <row r="2201" s="15" customFormat="1">
      <c r="A2201" s="15"/>
      <c r="B2201" s="253"/>
      <c r="C2201" s="254"/>
      <c r="D2201" s="233" t="s">
        <v>151</v>
      </c>
      <c r="E2201" s="255" t="s">
        <v>18</v>
      </c>
      <c r="F2201" s="256" t="s">
        <v>154</v>
      </c>
      <c r="G2201" s="254"/>
      <c r="H2201" s="257">
        <v>40.719999999999999</v>
      </c>
      <c r="I2201" s="258"/>
      <c r="J2201" s="254"/>
      <c r="K2201" s="254"/>
      <c r="L2201" s="259"/>
      <c r="M2201" s="260"/>
      <c r="N2201" s="261"/>
      <c r="O2201" s="261"/>
      <c r="P2201" s="261"/>
      <c r="Q2201" s="261"/>
      <c r="R2201" s="261"/>
      <c r="S2201" s="261"/>
      <c r="T2201" s="262"/>
      <c r="U2201" s="15"/>
      <c r="V2201" s="15"/>
      <c r="W2201" s="15"/>
      <c r="X2201" s="15"/>
      <c r="Y2201" s="15"/>
      <c r="Z2201" s="15"/>
      <c r="AA2201" s="15"/>
      <c r="AB2201" s="15"/>
      <c r="AC2201" s="15"/>
      <c r="AD2201" s="15"/>
      <c r="AE2201" s="15"/>
      <c r="AT2201" s="263" t="s">
        <v>151</v>
      </c>
      <c r="AU2201" s="263" t="s">
        <v>80</v>
      </c>
      <c r="AV2201" s="15" t="s">
        <v>147</v>
      </c>
      <c r="AW2201" s="15" t="s">
        <v>33</v>
      </c>
      <c r="AX2201" s="15" t="s">
        <v>78</v>
      </c>
      <c r="AY2201" s="263" t="s">
        <v>140</v>
      </c>
    </row>
    <row r="2202" s="2" customFormat="1" ht="24.15" customHeight="1">
      <c r="A2202" s="40"/>
      <c r="B2202" s="41"/>
      <c r="C2202" s="214" t="s">
        <v>1598</v>
      </c>
      <c r="D2202" s="214" t="s">
        <v>142</v>
      </c>
      <c r="E2202" s="215" t="s">
        <v>1599</v>
      </c>
      <c r="F2202" s="216" t="s">
        <v>1600</v>
      </c>
      <c r="G2202" s="217" t="s">
        <v>345</v>
      </c>
      <c r="H2202" s="218">
        <v>32.299999999999997</v>
      </c>
      <c r="I2202" s="219"/>
      <c r="J2202" s="218">
        <f>ROUND(I2202*H2202,2)</f>
        <v>0</v>
      </c>
      <c r="K2202" s="216" t="s">
        <v>146</v>
      </c>
      <c r="L2202" s="46"/>
      <c r="M2202" s="220" t="s">
        <v>18</v>
      </c>
      <c r="N2202" s="221" t="s">
        <v>42</v>
      </c>
      <c r="O2202" s="86"/>
      <c r="P2202" s="222">
        <f>O2202*H2202</f>
        <v>0</v>
      </c>
      <c r="Q2202" s="222">
        <v>0.00025000000000000001</v>
      </c>
      <c r="R2202" s="222">
        <f>Q2202*H2202</f>
        <v>0.0080749999999999988</v>
      </c>
      <c r="S2202" s="222">
        <v>0</v>
      </c>
      <c r="T2202" s="223">
        <f>S2202*H2202</f>
        <v>0</v>
      </c>
      <c r="U2202" s="40"/>
      <c r="V2202" s="40"/>
      <c r="W2202" s="40"/>
      <c r="X2202" s="40"/>
      <c r="Y2202" s="40"/>
      <c r="Z2202" s="40"/>
      <c r="AA2202" s="40"/>
      <c r="AB2202" s="40"/>
      <c r="AC2202" s="40"/>
      <c r="AD2202" s="40"/>
      <c r="AE2202" s="40"/>
      <c r="AR2202" s="224" t="s">
        <v>281</v>
      </c>
      <c r="AT2202" s="224" t="s">
        <v>142</v>
      </c>
      <c r="AU2202" s="224" t="s">
        <v>80</v>
      </c>
      <c r="AY2202" s="19" t="s">
        <v>140</v>
      </c>
      <c r="BE2202" s="225">
        <f>IF(N2202="základní",J2202,0)</f>
        <v>0</v>
      </c>
      <c r="BF2202" s="225">
        <f>IF(N2202="snížená",J2202,0)</f>
        <v>0</v>
      </c>
      <c r="BG2202" s="225">
        <f>IF(N2202="zákl. přenesená",J2202,0)</f>
        <v>0</v>
      </c>
      <c r="BH2202" s="225">
        <f>IF(N2202="sníž. přenesená",J2202,0)</f>
        <v>0</v>
      </c>
      <c r="BI2202" s="225">
        <f>IF(N2202="nulová",J2202,0)</f>
        <v>0</v>
      </c>
      <c r="BJ2202" s="19" t="s">
        <v>78</v>
      </c>
      <c r="BK2202" s="225">
        <f>ROUND(I2202*H2202,2)</f>
        <v>0</v>
      </c>
      <c r="BL2202" s="19" t="s">
        <v>281</v>
      </c>
      <c r="BM2202" s="224" t="s">
        <v>1601</v>
      </c>
    </row>
    <row r="2203" s="2" customFormat="1">
      <c r="A2203" s="40"/>
      <c r="B2203" s="41"/>
      <c r="C2203" s="42"/>
      <c r="D2203" s="226" t="s">
        <v>149</v>
      </c>
      <c r="E2203" s="42"/>
      <c r="F2203" s="227" t="s">
        <v>1602</v>
      </c>
      <c r="G2203" s="42"/>
      <c r="H2203" s="42"/>
      <c r="I2203" s="228"/>
      <c r="J2203" s="42"/>
      <c r="K2203" s="42"/>
      <c r="L2203" s="46"/>
      <c r="M2203" s="229"/>
      <c r="N2203" s="230"/>
      <c r="O2203" s="86"/>
      <c r="P2203" s="86"/>
      <c r="Q2203" s="86"/>
      <c r="R2203" s="86"/>
      <c r="S2203" s="86"/>
      <c r="T2203" s="87"/>
      <c r="U2203" s="40"/>
      <c r="V2203" s="40"/>
      <c r="W2203" s="40"/>
      <c r="X2203" s="40"/>
      <c r="Y2203" s="40"/>
      <c r="Z2203" s="40"/>
      <c r="AA2203" s="40"/>
      <c r="AB2203" s="40"/>
      <c r="AC2203" s="40"/>
      <c r="AD2203" s="40"/>
      <c r="AE2203" s="40"/>
      <c r="AT2203" s="19" t="s">
        <v>149</v>
      </c>
      <c r="AU2203" s="19" t="s">
        <v>80</v>
      </c>
    </row>
    <row r="2204" s="13" customFormat="1">
      <c r="A2204" s="13"/>
      <c r="B2204" s="231"/>
      <c r="C2204" s="232"/>
      <c r="D2204" s="233" t="s">
        <v>151</v>
      </c>
      <c r="E2204" s="234" t="s">
        <v>18</v>
      </c>
      <c r="F2204" s="235" t="s">
        <v>1603</v>
      </c>
      <c r="G2204" s="232"/>
      <c r="H2204" s="234" t="s">
        <v>18</v>
      </c>
      <c r="I2204" s="236"/>
      <c r="J2204" s="232"/>
      <c r="K2204" s="232"/>
      <c r="L2204" s="237"/>
      <c r="M2204" s="238"/>
      <c r="N2204" s="239"/>
      <c r="O2204" s="239"/>
      <c r="P2204" s="239"/>
      <c r="Q2204" s="239"/>
      <c r="R2204" s="239"/>
      <c r="S2204" s="239"/>
      <c r="T2204" s="240"/>
      <c r="U2204" s="13"/>
      <c r="V2204" s="13"/>
      <c r="W2204" s="13"/>
      <c r="X2204" s="13"/>
      <c r="Y2204" s="13"/>
      <c r="Z2204" s="13"/>
      <c r="AA2204" s="13"/>
      <c r="AB2204" s="13"/>
      <c r="AC2204" s="13"/>
      <c r="AD2204" s="13"/>
      <c r="AE2204" s="13"/>
      <c r="AT2204" s="241" t="s">
        <v>151</v>
      </c>
      <c r="AU2204" s="241" t="s">
        <v>80</v>
      </c>
      <c r="AV2204" s="13" t="s">
        <v>78</v>
      </c>
      <c r="AW2204" s="13" t="s">
        <v>33</v>
      </c>
      <c r="AX2204" s="13" t="s">
        <v>71</v>
      </c>
      <c r="AY2204" s="241" t="s">
        <v>140</v>
      </c>
    </row>
    <row r="2205" s="13" customFormat="1">
      <c r="A2205" s="13"/>
      <c r="B2205" s="231"/>
      <c r="C2205" s="232"/>
      <c r="D2205" s="233" t="s">
        <v>151</v>
      </c>
      <c r="E2205" s="234" t="s">
        <v>18</v>
      </c>
      <c r="F2205" s="235" t="s">
        <v>368</v>
      </c>
      <c r="G2205" s="232"/>
      <c r="H2205" s="234" t="s">
        <v>18</v>
      </c>
      <c r="I2205" s="236"/>
      <c r="J2205" s="232"/>
      <c r="K2205" s="232"/>
      <c r="L2205" s="237"/>
      <c r="M2205" s="238"/>
      <c r="N2205" s="239"/>
      <c r="O2205" s="239"/>
      <c r="P2205" s="239"/>
      <c r="Q2205" s="239"/>
      <c r="R2205" s="239"/>
      <c r="S2205" s="239"/>
      <c r="T2205" s="240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T2205" s="241" t="s">
        <v>151</v>
      </c>
      <c r="AU2205" s="241" t="s">
        <v>80</v>
      </c>
      <c r="AV2205" s="13" t="s">
        <v>78</v>
      </c>
      <c r="AW2205" s="13" t="s">
        <v>33</v>
      </c>
      <c r="AX2205" s="13" t="s">
        <v>71</v>
      </c>
      <c r="AY2205" s="241" t="s">
        <v>140</v>
      </c>
    </row>
    <row r="2206" s="14" customFormat="1">
      <c r="A2206" s="14"/>
      <c r="B2206" s="242"/>
      <c r="C2206" s="243"/>
      <c r="D2206" s="233" t="s">
        <v>151</v>
      </c>
      <c r="E2206" s="244" t="s">
        <v>18</v>
      </c>
      <c r="F2206" s="245" t="s">
        <v>872</v>
      </c>
      <c r="G2206" s="243"/>
      <c r="H2206" s="246">
        <v>21.199999999999999</v>
      </c>
      <c r="I2206" s="247"/>
      <c r="J2206" s="243"/>
      <c r="K2206" s="243"/>
      <c r="L2206" s="248"/>
      <c r="M2206" s="249"/>
      <c r="N2206" s="250"/>
      <c r="O2206" s="250"/>
      <c r="P2206" s="250"/>
      <c r="Q2206" s="250"/>
      <c r="R2206" s="250"/>
      <c r="S2206" s="250"/>
      <c r="T2206" s="251"/>
      <c r="U2206" s="14"/>
      <c r="V2206" s="14"/>
      <c r="W2206" s="14"/>
      <c r="X2206" s="14"/>
      <c r="Y2206" s="14"/>
      <c r="Z2206" s="14"/>
      <c r="AA2206" s="14"/>
      <c r="AB2206" s="14"/>
      <c r="AC2206" s="14"/>
      <c r="AD2206" s="14"/>
      <c r="AE2206" s="14"/>
      <c r="AT2206" s="252" t="s">
        <v>151</v>
      </c>
      <c r="AU2206" s="252" t="s">
        <v>80</v>
      </c>
      <c r="AV2206" s="14" t="s">
        <v>80</v>
      </c>
      <c r="AW2206" s="14" t="s">
        <v>33</v>
      </c>
      <c r="AX2206" s="14" t="s">
        <v>71</v>
      </c>
      <c r="AY2206" s="252" t="s">
        <v>140</v>
      </c>
    </row>
    <row r="2207" s="14" customFormat="1">
      <c r="A2207" s="14"/>
      <c r="B2207" s="242"/>
      <c r="C2207" s="243"/>
      <c r="D2207" s="233" t="s">
        <v>151</v>
      </c>
      <c r="E2207" s="244" t="s">
        <v>18</v>
      </c>
      <c r="F2207" s="245" t="s">
        <v>873</v>
      </c>
      <c r="G2207" s="243"/>
      <c r="H2207" s="246">
        <v>11.1</v>
      </c>
      <c r="I2207" s="247"/>
      <c r="J2207" s="243"/>
      <c r="K2207" s="243"/>
      <c r="L2207" s="248"/>
      <c r="M2207" s="249"/>
      <c r="N2207" s="250"/>
      <c r="O2207" s="250"/>
      <c r="P2207" s="250"/>
      <c r="Q2207" s="250"/>
      <c r="R2207" s="250"/>
      <c r="S2207" s="250"/>
      <c r="T2207" s="251"/>
      <c r="U2207" s="14"/>
      <c r="V2207" s="14"/>
      <c r="W2207" s="14"/>
      <c r="X2207" s="14"/>
      <c r="Y2207" s="14"/>
      <c r="Z2207" s="14"/>
      <c r="AA2207" s="14"/>
      <c r="AB2207" s="14"/>
      <c r="AC2207" s="14"/>
      <c r="AD2207" s="14"/>
      <c r="AE2207" s="14"/>
      <c r="AT2207" s="252" t="s">
        <v>151</v>
      </c>
      <c r="AU2207" s="252" t="s">
        <v>80</v>
      </c>
      <c r="AV2207" s="14" t="s">
        <v>80</v>
      </c>
      <c r="AW2207" s="14" t="s">
        <v>33</v>
      </c>
      <c r="AX2207" s="14" t="s">
        <v>71</v>
      </c>
      <c r="AY2207" s="252" t="s">
        <v>140</v>
      </c>
    </row>
    <row r="2208" s="15" customFormat="1">
      <c r="A2208" s="15"/>
      <c r="B2208" s="253"/>
      <c r="C2208" s="254"/>
      <c r="D2208" s="233" t="s">
        <v>151</v>
      </c>
      <c r="E2208" s="255" t="s">
        <v>18</v>
      </c>
      <c r="F2208" s="256" t="s">
        <v>154</v>
      </c>
      <c r="G2208" s="254"/>
      <c r="H2208" s="257">
        <v>32.299999999999997</v>
      </c>
      <c r="I2208" s="258"/>
      <c r="J2208" s="254"/>
      <c r="K2208" s="254"/>
      <c r="L2208" s="259"/>
      <c r="M2208" s="260"/>
      <c r="N2208" s="261"/>
      <c r="O2208" s="261"/>
      <c r="P2208" s="261"/>
      <c r="Q2208" s="261"/>
      <c r="R2208" s="261"/>
      <c r="S2208" s="261"/>
      <c r="T2208" s="262"/>
      <c r="U2208" s="15"/>
      <c r="V2208" s="15"/>
      <c r="W2208" s="15"/>
      <c r="X2208" s="15"/>
      <c r="Y2208" s="15"/>
      <c r="Z2208" s="15"/>
      <c r="AA2208" s="15"/>
      <c r="AB2208" s="15"/>
      <c r="AC2208" s="15"/>
      <c r="AD2208" s="15"/>
      <c r="AE2208" s="15"/>
      <c r="AT2208" s="263" t="s">
        <v>151</v>
      </c>
      <c r="AU2208" s="263" t="s">
        <v>80</v>
      </c>
      <c r="AV2208" s="15" t="s">
        <v>147</v>
      </c>
      <c r="AW2208" s="15" t="s">
        <v>33</v>
      </c>
      <c r="AX2208" s="15" t="s">
        <v>78</v>
      </c>
      <c r="AY2208" s="263" t="s">
        <v>140</v>
      </c>
    </row>
    <row r="2209" s="2" customFormat="1" ht="16.5" customHeight="1">
      <c r="A2209" s="40"/>
      <c r="B2209" s="41"/>
      <c r="C2209" s="264" t="s">
        <v>1604</v>
      </c>
      <c r="D2209" s="264" t="s">
        <v>300</v>
      </c>
      <c r="E2209" s="265" t="s">
        <v>1605</v>
      </c>
      <c r="F2209" s="266" t="s">
        <v>1606</v>
      </c>
      <c r="G2209" s="267" t="s">
        <v>345</v>
      </c>
      <c r="H2209" s="268">
        <v>32.299999999999997</v>
      </c>
      <c r="I2209" s="269"/>
      <c r="J2209" s="268">
        <f>ROUND(I2209*H2209,2)</f>
        <v>0</v>
      </c>
      <c r="K2209" s="266" t="s">
        <v>146</v>
      </c>
      <c r="L2209" s="270"/>
      <c r="M2209" s="271" t="s">
        <v>18</v>
      </c>
      <c r="N2209" s="272" t="s">
        <v>42</v>
      </c>
      <c r="O2209" s="86"/>
      <c r="P2209" s="222">
        <f>O2209*H2209</f>
        <v>0</v>
      </c>
      <c r="Q2209" s="222">
        <v>0.00025000000000000001</v>
      </c>
      <c r="R2209" s="222">
        <f>Q2209*H2209</f>
        <v>0.0080749999999999988</v>
      </c>
      <c r="S2209" s="222">
        <v>0</v>
      </c>
      <c r="T2209" s="223">
        <f>S2209*H2209</f>
        <v>0</v>
      </c>
      <c r="U2209" s="40"/>
      <c r="V2209" s="40"/>
      <c r="W2209" s="40"/>
      <c r="X2209" s="40"/>
      <c r="Y2209" s="40"/>
      <c r="Z2209" s="40"/>
      <c r="AA2209" s="40"/>
      <c r="AB2209" s="40"/>
      <c r="AC2209" s="40"/>
      <c r="AD2209" s="40"/>
      <c r="AE2209" s="40"/>
      <c r="AR2209" s="224" t="s">
        <v>430</v>
      </c>
      <c r="AT2209" s="224" t="s">
        <v>300</v>
      </c>
      <c r="AU2209" s="224" t="s">
        <v>80</v>
      </c>
      <c r="AY2209" s="19" t="s">
        <v>140</v>
      </c>
      <c r="BE2209" s="225">
        <f>IF(N2209="základní",J2209,0)</f>
        <v>0</v>
      </c>
      <c r="BF2209" s="225">
        <f>IF(N2209="snížená",J2209,0)</f>
        <v>0</v>
      </c>
      <c r="BG2209" s="225">
        <f>IF(N2209="zákl. přenesená",J2209,0)</f>
        <v>0</v>
      </c>
      <c r="BH2209" s="225">
        <f>IF(N2209="sníž. přenesená",J2209,0)</f>
        <v>0</v>
      </c>
      <c r="BI2209" s="225">
        <f>IF(N2209="nulová",J2209,0)</f>
        <v>0</v>
      </c>
      <c r="BJ2209" s="19" t="s">
        <v>78</v>
      </c>
      <c r="BK2209" s="225">
        <f>ROUND(I2209*H2209,2)</f>
        <v>0</v>
      </c>
      <c r="BL2209" s="19" t="s">
        <v>281</v>
      </c>
      <c r="BM2209" s="224" t="s">
        <v>1607</v>
      </c>
    </row>
    <row r="2210" s="13" customFormat="1">
      <c r="A2210" s="13"/>
      <c r="B2210" s="231"/>
      <c r="C2210" s="232"/>
      <c r="D2210" s="233" t="s">
        <v>151</v>
      </c>
      <c r="E2210" s="234" t="s">
        <v>18</v>
      </c>
      <c r="F2210" s="235" t="s">
        <v>1603</v>
      </c>
      <c r="G2210" s="232"/>
      <c r="H2210" s="234" t="s">
        <v>18</v>
      </c>
      <c r="I2210" s="236"/>
      <c r="J2210" s="232"/>
      <c r="K2210" s="232"/>
      <c r="L2210" s="237"/>
      <c r="M2210" s="238"/>
      <c r="N2210" s="239"/>
      <c r="O2210" s="239"/>
      <c r="P2210" s="239"/>
      <c r="Q2210" s="239"/>
      <c r="R2210" s="239"/>
      <c r="S2210" s="239"/>
      <c r="T2210" s="240"/>
      <c r="U2210" s="13"/>
      <c r="V2210" s="13"/>
      <c r="W2210" s="13"/>
      <c r="X2210" s="13"/>
      <c r="Y2210" s="13"/>
      <c r="Z2210" s="13"/>
      <c r="AA2210" s="13"/>
      <c r="AB2210" s="13"/>
      <c r="AC2210" s="13"/>
      <c r="AD2210" s="13"/>
      <c r="AE2210" s="13"/>
      <c r="AT2210" s="241" t="s">
        <v>151</v>
      </c>
      <c r="AU2210" s="241" t="s">
        <v>80</v>
      </c>
      <c r="AV2210" s="13" t="s">
        <v>78</v>
      </c>
      <c r="AW2210" s="13" t="s">
        <v>33</v>
      </c>
      <c r="AX2210" s="13" t="s">
        <v>71</v>
      </c>
      <c r="AY2210" s="241" t="s">
        <v>140</v>
      </c>
    </row>
    <row r="2211" s="13" customFormat="1">
      <c r="A2211" s="13"/>
      <c r="B2211" s="231"/>
      <c r="C2211" s="232"/>
      <c r="D2211" s="233" t="s">
        <v>151</v>
      </c>
      <c r="E2211" s="234" t="s">
        <v>18</v>
      </c>
      <c r="F2211" s="235" t="s">
        <v>368</v>
      </c>
      <c r="G2211" s="232"/>
      <c r="H2211" s="234" t="s">
        <v>18</v>
      </c>
      <c r="I2211" s="236"/>
      <c r="J2211" s="232"/>
      <c r="K2211" s="232"/>
      <c r="L2211" s="237"/>
      <c r="M2211" s="238"/>
      <c r="N2211" s="239"/>
      <c r="O2211" s="239"/>
      <c r="P2211" s="239"/>
      <c r="Q2211" s="239"/>
      <c r="R2211" s="239"/>
      <c r="S2211" s="239"/>
      <c r="T2211" s="240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T2211" s="241" t="s">
        <v>151</v>
      </c>
      <c r="AU2211" s="241" t="s">
        <v>80</v>
      </c>
      <c r="AV2211" s="13" t="s">
        <v>78</v>
      </c>
      <c r="AW2211" s="13" t="s">
        <v>33</v>
      </c>
      <c r="AX2211" s="13" t="s">
        <v>71</v>
      </c>
      <c r="AY2211" s="241" t="s">
        <v>140</v>
      </c>
    </row>
    <row r="2212" s="14" customFormat="1">
      <c r="A2212" s="14"/>
      <c r="B2212" s="242"/>
      <c r="C2212" s="243"/>
      <c r="D2212" s="233" t="s">
        <v>151</v>
      </c>
      <c r="E2212" s="244" t="s">
        <v>18</v>
      </c>
      <c r="F2212" s="245" t="s">
        <v>872</v>
      </c>
      <c r="G2212" s="243"/>
      <c r="H2212" s="246">
        <v>21.199999999999999</v>
      </c>
      <c r="I2212" s="247"/>
      <c r="J2212" s="243"/>
      <c r="K2212" s="243"/>
      <c r="L2212" s="248"/>
      <c r="M2212" s="249"/>
      <c r="N2212" s="250"/>
      <c r="O2212" s="250"/>
      <c r="P2212" s="250"/>
      <c r="Q2212" s="250"/>
      <c r="R2212" s="250"/>
      <c r="S2212" s="250"/>
      <c r="T2212" s="251"/>
      <c r="U2212" s="14"/>
      <c r="V2212" s="14"/>
      <c r="W2212" s="14"/>
      <c r="X2212" s="14"/>
      <c r="Y2212" s="14"/>
      <c r="Z2212" s="14"/>
      <c r="AA2212" s="14"/>
      <c r="AB2212" s="14"/>
      <c r="AC2212" s="14"/>
      <c r="AD2212" s="14"/>
      <c r="AE2212" s="14"/>
      <c r="AT2212" s="252" t="s">
        <v>151</v>
      </c>
      <c r="AU2212" s="252" t="s">
        <v>80</v>
      </c>
      <c r="AV2212" s="14" t="s">
        <v>80</v>
      </c>
      <c r="AW2212" s="14" t="s">
        <v>33</v>
      </c>
      <c r="AX2212" s="14" t="s">
        <v>71</v>
      </c>
      <c r="AY2212" s="252" t="s">
        <v>140</v>
      </c>
    </row>
    <row r="2213" s="14" customFormat="1">
      <c r="A2213" s="14"/>
      <c r="B2213" s="242"/>
      <c r="C2213" s="243"/>
      <c r="D2213" s="233" t="s">
        <v>151</v>
      </c>
      <c r="E2213" s="244" t="s">
        <v>18</v>
      </c>
      <c r="F2213" s="245" t="s">
        <v>873</v>
      </c>
      <c r="G2213" s="243"/>
      <c r="H2213" s="246">
        <v>11.1</v>
      </c>
      <c r="I2213" s="247"/>
      <c r="J2213" s="243"/>
      <c r="K2213" s="243"/>
      <c r="L2213" s="248"/>
      <c r="M2213" s="249"/>
      <c r="N2213" s="250"/>
      <c r="O2213" s="250"/>
      <c r="P2213" s="250"/>
      <c r="Q2213" s="250"/>
      <c r="R2213" s="250"/>
      <c r="S2213" s="250"/>
      <c r="T2213" s="251"/>
      <c r="U2213" s="14"/>
      <c r="V2213" s="14"/>
      <c r="W2213" s="14"/>
      <c r="X2213" s="14"/>
      <c r="Y2213" s="14"/>
      <c r="Z2213" s="14"/>
      <c r="AA2213" s="14"/>
      <c r="AB2213" s="14"/>
      <c r="AC2213" s="14"/>
      <c r="AD2213" s="14"/>
      <c r="AE2213" s="14"/>
      <c r="AT2213" s="252" t="s">
        <v>151</v>
      </c>
      <c r="AU2213" s="252" t="s">
        <v>80</v>
      </c>
      <c r="AV2213" s="14" t="s">
        <v>80</v>
      </c>
      <c r="AW2213" s="14" t="s">
        <v>33</v>
      </c>
      <c r="AX2213" s="14" t="s">
        <v>71</v>
      </c>
      <c r="AY2213" s="252" t="s">
        <v>140</v>
      </c>
    </row>
    <row r="2214" s="15" customFormat="1">
      <c r="A2214" s="15"/>
      <c r="B2214" s="253"/>
      <c r="C2214" s="254"/>
      <c r="D2214" s="233" t="s">
        <v>151</v>
      </c>
      <c r="E2214" s="255" t="s">
        <v>18</v>
      </c>
      <c r="F2214" s="256" t="s">
        <v>154</v>
      </c>
      <c r="G2214" s="254"/>
      <c r="H2214" s="257">
        <v>32.299999999999997</v>
      </c>
      <c r="I2214" s="258"/>
      <c r="J2214" s="254"/>
      <c r="K2214" s="254"/>
      <c r="L2214" s="259"/>
      <c r="M2214" s="260"/>
      <c r="N2214" s="261"/>
      <c r="O2214" s="261"/>
      <c r="P2214" s="261"/>
      <c r="Q2214" s="261"/>
      <c r="R2214" s="261"/>
      <c r="S2214" s="261"/>
      <c r="T2214" s="262"/>
      <c r="U2214" s="15"/>
      <c r="V2214" s="15"/>
      <c r="W2214" s="15"/>
      <c r="X2214" s="15"/>
      <c r="Y2214" s="15"/>
      <c r="Z2214" s="15"/>
      <c r="AA2214" s="15"/>
      <c r="AB2214" s="15"/>
      <c r="AC2214" s="15"/>
      <c r="AD2214" s="15"/>
      <c r="AE2214" s="15"/>
      <c r="AT2214" s="263" t="s">
        <v>151</v>
      </c>
      <c r="AU2214" s="263" t="s">
        <v>80</v>
      </c>
      <c r="AV2214" s="15" t="s">
        <v>147</v>
      </c>
      <c r="AW2214" s="15" t="s">
        <v>33</v>
      </c>
      <c r="AX2214" s="15" t="s">
        <v>78</v>
      </c>
      <c r="AY2214" s="263" t="s">
        <v>140</v>
      </c>
    </row>
    <row r="2215" s="12" customFormat="1" ht="22.8" customHeight="1">
      <c r="A2215" s="12"/>
      <c r="B2215" s="198"/>
      <c r="C2215" s="199"/>
      <c r="D2215" s="200" t="s">
        <v>70</v>
      </c>
      <c r="E2215" s="212" t="s">
        <v>1608</v>
      </c>
      <c r="F2215" s="212" t="s">
        <v>1609</v>
      </c>
      <c r="G2215" s="199"/>
      <c r="H2215" s="199"/>
      <c r="I2215" s="202"/>
      <c r="J2215" s="213">
        <f>BK2215</f>
        <v>0</v>
      </c>
      <c r="K2215" s="199"/>
      <c r="L2215" s="204"/>
      <c r="M2215" s="205"/>
      <c r="N2215" s="206"/>
      <c r="O2215" s="206"/>
      <c r="P2215" s="207">
        <f>SUM(P2216:P2259)</f>
        <v>0</v>
      </c>
      <c r="Q2215" s="206"/>
      <c r="R2215" s="207">
        <f>SUM(R2216:R2259)</f>
        <v>1.89178</v>
      </c>
      <c r="S2215" s="206"/>
      <c r="T2215" s="208">
        <f>SUM(T2216:T2259)</f>
        <v>0</v>
      </c>
      <c r="U2215" s="12"/>
      <c r="V2215" s="12"/>
      <c r="W2215" s="12"/>
      <c r="X2215" s="12"/>
      <c r="Y2215" s="12"/>
      <c r="Z2215" s="12"/>
      <c r="AA2215" s="12"/>
      <c r="AB2215" s="12"/>
      <c r="AC2215" s="12"/>
      <c r="AD2215" s="12"/>
      <c r="AE2215" s="12"/>
      <c r="AR2215" s="209" t="s">
        <v>80</v>
      </c>
      <c r="AT2215" s="210" t="s">
        <v>70</v>
      </c>
      <c r="AU2215" s="210" t="s">
        <v>78</v>
      </c>
      <c r="AY2215" s="209" t="s">
        <v>140</v>
      </c>
      <c r="BK2215" s="211">
        <f>SUM(BK2216:BK2259)</f>
        <v>0</v>
      </c>
    </row>
    <row r="2216" s="2" customFormat="1" ht="21.75" customHeight="1">
      <c r="A2216" s="40"/>
      <c r="B2216" s="41"/>
      <c r="C2216" s="214" t="s">
        <v>1610</v>
      </c>
      <c r="D2216" s="214" t="s">
        <v>142</v>
      </c>
      <c r="E2216" s="215" t="s">
        <v>1611</v>
      </c>
      <c r="F2216" s="216" t="s">
        <v>1612</v>
      </c>
      <c r="G2216" s="217" t="s">
        <v>1324</v>
      </c>
      <c r="H2216" s="218">
        <v>1</v>
      </c>
      <c r="I2216" s="219"/>
      <c r="J2216" s="218">
        <f>ROUND(I2216*H2216,2)</f>
        <v>0</v>
      </c>
      <c r="K2216" s="216" t="s">
        <v>1207</v>
      </c>
      <c r="L2216" s="46"/>
      <c r="M2216" s="220" t="s">
        <v>18</v>
      </c>
      <c r="N2216" s="221" t="s">
        <v>42</v>
      </c>
      <c r="O2216" s="86"/>
      <c r="P2216" s="222">
        <f>O2216*H2216</f>
        <v>0</v>
      </c>
      <c r="Q2216" s="222">
        <v>0</v>
      </c>
      <c r="R2216" s="222">
        <f>Q2216*H2216</f>
        <v>0</v>
      </c>
      <c r="S2216" s="222">
        <v>0</v>
      </c>
      <c r="T2216" s="223">
        <f>S2216*H2216</f>
        <v>0</v>
      </c>
      <c r="U2216" s="40"/>
      <c r="V2216" s="40"/>
      <c r="W2216" s="40"/>
      <c r="X2216" s="40"/>
      <c r="Y2216" s="40"/>
      <c r="Z2216" s="40"/>
      <c r="AA2216" s="40"/>
      <c r="AB2216" s="40"/>
      <c r="AC2216" s="40"/>
      <c r="AD2216" s="40"/>
      <c r="AE2216" s="40"/>
      <c r="AR2216" s="224" t="s">
        <v>281</v>
      </c>
      <c r="AT2216" s="224" t="s">
        <v>142</v>
      </c>
      <c r="AU2216" s="224" t="s">
        <v>80</v>
      </c>
      <c r="AY2216" s="19" t="s">
        <v>140</v>
      </c>
      <c r="BE2216" s="225">
        <f>IF(N2216="základní",J2216,0)</f>
        <v>0</v>
      </c>
      <c r="BF2216" s="225">
        <f>IF(N2216="snížená",J2216,0)</f>
        <v>0</v>
      </c>
      <c r="BG2216" s="225">
        <f>IF(N2216="zákl. přenesená",J2216,0)</f>
        <v>0</v>
      </c>
      <c r="BH2216" s="225">
        <f>IF(N2216="sníž. přenesená",J2216,0)</f>
        <v>0</v>
      </c>
      <c r="BI2216" s="225">
        <f>IF(N2216="nulová",J2216,0)</f>
        <v>0</v>
      </c>
      <c r="BJ2216" s="19" t="s">
        <v>78</v>
      </c>
      <c r="BK2216" s="225">
        <f>ROUND(I2216*H2216,2)</f>
        <v>0</v>
      </c>
      <c r="BL2216" s="19" t="s">
        <v>281</v>
      </c>
      <c r="BM2216" s="224" t="s">
        <v>1613</v>
      </c>
    </row>
    <row r="2217" s="14" customFormat="1">
      <c r="A2217" s="14"/>
      <c r="B2217" s="242"/>
      <c r="C2217" s="243"/>
      <c r="D2217" s="233" t="s">
        <v>151</v>
      </c>
      <c r="E2217" s="244" t="s">
        <v>18</v>
      </c>
      <c r="F2217" s="245" t="s">
        <v>78</v>
      </c>
      <c r="G2217" s="243"/>
      <c r="H2217" s="246">
        <v>1</v>
      </c>
      <c r="I2217" s="247"/>
      <c r="J2217" s="243"/>
      <c r="K2217" s="243"/>
      <c r="L2217" s="248"/>
      <c r="M2217" s="249"/>
      <c r="N2217" s="250"/>
      <c r="O2217" s="250"/>
      <c r="P2217" s="250"/>
      <c r="Q2217" s="250"/>
      <c r="R2217" s="250"/>
      <c r="S2217" s="250"/>
      <c r="T2217" s="251"/>
      <c r="U2217" s="14"/>
      <c r="V2217" s="14"/>
      <c r="W2217" s="14"/>
      <c r="X2217" s="14"/>
      <c r="Y2217" s="14"/>
      <c r="Z2217" s="14"/>
      <c r="AA2217" s="14"/>
      <c r="AB2217" s="14"/>
      <c r="AC2217" s="14"/>
      <c r="AD2217" s="14"/>
      <c r="AE2217" s="14"/>
      <c r="AT2217" s="252" t="s">
        <v>151</v>
      </c>
      <c r="AU2217" s="252" t="s">
        <v>80</v>
      </c>
      <c r="AV2217" s="14" t="s">
        <v>80</v>
      </c>
      <c r="AW2217" s="14" t="s">
        <v>33</v>
      </c>
      <c r="AX2217" s="14" t="s">
        <v>71</v>
      </c>
      <c r="AY2217" s="252" t="s">
        <v>140</v>
      </c>
    </row>
    <row r="2218" s="15" customFormat="1">
      <c r="A2218" s="15"/>
      <c r="B2218" s="253"/>
      <c r="C2218" s="254"/>
      <c r="D2218" s="233" t="s">
        <v>151</v>
      </c>
      <c r="E2218" s="255" t="s">
        <v>18</v>
      </c>
      <c r="F2218" s="256" t="s">
        <v>154</v>
      </c>
      <c r="G2218" s="254"/>
      <c r="H2218" s="257">
        <v>1</v>
      </c>
      <c r="I2218" s="258"/>
      <c r="J2218" s="254"/>
      <c r="K2218" s="254"/>
      <c r="L2218" s="259"/>
      <c r="M2218" s="260"/>
      <c r="N2218" s="261"/>
      <c r="O2218" s="261"/>
      <c r="P2218" s="261"/>
      <c r="Q2218" s="261"/>
      <c r="R2218" s="261"/>
      <c r="S2218" s="261"/>
      <c r="T2218" s="262"/>
      <c r="U2218" s="15"/>
      <c r="V2218" s="15"/>
      <c r="W2218" s="15"/>
      <c r="X2218" s="15"/>
      <c r="Y2218" s="15"/>
      <c r="Z2218" s="15"/>
      <c r="AA2218" s="15"/>
      <c r="AB2218" s="15"/>
      <c r="AC2218" s="15"/>
      <c r="AD2218" s="15"/>
      <c r="AE2218" s="15"/>
      <c r="AT2218" s="263" t="s">
        <v>151</v>
      </c>
      <c r="AU2218" s="263" t="s">
        <v>80</v>
      </c>
      <c r="AV2218" s="15" t="s">
        <v>147</v>
      </c>
      <c r="AW2218" s="15" t="s">
        <v>33</v>
      </c>
      <c r="AX2218" s="15" t="s">
        <v>78</v>
      </c>
      <c r="AY2218" s="263" t="s">
        <v>140</v>
      </c>
    </row>
    <row r="2219" s="2" customFormat="1" ht="21.75" customHeight="1">
      <c r="A2219" s="40"/>
      <c r="B2219" s="41"/>
      <c r="C2219" s="264" t="s">
        <v>1614</v>
      </c>
      <c r="D2219" s="264" t="s">
        <v>300</v>
      </c>
      <c r="E2219" s="265" t="s">
        <v>1615</v>
      </c>
      <c r="F2219" s="266" t="s">
        <v>1616</v>
      </c>
      <c r="G2219" s="267" t="s">
        <v>1508</v>
      </c>
      <c r="H2219" s="268">
        <v>58</v>
      </c>
      <c r="I2219" s="269"/>
      <c r="J2219" s="268">
        <f>ROUND(I2219*H2219,2)</f>
        <v>0</v>
      </c>
      <c r="K2219" s="266" t="s">
        <v>1207</v>
      </c>
      <c r="L2219" s="270"/>
      <c r="M2219" s="271" t="s">
        <v>18</v>
      </c>
      <c r="N2219" s="272" t="s">
        <v>42</v>
      </c>
      <c r="O2219" s="86"/>
      <c r="P2219" s="222">
        <f>O2219*H2219</f>
        <v>0</v>
      </c>
      <c r="Q2219" s="222">
        <v>0.001</v>
      </c>
      <c r="R2219" s="222">
        <f>Q2219*H2219</f>
        <v>0.058000000000000003</v>
      </c>
      <c r="S2219" s="222">
        <v>0</v>
      </c>
      <c r="T2219" s="223">
        <f>S2219*H2219</f>
        <v>0</v>
      </c>
      <c r="U2219" s="40"/>
      <c r="V2219" s="40"/>
      <c r="W2219" s="40"/>
      <c r="X2219" s="40"/>
      <c r="Y2219" s="40"/>
      <c r="Z2219" s="40"/>
      <c r="AA2219" s="40"/>
      <c r="AB2219" s="40"/>
      <c r="AC2219" s="40"/>
      <c r="AD2219" s="40"/>
      <c r="AE2219" s="40"/>
      <c r="AR2219" s="224" t="s">
        <v>430</v>
      </c>
      <c r="AT2219" s="224" t="s">
        <v>300</v>
      </c>
      <c r="AU2219" s="224" t="s">
        <v>80</v>
      </c>
      <c r="AY2219" s="19" t="s">
        <v>140</v>
      </c>
      <c r="BE2219" s="225">
        <f>IF(N2219="základní",J2219,0)</f>
        <v>0</v>
      </c>
      <c r="BF2219" s="225">
        <f>IF(N2219="snížená",J2219,0)</f>
        <v>0</v>
      </c>
      <c r="BG2219" s="225">
        <f>IF(N2219="zákl. přenesená",J2219,0)</f>
        <v>0</v>
      </c>
      <c r="BH2219" s="225">
        <f>IF(N2219="sníž. přenesená",J2219,0)</f>
        <v>0</v>
      </c>
      <c r="BI2219" s="225">
        <f>IF(N2219="nulová",J2219,0)</f>
        <v>0</v>
      </c>
      <c r="BJ2219" s="19" t="s">
        <v>78</v>
      </c>
      <c r="BK2219" s="225">
        <f>ROUND(I2219*H2219,2)</f>
        <v>0</v>
      </c>
      <c r="BL2219" s="19" t="s">
        <v>281</v>
      </c>
      <c r="BM2219" s="224" t="s">
        <v>1617</v>
      </c>
    </row>
    <row r="2220" s="14" customFormat="1">
      <c r="A2220" s="14"/>
      <c r="B2220" s="242"/>
      <c r="C2220" s="243"/>
      <c r="D2220" s="233" t="s">
        <v>151</v>
      </c>
      <c r="E2220" s="244" t="s">
        <v>18</v>
      </c>
      <c r="F2220" s="245" t="s">
        <v>773</v>
      </c>
      <c r="G2220" s="243"/>
      <c r="H2220" s="246">
        <v>58</v>
      </c>
      <c r="I2220" s="247"/>
      <c r="J2220" s="243"/>
      <c r="K2220" s="243"/>
      <c r="L2220" s="248"/>
      <c r="M2220" s="249"/>
      <c r="N2220" s="250"/>
      <c r="O2220" s="250"/>
      <c r="P2220" s="250"/>
      <c r="Q2220" s="250"/>
      <c r="R2220" s="250"/>
      <c r="S2220" s="250"/>
      <c r="T2220" s="251"/>
      <c r="U2220" s="14"/>
      <c r="V2220" s="14"/>
      <c r="W2220" s="14"/>
      <c r="X2220" s="14"/>
      <c r="Y2220" s="14"/>
      <c r="Z2220" s="14"/>
      <c r="AA2220" s="14"/>
      <c r="AB2220" s="14"/>
      <c r="AC2220" s="14"/>
      <c r="AD2220" s="14"/>
      <c r="AE2220" s="14"/>
      <c r="AT2220" s="252" t="s">
        <v>151</v>
      </c>
      <c r="AU2220" s="252" t="s">
        <v>80</v>
      </c>
      <c r="AV2220" s="14" t="s">
        <v>80</v>
      </c>
      <c r="AW2220" s="14" t="s">
        <v>33</v>
      </c>
      <c r="AX2220" s="14" t="s">
        <v>71</v>
      </c>
      <c r="AY2220" s="252" t="s">
        <v>140</v>
      </c>
    </row>
    <row r="2221" s="15" customFormat="1">
      <c r="A2221" s="15"/>
      <c r="B2221" s="253"/>
      <c r="C2221" s="254"/>
      <c r="D2221" s="233" t="s">
        <v>151</v>
      </c>
      <c r="E2221" s="255" t="s">
        <v>18</v>
      </c>
      <c r="F2221" s="256" t="s">
        <v>154</v>
      </c>
      <c r="G2221" s="254"/>
      <c r="H2221" s="257">
        <v>58</v>
      </c>
      <c r="I2221" s="258"/>
      <c r="J2221" s="254"/>
      <c r="K2221" s="254"/>
      <c r="L2221" s="259"/>
      <c r="M2221" s="260"/>
      <c r="N2221" s="261"/>
      <c r="O2221" s="261"/>
      <c r="P2221" s="261"/>
      <c r="Q2221" s="261"/>
      <c r="R2221" s="261"/>
      <c r="S2221" s="261"/>
      <c r="T2221" s="262"/>
      <c r="U2221" s="15"/>
      <c r="V2221" s="15"/>
      <c r="W2221" s="15"/>
      <c r="X2221" s="15"/>
      <c r="Y2221" s="15"/>
      <c r="Z2221" s="15"/>
      <c r="AA2221" s="15"/>
      <c r="AB2221" s="15"/>
      <c r="AC2221" s="15"/>
      <c r="AD2221" s="15"/>
      <c r="AE2221" s="15"/>
      <c r="AT2221" s="263" t="s">
        <v>151</v>
      </c>
      <c r="AU2221" s="263" t="s">
        <v>80</v>
      </c>
      <c r="AV2221" s="15" t="s">
        <v>147</v>
      </c>
      <c r="AW2221" s="15" t="s">
        <v>33</v>
      </c>
      <c r="AX2221" s="15" t="s">
        <v>78</v>
      </c>
      <c r="AY2221" s="263" t="s">
        <v>140</v>
      </c>
    </row>
    <row r="2222" s="2" customFormat="1" ht="16.5" customHeight="1">
      <c r="A2222" s="40"/>
      <c r="B2222" s="41"/>
      <c r="C2222" s="264" t="s">
        <v>1618</v>
      </c>
      <c r="D2222" s="264" t="s">
        <v>300</v>
      </c>
      <c r="E2222" s="265" t="s">
        <v>1619</v>
      </c>
      <c r="F2222" s="266" t="s">
        <v>1620</v>
      </c>
      <c r="G2222" s="267" t="s">
        <v>1508</v>
      </c>
      <c r="H2222" s="268">
        <v>2</v>
      </c>
      <c r="I2222" s="269"/>
      <c r="J2222" s="268">
        <f>ROUND(I2222*H2222,2)</f>
        <v>0</v>
      </c>
      <c r="K2222" s="266" t="s">
        <v>1207</v>
      </c>
      <c r="L2222" s="270"/>
      <c r="M2222" s="271" t="s">
        <v>18</v>
      </c>
      <c r="N2222" s="272" t="s">
        <v>42</v>
      </c>
      <c r="O2222" s="86"/>
      <c r="P2222" s="222">
        <f>O2222*H2222</f>
        <v>0</v>
      </c>
      <c r="Q2222" s="222">
        <v>0.001</v>
      </c>
      <c r="R2222" s="222">
        <f>Q2222*H2222</f>
        <v>0.002</v>
      </c>
      <c r="S2222" s="222">
        <v>0</v>
      </c>
      <c r="T2222" s="223">
        <f>S2222*H2222</f>
        <v>0</v>
      </c>
      <c r="U2222" s="40"/>
      <c r="V2222" s="40"/>
      <c r="W2222" s="40"/>
      <c r="X2222" s="40"/>
      <c r="Y2222" s="40"/>
      <c r="Z2222" s="40"/>
      <c r="AA2222" s="40"/>
      <c r="AB2222" s="40"/>
      <c r="AC2222" s="40"/>
      <c r="AD2222" s="40"/>
      <c r="AE2222" s="40"/>
      <c r="AR2222" s="224" t="s">
        <v>430</v>
      </c>
      <c r="AT2222" s="224" t="s">
        <v>300</v>
      </c>
      <c r="AU2222" s="224" t="s">
        <v>80</v>
      </c>
      <c r="AY2222" s="19" t="s">
        <v>140</v>
      </c>
      <c r="BE2222" s="225">
        <f>IF(N2222="základní",J2222,0)</f>
        <v>0</v>
      </c>
      <c r="BF2222" s="225">
        <f>IF(N2222="snížená",J2222,0)</f>
        <v>0</v>
      </c>
      <c r="BG2222" s="225">
        <f>IF(N2222="zákl. přenesená",J2222,0)</f>
        <v>0</v>
      </c>
      <c r="BH2222" s="225">
        <f>IF(N2222="sníž. přenesená",J2222,0)</f>
        <v>0</v>
      </c>
      <c r="BI2222" s="225">
        <f>IF(N2222="nulová",J2222,0)</f>
        <v>0</v>
      </c>
      <c r="BJ2222" s="19" t="s">
        <v>78</v>
      </c>
      <c r="BK2222" s="225">
        <f>ROUND(I2222*H2222,2)</f>
        <v>0</v>
      </c>
      <c r="BL2222" s="19" t="s">
        <v>281</v>
      </c>
      <c r="BM2222" s="224" t="s">
        <v>1621</v>
      </c>
    </row>
    <row r="2223" s="14" customFormat="1">
      <c r="A2223" s="14"/>
      <c r="B2223" s="242"/>
      <c r="C2223" s="243"/>
      <c r="D2223" s="233" t="s">
        <v>151</v>
      </c>
      <c r="E2223" s="244" t="s">
        <v>18</v>
      </c>
      <c r="F2223" s="245" t="s">
        <v>80</v>
      </c>
      <c r="G2223" s="243"/>
      <c r="H2223" s="246">
        <v>2</v>
      </c>
      <c r="I2223" s="247"/>
      <c r="J2223" s="243"/>
      <c r="K2223" s="243"/>
      <c r="L2223" s="248"/>
      <c r="M2223" s="249"/>
      <c r="N2223" s="250"/>
      <c r="O2223" s="250"/>
      <c r="P2223" s="250"/>
      <c r="Q2223" s="250"/>
      <c r="R2223" s="250"/>
      <c r="S2223" s="250"/>
      <c r="T2223" s="251"/>
      <c r="U2223" s="14"/>
      <c r="V2223" s="14"/>
      <c r="W2223" s="14"/>
      <c r="X2223" s="14"/>
      <c r="Y2223" s="14"/>
      <c r="Z2223" s="14"/>
      <c r="AA2223" s="14"/>
      <c r="AB2223" s="14"/>
      <c r="AC2223" s="14"/>
      <c r="AD2223" s="14"/>
      <c r="AE2223" s="14"/>
      <c r="AT2223" s="252" t="s">
        <v>151</v>
      </c>
      <c r="AU2223" s="252" t="s">
        <v>80</v>
      </c>
      <c r="AV2223" s="14" t="s">
        <v>80</v>
      </c>
      <c r="AW2223" s="14" t="s">
        <v>33</v>
      </c>
      <c r="AX2223" s="14" t="s">
        <v>71</v>
      </c>
      <c r="AY2223" s="252" t="s">
        <v>140</v>
      </c>
    </row>
    <row r="2224" s="15" customFormat="1">
      <c r="A2224" s="15"/>
      <c r="B2224" s="253"/>
      <c r="C2224" s="254"/>
      <c r="D2224" s="233" t="s">
        <v>151</v>
      </c>
      <c r="E2224" s="255" t="s">
        <v>18</v>
      </c>
      <c r="F2224" s="256" t="s">
        <v>154</v>
      </c>
      <c r="G2224" s="254"/>
      <c r="H2224" s="257">
        <v>2</v>
      </c>
      <c r="I2224" s="258"/>
      <c r="J2224" s="254"/>
      <c r="K2224" s="254"/>
      <c r="L2224" s="259"/>
      <c r="M2224" s="260"/>
      <c r="N2224" s="261"/>
      <c r="O2224" s="261"/>
      <c r="P2224" s="261"/>
      <c r="Q2224" s="261"/>
      <c r="R2224" s="261"/>
      <c r="S2224" s="261"/>
      <c r="T2224" s="262"/>
      <c r="U2224" s="15"/>
      <c r="V2224" s="15"/>
      <c r="W2224" s="15"/>
      <c r="X2224" s="15"/>
      <c r="Y2224" s="15"/>
      <c r="Z2224" s="15"/>
      <c r="AA2224" s="15"/>
      <c r="AB2224" s="15"/>
      <c r="AC2224" s="15"/>
      <c r="AD2224" s="15"/>
      <c r="AE2224" s="15"/>
      <c r="AT2224" s="263" t="s">
        <v>151</v>
      </c>
      <c r="AU2224" s="263" t="s">
        <v>80</v>
      </c>
      <c r="AV2224" s="15" t="s">
        <v>147</v>
      </c>
      <c r="AW2224" s="15" t="s">
        <v>33</v>
      </c>
      <c r="AX2224" s="15" t="s">
        <v>78</v>
      </c>
      <c r="AY2224" s="263" t="s">
        <v>140</v>
      </c>
    </row>
    <row r="2225" s="2" customFormat="1" ht="21.75" customHeight="1">
      <c r="A2225" s="40"/>
      <c r="B2225" s="41"/>
      <c r="C2225" s="264" t="s">
        <v>1622</v>
      </c>
      <c r="D2225" s="264" t="s">
        <v>300</v>
      </c>
      <c r="E2225" s="265" t="s">
        <v>1623</v>
      </c>
      <c r="F2225" s="266" t="s">
        <v>1624</v>
      </c>
      <c r="G2225" s="267" t="s">
        <v>1508</v>
      </c>
      <c r="H2225" s="268">
        <v>2</v>
      </c>
      <c r="I2225" s="269"/>
      <c r="J2225" s="268">
        <f>ROUND(I2225*H2225,2)</f>
        <v>0</v>
      </c>
      <c r="K2225" s="266" t="s">
        <v>1207</v>
      </c>
      <c r="L2225" s="270"/>
      <c r="M2225" s="271" t="s">
        <v>18</v>
      </c>
      <c r="N2225" s="272" t="s">
        <v>42</v>
      </c>
      <c r="O2225" s="86"/>
      <c r="P2225" s="222">
        <f>O2225*H2225</f>
        <v>0</v>
      </c>
      <c r="Q2225" s="222">
        <v>0.001</v>
      </c>
      <c r="R2225" s="222">
        <f>Q2225*H2225</f>
        <v>0.002</v>
      </c>
      <c r="S2225" s="222">
        <v>0</v>
      </c>
      <c r="T2225" s="223">
        <f>S2225*H2225</f>
        <v>0</v>
      </c>
      <c r="U2225" s="40"/>
      <c r="V2225" s="40"/>
      <c r="W2225" s="40"/>
      <c r="X2225" s="40"/>
      <c r="Y2225" s="40"/>
      <c r="Z2225" s="40"/>
      <c r="AA2225" s="40"/>
      <c r="AB2225" s="40"/>
      <c r="AC2225" s="40"/>
      <c r="AD2225" s="40"/>
      <c r="AE2225" s="40"/>
      <c r="AR2225" s="224" t="s">
        <v>430</v>
      </c>
      <c r="AT2225" s="224" t="s">
        <v>300</v>
      </c>
      <c r="AU2225" s="224" t="s">
        <v>80</v>
      </c>
      <c r="AY2225" s="19" t="s">
        <v>140</v>
      </c>
      <c r="BE2225" s="225">
        <f>IF(N2225="základní",J2225,0)</f>
        <v>0</v>
      </c>
      <c r="BF2225" s="225">
        <f>IF(N2225="snížená",J2225,0)</f>
        <v>0</v>
      </c>
      <c r="BG2225" s="225">
        <f>IF(N2225="zákl. přenesená",J2225,0)</f>
        <v>0</v>
      </c>
      <c r="BH2225" s="225">
        <f>IF(N2225="sníž. přenesená",J2225,0)</f>
        <v>0</v>
      </c>
      <c r="BI2225" s="225">
        <f>IF(N2225="nulová",J2225,0)</f>
        <v>0</v>
      </c>
      <c r="BJ2225" s="19" t="s">
        <v>78</v>
      </c>
      <c r="BK2225" s="225">
        <f>ROUND(I2225*H2225,2)</f>
        <v>0</v>
      </c>
      <c r="BL2225" s="19" t="s">
        <v>281</v>
      </c>
      <c r="BM2225" s="224" t="s">
        <v>1625</v>
      </c>
    </row>
    <row r="2226" s="14" customFormat="1">
      <c r="A2226" s="14"/>
      <c r="B2226" s="242"/>
      <c r="C2226" s="243"/>
      <c r="D2226" s="233" t="s">
        <v>151</v>
      </c>
      <c r="E2226" s="244" t="s">
        <v>18</v>
      </c>
      <c r="F2226" s="245" t="s">
        <v>80</v>
      </c>
      <c r="G2226" s="243"/>
      <c r="H2226" s="246">
        <v>2</v>
      </c>
      <c r="I2226" s="247"/>
      <c r="J2226" s="243"/>
      <c r="K2226" s="243"/>
      <c r="L2226" s="248"/>
      <c r="M2226" s="249"/>
      <c r="N2226" s="250"/>
      <c r="O2226" s="250"/>
      <c r="P2226" s="250"/>
      <c r="Q2226" s="250"/>
      <c r="R2226" s="250"/>
      <c r="S2226" s="250"/>
      <c r="T2226" s="251"/>
      <c r="U2226" s="14"/>
      <c r="V2226" s="14"/>
      <c r="W2226" s="14"/>
      <c r="X2226" s="14"/>
      <c r="Y2226" s="14"/>
      <c r="Z2226" s="14"/>
      <c r="AA2226" s="14"/>
      <c r="AB2226" s="14"/>
      <c r="AC2226" s="14"/>
      <c r="AD2226" s="14"/>
      <c r="AE2226" s="14"/>
      <c r="AT2226" s="252" t="s">
        <v>151</v>
      </c>
      <c r="AU2226" s="252" t="s">
        <v>80</v>
      </c>
      <c r="AV2226" s="14" t="s">
        <v>80</v>
      </c>
      <c r="AW2226" s="14" t="s">
        <v>33</v>
      </c>
      <c r="AX2226" s="14" t="s">
        <v>71</v>
      </c>
      <c r="AY2226" s="252" t="s">
        <v>140</v>
      </c>
    </row>
    <row r="2227" s="15" customFormat="1">
      <c r="A2227" s="15"/>
      <c r="B2227" s="253"/>
      <c r="C2227" s="254"/>
      <c r="D2227" s="233" t="s">
        <v>151</v>
      </c>
      <c r="E2227" s="255" t="s">
        <v>18</v>
      </c>
      <c r="F2227" s="256" t="s">
        <v>154</v>
      </c>
      <c r="G2227" s="254"/>
      <c r="H2227" s="257">
        <v>2</v>
      </c>
      <c r="I2227" s="258"/>
      <c r="J2227" s="254"/>
      <c r="K2227" s="254"/>
      <c r="L2227" s="259"/>
      <c r="M2227" s="260"/>
      <c r="N2227" s="261"/>
      <c r="O2227" s="261"/>
      <c r="P2227" s="261"/>
      <c r="Q2227" s="261"/>
      <c r="R2227" s="261"/>
      <c r="S2227" s="261"/>
      <c r="T2227" s="262"/>
      <c r="U2227" s="15"/>
      <c r="V2227" s="15"/>
      <c r="W2227" s="15"/>
      <c r="X2227" s="15"/>
      <c r="Y2227" s="15"/>
      <c r="Z2227" s="15"/>
      <c r="AA2227" s="15"/>
      <c r="AB2227" s="15"/>
      <c r="AC2227" s="15"/>
      <c r="AD2227" s="15"/>
      <c r="AE2227" s="15"/>
      <c r="AT2227" s="263" t="s">
        <v>151</v>
      </c>
      <c r="AU2227" s="263" t="s">
        <v>80</v>
      </c>
      <c r="AV2227" s="15" t="s">
        <v>147</v>
      </c>
      <c r="AW2227" s="15" t="s">
        <v>33</v>
      </c>
      <c r="AX2227" s="15" t="s">
        <v>78</v>
      </c>
      <c r="AY2227" s="263" t="s">
        <v>140</v>
      </c>
    </row>
    <row r="2228" s="2" customFormat="1" ht="21.75" customHeight="1">
      <c r="A2228" s="40"/>
      <c r="B2228" s="41"/>
      <c r="C2228" s="264" t="s">
        <v>1626</v>
      </c>
      <c r="D2228" s="264" t="s">
        <v>300</v>
      </c>
      <c r="E2228" s="265" t="s">
        <v>1627</v>
      </c>
      <c r="F2228" s="266" t="s">
        <v>1628</v>
      </c>
      <c r="G2228" s="267" t="s">
        <v>1508</v>
      </c>
      <c r="H2228" s="268">
        <v>31</v>
      </c>
      <c r="I2228" s="269"/>
      <c r="J2228" s="268">
        <f>ROUND(I2228*H2228,2)</f>
        <v>0</v>
      </c>
      <c r="K2228" s="266" t="s">
        <v>1207</v>
      </c>
      <c r="L2228" s="270"/>
      <c r="M2228" s="271" t="s">
        <v>18</v>
      </c>
      <c r="N2228" s="272" t="s">
        <v>42</v>
      </c>
      <c r="O2228" s="86"/>
      <c r="P2228" s="222">
        <f>O2228*H2228</f>
        <v>0</v>
      </c>
      <c r="Q2228" s="222">
        <v>0.001</v>
      </c>
      <c r="R2228" s="222">
        <f>Q2228*H2228</f>
        <v>0.031</v>
      </c>
      <c r="S2228" s="222">
        <v>0</v>
      </c>
      <c r="T2228" s="223">
        <f>S2228*H2228</f>
        <v>0</v>
      </c>
      <c r="U2228" s="40"/>
      <c r="V2228" s="40"/>
      <c r="W2228" s="40"/>
      <c r="X2228" s="40"/>
      <c r="Y2228" s="40"/>
      <c r="Z2228" s="40"/>
      <c r="AA2228" s="40"/>
      <c r="AB2228" s="40"/>
      <c r="AC2228" s="40"/>
      <c r="AD2228" s="40"/>
      <c r="AE2228" s="40"/>
      <c r="AR2228" s="224" t="s">
        <v>430</v>
      </c>
      <c r="AT2228" s="224" t="s">
        <v>300</v>
      </c>
      <c r="AU2228" s="224" t="s">
        <v>80</v>
      </c>
      <c r="AY2228" s="19" t="s">
        <v>140</v>
      </c>
      <c r="BE2228" s="225">
        <f>IF(N2228="základní",J2228,0)</f>
        <v>0</v>
      </c>
      <c r="BF2228" s="225">
        <f>IF(N2228="snížená",J2228,0)</f>
        <v>0</v>
      </c>
      <c r="BG2228" s="225">
        <f>IF(N2228="zákl. přenesená",J2228,0)</f>
        <v>0</v>
      </c>
      <c r="BH2228" s="225">
        <f>IF(N2228="sníž. přenesená",J2228,0)</f>
        <v>0</v>
      </c>
      <c r="BI2228" s="225">
        <f>IF(N2228="nulová",J2228,0)</f>
        <v>0</v>
      </c>
      <c r="BJ2228" s="19" t="s">
        <v>78</v>
      </c>
      <c r="BK2228" s="225">
        <f>ROUND(I2228*H2228,2)</f>
        <v>0</v>
      </c>
      <c r="BL2228" s="19" t="s">
        <v>281</v>
      </c>
      <c r="BM2228" s="224" t="s">
        <v>1629</v>
      </c>
    </row>
    <row r="2229" s="14" customFormat="1">
      <c r="A2229" s="14"/>
      <c r="B2229" s="242"/>
      <c r="C2229" s="243"/>
      <c r="D2229" s="233" t="s">
        <v>151</v>
      </c>
      <c r="E2229" s="244" t="s">
        <v>18</v>
      </c>
      <c r="F2229" s="245" t="s">
        <v>424</v>
      </c>
      <c r="G2229" s="243"/>
      <c r="H2229" s="246">
        <v>31</v>
      </c>
      <c r="I2229" s="247"/>
      <c r="J2229" s="243"/>
      <c r="K2229" s="243"/>
      <c r="L2229" s="248"/>
      <c r="M2229" s="249"/>
      <c r="N2229" s="250"/>
      <c r="O2229" s="250"/>
      <c r="P2229" s="250"/>
      <c r="Q2229" s="250"/>
      <c r="R2229" s="250"/>
      <c r="S2229" s="250"/>
      <c r="T2229" s="251"/>
      <c r="U2229" s="14"/>
      <c r="V2229" s="14"/>
      <c r="W2229" s="14"/>
      <c r="X2229" s="14"/>
      <c r="Y2229" s="14"/>
      <c r="Z2229" s="14"/>
      <c r="AA2229" s="14"/>
      <c r="AB2229" s="14"/>
      <c r="AC2229" s="14"/>
      <c r="AD2229" s="14"/>
      <c r="AE2229" s="14"/>
      <c r="AT2229" s="252" t="s">
        <v>151</v>
      </c>
      <c r="AU2229" s="252" t="s">
        <v>80</v>
      </c>
      <c r="AV2229" s="14" t="s">
        <v>80</v>
      </c>
      <c r="AW2229" s="14" t="s">
        <v>33</v>
      </c>
      <c r="AX2229" s="14" t="s">
        <v>71</v>
      </c>
      <c r="AY2229" s="252" t="s">
        <v>140</v>
      </c>
    </row>
    <row r="2230" s="15" customFormat="1">
      <c r="A2230" s="15"/>
      <c r="B2230" s="253"/>
      <c r="C2230" s="254"/>
      <c r="D2230" s="233" t="s">
        <v>151</v>
      </c>
      <c r="E2230" s="255" t="s">
        <v>18</v>
      </c>
      <c r="F2230" s="256" t="s">
        <v>154</v>
      </c>
      <c r="G2230" s="254"/>
      <c r="H2230" s="257">
        <v>31</v>
      </c>
      <c r="I2230" s="258"/>
      <c r="J2230" s="254"/>
      <c r="K2230" s="254"/>
      <c r="L2230" s="259"/>
      <c r="M2230" s="260"/>
      <c r="N2230" s="261"/>
      <c r="O2230" s="261"/>
      <c r="P2230" s="261"/>
      <c r="Q2230" s="261"/>
      <c r="R2230" s="261"/>
      <c r="S2230" s="261"/>
      <c r="T2230" s="262"/>
      <c r="U2230" s="15"/>
      <c r="V2230" s="15"/>
      <c r="W2230" s="15"/>
      <c r="X2230" s="15"/>
      <c r="Y2230" s="15"/>
      <c r="Z2230" s="15"/>
      <c r="AA2230" s="15"/>
      <c r="AB2230" s="15"/>
      <c r="AC2230" s="15"/>
      <c r="AD2230" s="15"/>
      <c r="AE2230" s="15"/>
      <c r="AT2230" s="263" t="s">
        <v>151</v>
      </c>
      <c r="AU2230" s="263" t="s">
        <v>80</v>
      </c>
      <c r="AV2230" s="15" t="s">
        <v>147</v>
      </c>
      <c r="AW2230" s="15" t="s">
        <v>33</v>
      </c>
      <c r="AX2230" s="15" t="s">
        <v>78</v>
      </c>
      <c r="AY2230" s="263" t="s">
        <v>140</v>
      </c>
    </row>
    <row r="2231" s="2" customFormat="1" ht="16.5" customHeight="1">
      <c r="A2231" s="40"/>
      <c r="B2231" s="41"/>
      <c r="C2231" s="264" t="s">
        <v>1630</v>
      </c>
      <c r="D2231" s="264" t="s">
        <v>300</v>
      </c>
      <c r="E2231" s="265" t="s">
        <v>1631</v>
      </c>
      <c r="F2231" s="266" t="s">
        <v>1632</v>
      </c>
      <c r="G2231" s="267" t="s">
        <v>1508</v>
      </c>
      <c r="H2231" s="268">
        <v>1</v>
      </c>
      <c r="I2231" s="269"/>
      <c r="J2231" s="268">
        <f>ROUND(I2231*H2231,2)</f>
        <v>0</v>
      </c>
      <c r="K2231" s="266" t="s">
        <v>1207</v>
      </c>
      <c r="L2231" s="270"/>
      <c r="M2231" s="271" t="s">
        <v>18</v>
      </c>
      <c r="N2231" s="272" t="s">
        <v>42</v>
      </c>
      <c r="O2231" s="86"/>
      <c r="P2231" s="222">
        <f>O2231*H2231</f>
        <v>0</v>
      </c>
      <c r="Q2231" s="222">
        <v>0.001</v>
      </c>
      <c r="R2231" s="222">
        <f>Q2231*H2231</f>
        <v>0.001</v>
      </c>
      <c r="S2231" s="222">
        <v>0</v>
      </c>
      <c r="T2231" s="223">
        <f>S2231*H2231</f>
        <v>0</v>
      </c>
      <c r="U2231" s="40"/>
      <c r="V2231" s="40"/>
      <c r="W2231" s="40"/>
      <c r="X2231" s="40"/>
      <c r="Y2231" s="40"/>
      <c r="Z2231" s="40"/>
      <c r="AA2231" s="40"/>
      <c r="AB2231" s="40"/>
      <c r="AC2231" s="40"/>
      <c r="AD2231" s="40"/>
      <c r="AE2231" s="40"/>
      <c r="AR2231" s="224" t="s">
        <v>430</v>
      </c>
      <c r="AT2231" s="224" t="s">
        <v>300</v>
      </c>
      <c r="AU2231" s="224" t="s">
        <v>80</v>
      </c>
      <c r="AY2231" s="19" t="s">
        <v>140</v>
      </c>
      <c r="BE2231" s="225">
        <f>IF(N2231="základní",J2231,0)</f>
        <v>0</v>
      </c>
      <c r="BF2231" s="225">
        <f>IF(N2231="snížená",J2231,0)</f>
        <v>0</v>
      </c>
      <c r="BG2231" s="225">
        <f>IF(N2231="zákl. přenesená",J2231,0)</f>
        <v>0</v>
      </c>
      <c r="BH2231" s="225">
        <f>IF(N2231="sníž. přenesená",J2231,0)</f>
        <v>0</v>
      </c>
      <c r="BI2231" s="225">
        <f>IF(N2231="nulová",J2231,0)</f>
        <v>0</v>
      </c>
      <c r="BJ2231" s="19" t="s">
        <v>78</v>
      </c>
      <c r="BK2231" s="225">
        <f>ROUND(I2231*H2231,2)</f>
        <v>0</v>
      </c>
      <c r="BL2231" s="19" t="s">
        <v>281</v>
      </c>
      <c r="BM2231" s="224" t="s">
        <v>1633</v>
      </c>
    </row>
    <row r="2232" s="14" customFormat="1">
      <c r="A2232" s="14"/>
      <c r="B2232" s="242"/>
      <c r="C2232" s="243"/>
      <c r="D2232" s="233" t="s">
        <v>151</v>
      </c>
      <c r="E2232" s="244" t="s">
        <v>18</v>
      </c>
      <c r="F2232" s="245" t="s">
        <v>78</v>
      </c>
      <c r="G2232" s="243"/>
      <c r="H2232" s="246">
        <v>1</v>
      </c>
      <c r="I2232" s="247"/>
      <c r="J2232" s="243"/>
      <c r="K2232" s="243"/>
      <c r="L2232" s="248"/>
      <c r="M2232" s="249"/>
      <c r="N2232" s="250"/>
      <c r="O2232" s="250"/>
      <c r="P2232" s="250"/>
      <c r="Q2232" s="250"/>
      <c r="R2232" s="250"/>
      <c r="S2232" s="250"/>
      <c r="T2232" s="251"/>
      <c r="U2232" s="14"/>
      <c r="V2232" s="14"/>
      <c r="W2232" s="14"/>
      <c r="X2232" s="14"/>
      <c r="Y2232" s="14"/>
      <c r="Z2232" s="14"/>
      <c r="AA2232" s="14"/>
      <c r="AB2232" s="14"/>
      <c r="AC2232" s="14"/>
      <c r="AD2232" s="14"/>
      <c r="AE2232" s="14"/>
      <c r="AT2232" s="252" t="s">
        <v>151</v>
      </c>
      <c r="AU2232" s="252" t="s">
        <v>80</v>
      </c>
      <c r="AV2232" s="14" t="s">
        <v>80</v>
      </c>
      <c r="AW2232" s="14" t="s">
        <v>33</v>
      </c>
      <c r="AX2232" s="14" t="s">
        <v>71</v>
      </c>
      <c r="AY2232" s="252" t="s">
        <v>140</v>
      </c>
    </row>
    <row r="2233" s="15" customFormat="1">
      <c r="A2233" s="15"/>
      <c r="B2233" s="253"/>
      <c r="C2233" s="254"/>
      <c r="D2233" s="233" t="s">
        <v>151</v>
      </c>
      <c r="E2233" s="255" t="s">
        <v>18</v>
      </c>
      <c r="F2233" s="256" t="s">
        <v>154</v>
      </c>
      <c r="G2233" s="254"/>
      <c r="H2233" s="257">
        <v>1</v>
      </c>
      <c r="I2233" s="258"/>
      <c r="J2233" s="254"/>
      <c r="K2233" s="254"/>
      <c r="L2233" s="259"/>
      <c r="M2233" s="260"/>
      <c r="N2233" s="261"/>
      <c r="O2233" s="261"/>
      <c r="P2233" s="261"/>
      <c r="Q2233" s="261"/>
      <c r="R2233" s="261"/>
      <c r="S2233" s="261"/>
      <c r="T2233" s="262"/>
      <c r="U2233" s="15"/>
      <c r="V2233" s="15"/>
      <c r="W2233" s="15"/>
      <c r="X2233" s="15"/>
      <c r="Y2233" s="15"/>
      <c r="Z2233" s="15"/>
      <c r="AA2233" s="15"/>
      <c r="AB2233" s="15"/>
      <c r="AC2233" s="15"/>
      <c r="AD2233" s="15"/>
      <c r="AE2233" s="15"/>
      <c r="AT2233" s="263" t="s">
        <v>151</v>
      </c>
      <c r="AU2233" s="263" t="s">
        <v>80</v>
      </c>
      <c r="AV2233" s="15" t="s">
        <v>147</v>
      </c>
      <c r="AW2233" s="15" t="s">
        <v>33</v>
      </c>
      <c r="AX2233" s="15" t="s">
        <v>78</v>
      </c>
      <c r="AY2233" s="263" t="s">
        <v>140</v>
      </c>
    </row>
    <row r="2234" s="2" customFormat="1" ht="21.75" customHeight="1">
      <c r="A2234" s="40"/>
      <c r="B2234" s="41"/>
      <c r="C2234" s="264" t="s">
        <v>1634</v>
      </c>
      <c r="D2234" s="264" t="s">
        <v>300</v>
      </c>
      <c r="E2234" s="265" t="s">
        <v>1635</v>
      </c>
      <c r="F2234" s="266" t="s">
        <v>1636</v>
      </c>
      <c r="G2234" s="267" t="s">
        <v>1508</v>
      </c>
      <c r="H2234" s="268">
        <v>1</v>
      </c>
      <c r="I2234" s="269"/>
      <c r="J2234" s="268">
        <f>ROUND(I2234*H2234,2)</f>
        <v>0</v>
      </c>
      <c r="K2234" s="266" t="s">
        <v>1207</v>
      </c>
      <c r="L2234" s="270"/>
      <c r="M2234" s="271" t="s">
        <v>18</v>
      </c>
      <c r="N2234" s="272" t="s">
        <v>42</v>
      </c>
      <c r="O2234" s="86"/>
      <c r="P2234" s="222">
        <f>O2234*H2234</f>
        <v>0</v>
      </c>
      <c r="Q2234" s="222">
        <v>0.001</v>
      </c>
      <c r="R2234" s="222">
        <f>Q2234*H2234</f>
        <v>0.001</v>
      </c>
      <c r="S2234" s="222">
        <v>0</v>
      </c>
      <c r="T2234" s="223">
        <f>S2234*H2234</f>
        <v>0</v>
      </c>
      <c r="U2234" s="40"/>
      <c r="V2234" s="40"/>
      <c r="W2234" s="40"/>
      <c r="X2234" s="40"/>
      <c r="Y2234" s="40"/>
      <c r="Z2234" s="40"/>
      <c r="AA2234" s="40"/>
      <c r="AB2234" s="40"/>
      <c r="AC2234" s="40"/>
      <c r="AD2234" s="40"/>
      <c r="AE2234" s="40"/>
      <c r="AR2234" s="224" t="s">
        <v>430</v>
      </c>
      <c r="AT2234" s="224" t="s">
        <v>300</v>
      </c>
      <c r="AU2234" s="224" t="s">
        <v>80</v>
      </c>
      <c r="AY2234" s="19" t="s">
        <v>140</v>
      </c>
      <c r="BE2234" s="225">
        <f>IF(N2234="základní",J2234,0)</f>
        <v>0</v>
      </c>
      <c r="BF2234" s="225">
        <f>IF(N2234="snížená",J2234,0)</f>
        <v>0</v>
      </c>
      <c r="BG2234" s="225">
        <f>IF(N2234="zákl. přenesená",J2234,0)</f>
        <v>0</v>
      </c>
      <c r="BH2234" s="225">
        <f>IF(N2234="sníž. přenesená",J2234,0)</f>
        <v>0</v>
      </c>
      <c r="BI2234" s="225">
        <f>IF(N2234="nulová",J2234,0)</f>
        <v>0</v>
      </c>
      <c r="BJ2234" s="19" t="s">
        <v>78</v>
      </c>
      <c r="BK2234" s="225">
        <f>ROUND(I2234*H2234,2)</f>
        <v>0</v>
      </c>
      <c r="BL2234" s="19" t="s">
        <v>281</v>
      </c>
      <c r="BM2234" s="224" t="s">
        <v>1637</v>
      </c>
    </row>
    <row r="2235" s="14" customFormat="1">
      <c r="A2235" s="14"/>
      <c r="B2235" s="242"/>
      <c r="C2235" s="243"/>
      <c r="D2235" s="233" t="s">
        <v>151</v>
      </c>
      <c r="E2235" s="244" t="s">
        <v>18</v>
      </c>
      <c r="F2235" s="245" t="s">
        <v>78</v>
      </c>
      <c r="G2235" s="243"/>
      <c r="H2235" s="246">
        <v>1</v>
      </c>
      <c r="I2235" s="247"/>
      <c r="J2235" s="243"/>
      <c r="K2235" s="243"/>
      <c r="L2235" s="248"/>
      <c r="M2235" s="249"/>
      <c r="N2235" s="250"/>
      <c r="O2235" s="250"/>
      <c r="P2235" s="250"/>
      <c r="Q2235" s="250"/>
      <c r="R2235" s="250"/>
      <c r="S2235" s="250"/>
      <c r="T2235" s="251"/>
      <c r="U2235" s="14"/>
      <c r="V2235" s="14"/>
      <c r="W2235" s="14"/>
      <c r="X2235" s="14"/>
      <c r="Y2235" s="14"/>
      <c r="Z2235" s="14"/>
      <c r="AA2235" s="14"/>
      <c r="AB2235" s="14"/>
      <c r="AC2235" s="14"/>
      <c r="AD2235" s="14"/>
      <c r="AE2235" s="14"/>
      <c r="AT2235" s="252" t="s">
        <v>151</v>
      </c>
      <c r="AU2235" s="252" t="s">
        <v>80</v>
      </c>
      <c r="AV2235" s="14" t="s">
        <v>80</v>
      </c>
      <c r="AW2235" s="14" t="s">
        <v>33</v>
      </c>
      <c r="AX2235" s="14" t="s">
        <v>71</v>
      </c>
      <c r="AY2235" s="252" t="s">
        <v>140</v>
      </c>
    </row>
    <row r="2236" s="15" customFormat="1">
      <c r="A2236" s="15"/>
      <c r="B2236" s="253"/>
      <c r="C2236" s="254"/>
      <c r="D2236" s="233" t="s">
        <v>151</v>
      </c>
      <c r="E2236" s="255" t="s">
        <v>18</v>
      </c>
      <c r="F2236" s="256" t="s">
        <v>154</v>
      </c>
      <c r="G2236" s="254"/>
      <c r="H2236" s="257">
        <v>1</v>
      </c>
      <c r="I2236" s="258"/>
      <c r="J2236" s="254"/>
      <c r="K2236" s="254"/>
      <c r="L2236" s="259"/>
      <c r="M2236" s="260"/>
      <c r="N2236" s="261"/>
      <c r="O2236" s="261"/>
      <c r="P2236" s="261"/>
      <c r="Q2236" s="261"/>
      <c r="R2236" s="261"/>
      <c r="S2236" s="261"/>
      <c r="T2236" s="262"/>
      <c r="U2236" s="15"/>
      <c r="V2236" s="15"/>
      <c r="W2236" s="15"/>
      <c r="X2236" s="15"/>
      <c r="Y2236" s="15"/>
      <c r="Z2236" s="15"/>
      <c r="AA2236" s="15"/>
      <c r="AB2236" s="15"/>
      <c r="AC2236" s="15"/>
      <c r="AD2236" s="15"/>
      <c r="AE2236" s="15"/>
      <c r="AT2236" s="263" t="s">
        <v>151</v>
      </c>
      <c r="AU2236" s="263" t="s">
        <v>80</v>
      </c>
      <c r="AV2236" s="15" t="s">
        <v>147</v>
      </c>
      <c r="AW2236" s="15" t="s">
        <v>33</v>
      </c>
      <c r="AX2236" s="15" t="s">
        <v>78</v>
      </c>
      <c r="AY2236" s="263" t="s">
        <v>140</v>
      </c>
    </row>
    <row r="2237" s="2" customFormat="1" ht="16.5" customHeight="1">
      <c r="A2237" s="40"/>
      <c r="B2237" s="41"/>
      <c r="C2237" s="264" t="s">
        <v>1638</v>
      </c>
      <c r="D2237" s="264" t="s">
        <v>300</v>
      </c>
      <c r="E2237" s="265" t="s">
        <v>1639</v>
      </c>
      <c r="F2237" s="266" t="s">
        <v>1640</v>
      </c>
      <c r="G2237" s="267" t="s">
        <v>345</v>
      </c>
      <c r="H2237" s="268">
        <v>116.7</v>
      </c>
      <c r="I2237" s="269"/>
      <c r="J2237" s="268">
        <f>ROUND(I2237*H2237,2)</f>
        <v>0</v>
      </c>
      <c r="K2237" s="266" t="s">
        <v>1207</v>
      </c>
      <c r="L2237" s="270"/>
      <c r="M2237" s="271" t="s">
        <v>18</v>
      </c>
      <c r="N2237" s="272" t="s">
        <v>42</v>
      </c>
      <c r="O2237" s="86"/>
      <c r="P2237" s="222">
        <f>O2237*H2237</f>
        <v>0</v>
      </c>
      <c r="Q2237" s="222">
        <v>0.001</v>
      </c>
      <c r="R2237" s="222">
        <f>Q2237*H2237</f>
        <v>0.11670000000000001</v>
      </c>
      <c r="S2237" s="222">
        <v>0</v>
      </c>
      <c r="T2237" s="223">
        <f>S2237*H2237</f>
        <v>0</v>
      </c>
      <c r="U2237" s="40"/>
      <c r="V2237" s="40"/>
      <c r="W2237" s="40"/>
      <c r="X2237" s="40"/>
      <c r="Y2237" s="40"/>
      <c r="Z2237" s="40"/>
      <c r="AA2237" s="40"/>
      <c r="AB2237" s="40"/>
      <c r="AC2237" s="40"/>
      <c r="AD2237" s="40"/>
      <c r="AE2237" s="40"/>
      <c r="AR2237" s="224" t="s">
        <v>430</v>
      </c>
      <c r="AT2237" s="224" t="s">
        <v>300</v>
      </c>
      <c r="AU2237" s="224" t="s">
        <v>80</v>
      </c>
      <c r="AY2237" s="19" t="s">
        <v>140</v>
      </c>
      <c r="BE2237" s="225">
        <f>IF(N2237="základní",J2237,0)</f>
        <v>0</v>
      </c>
      <c r="BF2237" s="225">
        <f>IF(N2237="snížená",J2237,0)</f>
        <v>0</v>
      </c>
      <c r="BG2237" s="225">
        <f>IF(N2237="zákl. přenesená",J2237,0)</f>
        <v>0</v>
      </c>
      <c r="BH2237" s="225">
        <f>IF(N2237="sníž. přenesená",J2237,0)</f>
        <v>0</v>
      </c>
      <c r="BI2237" s="225">
        <f>IF(N2237="nulová",J2237,0)</f>
        <v>0</v>
      </c>
      <c r="BJ2237" s="19" t="s">
        <v>78</v>
      </c>
      <c r="BK2237" s="225">
        <f>ROUND(I2237*H2237,2)</f>
        <v>0</v>
      </c>
      <c r="BL2237" s="19" t="s">
        <v>281</v>
      </c>
      <c r="BM2237" s="224" t="s">
        <v>1641</v>
      </c>
    </row>
    <row r="2238" s="14" customFormat="1">
      <c r="A2238" s="14"/>
      <c r="B2238" s="242"/>
      <c r="C2238" s="243"/>
      <c r="D2238" s="233" t="s">
        <v>151</v>
      </c>
      <c r="E2238" s="244" t="s">
        <v>18</v>
      </c>
      <c r="F2238" s="245" t="s">
        <v>1642</v>
      </c>
      <c r="G2238" s="243"/>
      <c r="H2238" s="246">
        <v>116.7</v>
      </c>
      <c r="I2238" s="247"/>
      <c r="J2238" s="243"/>
      <c r="K2238" s="243"/>
      <c r="L2238" s="248"/>
      <c r="M2238" s="249"/>
      <c r="N2238" s="250"/>
      <c r="O2238" s="250"/>
      <c r="P2238" s="250"/>
      <c r="Q2238" s="250"/>
      <c r="R2238" s="250"/>
      <c r="S2238" s="250"/>
      <c r="T2238" s="251"/>
      <c r="U2238" s="14"/>
      <c r="V2238" s="14"/>
      <c r="W2238" s="14"/>
      <c r="X2238" s="14"/>
      <c r="Y2238" s="14"/>
      <c r="Z2238" s="14"/>
      <c r="AA2238" s="14"/>
      <c r="AB2238" s="14"/>
      <c r="AC2238" s="14"/>
      <c r="AD2238" s="14"/>
      <c r="AE2238" s="14"/>
      <c r="AT2238" s="252" t="s">
        <v>151</v>
      </c>
      <c r="AU2238" s="252" t="s">
        <v>80</v>
      </c>
      <c r="AV2238" s="14" t="s">
        <v>80</v>
      </c>
      <c r="AW2238" s="14" t="s">
        <v>33</v>
      </c>
      <c r="AX2238" s="14" t="s">
        <v>71</v>
      </c>
      <c r="AY2238" s="252" t="s">
        <v>140</v>
      </c>
    </row>
    <row r="2239" s="15" customFormat="1">
      <c r="A2239" s="15"/>
      <c r="B2239" s="253"/>
      <c r="C2239" s="254"/>
      <c r="D2239" s="233" t="s">
        <v>151</v>
      </c>
      <c r="E2239" s="255" t="s">
        <v>18</v>
      </c>
      <c r="F2239" s="256" t="s">
        <v>154</v>
      </c>
      <c r="G2239" s="254"/>
      <c r="H2239" s="257">
        <v>116.7</v>
      </c>
      <c r="I2239" s="258"/>
      <c r="J2239" s="254"/>
      <c r="K2239" s="254"/>
      <c r="L2239" s="259"/>
      <c r="M2239" s="260"/>
      <c r="N2239" s="261"/>
      <c r="O2239" s="261"/>
      <c r="P2239" s="261"/>
      <c r="Q2239" s="261"/>
      <c r="R2239" s="261"/>
      <c r="S2239" s="261"/>
      <c r="T2239" s="262"/>
      <c r="U2239" s="15"/>
      <c r="V2239" s="15"/>
      <c r="W2239" s="15"/>
      <c r="X2239" s="15"/>
      <c r="Y2239" s="15"/>
      <c r="Z2239" s="15"/>
      <c r="AA2239" s="15"/>
      <c r="AB2239" s="15"/>
      <c r="AC2239" s="15"/>
      <c r="AD2239" s="15"/>
      <c r="AE2239" s="15"/>
      <c r="AT2239" s="263" t="s">
        <v>151</v>
      </c>
      <c r="AU2239" s="263" t="s">
        <v>80</v>
      </c>
      <c r="AV2239" s="15" t="s">
        <v>147</v>
      </c>
      <c r="AW2239" s="15" t="s">
        <v>33</v>
      </c>
      <c r="AX2239" s="15" t="s">
        <v>78</v>
      </c>
      <c r="AY2239" s="263" t="s">
        <v>140</v>
      </c>
    </row>
    <row r="2240" s="2" customFormat="1" ht="16.5" customHeight="1">
      <c r="A2240" s="40"/>
      <c r="B2240" s="41"/>
      <c r="C2240" s="264" t="s">
        <v>1643</v>
      </c>
      <c r="D2240" s="264" t="s">
        <v>300</v>
      </c>
      <c r="E2240" s="265" t="s">
        <v>1644</v>
      </c>
      <c r="F2240" s="266" t="s">
        <v>1645</v>
      </c>
      <c r="G2240" s="267" t="s">
        <v>345</v>
      </c>
      <c r="H2240" s="268">
        <v>410.54000000000002</v>
      </c>
      <c r="I2240" s="269"/>
      <c r="J2240" s="268">
        <f>ROUND(I2240*H2240,2)</f>
        <v>0</v>
      </c>
      <c r="K2240" s="266" t="s">
        <v>1207</v>
      </c>
      <c r="L2240" s="270"/>
      <c r="M2240" s="271" t="s">
        <v>18</v>
      </c>
      <c r="N2240" s="272" t="s">
        <v>42</v>
      </c>
      <c r="O2240" s="86"/>
      <c r="P2240" s="222">
        <f>O2240*H2240</f>
        <v>0</v>
      </c>
      <c r="Q2240" s="222">
        <v>0.001</v>
      </c>
      <c r="R2240" s="222">
        <f>Q2240*H2240</f>
        <v>0.41054000000000002</v>
      </c>
      <c r="S2240" s="222">
        <v>0</v>
      </c>
      <c r="T2240" s="223">
        <f>S2240*H2240</f>
        <v>0</v>
      </c>
      <c r="U2240" s="40"/>
      <c r="V2240" s="40"/>
      <c r="W2240" s="40"/>
      <c r="X2240" s="40"/>
      <c r="Y2240" s="40"/>
      <c r="Z2240" s="40"/>
      <c r="AA2240" s="40"/>
      <c r="AB2240" s="40"/>
      <c r="AC2240" s="40"/>
      <c r="AD2240" s="40"/>
      <c r="AE2240" s="40"/>
      <c r="AR2240" s="224" t="s">
        <v>430</v>
      </c>
      <c r="AT2240" s="224" t="s">
        <v>300</v>
      </c>
      <c r="AU2240" s="224" t="s">
        <v>80</v>
      </c>
      <c r="AY2240" s="19" t="s">
        <v>140</v>
      </c>
      <c r="BE2240" s="225">
        <f>IF(N2240="základní",J2240,0)</f>
        <v>0</v>
      </c>
      <c r="BF2240" s="225">
        <f>IF(N2240="snížená",J2240,0)</f>
        <v>0</v>
      </c>
      <c r="BG2240" s="225">
        <f>IF(N2240="zákl. přenesená",J2240,0)</f>
        <v>0</v>
      </c>
      <c r="BH2240" s="225">
        <f>IF(N2240="sníž. přenesená",J2240,0)</f>
        <v>0</v>
      </c>
      <c r="BI2240" s="225">
        <f>IF(N2240="nulová",J2240,0)</f>
        <v>0</v>
      </c>
      <c r="BJ2240" s="19" t="s">
        <v>78</v>
      </c>
      <c r="BK2240" s="225">
        <f>ROUND(I2240*H2240,2)</f>
        <v>0</v>
      </c>
      <c r="BL2240" s="19" t="s">
        <v>281</v>
      </c>
      <c r="BM2240" s="224" t="s">
        <v>1646</v>
      </c>
    </row>
    <row r="2241" s="14" customFormat="1">
      <c r="A2241" s="14"/>
      <c r="B2241" s="242"/>
      <c r="C2241" s="243"/>
      <c r="D2241" s="233" t="s">
        <v>151</v>
      </c>
      <c r="E2241" s="244" t="s">
        <v>18</v>
      </c>
      <c r="F2241" s="245" t="s">
        <v>1647</v>
      </c>
      <c r="G2241" s="243"/>
      <c r="H2241" s="246">
        <v>410.54000000000002</v>
      </c>
      <c r="I2241" s="247"/>
      <c r="J2241" s="243"/>
      <c r="K2241" s="243"/>
      <c r="L2241" s="248"/>
      <c r="M2241" s="249"/>
      <c r="N2241" s="250"/>
      <c r="O2241" s="250"/>
      <c r="P2241" s="250"/>
      <c r="Q2241" s="250"/>
      <c r="R2241" s="250"/>
      <c r="S2241" s="250"/>
      <c r="T2241" s="251"/>
      <c r="U2241" s="14"/>
      <c r="V2241" s="14"/>
      <c r="W2241" s="14"/>
      <c r="X2241" s="14"/>
      <c r="Y2241" s="14"/>
      <c r="Z2241" s="14"/>
      <c r="AA2241" s="14"/>
      <c r="AB2241" s="14"/>
      <c r="AC2241" s="14"/>
      <c r="AD2241" s="14"/>
      <c r="AE2241" s="14"/>
      <c r="AT2241" s="252" t="s">
        <v>151</v>
      </c>
      <c r="AU2241" s="252" t="s">
        <v>80</v>
      </c>
      <c r="AV2241" s="14" t="s">
        <v>80</v>
      </c>
      <c r="AW2241" s="14" t="s">
        <v>33</v>
      </c>
      <c r="AX2241" s="14" t="s">
        <v>71</v>
      </c>
      <c r="AY2241" s="252" t="s">
        <v>140</v>
      </c>
    </row>
    <row r="2242" s="15" customFormat="1">
      <c r="A2242" s="15"/>
      <c r="B2242" s="253"/>
      <c r="C2242" s="254"/>
      <c r="D2242" s="233" t="s">
        <v>151</v>
      </c>
      <c r="E2242" s="255" t="s">
        <v>18</v>
      </c>
      <c r="F2242" s="256" t="s">
        <v>154</v>
      </c>
      <c r="G2242" s="254"/>
      <c r="H2242" s="257">
        <v>410.54000000000002</v>
      </c>
      <c r="I2242" s="258"/>
      <c r="J2242" s="254"/>
      <c r="K2242" s="254"/>
      <c r="L2242" s="259"/>
      <c r="M2242" s="260"/>
      <c r="N2242" s="261"/>
      <c r="O2242" s="261"/>
      <c r="P2242" s="261"/>
      <c r="Q2242" s="261"/>
      <c r="R2242" s="261"/>
      <c r="S2242" s="261"/>
      <c r="T2242" s="262"/>
      <c r="U2242" s="15"/>
      <c r="V2242" s="15"/>
      <c r="W2242" s="15"/>
      <c r="X2242" s="15"/>
      <c r="Y2242" s="15"/>
      <c r="Z2242" s="15"/>
      <c r="AA2242" s="15"/>
      <c r="AB2242" s="15"/>
      <c r="AC2242" s="15"/>
      <c r="AD2242" s="15"/>
      <c r="AE2242" s="15"/>
      <c r="AT2242" s="263" t="s">
        <v>151</v>
      </c>
      <c r="AU2242" s="263" t="s">
        <v>80</v>
      </c>
      <c r="AV2242" s="15" t="s">
        <v>147</v>
      </c>
      <c r="AW2242" s="15" t="s">
        <v>33</v>
      </c>
      <c r="AX2242" s="15" t="s">
        <v>78</v>
      </c>
      <c r="AY2242" s="263" t="s">
        <v>140</v>
      </c>
    </row>
    <row r="2243" s="2" customFormat="1" ht="16.5" customHeight="1">
      <c r="A2243" s="40"/>
      <c r="B2243" s="41"/>
      <c r="C2243" s="264" t="s">
        <v>1648</v>
      </c>
      <c r="D2243" s="264" t="s">
        <v>300</v>
      </c>
      <c r="E2243" s="265" t="s">
        <v>1649</v>
      </c>
      <c r="F2243" s="266" t="s">
        <v>1650</v>
      </c>
      <c r="G2243" s="267" t="s">
        <v>1508</v>
      </c>
      <c r="H2243" s="268">
        <v>570</v>
      </c>
      <c r="I2243" s="269"/>
      <c r="J2243" s="268">
        <f>ROUND(I2243*H2243,2)</f>
        <v>0</v>
      </c>
      <c r="K2243" s="266" t="s">
        <v>1207</v>
      </c>
      <c r="L2243" s="270"/>
      <c r="M2243" s="271" t="s">
        <v>18</v>
      </c>
      <c r="N2243" s="272" t="s">
        <v>42</v>
      </c>
      <c r="O2243" s="86"/>
      <c r="P2243" s="222">
        <f>O2243*H2243</f>
        <v>0</v>
      </c>
      <c r="Q2243" s="222">
        <v>0.001</v>
      </c>
      <c r="R2243" s="222">
        <f>Q2243*H2243</f>
        <v>0.57000000000000006</v>
      </c>
      <c r="S2243" s="222">
        <v>0</v>
      </c>
      <c r="T2243" s="223">
        <f>S2243*H2243</f>
        <v>0</v>
      </c>
      <c r="U2243" s="40"/>
      <c r="V2243" s="40"/>
      <c r="W2243" s="40"/>
      <c r="X2243" s="40"/>
      <c r="Y2243" s="40"/>
      <c r="Z2243" s="40"/>
      <c r="AA2243" s="40"/>
      <c r="AB2243" s="40"/>
      <c r="AC2243" s="40"/>
      <c r="AD2243" s="40"/>
      <c r="AE2243" s="40"/>
      <c r="AR2243" s="224" t="s">
        <v>430</v>
      </c>
      <c r="AT2243" s="224" t="s">
        <v>300</v>
      </c>
      <c r="AU2243" s="224" t="s">
        <v>80</v>
      </c>
      <c r="AY2243" s="19" t="s">
        <v>140</v>
      </c>
      <c r="BE2243" s="225">
        <f>IF(N2243="základní",J2243,0)</f>
        <v>0</v>
      </c>
      <c r="BF2243" s="225">
        <f>IF(N2243="snížená",J2243,0)</f>
        <v>0</v>
      </c>
      <c r="BG2243" s="225">
        <f>IF(N2243="zákl. přenesená",J2243,0)</f>
        <v>0</v>
      </c>
      <c r="BH2243" s="225">
        <f>IF(N2243="sníž. přenesená",J2243,0)</f>
        <v>0</v>
      </c>
      <c r="BI2243" s="225">
        <f>IF(N2243="nulová",J2243,0)</f>
        <v>0</v>
      </c>
      <c r="BJ2243" s="19" t="s">
        <v>78</v>
      </c>
      <c r="BK2243" s="225">
        <f>ROUND(I2243*H2243,2)</f>
        <v>0</v>
      </c>
      <c r="BL2243" s="19" t="s">
        <v>281</v>
      </c>
      <c r="BM2243" s="224" t="s">
        <v>1651</v>
      </c>
    </row>
    <row r="2244" s="14" customFormat="1">
      <c r="A2244" s="14"/>
      <c r="B2244" s="242"/>
      <c r="C2244" s="243"/>
      <c r="D2244" s="233" t="s">
        <v>151</v>
      </c>
      <c r="E2244" s="244" t="s">
        <v>18</v>
      </c>
      <c r="F2244" s="245" t="s">
        <v>1652</v>
      </c>
      <c r="G2244" s="243"/>
      <c r="H2244" s="246">
        <v>570</v>
      </c>
      <c r="I2244" s="247"/>
      <c r="J2244" s="243"/>
      <c r="K2244" s="243"/>
      <c r="L2244" s="248"/>
      <c r="M2244" s="249"/>
      <c r="N2244" s="250"/>
      <c r="O2244" s="250"/>
      <c r="P2244" s="250"/>
      <c r="Q2244" s="250"/>
      <c r="R2244" s="250"/>
      <c r="S2244" s="250"/>
      <c r="T2244" s="251"/>
      <c r="U2244" s="14"/>
      <c r="V2244" s="14"/>
      <c r="W2244" s="14"/>
      <c r="X2244" s="14"/>
      <c r="Y2244" s="14"/>
      <c r="Z2244" s="14"/>
      <c r="AA2244" s="14"/>
      <c r="AB2244" s="14"/>
      <c r="AC2244" s="14"/>
      <c r="AD2244" s="14"/>
      <c r="AE2244" s="14"/>
      <c r="AT2244" s="252" t="s">
        <v>151</v>
      </c>
      <c r="AU2244" s="252" t="s">
        <v>80</v>
      </c>
      <c r="AV2244" s="14" t="s">
        <v>80</v>
      </c>
      <c r="AW2244" s="14" t="s">
        <v>33</v>
      </c>
      <c r="AX2244" s="14" t="s">
        <v>71</v>
      </c>
      <c r="AY2244" s="252" t="s">
        <v>140</v>
      </c>
    </row>
    <row r="2245" s="15" customFormat="1">
      <c r="A2245" s="15"/>
      <c r="B2245" s="253"/>
      <c r="C2245" s="254"/>
      <c r="D2245" s="233" t="s">
        <v>151</v>
      </c>
      <c r="E2245" s="255" t="s">
        <v>18</v>
      </c>
      <c r="F2245" s="256" t="s">
        <v>154</v>
      </c>
      <c r="G2245" s="254"/>
      <c r="H2245" s="257">
        <v>570</v>
      </c>
      <c r="I2245" s="258"/>
      <c r="J2245" s="254"/>
      <c r="K2245" s="254"/>
      <c r="L2245" s="259"/>
      <c r="M2245" s="260"/>
      <c r="N2245" s="261"/>
      <c r="O2245" s="261"/>
      <c r="P2245" s="261"/>
      <c r="Q2245" s="261"/>
      <c r="R2245" s="261"/>
      <c r="S2245" s="261"/>
      <c r="T2245" s="262"/>
      <c r="U2245" s="15"/>
      <c r="V2245" s="15"/>
      <c r="W2245" s="15"/>
      <c r="X2245" s="15"/>
      <c r="Y2245" s="15"/>
      <c r="Z2245" s="15"/>
      <c r="AA2245" s="15"/>
      <c r="AB2245" s="15"/>
      <c r="AC2245" s="15"/>
      <c r="AD2245" s="15"/>
      <c r="AE2245" s="15"/>
      <c r="AT2245" s="263" t="s">
        <v>151</v>
      </c>
      <c r="AU2245" s="263" t="s">
        <v>80</v>
      </c>
      <c r="AV2245" s="15" t="s">
        <v>147</v>
      </c>
      <c r="AW2245" s="15" t="s">
        <v>33</v>
      </c>
      <c r="AX2245" s="15" t="s">
        <v>78</v>
      </c>
      <c r="AY2245" s="263" t="s">
        <v>140</v>
      </c>
    </row>
    <row r="2246" s="2" customFormat="1" ht="16.5" customHeight="1">
      <c r="A2246" s="40"/>
      <c r="B2246" s="41"/>
      <c r="C2246" s="264" t="s">
        <v>1653</v>
      </c>
      <c r="D2246" s="264" t="s">
        <v>300</v>
      </c>
      <c r="E2246" s="265" t="s">
        <v>1654</v>
      </c>
      <c r="F2246" s="266" t="s">
        <v>1655</v>
      </c>
      <c r="G2246" s="267" t="s">
        <v>1508</v>
      </c>
      <c r="H2246" s="268">
        <v>193</v>
      </c>
      <c r="I2246" s="269"/>
      <c r="J2246" s="268">
        <f>ROUND(I2246*H2246,2)</f>
        <v>0</v>
      </c>
      <c r="K2246" s="266" t="s">
        <v>1207</v>
      </c>
      <c r="L2246" s="270"/>
      <c r="M2246" s="271" t="s">
        <v>18</v>
      </c>
      <c r="N2246" s="272" t="s">
        <v>42</v>
      </c>
      <c r="O2246" s="86"/>
      <c r="P2246" s="222">
        <f>O2246*H2246</f>
        <v>0</v>
      </c>
      <c r="Q2246" s="222">
        <v>0.001</v>
      </c>
      <c r="R2246" s="222">
        <f>Q2246*H2246</f>
        <v>0.19300000000000001</v>
      </c>
      <c r="S2246" s="222">
        <v>0</v>
      </c>
      <c r="T2246" s="223">
        <f>S2246*H2246</f>
        <v>0</v>
      </c>
      <c r="U2246" s="40"/>
      <c r="V2246" s="40"/>
      <c r="W2246" s="40"/>
      <c r="X2246" s="40"/>
      <c r="Y2246" s="40"/>
      <c r="Z2246" s="40"/>
      <c r="AA2246" s="40"/>
      <c r="AB2246" s="40"/>
      <c r="AC2246" s="40"/>
      <c r="AD2246" s="40"/>
      <c r="AE2246" s="40"/>
      <c r="AR2246" s="224" t="s">
        <v>430</v>
      </c>
      <c r="AT2246" s="224" t="s">
        <v>300</v>
      </c>
      <c r="AU2246" s="224" t="s">
        <v>80</v>
      </c>
      <c r="AY2246" s="19" t="s">
        <v>140</v>
      </c>
      <c r="BE2246" s="225">
        <f>IF(N2246="základní",J2246,0)</f>
        <v>0</v>
      </c>
      <c r="BF2246" s="225">
        <f>IF(N2246="snížená",J2246,0)</f>
        <v>0</v>
      </c>
      <c r="BG2246" s="225">
        <f>IF(N2246="zákl. přenesená",J2246,0)</f>
        <v>0</v>
      </c>
      <c r="BH2246" s="225">
        <f>IF(N2246="sníž. přenesená",J2246,0)</f>
        <v>0</v>
      </c>
      <c r="BI2246" s="225">
        <f>IF(N2246="nulová",J2246,0)</f>
        <v>0</v>
      </c>
      <c r="BJ2246" s="19" t="s">
        <v>78</v>
      </c>
      <c r="BK2246" s="225">
        <f>ROUND(I2246*H2246,2)</f>
        <v>0</v>
      </c>
      <c r="BL2246" s="19" t="s">
        <v>281</v>
      </c>
      <c r="BM2246" s="224" t="s">
        <v>1656</v>
      </c>
    </row>
    <row r="2247" s="14" customFormat="1">
      <c r="A2247" s="14"/>
      <c r="B2247" s="242"/>
      <c r="C2247" s="243"/>
      <c r="D2247" s="233" t="s">
        <v>151</v>
      </c>
      <c r="E2247" s="244" t="s">
        <v>18</v>
      </c>
      <c r="F2247" s="245" t="s">
        <v>1657</v>
      </c>
      <c r="G2247" s="243"/>
      <c r="H2247" s="246">
        <v>193</v>
      </c>
      <c r="I2247" s="247"/>
      <c r="J2247" s="243"/>
      <c r="K2247" s="243"/>
      <c r="L2247" s="248"/>
      <c r="M2247" s="249"/>
      <c r="N2247" s="250"/>
      <c r="O2247" s="250"/>
      <c r="P2247" s="250"/>
      <c r="Q2247" s="250"/>
      <c r="R2247" s="250"/>
      <c r="S2247" s="250"/>
      <c r="T2247" s="251"/>
      <c r="U2247" s="14"/>
      <c r="V2247" s="14"/>
      <c r="W2247" s="14"/>
      <c r="X2247" s="14"/>
      <c r="Y2247" s="14"/>
      <c r="Z2247" s="14"/>
      <c r="AA2247" s="14"/>
      <c r="AB2247" s="14"/>
      <c r="AC2247" s="14"/>
      <c r="AD2247" s="14"/>
      <c r="AE2247" s="14"/>
      <c r="AT2247" s="252" t="s">
        <v>151</v>
      </c>
      <c r="AU2247" s="252" t="s">
        <v>80</v>
      </c>
      <c r="AV2247" s="14" t="s">
        <v>80</v>
      </c>
      <c r="AW2247" s="14" t="s">
        <v>33</v>
      </c>
      <c r="AX2247" s="14" t="s">
        <v>71</v>
      </c>
      <c r="AY2247" s="252" t="s">
        <v>140</v>
      </c>
    </row>
    <row r="2248" s="15" customFormat="1">
      <c r="A2248" s="15"/>
      <c r="B2248" s="253"/>
      <c r="C2248" s="254"/>
      <c r="D2248" s="233" t="s">
        <v>151</v>
      </c>
      <c r="E2248" s="255" t="s">
        <v>18</v>
      </c>
      <c r="F2248" s="256" t="s">
        <v>154</v>
      </c>
      <c r="G2248" s="254"/>
      <c r="H2248" s="257">
        <v>193</v>
      </c>
      <c r="I2248" s="258"/>
      <c r="J2248" s="254"/>
      <c r="K2248" s="254"/>
      <c r="L2248" s="259"/>
      <c r="M2248" s="260"/>
      <c r="N2248" s="261"/>
      <c r="O2248" s="261"/>
      <c r="P2248" s="261"/>
      <c r="Q2248" s="261"/>
      <c r="R2248" s="261"/>
      <c r="S2248" s="261"/>
      <c r="T2248" s="262"/>
      <c r="U2248" s="15"/>
      <c r="V2248" s="15"/>
      <c r="W2248" s="15"/>
      <c r="X2248" s="15"/>
      <c r="Y2248" s="15"/>
      <c r="Z2248" s="15"/>
      <c r="AA2248" s="15"/>
      <c r="AB2248" s="15"/>
      <c r="AC2248" s="15"/>
      <c r="AD2248" s="15"/>
      <c r="AE2248" s="15"/>
      <c r="AT2248" s="263" t="s">
        <v>151</v>
      </c>
      <c r="AU2248" s="263" t="s">
        <v>80</v>
      </c>
      <c r="AV2248" s="15" t="s">
        <v>147</v>
      </c>
      <c r="AW2248" s="15" t="s">
        <v>33</v>
      </c>
      <c r="AX2248" s="15" t="s">
        <v>78</v>
      </c>
      <c r="AY2248" s="263" t="s">
        <v>140</v>
      </c>
    </row>
    <row r="2249" s="2" customFormat="1" ht="16.5" customHeight="1">
      <c r="A2249" s="40"/>
      <c r="B2249" s="41"/>
      <c r="C2249" s="264" t="s">
        <v>1658</v>
      </c>
      <c r="D2249" s="264" t="s">
        <v>300</v>
      </c>
      <c r="E2249" s="265" t="s">
        <v>1659</v>
      </c>
      <c r="F2249" s="266" t="s">
        <v>1660</v>
      </c>
      <c r="G2249" s="267" t="s">
        <v>1508</v>
      </c>
      <c r="H2249" s="268">
        <v>95</v>
      </c>
      <c r="I2249" s="269"/>
      <c r="J2249" s="268">
        <f>ROUND(I2249*H2249,2)</f>
        <v>0</v>
      </c>
      <c r="K2249" s="266" t="s">
        <v>1207</v>
      </c>
      <c r="L2249" s="270"/>
      <c r="M2249" s="271" t="s">
        <v>18</v>
      </c>
      <c r="N2249" s="272" t="s">
        <v>42</v>
      </c>
      <c r="O2249" s="86"/>
      <c r="P2249" s="222">
        <f>O2249*H2249</f>
        <v>0</v>
      </c>
      <c r="Q2249" s="222">
        <v>0.001</v>
      </c>
      <c r="R2249" s="222">
        <f>Q2249*H2249</f>
        <v>0.095000000000000001</v>
      </c>
      <c r="S2249" s="222">
        <v>0</v>
      </c>
      <c r="T2249" s="223">
        <f>S2249*H2249</f>
        <v>0</v>
      </c>
      <c r="U2249" s="40"/>
      <c r="V2249" s="40"/>
      <c r="W2249" s="40"/>
      <c r="X2249" s="40"/>
      <c r="Y2249" s="40"/>
      <c r="Z2249" s="40"/>
      <c r="AA2249" s="40"/>
      <c r="AB2249" s="40"/>
      <c r="AC2249" s="40"/>
      <c r="AD2249" s="40"/>
      <c r="AE2249" s="40"/>
      <c r="AR2249" s="224" t="s">
        <v>430</v>
      </c>
      <c r="AT2249" s="224" t="s">
        <v>300</v>
      </c>
      <c r="AU2249" s="224" t="s">
        <v>80</v>
      </c>
      <c r="AY2249" s="19" t="s">
        <v>140</v>
      </c>
      <c r="BE2249" s="225">
        <f>IF(N2249="základní",J2249,0)</f>
        <v>0</v>
      </c>
      <c r="BF2249" s="225">
        <f>IF(N2249="snížená",J2249,0)</f>
        <v>0</v>
      </c>
      <c r="BG2249" s="225">
        <f>IF(N2249="zákl. přenesená",J2249,0)</f>
        <v>0</v>
      </c>
      <c r="BH2249" s="225">
        <f>IF(N2249="sníž. přenesená",J2249,0)</f>
        <v>0</v>
      </c>
      <c r="BI2249" s="225">
        <f>IF(N2249="nulová",J2249,0)</f>
        <v>0</v>
      </c>
      <c r="BJ2249" s="19" t="s">
        <v>78</v>
      </c>
      <c r="BK2249" s="225">
        <f>ROUND(I2249*H2249,2)</f>
        <v>0</v>
      </c>
      <c r="BL2249" s="19" t="s">
        <v>281</v>
      </c>
      <c r="BM2249" s="224" t="s">
        <v>1661</v>
      </c>
    </row>
    <row r="2250" s="14" customFormat="1">
      <c r="A2250" s="14"/>
      <c r="B2250" s="242"/>
      <c r="C2250" s="243"/>
      <c r="D2250" s="233" t="s">
        <v>151</v>
      </c>
      <c r="E2250" s="244" t="s">
        <v>18</v>
      </c>
      <c r="F2250" s="245" t="s">
        <v>1101</v>
      </c>
      <c r="G2250" s="243"/>
      <c r="H2250" s="246">
        <v>95</v>
      </c>
      <c r="I2250" s="247"/>
      <c r="J2250" s="243"/>
      <c r="K2250" s="243"/>
      <c r="L2250" s="248"/>
      <c r="M2250" s="249"/>
      <c r="N2250" s="250"/>
      <c r="O2250" s="250"/>
      <c r="P2250" s="250"/>
      <c r="Q2250" s="250"/>
      <c r="R2250" s="250"/>
      <c r="S2250" s="250"/>
      <c r="T2250" s="251"/>
      <c r="U2250" s="14"/>
      <c r="V2250" s="14"/>
      <c r="W2250" s="14"/>
      <c r="X2250" s="14"/>
      <c r="Y2250" s="14"/>
      <c r="Z2250" s="14"/>
      <c r="AA2250" s="14"/>
      <c r="AB2250" s="14"/>
      <c r="AC2250" s="14"/>
      <c r="AD2250" s="14"/>
      <c r="AE2250" s="14"/>
      <c r="AT2250" s="252" t="s">
        <v>151</v>
      </c>
      <c r="AU2250" s="252" t="s">
        <v>80</v>
      </c>
      <c r="AV2250" s="14" t="s">
        <v>80</v>
      </c>
      <c r="AW2250" s="14" t="s">
        <v>33</v>
      </c>
      <c r="AX2250" s="14" t="s">
        <v>71</v>
      </c>
      <c r="AY2250" s="252" t="s">
        <v>140</v>
      </c>
    </row>
    <row r="2251" s="15" customFormat="1">
      <c r="A2251" s="15"/>
      <c r="B2251" s="253"/>
      <c r="C2251" s="254"/>
      <c r="D2251" s="233" t="s">
        <v>151</v>
      </c>
      <c r="E2251" s="255" t="s">
        <v>18</v>
      </c>
      <c r="F2251" s="256" t="s">
        <v>154</v>
      </c>
      <c r="G2251" s="254"/>
      <c r="H2251" s="257">
        <v>95</v>
      </c>
      <c r="I2251" s="258"/>
      <c r="J2251" s="254"/>
      <c r="K2251" s="254"/>
      <c r="L2251" s="259"/>
      <c r="M2251" s="260"/>
      <c r="N2251" s="261"/>
      <c r="O2251" s="261"/>
      <c r="P2251" s="261"/>
      <c r="Q2251" s="261"/>
      <c r="R2251" s="261"/>
      <c r="S2251" s="261"/>
      <c r="T2251" s="262"/>
      <c r="U2251" s="15"/>
      <c r="V2251" s="15"/>
      <c r="W2251" s="15"/>
      <c r="X2251" s="15"/>
      <c r="Y2251" s="15"/>
      <c r="Z2251" s="15"/>
      <c r="AA2251" s="15"/>
      <c r="AB2251" s="15"/>
      <c r="AC2251" s="15"/>
      <c r="AD2251" s="15"/>
      <c r="AE2251" s="15"/>
      <c r="AT2251" s="263" t="s">
        <v>151</v>
      </c>
      <c r="AU2251" s="263" t="s">
        <v>80</v>
      </c>
      <c r="AV2251" s="15" t="s">
        <v>147</v>
      </c>
      <c r="AW2251" s="15" t="s">
        <v>33</v>
      </c>
      <c r="AX2251" s="15" t="s">
        <v>78</v>
      </c>
      <c r="AY2251" s="263" t="s">
        <v>140</v>
      </c>
    </row>
    <row r="2252" s="2" customFormat="1" ht="16.5" customHeight="1">
      <c r="A2252" s="40"/>
      <c r="B2252" s="41"/>
      <c r="C2252" s="264" t="s">
        <v>1657</v>
      </c>
      <c r="D2252" s="264" t="s">
        <v>300</v>
      </c>
      <c r="E2252" s="265" t="s">
        <v>1662</v>
      </c>
      <c r="F2252" s="266" t="s">
        <v>1663</v>
      </c>
      <c r="G2252" s="267" t="s">
        <v>1508</v>
      </c>
      <c r="H2252" s="268">
        <v>410.54000000000002</v>
      </c>
      <c r="I2252" s="269"/>
      <c r="J2252" s="268">
        <f>ROUND(I2252*H2252,2)</f>
        <v>0</v>
      </c>
      <c r="K2252" s="266" t="s">
        <v>1207</v>
      </c>
      <c r="L2252" s="270"/>
      <c r="M2252" s="271" t="s">
        <v>18</v>
      </c>
      <c r="N2252" s="272" t="s">
        <v>42</v>
      </c>
      <c r="O2252" s="86"/>
      <c r="P2252" s="222">
        <f>O2252*H2252</f>
        <v>0</v>
      </c>
      <c r="Q2252" s="222">
        <v>0.001</v>
      </c>
      <c r="R2252" s="222">
        <f>Q2252*H2252</f>
        <v>0.41054000000000002</v>
      </c>
      <c r="S2252" s="222">
        <v>0</v>
      </c>
      <c r="T2252" s="223">
        <f>S2252*H2252</f>
        <v>0</v>
      </c>
      <c r="U2252" s="40"/>
      <c r="V2252" s="40"/>
      <c r="W2252" s="40"/>
      <c r="X2252" s="40"/>
      <c r="Y2252" s="40"/>
      <c r="Z2252" s="40"/>
      <c r="AA2252" s="40"/>
      <c r="AB2252" s="40"/>
      <c r="AC2252" s="40"/>
      <c r="AD2252" s="40"/>
      <c r="AE2252" s="40"/>
      <c r="AR2252" s="224" t="s">
        <v>430</v>
      </c>
      <c r="AT2252" s="224" t="s">
        <v>300</v>
      </c>
      <c r="AU2252" s="224" t="s">
        <v>80</v>
      </c>
      <c r="AY2252" s="19" t="s">
        <v>140</v>
      </c>
      <c r="BE2252" s="225">
        <f>IF(N2252="základní",J2252,0)</f>
        <v>0</v>
      </c>
      <c r="BF2252" s="225">
        <f>IF(N2252="snížená",J2252,0)</f>
        <v>0</v>
      </c>
      <c r="BG2252" s="225">
        <f>IF(N2252="zákl. přenesená",J2252,0)</f>
        <v>0</v>
      </c>
      <c r="BH2252" s="225">
        <f>IF(N2252="sníž. přenesená",J2252,0)</f>
        <v>0</v>
      </c>
      <c r="BI2252" s="225">
        <f>IF(N2252="nulová",J2252,0)</f>
        <v>0</v>
      </c>
      <c r="BJ2252" s="19" t="s">
        <v>78</v>
      </c>
      <c r="BK2252" s="225">
        <f>ROUND(I2252*H2252,2)</f>
        <v>0</v>
      </c>
      <c r="BL2252" s="19" t="s">
        <v>281</v>
      </c>
      <c r="BM2252" s="224" t="s">
        <v>1664</v>
      </c>
    </row>
    <row r="2253" s="14" customFormat="1">
      <c r="A2253" s="14"/>
      <c r="B2253" s="242"/>
      <c r="C2253" s="243"/>
      <c r="D2253" s="233" t="s">
        <v>151</v>
      </c>
      <c r="E2253" s="244" t="s">
        <v>18</v>
      </c>
      <c r="F2253" s="245" t="s">
        <v>1647</v>
      </c>
      <c r="G2253" s="243"/>
      <c r="H2253" s="246">
        <v>410.54000000000002</v>
      </c>
      <c r="I2253" s="247"/>
      <c r="J2253" s="243"/>
      <c r="K2253" s="243"/>
      <c r="L2253" s="248"/>
      <c r="M2253" s="249"/>
      <c r="N2253" s="250"/>
      <c r="O2253" s="250"/>
      <c r="P2253" s="250"/>
      <c r="Q2253" s="250"/>
      <c r="R2253" s="250"/>
      <c r="S2253" s="250"/>
      <c r="T2253" s="251"/>
      <c r="U2253" s="14"/>
      <c r="V2253" s="14"/>
      <c r="W2253" s="14"/>
      <c r="X2253" s="14"/>
      <c r="Y2253" s="14"/>
      <c r="Z2253" s="14"/>
      <c r="AA2253" s="14"/>
      <c r="AB2253" s="14"/>
      <c r="AC2253" s="14"/>
      <c r="AD2253" s="14"/>
      <c r="AE2253" s="14"/>
      <c r="AT2253" s="252" t="s">
        <v>151</v>
      </c>
      <c r="AU2253" s="252" t="s">
        <v>80</v>
      </c>
      <c r="AV2253" s="14" t="s">
        <v>80</v>
      </c>
      <c r="AW2253" s="14" t="s">
        <v>33</v>
      </c>
      <c r="AX2253" s="14" t="s">
        <v>71</v>
      </c>
      <c r="AY2253" s="252" t="s">
        <v>140</v>
      </c>
    </row>
    <row r="2254" s="15" customFormat="1">
      <c r="A2254" s="15"/>
      <c r="B2254" s="253"/>
      <c r="C2254" s="254"/>
      <c r="D2254" s="233" t="s">
        <v>151</v>
      </c>
      <c r="E2254" s="255" t="s">
        <v>18</v>
      </c>
      <c r="F2254" s="256" t="s">
        <v>154</v>
      </c>
      <c r="G2254" s="254"/>
      <c r="H2254" s="257">
        <v>410.54000000000002</v>
      </c>
      <c r="I2254" s="258"/>
      <c r="J2254" s="254"/>
      <c r="K2254" s="254"/>
      <c r="L2254" s="259"/>
      <c r="M2254" s="260"/>
      <c r="N2254" s="261"/>
      <c r="O2254" s="261"/>
      <c r="P2254" s="261"/>
      <c r="Q2254" s="261"/>
      <c r="R2254" s="261"/>
      <c r="S2254" s="261"/>
      <c r="T2254" s="262"/>
      <c r="U2254" s="15"/>
      <c r="V2254" s="15"/>
      <c r="W2254" s="15"/>
      <c r="X2254" s="15"/>
      <c r="Y2254" s="15"/>
      <c r="Z2254" s="15"/>
      <c r="AA2254" s="15"/>
      <c r="AB2254" s="15"/>
      <c r="AC2254" s="15"/>
      <c r="AD2254" s="15"/>
      <c r="AE2254" s="15"/>
      <c r="AT2254" s="263" t="s">
        <v>151</v>
      </c>
      <c r="AU2254" s="263" t="s">
        <v>80</v>
      </c>
      <c r="AV2254" s="15" t="s">
        <v>147</v>
      </c>
      <c r="AW2254" s="15" t="s">
        <v>33</v>
      </c>
      <c r="AX2254" s="15" t="s">
        <v>78</v>
      </c>
      <c r="AY2254" s="263" t="s">
        <v>140</v>
      </c>
    </row>
    <row r="2255" s="2" customFormat="1" ht="16.5" customHeight="1">
      <c r="A2255" s="40"/>
      <c r="B2255" s="41"/>
      <c r="C2255" s="264" t="s">
        <v>1665</v>
      </c>
      <c r="D2255" s="264" t="s">
        <v>300</v>
      </c>
      <c r="E2255" s="265" t="s">
        <v>1666</v>
      </c>
      <c r="F2255" s="266" t="s">
        <v>1667</v>
      </c>
      <c r="G2255" s="267" t="s">
        <v>1324</v>
      </c>
      <c r="H2255" s="268">
        <v>1</v>
      </c>
      <c r="I2255" s="269"/>
      <c r="J2255" s="268">
        <f>ROUND(I2255*H2255,2)</f>
        <v>0</v>
      </c>
      <c r="K2255" s="266" t="s">
        <v>1207</v>
      </c>
      <c r="L2255" s="270"/>
      <c r="M2255" s="271" t="s">
        <v>18</v>
      </c>
      <c r="N2255" s="272" t="s">
        <v>42</v>
      </c>
      <c r="O2255" s="86"/>
      <c r="P2255" s="222">
        <f>O2255*H2255</f>
        <v>0</v>
      </c>
      <c r="Q2255" s="222">
        <v>0.001</v>
      </c>
      <c r="R2255" s="222">
        <f>Q2255*H2255</f>
        <v>0.001</v>
      </c>
      <c r="S2255" s="222">
        <v>0</v>
      </c>
      <c r="T2255" s="223">
        <f>S2255*H2255</f>
        <v>0</v>
      </c>
      <c r="U2255" s="40"/>
      <c r="V2255" s="40"/>
      <c r="W2255" s="40"/>
      <c r="X2255" s="40"/>
      <c r="Y2255" s="40"/>
      <c r="Z2255" s="40"/>
      <c r="AA2255" s="40"/>
      <c r="AB2255" s="40"/>
      <c r="AC2255" s="40"/>
      <c r="AD2255" s="40"/>
      <c r="AE2255" s="40"/>
      <c r="AR2255" s="224" t="s">
        <v>430</v>
      </c>
      <c r="AT2255" s="224" t="s">
        <v>300</v>
      </c>
      <c r="AU2255" s="224" t="s">
        <v>80</v>
      </c>
      <c r="AY2255" s="19" t="s">
        <v>140</v>
      </c>
      <c r="BE2255" s="225">
        <f>IF(N2255="základní",J2255,0)</f>
        <v>0</v>
      </c>
      <c r="BF2255" s="225">
        <f>IF(N2255="snížená",J2255,0)</f>
        <v>0</v>
      </c>
      <c r="BG2255" s="225">
        <f>IF(N2255="zákl. přenesená",J2255,0)</f>
        <v>0</v>
      </c>
      <c r="BH2255" s="225">
        <f>IF(N2255="sníž. přenesená",J2255,0)</f>
        <v>0</v>
      </c>
      <c r="BI2255" s="225">
        <f>IF(N2255="nulová",J2255,0)</f>
        <v>0</v>
      </c>
      <c r="BJ2255" s="19" t="s">
        <v>78</v>
      </c>
      <c r="BK2255" s="225">
        <f>ROUND(I2255*H2255,2)</f>
        <v>0</v>
      </c>
      <c r="BL2255" s="19" t="s">
        <v>281</v>
      </c>
      <c r="BM2255" s="224" t="s">
        <v>1668</v>
      </c>
    </row>
    <row r="2256" s="14" customFormat="1">
      <c r="A2256" s="14"/>
      <c r="B2256" s="242"/>
      <c r="C2256" s="243"/>
      <c r="D2256" s="233" t="s">
        <v>151</v>
      </c>
      <c r="E2256" s="244" t="s">
        <v>18</v>
      </c>
      <c r="F2256" s="245" t="s">
        <v>78</v>
      </c>
      <c r="G2256" s="243"/>
      <c r="H2256" s="246">
        <v>1</v>
      </c>
      <c r="I2256" s="247"/>
      <c r="J2256" s="243"/>
      <c r="K2256" s="243"/>
      <c r="L2256" s="248"/>
      <c r="M2256" s="249"/>
      <c r="N2256" s="250"/>
      <c r="O2256" s="250"/>
      <c r="P2256" s="250"/>
      <c r="Q2256" s="250"/>
      <c r="R2256" s="250"/>
      <c r="S2256" s="250"/>
      <c r="T2256" s="251"/>
      <c r="U2256" s="14"/>
      <c r="V2256" s="14"/>
      <c r="W2256" s="14"/>
      <c r="X2256" s="14"/>
      <c r="Y2256" s="14"/>
      <c r="Z2256" s="14"/>
      <c r="AA2256" s="14"/>
      <c r="AB2256" s="14"/>
      <c r="AC2256" s="14"/>
      <c r="AD2256" s="14"/>
      <c r="AE2256" s="14"/>
      <c r="AT2256" s="252" t="s">
        <v>151</v>
      </c>
      <c r="AU2256" s="252" t="s">
        <v>80</v>
      </c>
      <c r="AV2256" s="14" t="s">
        <v>80</v>
      </c>
      <c r="AW2256" s="14" t="s">
        <v>33</v>
      </c>
      <c r="AX2256" s="14" t="s">
        <v>71</v>
      </c>
      <c r="AY2256" s="252" t="s">
        <v>140</v>
      </c>
    </row>
    <row r="2257" s="15" customFormat="1">
      <c r="A2257" s="15"/>
      <c r="B2257" s="253"/>
      <c r="C2257" s="254"/>
      <c r="D2257" s="233" t="s">
        <v>151</v>
      </c>
      <c r="E2257" s="255" t="s">
        <v>18</v>
      </c>
      <c r="F2257" s="256" t="s">
        <v>154</v>
      </c>
      <c r="G2257" s="254"/>
      <c r="H2257" s="257">
        <v>1</v>
      </c>
      <c r="I2257" s="258"/>
      <c r="J2257" s="254"/>
      <c r="K2257" s="254"/>
      <c r="L2257" s="259"/>
      <c r="M2257" s="260"/>
      <c r="N2257" s="261"/>
      <c r="O2257" s="261"/>
      <c r="P2257" s="261"/>
      <c r="Q2257" s="261"/>
      <c r="R2257" s="261"/>
      <c r="S2257" s="261"/>
      <c r="T2257" s="262"/>
      <c r="U2257" s="15"/>
      <c r="V2257" s="15"/>
      <c r="W2257" s="15"/>
      <c r="X2257" s="15"/>
      <c r="Y2257" s="15"/>
      <c r="Z2257" s="15"/>
      <c r="AA2257" s="15"/>
      <c r="AB2257" s="15"/>
      <c r="AC2257" s="15"/>
      <c r="AD2257" s="15"/>
      <c r="AE2257" s="15"/>
      <c r="AT2257" s="263" t="s">
        <v>151</v>
      </c>
      <c r="AU2257" s="263" t="s">
        <v>80</v>
      </c>
      <c r="AV2257" s="15" t="s">
        <v>147</v>
      </c>
      <c r="AW2257" s="15" t="s">
        <v>33</v>
      </c>
      <c r="AX2257" s="15" t="s">
        <v>78</v>
      </c>
      <c r="AY2257" s="263" t="s">
        <v>140</v>
      </c>
    </row>
    <row r="2258" s="2" customFormat="1" ht="24.15" customHeight="1">
      <c r="A2258" s="40"/>
      <c r="B2258" s="41"/>
      <c r="C2258" s="214" t="s">
        <v>1669</v>
      </c>
      <c r="D2258" s="214" t="s">
        <v>142</v>
      </c>
      <c r="E2258" s="215" t="s">
        <v>1670</v>
      </c>
      <c r="F2258" s="216" t="s">
        <v>1671</v>
      </c>
      <c r="G2258" s="217" t="s">
        <v>1061</v>
      </c>
      <c r="H2258" s="219"/>
      <c r="I2258" s="219"/>
      <c r="J2258" s="218">
        <f>ROUND(I2258*H2258,2)</f>
        <v>0</v>
      </c>
      <c r="K2258" s="216" t="s">
        <v>146</v>
      </c>
      <c r="L2258" s="46"/>
      <c r="M2258" s="220" t="s">
        <v>18</v>
      </c>
      <c r="N2258" s="221" t="s">
        <v>42</v>
      </c>
      <c r="O2258" s="86"/>
      <c r="P2258" s="222">
        <f>O2258*H2258</f>
        <v>0</v>
      </c>
      <c r="Q2258" s="222">
        <v>0</v>
      </c>
      <c r="R2258" s="222">
        <f>Q2258*H2258</f>
        <v>0</v>
      </c>
      <c r="S2258" s="222">
        <v>0</v>
      </c>
      <c r="T2258" s="223">
        <f>S2258*H2258</f>
        <v>0</v>
      </c>
      <c r="U2258" s="40"/>
      <c r="V2258" s="40"/>
      <c r="W2258" s="40"/>
      <c r="X2258" s="40"/>
      <c r="Y2258" s="40"/>
      <c r="Z2258" s="40"/>
      <c r="AA2258" s="40"/>
      <c r="AB2258" s="40"/>
      <c r="AC2258" s="40"/>
      <c r="AD2258" s="40"/>
      <c r="AE2258" s="40"/>
      <c r="AR2258" s="224" t="s">
        <v>281</v>
      </c>
      <c r="AT2258" s="224" t="s">
        <v>142</v>
      </c>
      <c r="AU2258" s="224" t="s">
        <v>80</v>
      </c>
      <c r="AY2258" s="19" t="s">
        <v>140</v>
      </c>
      <c r="BE2258" s="225">
        <f>IF(N2258="základní",J2258,0)</f>
        <v>0</v>
      </c>
      <c r="BF2258" s="225">
        <f>IF(N2258="snížená",J2258,0)</f>
        <v>0</v>
      </c>
      <c r="BG2258" s="225">
        <f>IF(N2258="zákl. přenesená",J2258,0)</f>
        <v>0</v>
      </c>
      <c r="BH2258" s="225">
        <f>IF(N2258="sníž. přenesená",J2258,0)</f>
        <v>0</v>
      </c>
      <c r="BI2258" s="225">
        <f>IF(N2258="nulová",J2258,0)</f>
        <v>0</v>
      </c>
      <c r="BJ2258" s="19" t="s">
        <v>78</v>
      </c>
      <c r="BK2258" s="225">
        <f>ROUND(I2258*H2258,2)</f>
        <v>0</v>
      </c>
      <c r="BL2258" s="19" t="s">
        <v>281</v>
      </c>
      <c r="BM2258" s="224" t="s">
        <v>1672</v>
      </c>
    </row>
    <row r="2259" s="2" customFormat="1">
      <c r="A2259" s="40"/>
      <c r="B2259" s="41"/>
      <c r="C2259" s="42"/>
      <c r="D2259" s="226" t="s">
        <v>149</v>
      </c>
      <c r="E2259" s="42"/>
      <c r="F2259" s="227" t="s">
        <v>1673</v>
      </c>
      <c r="G2259" s="42"/>
      <c r="H2259" s="42"/>
      <c r="I2259" s="228"/>
      <c r="J2259" s="42"/>
      <c r="K2259" s="42"/>
      <c r="L2259" s="46"/>
      <c r="M2259" s="229"/>
      <c r="N2259" s="230"/>
      <c r="O2259" s="86"/>
      <c r="P2259" s="86"/>
      <c r="Q2259" s="86"/>
      <c r="R2259" s="86"/>
      <c r="S2259" s="86"/>
      <c r="T2259" s="87"/>
      <c r="U2259" s="40"/>
      <c r="V2259" s="40"/>
      <c r="W2259" s="40"/>
      <c r="X2259" s="40"/>
      <c r="Y2259" s="40"/>
      <c r="Z2259" s="40"/>
      <c r="AA2259" s="40"/>
      <c r="AB2259" s="40"/>
      <c r="AC2259" s="40"/>
      <c r="AD2259" s="40"/>
      <c r="AE2259" s="40"/>
      <c r="AT2259" s="19" t="s">
        <v>149</v>
      </c>
      <c r="AU2259" s="19" t="s">
        <v>80</v>
      </c>
    </row>
    <row r="2260" s="12" customFormat="1" ht="25.92" customHeight="1">
      <c r="A2260" s="12"/>
      <c r="B2260" s="198"/>
      <c r="C2260" s="199"/>
      <c r="D2260" s="200" t="s">
        <v>70</v>
      </c>
      <c r="E2260" s="201" t="s">
        <v>1674</v>
      </c>
      <c r="F2260" s="201" t="s">
        <v>1675</v>
      </c>
      <c r="G2260" s="199"/>
      <c r="H2260" s="199"/>
      <c r="I2260" s="202"/>
      <c r="J2260" s="203">
        <f>BK2260</f>
        <v>0</v>
      </c>
      <c r="K2260" s="199"/>
      <c r="L2260" s="204"/>
      <c r="M2260" s="205"/>
      <c r="N2260" s="206"/>
      <c r="O2260" s="206"/>
      <c r="P2260" s="207">
        <f>SUM(P2261:P2266)</f>
        <v>0</v>
      </c>
      <c r="Q2260" s="206"/>
      <c r="R2260" s="207">
        <f>SUM(R2261:R2266)</f>
        <v>0</v>
      </c>
      <c r="S2260" s="206"/>
      <c r="T2260" s="208">
        <f>SUM(T2261:T2266)</f>
        <v>0</v>
      </c>
      <c r="U2260" s="12"/>
      <c r="V2260" s="12"/>
      <c r="W2260" s="12"/>
      <c r="X2260" s="12"/>
      <c r="Y2260" s="12"/>
      <c r="Z2260" s="12"/>
      <c r="AA2260" s="12"/>
      <c r="AB2260" s="12"/>
      <c r="AC2260" s="12"/>
      <c r="AD2260" s="12"/>
      <c r="AE2260" s="12"/>
      <c r="AR2260" s="209" t="s">
        <v>147</v>
      </c>
      <c r="AT2260" s="210" t="s">
        <v>70</v>
      </c>
      <c r="AU2260" s="210" t="s">
        <v>71</v>
      </c>
      <c r="AY2260" s="209" t="s">
        <v>140</v>
      </c>
      <c r="BK2260" s="211">
        <f>SUM(BK2261:BK2266)</f>
        <v>0</v>
      </c>
    </row>
    <row r="2261" s="2" customFormat="1" ht="21.75" customHeight="1">
      <c r="A2261" s="40"/>
      <c r="B2261" s="41"/>
      <c r="C2261" s="214" t="s">
        <v>1676</v>
      </c>
      <c r="D2261" s="214" t="s">
        <v>142</v>
      </c>
      <c r="E2261" s="215" t="s">
        <v>1677</v>
      </c>
      <c r="F2261" s="216" t="s">
        <v>1678</v>
      </c>
      <c r="G2261" s="217" t="s">
        <v>1679</v>
      </c>
      <c r="H2261" s="218">
        <v>40</v>
      </c>
      <c r="I2261" s="219"/>
      <c r="J2261" s="218">
        <f>ROUND(I2261*H2261,2)</f>
        <v>0</v>
      </c>
      <c r="K2261" s="216" t="s">
        <v>1207</v>
      </c>
      <c r="L2261" s="46"/>
      <c r="M2261" s="220" t="s">
        <v>18</v>
      </c>
      <c r="N2261" s="221" t="s">
        <v>42</v>
      </c>
      <c r="O2261" s="86"/>
      <c r="P2261" s="222">
        <f>O2261*H2261</f>
        <v>0</v>
      </c>
      <c r="Q2261" s="222">
        <v>0</v>
      </c>
      <c r="R2261" s="222">
        <f>Q2261*H2261</f>
        <v>0</v>
      </c>
      <c r="S2261" s="222">
        <v>0</v>
      </c>
      <c r="T2261" s="223">
        <f>S2261*H2261</f>
        <v>0</v>
      </c>
      <c r="U2261" s="40"/>
      <c r="V2261" s="40"/>
      <c r="W2261" s="40"/>
      <c r="X2261" s="40"/>
      <c r="Y2261" s="40"/>
      <c r="Z2261" s="40"/>
      <c r="AA2261" s="40"/>
      <c r="AB2261" s="40"/>
      <c r="AC2261" s="40"/>
      <c r="AD2261" s="40"/>
      <c r="AE2261" s="40"/>
      <c r="AR2261" s="224" t="s">
        <v>1680</v>
      </c>
      <c r="AT2261" s="224" t="s">
        <v>142</v>
      </c>
      <c r="AU2261" s="224" t="s">
        <v>78</v>
      </c>
      <c r="AY2261" s="19" t="s">
        <v>140</v>
      </c>
      <c r="BE2261" s="225">
        <f>IF(N2261="základní",J2261,0)</f>
        <v>0</v>
      </c>
      <c r="BF2261" s="225">
        <f>IF(N2261="snížená",J2261,0)</f>
        <v>0</v>
      </c>
      <c r="BG2261" s="225">
        <f>IF(N2261="zákl. přenesená",J2261,0)</f>
        <v>0</v>
      </c>
      <c r="BH2261" s="225">
        <f>IF(N2261="sníž. přenesená",J2261,0)</f>
        <v>0</v>
      </c>
      <c r="BI2261" s="225">
        <f>IF(N2261="nulová",J2261,0)</f>
        <v>0</v>
      </c>
      <c r="BJ2261" s="19" t="s">
        <v>78</v>
      </c>
      <c r="BK2261" s="225">
        <f>ROUND(I2261*H2261,2)</f>
        <v>0</v>
      </c>
      <c r="BL2261" s="19" t="s">
        <v>1680</v>
      </c>
      <c r="BM2261" s="224" t="s">
        <v>1681</v>
      </c>
    </row>
    <row r="2262" s="2" customFormat="1" ht="21.75" customHeight="1">
      <c r="A2262" s="40"/>
      <c r="B2262" s="41"/>
      <c r="C2262" s="214" t="s">
        <v>1682</v>
      </c>
      <c r="D2262" s="214" t="s">
        <v>142</v>
      </c>
      <c r="E2262" s="215" t="s">
        <v>1683</v>
      </c>
      <c r="F2262" s="216" t="s">
        <v>1684</v>
      </c>
      <c r="G2262" s="217" t="s">
        <v>1679</v>
      </c>
      <c r="H2262" s="218">
        <v>40</v>
      </c>
      <c r="I2262" s="219"/>
      <c r="J2262" s="218">
        <f>ROUND(I2262*H2262,2)</f>
        <v>0</v>
      </c>
      <c r="K2262" s="216" t="s">
        <v>1207</v>
      </c>
      <c r="L2262" s="46"/>
      <c r="M2262" s="220" t="s">
        <v>18</v>
      </c>
      <c r="N2262" s="221" t="s">
        <v>42</v>
      </c>
      <c r="O2262" s="86"/>
      <c r="P2262" s="222">
        <f>O2262*H2262</f>
        <v>0</v>
      </c>
      <c r="Q2262" s="222">
        <v>0</v>
      </c>
      <c r="R2262" s="222">
        <f>Q2262*H2262</f>
        <v>0</v>
      </c>
      <c r="S2262" s="222">
        <v>0</v>
      </c>
      <c r="T2262" s="223">
        <f>S2262*H2262</f>
        <v>0</v>
      </c>
      <c r="U2262" s="40"/>
      <c r="V2262" s="40"/>
      <c r="W2262" s="40"/>
      <c r="X2262" s="40"/>
      <c r="Y2262" s="40"/>
      <c r="Z2262" s="40"/>
      <c r="AA2262" s="40"/>
      <c r="AB2262" s="40"/>
      <c r="AC2262" s="40"/>
      <c r="AD2262" s="40"/>
      <c r="AE2262" s="40"/>
      <c r="AR2262" s="224" t="s">
        <v>1680</v>
      </c>
      <c r="AT2262" s="224" t="s">
        <v>142</v>
      </c>
      <c r="AU2262" s="224" t="s">
        <v>78</v>
      </c>
      <c r="AY2262" s="19" t="s">
        <v>140</v>
      </c>
      <c r="BE2262" s="225">
        <f>IF(N2262="základní",J2262,0)</f>
        <v>0</v>
      </c>
      <c r="BF2262" s="225">
        <f>IF(N2262="snížená",J2262,0)</f>
        <v>0</v>
      </c>
      <c r="BG2262" s="225">
        <f>IF(N2262="zákl. přenesená",J2262,0)</f>
        <v>0</v>
      </c>
      <c r="BH2262" s="225">
        <f>IF(N2262="sníž. přenesená",J2262,0)</f>
        <v>0</v>
      </c>
      <c r="BI2262" s="225">
        <f>IF(N2262="nulová",J2262,0)</f>
        <v>0</v>
      </c>
      <c r="BJ2262" s="19" t="s">
        <v>78</v>
      </c>
      <c r="BK2262" s="225">
        <f>ROUND(I2262*H2262,2)</f>
        <v>0</v>
      </c>
      <c r="BL2262" s="19" t="s">
        <v>1680</v>
      </c>
      <c r="BM2262" s="224" t="s">
        <v>1685</v>
      </c>
    </row>
    <row r="2263" s="2" customFormat="1" ht="16.5" customHeight="1">
      <c r="A2263" s="40"/>
      <c r="B2263" s="41"/>
      <c r="C2263" s="214" t="s">
        <v>1686</v>
      </c>
      <c r="D2263" s="214" t="s">
        <v>142</v>
      </c>
      <c r="E2263" s="215" t="s">
        <v>1687</v>
      </c>
      <c r="F2263" s="216" t="s">
        <v>1688</v>
      </c>
      <c r="G2263" s="217" t="s">
        <v>1324</v>
      </c>
      <c r="H2263" s="218">
        <v>1</v>
      </c>
      <c r="I2263" s="219"/>
      <c r="J2263" s="218">
        <f>ROUND(I2263*H2263,2)</f>
        <v>0</v>
      </c>
      <c r="K2263" s="216" t="s">
        <v>1207</v>
      </c>
      <c r="L2263" s="46"/>
      <c r="M2263" s="220" t="s">
        <v>18</v>
      </c>
      <c r="N2263" s="221" t="s">
        <v>42</v>
      </c>
      <c r="O2263" s="86"/>
      <c r="P2263" s="222">
        <f>O2263*H2263</f>
        <v>0</v>
      </c>
      <c r="Q2263" s="222">
        <v>0</v>
      </c>
      <c r="R2263" s="222">
        <f>Q2263*H2263</f>
        <v>0</v>
      </c>
      <c r="S2263" s="222">
        <v>0</v>
      </c>
      <c r="T2263" s="223">
        <f>S2263*H2263</f>
        <v>0</v>
      </c>
      <c r="U2263" s="40"/>
      <c r="V2263" s="40"/>
      <c r="W2263" s="40"/>
      <c r="X2263" s="40"/>
      <c r="Y2263" s="40"/>
      <c r="Z2263" s="40"/>
      <c r="AA2263" s="40"/>
      <c r="AB2263" s="40"/>
      <c r="AC2263" s="40"/>
      <c r="AD2263" s="40"/>
      <c r="AE2263" s="40"/>
      <c r="AR2263" s="224" t="s">
        <v>1680</v>
      </c>
      <c r="AT2263" s="224" t="s">
        <v>142</v>
      </c>
      <c r="AU2263" s="224" t="s">
        <v>78</v>
      </c>
      <c r="AY2263" s="19" t="s">
        <v>140</v>
      </c>
      <c r="BE2263" s="225">
        <f>IF(N2263="základní",J2263,0)</f>
        <v>0</v>
      </c>
      <c r="BF2263" s="225">
        <f>IF(N2263="snížená",J2263,0)</f>
        <v>0</v>
      </c>
      <c r="BG2263" s="225">
        <f>IF(N2263="zákl. přenesená",J2263,0)</f>
        <v>0</v>
      </c>
      <c r="BH2263" s="225">
        <f>IF(N2263="sníž. přenesená",J2263,0)</f>
        <v>0</v>
      </c>
      <c r="BI2263" s="225">
        <f>IF(N2263="nulová",J2263,0)</f>
        <v>0</v>
      </c>
      <c r="BJ2263" s="19" t="s">
        <v>78</v>
      </c>
      <c r="BK2263" s="225">
        <f>ROUND(I2263*H2263,2)</f>
        <v>0</v>
      </c>
      <c r="BL2263" s="19" t="s">
        <v>1680</v>
      </c>
      <c r="BM2263" s="224" t="s">
        <v>1689</v>
      </c>
    </row>
    <row r="2264" s="2" customFormat="1" ht="16.5" customHeight="1">
      <c r="A2264" s="40"/>
      <c r="B2264" s="41"/>
      <c r="C2264" s="214" t="s">
        <v>1690</v>
      </c>
      <c r="D2264" s="214" t="s">
        <v>142</v>
      </c>
      <c r="E2264" s="215" t="s">
        <v>1691</v>
      </c>
      <c r="F2264" s="216" t="s">
        <v>1692</v>
      </c>
      <c r="G2264" s="217" t="s">
        <v>1324</v>
      </c>
      <c r="H2264" s="218">
        <v>1</v>
      </c>
      <c r="I2264" s="219"/>
      <c r="J2264" s="218">
        <f>ROUND(I2264*H2264,2)</f>
        <v>0</v>
      </c>
      <c r="K2264" s="216" t="s">
        <v>1207</v>
      </c>
      <c r="L2264" s="46"/>
      <c r="M2264" s="220" t="s">
        <v>18</v>
      </c>
      <c r="N2264" s="221" t="s">
        <v>42</v>
      </c>
      <c r="O2264" s="86"/>
      <c r="P2264" s="222">
        <f>O2264*H2264</f>
        <v>0</v>
      </c>
      <c r="Q2264" s="222">
        <v>0</v>
      </c>
      <c r="R2264" s="222">
        <f>Q2264*H2264</f>
        <v>0</v>
      </c>
      <c r="S2264" s="222">
        <v>0</v>
      </c>
      <c r="T2264" s="223">
        <f>S2264*H2264</f>
        <v>0</v>
      </c>
      <c r="U2264" s="40"/>
      <c r="V2264" s="40"/>
      <c r="W2264" s="40"/>
      <c r="X2264" s="40"/>
      <c r="Y2264" s="40"/>
      <c r="Z2264" s="40"/>
      <c r="AA2264" s="40"/>
      <c r="AB2264" s="40"/>
      <c r="AC2264" s="40"/>
      <c r="AD2264" s="40"/>
      <c r="AE2264" s="40"/>
      <c r="AR2264" s="224" t="s">
        <v>1680</v>
      </c>
      <c r="AT2264" s="224" t="s">
        <v>142</v>
      </c>
      <c r="AU2264" s="224" t="s">
        <v>78</v>
      </c>
      <c r="AY2264" s="19" t="s">
        <v>140</v>
      </c>
      <c r="BE2264" s="225">
        <f>IF(N2264="základní",J2264,0)</f>
        <v>0</v>
      </c>
      <c r="BF2264" s="225">
        <f>IF(N2264="snížená",J2264,0)</f>
        <v>0</v>
      </c>
      <c r="BG2264" s="225">
        <f>IF(N2264="zákl. přenesená",J2264,0)</f>
        <v>0</v>
      </c>
      <c r="BH2264" s="225">
        <f>IF(N2264="sníž. přenesená",J2264,0)</f>
        <v>0</v>
      </c>
      <c r="BI2264" s="225">
        <f>IF(N2264="nulová",J2264,0)</f>
        <v>0</v>
      </c>
      <c r="BJ2264" s="19" t="s">
        <v>78</v>
      </c>
      <c r="BK2264" s="225">
        <f>ROUND(I2264*H2264,2)</f>
        <v>0</v>
      </c>
      <c r="BL2264" s="19" t="s">
        <v>1680</v>
      </c>
      <c r="BM2264" s="224" t="s">
        <v>1693</v>
      </c>
    </row>
    <row r="2265" s="2" customFormat="1" ht="21.75" customHeight="1">
      <c r="A2265" s="40"/>
      <c r="B2265" s="41"/>
      <c r="C2265" s="214" t="s">
        <v>1694</v>
      </c>
      <c r="D2265" s="214" t="s">
        <v>142</v>
      </c>
      <c r="E2265" s="215" t="s">
        <v>1695</v>
      </c>
      <c r="F2265" s="216" t="s">
        <v>1696</v>
      </c>
      <c r="G2265" s="217" t="s">
        <v>1324</v>
      </c>
      <c r="H2265" s="218">
        <v>1</v>
      </c>
      <c r="I2265" s="219"/>
      <c r="J2265" s="218">
        <f>ROUND(I2265*H2265,2)</f>
        <v>0</v>
      </c>
      <c r="K2265" s="216" t="s">
        <v>1207</v>
      </c>
      <c r="L2265" s="46"/>
      <c r="M2265" s="220" t="s">
        <v>18</v>
      </c>
      <c r="N2265" s="221" t="s">
        <v>42</v>
      </c>
      <c r="O2265" s="86"/>
      <c r="P2265" s="222">
        <f>O2265*H2265</f>
        <v>0</v>
      </c>
      <c r="Q2265" s="222">
        <v>0</v>
      </c>
      <c r="R2265" s="222">
        <f>Q2265*H2265</f>
        <v>0</v>
      </c>
      <c r="S2265" s="222">
        <v>0</v>
      </c>
      <c r="T2265" s="223">
        <f>S2265*H2265</f>
        <v>0</v>
      </c>
      <c r="U2265" s="40"/>
      <c r="V2265" s="40"/>
      <c r="W2265" s="40"/>
      <c r="X2265" s="40"/>
      <c r="Y2265" s="40"/>
      <c r="Z2265" s="40"/>
      <c r="AA2265" s="40"/>
      <c r="AB2265" s="40"/>
      <c r="AC2265" s="40"/>
      <c r="AD2265" s="40"/>
      <c r="AE2265" s="40"/>
      <c r="AR2265" s="224" t="s">
        <v>1680</v>
      </c>
      <c r="AT2265" s="224" t="s">
        <v>142</v>
      </c>
      <c r="AU2265" s="224" t="s">
        <v>78</v>
      </c>
      <c r="AY2265" s="19" t="s">
        <v>140</v>
      </c>
      <c r="BE2265" s="225">
        <f>IF(N2265="základní",J2265,0)</f>
        <v>0</v>
      </c>
      <c r="BF2265" s="225">
        <f>IF(N2265="snížená",J2265,0)</f>
        <v>0</v>
      </c>
      <c r="BG2265" s="225">
        <f>IF(N2265="zákl. přenesená",J2265,0)</f>
        <v>0</v>
      </c>
      <c r="BH2265" s="225">
        <f>IF(N2265="sníž. přenesená",J2265,0)</f>
        <v>0</v>
      </c>
      <c r="BI2265" s="225">
        <f>IF(N2265="nulová",J2265,0)</f>
        <v>0</v>
      </c>
      <c r="BJ2265" s="19" t="s">
        <v>78</v>
      </c>
      <c r="BK2265" s="225">
        <f>ROUND(I2265*H2265,2)</f>
        <v>0</v>
      </c>
      <c r="BL2265" s="19" t="s">
        <v>1680</v>
      </c>
      <c r="BM2265" s="224" t="s">
        <v>1697</v>
      </c>
    </row>
    <row r="2266" s="2" customFormat="1" ht="16.5" customHeight="1">
      <c r="A2266" s="40"/>
      <c r="B2266" s="41"/>
      <c r="C2266" s="214" t="s">
        <v>1698</v>
      </c>
      <c r="D2266" s="214" t="s">
        <v>142</v>
      </c>
      <c r="E2266" s="215" t="s">
        <v>1699</v>
      </c>
      <c r="F2266" s="216" t="s">
        <v>1700</v>
      </c>
      <c r="G2266" s="217" t="s">
        <v>1324</v>
      </c>
      <c r="H2266" s="218">
        <v>1</v>
      </c>
      <c r="I2266" s="219"/>
      <c r="J2266" s="218">
        <f>ROUND(I2266*H2266,2)</f>
        <v>0</v>
      </c>
      <c r="K2266" s="216" t="s">
        <v>1207</v>
      </c>
      <c r="L2266" s="46"/>
      <c r="M2266" s="220" t="s">
        <v>18</v>
      </c>
      <c r="N2266" s="221" t="s">
        <v>42</v>
      </c>
      <c r="O2266" s="86"/>
      <c r="P2266" s="222">
        <f>O2266*H2266</f>
        <v>0</v>
      </c>
      <c r="Q2266" s="222">
        <v>0</v>
      </c>
      <c r="R2266" s="222">
        <f>Q2266*H2266</f>
        <v>0</v>
      </c>
      <c r="S2266" s="222">
        <v>0</v>
      </c>
      <c r="T2266" s="223">
        <f>S2266*H2266</f>
        <v>0</v>
      </c>
      <c r="U2266" s="40"/>
      <c r="V2266" s="40"/>
      <c r="W2266" s="40"/>
      <c r="X2266" s="40"/>
      <c r="Y2266" s="40"/>
      <c r="Z2266" s="40"/>
      <c r="AA2266" s="40"/>
      <c r="AB2266" s="40"/>
      <c r="AC2266" s="40"/>
      <c r="AD2266" s="40"/>
      <c r="AE2266" s="40"/>
      <c r="AR2266" s="224" t="s">
        <v>1680</v>
      </c>
      <c r="AT2266" s="224" t="s">
        <v>142</v>
      </c>
      <c r="AU2266" s="224" t="s">
        <v>78</v>
      </c>
      <c r="AY2266" s="19" t="s">
        <v>140</v>
      </c>
      <c r="BE2266" s="225">
        <f>IF(N2266="základní",J2266,0)</f>
        <v>0</v>
      </c>
      <c r="BF2266" s="225">
        <f>IF(N2266="snížená",J2266,0)</f>
        <v>0</v>
      </c>
      <c r="BG2266" s="225">
        <f>IF(N2266="zákl. přenesená",J2266,0)</f>
        <v>0</v>
      </c>
      <c r="BH2266" s="225">
        <f>IF(N2266="sníž. přenesená",J2266,0)</f>
        <v>0</v>
      </c>
      <c r="BI2266" s="225">
        <f>IF(N2266="nulová",J2266,0)</f>
        <v>0</v>
      </c>
      <c r="BJ2266" s="19" t="s">
        <v>78</v>
      </c>
      <c r="BK2266" s="225">
        <f>ROUND(I2266*H2266,2)</f>
        <v>0</v>
      </c>
      <c r="BL2266" s="19" t="s">
        <v>1680</v>
      </c>
      <c r="BM2266" s="224" t="s">
        <v>1701</v>
      </c>
    </row>
    <row r="2267" s="12" customFormat="1" ht="25.92" customHeight="1">
      <c r="A2267" s="12"/>
      <c r="B2267" s="198"/>
      <c r="C2267" s="199"/>
      <c r="D2267" s="200" t="s">
        <v>70</v>
      </c>
      <c r="E2267" s="201" t="s">
        <v>1702</v>
      </c>
      <c r="F2267" s="201" t="s">
        <v>1703</v>
      </c>
      <c r="G2267" s="199"/>
      <c r="H2267" s="199"/>
      <c r="I2267" s="202"/>
      <c r="J2267" s="203">
        <f>BK2267</f>
        <v>0</v>
      </c>
      <c r="K2267" s="199"/>
      <c r="L2267" s="204"/>
      <c r="M2267" s="205"/>
      <c r="N2267" s="206"/>
      <c r="O2267" s="206"/>
      <c r="P2267" s="207">
        <f>SUM(P2268:P2269)</f>
        <v>0</v>
      </c>
      <c r="Q2267" s="206"/>
      <c r="R2267" s="207">
        <f>SUM(R2268:R2269)</f>
        <v>0</v>
      </c>
      <c r="S2267" s="206"/>
      <c r="T2267" s="208">
        <f>SUM(T2268:T2269)</f>
        <v>0</v>
      </c>
      <c r="U2267" s="12"/>
      <c r="V2267" s="12"/>
      <c r="W2267" s="12"/>
      <c r="X2267" s="12"/>
      <c r="Y2267" s="12"/>
      <c r="Z2267" s="12"/>
      <c r="AA2267" s="12"/>
      <c r="AB2267" s="12"/>
      <c r="AC2267" s="12"/>
      <c r="AD2267" s="12"/>
      <c r="AE2267" s="12"/>
      <c r="AR2267" s="209" t="s">
        <v>174</v>
      </c>
      <c r="AT2267" s="210" t="s">
        <v>70</v>
      </c>
      <c r="AU2267" s="210" t="s">
        <v>71</v>
      </c>
      <c r="AY2267" s="209" t="s">
        <v>140</v>
      </c>
      <c r="BK2267" s="211">
        <f>SUM(BK2268:BK2269)</f>
        <v>0</v>
      </c>
    </row>
    <row r="2268" s="2" customFormat="1" ht="16.5" customHeight="1">
      <c r="A2268" s="40"/>
      <c r="B2268" s="41"/>
      <c r="C2268" s="214" t="s">
        <v>1704</v>
      </c>
      <c r="D2268" s="214" t="s">
        <v>142</v>
      </c>
      <c r="E2268" s="215" t="s">
        <v>1705</v>
      </c>
      <c r="F2268" s="216" t="s">
        <v>1706</v>
      </c>
      <c r="G2268" s="217" t="s">
        <v>1061</v>
      </c>
      <c r="H2268" s="219"/>
      <c r="I2268" s="219"/>
      <c r="J2268" s="218">
        <f>ROUND(I2268*H2268,2)</f>
        <v>0</v>
      </c>
      <c r="K2268" s="216" t="s">
        <v>18</v>
      </c>
      <c r="L2268" s="46"/>
      <c r="M2268" s="220" t="s">
        <v>18</v>
      </c>
      <c r="N2268" s="221" t="s">
        <v>42</v>
      </c>
      <c r="O2268" s="86"/>
      <c r="P2268" s="222">
        <f>O2268*H2268</f>
        <v>0</v>
      </c>
      <c r="Q2268" s="222">
        <v>0</v>
      </c>
      <c r="R2268" s="222">
        <f>Q2268*H2268</f>
        <v>0</v>
      </c>
      <c r="S2268" s="222">
        <v>0</v>
      </c>
      <c r="T2268" s="223">
        <f>S2268*H2268</f>
        <v>0</v>
      </c>
      <c r="U2268" s="40"/>
      <c r="V2268" s="40"/>
      <c r="W2268" s="40"/>
      <c r="X2268" s="40"/>
      <c r="Y2268" s="40"/>
      <c r="Z2268" s="40"/>
      <c r="AA2268" s="40"/>
      <c r="AB2268" s="40"/>
      <c r="AC2268" s="40"/>
      <c r="AD2268" s="40"/>
      <c r="AE2268" s="40"/>
      <c r="AR2268" s="224" t="s">
        <v>147</v>
      </c>
      <c r="AT2268" s="224" t="s">
        <v>142</v>
      </c>
      <c r="AU2268" s="224" t="s">
        <v>78</v>
      </c>
      <c r="AY2268" s="19" t="s">
        <v>140</v>
      </c>
      <c r="BE2268" s="225">
        <f>IF(N2268="základní",J2268,0)</f>
        <v>0</v>
      </c>
      <c r="BF2268" s="225">
        <f>IF(N2268="snížená",J2268,0)</f>
        <v>0</v>
      </c>
      <c r="BG2268" s="225">
        <f>IF(N2268="zákl. přenesená",J2268,0)</f>
        <v>0</v>
      </c>
      <c r="BH2268" s="225">
        <f>IF(N2268="sníž. přenesená",J2268,0)</f>
        <v>0</v>
      </c>
      <c r="BI2268" s="225">
        <f>IF(N2268="nulová",J2268,0)</f>
        <v>0</v>
      </c>
      <c r="BJ2268" s="19" t="s">
        <v>78</v>
      </c>
      <c r="BK2268" s="225">
        <f>ROUND(I2268*H2268,2)</f>
        <v>0</v>
      </c>
      <c r="BL2268" s="19" t="s">
        <v>147</v>
      </c>
      <c r="BM2268" s="224" t="s">
        <v>1707</v>
      </c>
    </row>
    <row r="2269" s="2" customFormat="1" ht="16.5" customHeight="1">
      <c r="A2269" s="40"/>
      <c r="B2269" s="41"/>
      <c r="C2269" s="214" t="s">
        <v>1708</v>
      </c>
      <c r="D2269" s="214" t="s">
        <v>142</v>
      </c>
      <c r="E2269" s="215" t="s">
        <v>1709</v>
      </c>
      <c r="F2269" s="216" t="s">
        <v>1710</v>
      </c>
      <c r="G2269" s="217" t="s">
        <v>1061</v>
      </c>
      <c r="H2269" s="219"/>
      <c r="I2269" s="219"/>
      <c r="J2269" s="218">
        <f>ROUND(I2269*H2269,2)</f>
        <v>0</v>
      </c>
      <c r="K2269" s="216" t="s">
        <v>18</v>
      </c>
      <c r="L2269" s="46"/>
      <c r="M2269" s="285" t="s">
        <v>18</v>
      </c>
      <c r="N2269" s="286" t="s">
        <v>42</v>
      </c>
      <c r="O2269" s="287"/>
      <c r="P2269" s="288">
        <f>O2269*H2269</f>
        <v>0</v>
      </c>
      <c r="Q2269" s="288">
        <v>0</v>
      </c>
      <c r="R2269" s="288">
        <f>Q2269*H2269</f>
        <v>0</v>
      </c>
      <c r="S2269" s="288">
        <v>0</v>
      </c>
      <c r="T2269" s="289">
        <f>S2269*H2269</f>
        <v>0</v>
      </c>
      <c r="U2269" s="40"/>
      <c r="V2269" s="40"/>
      <c r="W2269" s="40"/>
      <c r="X2269" s="40"/>
      <c r="Y2269" s="40"/>
      <c r="Z2269" s="40"/>
      <c r="AA2269" s="40"/>
      <c r="AB2269" s="40"/>
      <c r="AC2269" s="40"/>
      <c r="AD2269" s="40"/>
      <c r="AE2269" s="40"/>
      <c r="AR2269" s="224" t="s">
        <v>147</v>
      </c>
      <c r="AT2269" s="224" t="s">
        <v>142</v>
      </c>
      <c r="AU2269" s="224" t="s">
        <v>78</v>
      </c>
      <c r="AY2269" s="19" t="s">
        <v>140</v>
      </c>
      <c r="BE2269" s="225">
        <f>IF(N2269="základní",J2269,0)</f>
        <v>0</v>
      </c>
      <c r="BF2269" s="225">
        <f>IF(N2269="snížená",J2269,0)</f>
        <v>0</v>
      </c>
      <c r="BG2269" s="225">
        <f>IF(N2269="zákl. přenesená",J2269,0)</f>
        <v>0</v>
      </c>
      <c r="BH2269" s="225">
        <f>IF(N2269="sníž. přenesená",J2269,0)</f>
        <v>0</v>
      </c>
      <c r="BI2269" s="225">
        <f>IF(N2269="nulová",J2269,0)</f>
        <v>0</v>
      </c>
      <c r="BJ2269" s="19" t="s">
        <v>78</v>
      </c>
      <c r="BK2269" s="225">
        <f>ROUND(I2269*H2269,2)</f>
        <v>0</v>
      </c>
      <c r="BL2269" s="19" t="s">
        <v>147</v>
      </c>
      <c r="BM2269" s="224" t="s">
        <v>1711</v>
      </c>
    </row>
    <row r="2270" s="2" customFormat="1" ht="6.96" customHeight="1">
      <c r="A2270" s="40"/>
      <c r="B2270" s="61"/>
      <c r="C2270" s="62"/>
      <c r="D2270" s="62"/>
      <c r="E2270" s="62"/>
      <c r="F2270" s="62"/>
      <c r="G2270" s="62"/>
      <c r="H2270" s="62"/>
      <c r="I2270" s="62"/>
      <c r="J2270" s="62"/>
      <c r="K2270" s="62"/>
      <c r="L2270" s="46"/>
      <c r="M2270" s="40"/>
      <c r="O2270" s="40"/>
      <c r="P2270" s="40"/>
      <c r="Q2270" s="40"/>
      <c r="R2270" s="40"/>
      <c r="S2270" s="40"/>
      <c r="T2270" s="40"/>
      <c r="U2270" s="40"/>
      <c r="V2270" s="40"/>
      <c r="W2270" s="40"/>
      <c r="X2270" s="40"/>
      <c r="Y2270" s="40"/>
      <c r="Z2270" s="40"/>
      <c r="AA2270" s="40"/>
      <c r="AB2270" s="40"/>
      <c r="AC2270" s="40"/>
      <c r="AD2270" s="40"/>
      <c r="AE2270" s="40"/>
    </row>
  </sheetData>
  <sheetProtection sheet="1" autoFilter="0" formatColumns="0" formatRows="0" objects="1" scenarios="1" spinCount="100000" saltValue="ZXrnkIQ/8b5ZoNTFfLVE3LlOuxo70lsggpyytPT+o2fIw+GB3oze4uSxnaOxGoR0wt4j7SiPUew2GEeVm5XU+A==" hashValue="cZV1Ma4RtZpSOaBZhf8L0QPKmpbj/chYbHeOmsSwGf0uhA9sTP7vb6RJZwRmqpH2rJFjHlTeJnBAL6RDOTp3lQ==" algorithmName="SHA-512" password="CC35"/>
  <autoFilter ref="C100:K2269"/>
  <mergeCells count="9">
    <mergeCell ref="E7:H7"/>
    <mergeCell ref="E9:H9"/>
    <mergeCell ref="E18:H18"/>
    <mergeCell ref="E27:H27"/>
    <mergeCell ref="E48:H48"/>
    <mergeCell ref="E50:H50"/>
    <mergeCell ref="E91:H91"/>
    <mergeCell ref="E93:H93"/>
    <mergeCell ref="L2:V2"/>
  </mergeCells>
  <hyperlinks>
    <hyperlink ref="F105" r:id="rId1" display="https://podminky.urs.cz/item/CS_URS_2022_02/113107130"/>
    <hyperlink ref="F110" r:id="rId2" display="https://podminky.urs.cz/item/CS_URS_2022_02/122251101"/>
    <hyperlink ref="F116" r:id="rId3" display="https://podminky.urs.cz/item/CS_URS_2022_02/162751113"/>
    <hyperlink ref="F120" r:id="rId4" display="https://podminky.urs.cz/item/CS_URS_2022_02/171201221"/>
    <hyperlink ref="F124" r:id="rId5" display="https://podminky.urs.cz/item/CS_URS_2022_02/171251201"/>
    <hyperlink ref="F129" r:id="rId6" display="https://podminky.urs.cz/item/CS_URS_2022_02/311273111"/>
    <hyperlink ref="F155" r:id="rId7" display="https://podminky.urs.cz/item/CS_URS_2022_02/317234410"/>
    <hyperlink ref="F164" r:id="rId8" display="https://podminky.urs.cz/item/CS_URS_2022_02/317944321"/>
    <hyperlink ref="F171" r:id="rId9" display="https://podminky.urs.cz/item/CS_URS_2022_02/317944323"/>
    <hyperlink ref="F180" r:id="rId10" display="https://podminky.urs.cz/item/CS_URS_2022_02/346244381"/>
    <hyperlink ref="F192" r:id="rId11" display="https://podminky.urs.cz/item/CS_URS_2022_02/413232211"/>
    <hyperlink ref="F198" r:id="rId12" display="https://podminky.urs.cz/item/CS_URS_2022_02/413232221"/>
    <hyperlink ref="F208" r:id="rId13" display="https://podminky.urs.cz/item/CS_URS_2022_02/113106123"/>
    <hyperlink ref="F214" r:id="rId14" display="https://podminky.urs.cz/item/CS_URS_2022_02/451577777"/>
    <hyperlink ref="F224" r:id="rId15" display="https://podminky.urs.cz/item/CS_URS_2022_02/113106121"/>
    <hyperlink ref="F229" r:id="rId16" display="https://podminky.urs.cz/item/CS_URS_2022_02/113107112"/>
    <hyperlink ref="F238" r:id="rId17" display="https://podminky.urs.cz/item/CS_URS_2022_02/581114113"/>
    <hyperlink ref="F243" r:id="rId18" display="https://podminky.urs.cz/item/CS_URS_2022_02/596211110"/>
    <hyperlink ref="F255" r:id="rId19" display="https://podminky.urs.cz/item/CS_URS_2022_02/596811220"/>
    <hyperlink ref="F270" r:id="rId20" display="https://podminky.urs.cz/item/CS_URS_2022_02/612131121"/>
    <hyperlink ref="F304" r:id="rId21" display="https://podminky.urs.cz/item/CS_URS_2022_02/612142001"/>
    <hyperlink ref="F338" r:id="rId22" display="https://podminky.urs.cz/item/CS_URS_2022_02/612311131"/>
    <hyperlink ref="F372" r:id="rId23" display="https://podminky.urs.cz/item/CS_URS_2022_02/619995001"/>
    <hyperlink ref="F390" r:id="rId24" display="https://podminky.urs.cz/item/CS_URS_2022_02/621131121"/>
    <hyperlink ref="F400" r:id="rId25" display="https://podminky.urs.cz/item/CS_URS_2022_02/621151011"/>
    <hyperlink ref="F404" r:id="rId26" display="https://podminky.urs.cz/item/CS_URS_2022_02/621541012"/>
    <hyperlink ref="F408" r:id="rId27" display="https://podminky.urs.cz/item/CS_URS_2022_02/622131121"/>
    <hyperlink ref="F455" r:id="rId28" display="https://podminky.urs.cz/item/CS_URS_2022_02/621211001"/>
    <hyperlink ref="F476" r:id="rId29" display="https://podminky.urs.cz/item/CS_URS_2022_02/622142001"/>
    <hyperlink ref="F501" r:id="rId30" display="https://podminky.urs.cz/item/CS_URS_2022_02/622151011"/>
    <hyperlink ref="F509" r:id="rId31" display="https://podminky.urs.cz/item/CS_URS_2022_02/622151021"/>
    <hyperlink ref="F542" r:id="rId32" display="https://podminky.urs.cz/item/CS_URS_2022_02/622211031"/>
    <hyperlink ref="F679" r:id="rId33" display="https://podminky.urs.cz/item/CS_URS_2022_02/622212001"/>
    <hyperlink ref="F715" r:id="rId34" display="https://podminky.urs.cz/item/CS_URS_2022_02/622221101"/>
    <hyperlink ref="F755" r:id="rId35" display="https://podminky.urs.cz/item/CS_URS_2022_02/622221131"/>
    <hyperlink ref="F801" r:id="rId36" display="https://podminky.urs.cz/item/CS_URS_2022_02/622252001"/>
    <hyperlink ref="F828" r:id="rId37" display="https://podminky.urs.cz/item/CS_URS_2022_02/622252002"/>
    <hyperlink ref="F923" r:id="rId38" display="https://podminky.urs.cz/item/CS_URS_2022_02/622325107"/>
    <hyperlink ref="F972" r:id="rId39" display="https://podminky.urs.cz/item/CS_URS_2022_02/622331121"/>
    <hyperlink ref="F979" r:id="rId40" display="https://podminky.urs.cz/item/CS_URS_2022_02/622511112"/>
    <hyperlink ref="F1012" r:id="rId41" display="https://podminky.urs.cz/item/CS_URS_2022_02/622541012"/>
    <hyperlink ref="F1020" r:id="rId42" display="https://podminky.urs.cz/item/CS_URS_2022_02/629991012"/>
    <hyperlink ref="F1038" r:id="rId43" display="https://podminky.urs.cz/item/CS_URS_2022_02/637121112"/>
    <hyperlink ref="F1044" r:id="rId44" display="https://podminky.urs.cz/item/CS_URS_2022_02/941211112"/>
    <hyperlink ref="F1063" r:id="rId45" display="https://podminky.urs.cz/item/CS_URS_2022_02/941211211"/>
    <hyperlink ref="F1067" r:id="rId46" display="https://podminky.urs.cz/item/CS_URS_2022_02/941211811"/>
    <hyperlink ref="F1086" r:id="rId47" display="https://podminky.urs.cz/item/CS_URS_2022_02/944611111"/>
    <hyperlink ref="F1105" r:id="rId48" display="https://podminky.urs.cz/item/CS_URS_2022_02/944611211"/>
    <hyperlink ref="F1109" r:id="rId49" display="https://podminky.urs.cz/item/CS_URS_2022_02/944611811"/>
    <hyperlink ref="F1128" r:id="rId50" display="https://podminky.urs.cz/item/CS_URS_2022_02/944711113"/>
    <hyperlink ref="F1132" r:id="rId51" display="https://podminky.urs.cz/item/CS_URS_2022_02/944711213"/>
    <hyperlink ref="F1136" r:id="rId52" display="https://podminky.urs.cz/item/CS_URS_2022_02/944711813"/>
    <hyperlink ref="F1140" r:id="rId53" display="https://podminky.urs.cz/item/CS_URS_2022_02/949101111"/>
    <hyperlink ref="F1165" r:id="rId54" display="https://podminky.urs.cz/item/CS_URS_2022_02/966032911"/>
    <hyperlink ref="F1171" r:id="rId55" display="https://podminky.urs.cz/item/CS_URS_2022_02/967032974"/>
    <hyperlink ref="F1237" r:id="rId56" display="https://podminky.urs.cz/item/CS_URS_2022_02/968082016"/>
    <hyperlink ref="F1244" r:id="rId57" display="https://podminky.urs.cz/item/CS_URS_2022_02/968082017"/>
    <hyperlink ref="F1249" r:id="rId58" display="https://podminky.urs.cz/item/CS_URS_2022_02/968082018"/>
    <hyperlink ref="F1261" r:id="rId59" display="https://podminky.urs.cz/item/CS_URS_2022_02/978015371"/>
    <hyperlink ref="F1310" r:id="rId60" display="https://podminky.urs.cz/item/CS_URS_2022_02/978036191"/>
    <hyperlink ref="F1325" r:id="rId61" display="https://podminky.urs.cz/item/CS_URS_2022_02/978036391"/>
    <hyperlink ref="F1337" r:id="rId62" display="https://podminky.urs.cz/item/CS_URS_2022_02/978059641"/>
    <hyperlink ref="F1350" r:id="rId63" display="https://podminky.urs.cz/item/CS_URS_2022_02/985131111"/>
    <hyperlink ref="F1397" r:id="rId64" display="https://podminky.urs.cz/item/CS_URS_2022_02/985131311"/>
    <hyperlink ref="F1445" r:id="rId65" display="https://podminky.urs.cz/item/CS_URS_2022_02/997013113"/>
    <hyperlink ref="F1447" r:id="rId66" display="https://podminky.urs.cz/item/CS_URS_2022_02/997013501"/>
    <hyperlink ref="F1449" r:id="rId67" display="https://podminky.urs.cz/item/CS_URS_2022_02/997013509"/>
    <hyperlink ref="F1453" r:id="rId68" display="https://podminky.urs.cz/item/CS_URS_2022_02/997013631"/>
    <hyperlink ref="F1456" r:id="rId69" display="https://podminky.urs.cz/item/CS_URS_2022_02/998017002"/>
    <hyperlink ref="F1458" r:id="rId70" display="https://podminky.urs.cz/item/CS_URS_2022_02/998223011"/>
    <hyperlink ref="F1462" r:id="rId71" display="https://podminky.urs.cz/item/CS_URS_2022_02/711161115"/>
    <hyperlink ref="F1487" r:id="rId72" display="https://podminky.urs.cz/item/CS_URS_2022_02/711161384"/>
    <hyperlink ref="F1512" r:id="rId73" display="https://podminky.urs.cz/item/CS_URS_2022_02/998711202"/>
    <hyperlink ref="F1515" r:id="rId74" display="https://podminky.urs.cz/item/CS_URS_2022_02/713114412"/>
    <hyperlink ref="F1520" r:id="rId75" display="https://podminky.urs.cz/item/CS_URS_2022_02/713131141"/>
    <hyperlink ref="F1570" r:id="rId76" display="https://podminky.urs.cz/item/CS_URS_2022_02/713191133"/>
    <hyperlink ref="F1580" r:id="rId77" display="https://podminky.urs.cz/item/CS_URS_2022_02/998713202"/>
    <hyperlink ref="F1583" r:id="rId78" display="https://podminky.urs.cz/item/CS_URS_2022_02/762083122"/>
    <hyperlink ref="F1592" r:id="rId79" display="https://podminky.urs.cz/item/CS_URS_2022_02/762341310"/>
    <hyperlink ref="F1602" r:id="rId80" display="https://podminky.urs.cz/item/CS_URS_2022_02/762341811"/>
    <hyperlink ref="F1607" r:id="rId81" display="https://podminky.urs.cz/item/CS_URS_2022_02/762342211"/>
    <hyperlink ref="F1619" r:id="rId82" display="https://podminky.urs.cz/item/CS_URS_2022_02/762342511"/>
    <hyperlink ref="F1631" r:id="rId83" display="https://podminky.urs.cz/item/CS_URS_2022_02/762395000"/>
    <hyperlink ref="F1640" r:id="rId84" display="https://podminky.urs.cz/item/CS_URS_2022_02/998762202"/>
    <hyperlink ref="F1643" r:id="rId85" display="https://podminky.urs.cz/item/CS_URS_2022_02/764001831"/>
    <hyperlink ref="F1648" r:id="rId86" display="https://podminky.urs.cz/item/CS_URS_2022_02/764002851"/>
    <hyperlink ref="F1663" r:id="rId87" display="https://podminky.urs.cz/item/CS_URS_2022_02/764004801"/>
    <hyperlink ref="F1668" r:id="rId88" display="https://podminky.urs.cz/item/CS_URS_2022_02/764004821"/>
    <hyperlink ref="F1673" r:id="rId89" display="https://podminky.urs.cz/item/CS_URS_2022_02/764004861"/>
    <hyperlink ref="F1678" r:id="rId90" display="https://podminky.urs.cz/item/CS_URS_2022_02/764121454"/>
    <hyperlink ref="F1689" r:id="rId91" display="https://podminky.urs.cz/item/CS_URS_2022_02/764212683"/>
    <hyperlink ref="F1726" r:id="rId92" display="https://podminky.urs.cz/item/CS_URS_2022_02/764511642"/>
    <hyperlink ref="F1737" r:id="rId93" display="https://podminky.urs.cz/item/CS_URS_2022_02/764511602"/>
    <hyperlink ref="F1756" r:id="rId94" display="https://podminky.urs.cz/item/CS_URS_2022_02/998764202"/>
    <hyperlink ref="F1759" r:id="rId95" display="https://podminky.urs.cz/item/CS_URS_2022_02/765191021"/>
    <hyperlink ref="F1771" r:id="rId96" display="https://podminky.urs.cz/item/CS_URS_2022_02/765191031"/>
    <hyperlink ref="F1783" r:id="rId97" display="https://podminky.urs.cz/item/CS_URS_2022_02/765191911"/>
    <hyperlink ref="F1789" r:id="rId98" display="https://podminky.urs.cz/item/CS_URS_2022_02/998765202"/>
    <hyperlink ref="F1912" r:id="rId99" display="https://podminky.urs.cz/item/CS_URS_2022_02/766421214"/>
    <hyperlink ref="F1943" r:id="rId100" display="https://podminky.urs.cz/item/CS_URS_2022_02/766421821"/>
    <hyperlink ref="F1959" r:id="rId101" display="https://podminky.urs.cz/item/CS_URS_2022_02/766441811"/>
    <hyperlink ref="F1966" r:id="rId102" display="https://podminky.urs.cz/item/CS_URS_2022_02/766441821"/>
    <hyperlink ref="F1979" r:id="rId103" display="https://podminky.urs.cz/item/CS_URS_2022_02/766492100"/>
    <hyperlink ref="F1998" r:id="rId104" display="https://podminky.urs.cz/item/CS_URS_2022_02/766694111"/>
    <hyperlink ref="F2005" r:id="rId105" display="https://podminky.urs.cz/item/CS_URS_2022_02/766694112"/>
    <hyperlink ref="F2020" r:id="rId106" display="https://podminky.urs.cz/item/CS_URS_2022_02/766694113"/>
    <hyperlink ref="F2031" r:id="rId107" display="https://podminky.urs.cz/item/CS_URS_2022_02/766694114"/>
    <hyperlink ref="F2064" r:id="rId108" display="https://podminky.urs.cz/item/CS_URS_2022_02/998766202"/>
    <hyperlink ref="F2073" r:id="rId109" display="https://podminky.urs.cz/item/CS_URS_2022_02/767642814"/>
    <hyperlink ref="F2078" r:id="rId110" display="https://podminky.urs.cz/item/CS_URS_2022_02/767661811"/>
    <hyperlink ref="F2083" r:id="rId111" display="https://podminky.urs.cz/item/CS_URS_2022_02/767662120"/>
    <hyperlink ref="F2090" r:id="rId112" display="https://podminky.urs.cz/item/CS_URS_2022_02/998767202"/>
    <hyperlink ref="F2093" r:id="rId113" display="https://podminky.urs.cz/item/CS_URS_2022_02/783101401"/>
    <hyperlink ref="F2109" r:id="rId114" display="https://podminky.urs.cz/item/CS_URS_2022_02/783123121"/>
    <hyperlink ref="F2125" r:id="rId115" display="https://podminky.urs.cz/item/CS_URS_2022_02/783124101"/>
    <hyperlink ref="F2141" r:id="rId116" display="https://podminky.urs.cz/item/CS_URS_2022_02/783128101"/>
    <hyperlink ref="F2158" r:id="rId117" display="https://podminky.urs.cz/item/CS_URS_2022_02/784181121"/>
    <hyperlink ref="F2164" r:id="rId118" display="https://podminky.urs.cz/item/CS_URS_2022_02/784211101"/>
    <hyperlink ref="F2170" r:id="rId119" display="https://podminky.urs.cz/item/CS_URS_2022_02/784681023"/>
    <hyperlink ref="F2203" r:id="rId120" display="https://podminky.urs.cz/item/CS_URS_2022_02/784681033"/>
    <hyperlink ref="F2259" r:id="rId121" display="https://podminky.urs.cz/item/CS_URS_2022_02/9987862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Stavební úpravy a zateplení úřadu města Valašské Meziříčí na ul. Soudní 1221, VM</v>
      </c>
      <c r="F7" s="144"/>
      <c r="G7" s="144"/>
      <c r="H7" s="144"/>
      <c r="L7" s="22"/>
    </row>
    <row r="8" s="1" customFormat="1" ht="12" customHeight="1">
      <c r="B8" s="22"/>
      <c r="D8" s="144" t="s">
        <v>97</v>
      </c>
      <c r="L8" s="22"/>
    </row>
    <row r="9" s="2" customFormat="1" ht="16.5" customHeight="1">
      <c r="A9" s="40"/>
      <c r="B9" s="46"/>
      <c r="C9" s="40"/>
      <c r="D9" s="40"/>
      <c r="E9" s="145" t="s">
        <v>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1712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1713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17</v>
      </c>
      <c r="E13" s="40"/>
      <c r="F13" s="135" t="s">
        <v>18</v>
      </c>
      <c r="G13" s="40"/>
      <c r="H13" s="40"/>
      <c r="I13" s="144" t="s">
        <v>19</v>
      </c>
      <c r="J13" s="135" t="s">
        <v>18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20</v>
      </c>
      <c r="E14" s="40"/>
      <c r="F14" s="135" t="s">
        <v>21</v>
      </c>
      <c r="G14" s="40"/>
      <c r="H14" s="40"/>
      <c r="I14" s="144" t="s">
        <v>22</v>
      </c>
      <c r="J14" s="148" t="str">
        <f>'Rekapitulace stavby'!AN8</f>
        <v>17. 8. 2022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24</v>
      </c>
      <c r="E16" s="40"/>
      <c r="F16" s="40"/>
      <c r="G16" s="40"/>
      <c r="H16" s="40"/>
      <c r="I16" s="144" t="s">
        <v>25</v>
      </c>
      <c r="J16" s="135" t="str">
        <f>IF('Rekapitulace stavby'!AN10="","",'Rekapitulace stavby'!AN10)</f>
        <v>00304387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Valašské Meziříčí, Náměstí 7, 757 01 VM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25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25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Architektura &amp; interiér, Šimůnek &amp; partners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25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ROUND(J100,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ROUND((SUM(BE100:BE142)),  2)</f>
        <v>0</v>
      </c>
      <c r="G35" s="40"/>
      <c r="H35" s="40"/>
      <c r="I35" s="159">
        <v>0.20999999999999999</v>
      </c>
      <c r="J35" s="158">
        <f>ROUND(((SUM(BE100:BE142))*I35),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ROUND((SUM(BF100:BF142)),  2)</f>
        <v>0</v>
      </c>
      <c r="G36" s="40"/>
      <c r="H36" s="40"/>
      <c r="I36" s="159">
        <v>0.14999999999999999</v>
      </c>
      <c r="J36" s="158">
        <f>ROUND(((SUM(BF100:BF142))*I36),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ROUND((SUM(BG100:BG142)),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ROUND((SUM(BH100:BH142)),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ROUND((SUM(BI100:BI142)),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15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Stavební úpravy a zateplení úřadu města Valašské Meziříčí na ul. Soudní 1221, VM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1712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011 - Hromosvod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20</v>
      </c>
      <c r="D56" s="42"/>
      <c r="E56" s="42"/>
      <c r="F56" s="29" t="str">
        <f>F14</f>
        <v xml:space="preserve"> </v>
      </c>
      <c r="G56" s="42"/>
      <c r="H56" s="42"/>
      <c r="I56" s="34" t="s">
        <v>22</v>
      </c>
      <c r="J56" s="74" t="str">
        <f>IF(J14="","",J14)</f>
        <v>17. 8. 2022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24</v>
      </c>
      <c r="D58" s="42"/>
      <c r="E58" s="42"/>
      <c r="F58" s="29" t="str">
        <f>E17</f>
        <v>Město Valašské Meziříčí, Náměstí 7, 757 01 VM</v>
      </c>
      <c r="G58" s="42"/>
      <c r="H58" s="42"/>
      <c r="I58" s="34" t="s">
        <v>31</v>
      </c>
      <c r="J58" s="38" t="str">
        <f>E23</f>
        <v>Architektura &amp; interiér, Šimůnek &amp; partners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100</v>
      </c>
      <c r="D61" s="173"/>
      <c r="E61" s="173"/>
      <c r="F61" s="173"/>
      <c r="G61" s="173"/>
      <c r="H61" s="173"/>
      <c r="I61" s="173"/>
      <c r="J61" s="174" t="s">
        <v>101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J100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102</v>
      </c>
    </row>
    <row r="64" s="9" customFormat="1" ht="24.96" customHeight="1">
      <c r="A64" s="9"/>
      <c r="B64" s="176"/>
      <c r="C64" s="177"/>
      <c r="D64" s="178" t="s">
        <v>1714</v>
      </c>
      <c r="E64" s="179"/>
      <c r="F64" s="179"/>
      <c r="G64" s="179"/>
      <c r="H64" s="179"/>
      <c r="I64" s="179"/>
      <c r="J64" s="180">
        <f>J101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1715</v>
      </c>
      <c r="E65" s="179"/>
      <c r="F65" s="179"/>
      <c r="G65" s="179"/>
      <c r="H65" s="179"/>
      <c r="I65" s="179"/>
      <c r="J65" s="180">
        <f>J104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1716</v>
      </c>
      <c r="E66" s="179"/>
      <c r="F66" s="179"/>
      <c r="G66" s="179"/>
      <c r="H66" s="179"/>
      <c r="I66" s="179"/>
      <c r="J66" s="180">
        <f>J106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1717</v>
      </c>
      <c r="E67" s="179"/>
      <c r="F67" s="179"/>
      <c r="G67" s="179"/>
      <c r="H67" s="179"/>
      <c r="I67" s="179"/>
      <c r="J67" s="180">
        <f>J108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1718</v>
      </c>
      <c r="E68" s="179"/>
      <c r="F68" s="179"/>
      <c r="G68" s="179"/>
      <c r="H68" s="179"/>
      <c r="I68" s="179"/>
      <c r="J68" s="180">
        <f>J110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1719</v>
      </c>
      <c r="E69" s="179"/>
      <c r="F69" s="179"/>
      <c r="G69" s="179"/>
      <c r="H69" s="179"/>
      <c r="I69" s="179"/>
      <c r="J69" s="180">
        <f>J112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1720</v>
      </c>
      <c r="E70" s="179"/>
      <c r="F70" s="179"/>
      <c r="G70" s="179"/>
      <c r="H70" s="179"/>
      <c r="I70" s="179"/>
      <c r="J70" s="180">
        <f>J114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1721</v>
      </c>
      <c r="E71" s="179"/>
      <c r="F71" s="179"/>
      <c r="G71" s="179"/>
      <c r="H71" s="179"/>
      <c r="I71" s="179"/>
      <c r="J71" s="180">
        <f>J117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1722</v>
      </c>
      <c r="E72" s="179"/>
      <c r="F72" s="179"/>
      <c r="G72" s="179"/>
      <c r="H72" s="179"/>
      <c r="I72" s="179"/>
      <c r="J72" s="180">
        <f>J119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6"/>
      <c r="C73" s="177"/>
      <c r="D73" s="178" t="s">
        <v>1723</v>
      </c>
      <c r="E73" s="179"/>
      <c r="F73" s="179"/>
      <c r="G73" s="179"/>
      <c r="H73" s="179"/>
      <c r="I73" s="179"/>
      <c r="J73" s="180">
        <f>J122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6"/>
      <c r="C74" s="177"/>
      <c r="D74" s="178" t="s">
        <v>1724</v>
      </c>
      <c r="E74" s="179"/>
      <c r="F74" s="179"/>
      <c r="G74" s="179"/>
      <c r="H74" s="179"/>
      <c r="I74" s="179"/>
      <c r="J74" s="180">
        <f>J124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6"/>
      <c r="C75" s="177"/>
      <c r="D75" s="178" t="s">
        <v>1725</v>
      </c>
      <c r="E75" s="179"/>
      <c r="F75" s="179"/>
      <c r="G75" s="179"/>
      <c r="H75" s="179"/>
      <c r="I75" s="179"/>
      <c r="J75" s="180">
        <f>J126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6"/>
      <c r="C76" s="177"/>
      <c r="D76" s="178" t="s">
        <v>1726</v>
      </c>
      <c r="E76" s="179"/>
      <c r="F76" s="179"/>
      <c r="G76" s="179"/>
      <c r="H76" s="179"/>
      <c r="I76" s="179"/>
      <c r="J76" s="180">
        <f>J128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6"/>
      <c r="C77" s="177"/>
      <c r="D77" s="178" t="s">
        <v>1727</v>
      </c>
      <c r="E77" s="179"/>
      <c r="F77" s="179"/>
      <c r="G77" s="179"/>
      <c r="H77" s="179"/>
      <c r="I77" s="179"/>
      <c r="J77" s="180">
        <f>J131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6"/>
      <c r="C78" s="177"/>
      <c r="D78" s="178" t="s">
        <v>1728</v>
      </c>
      <c r="E78" s="179"/>
      <c r="F78" s="179"/>
      <c r="G78" s="179"/>
      <c r="H78" s="179"/>
      <c r="I78" s="179"/>
      <c r="J78" s="180">
        <f>J135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125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15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1" t="str">
        <f>E7</f>
        <v>Stavební úpravy a zateplení úřadu města Valašské Meziříčí na ul. Soudní 1221, VM</v>
      </c>
      <c r="F88" s="34"/>
      <c r="G88" s="34"/>
      <c r="H88" s="34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" customFormat="1" ht="12" customHeight="1">
      <c r="B89" s="23"/>
      <c r="C89" s="34" t="s">
        <v>97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2" customFormat="1" ht="16.5" customHeight="1">
      <c r="A90" s="40"/>
      <c r="B90" s="41"/>
      <c r="C90" s="42"/>
      <c r="D90" s="42"/>
      <c r="E90" s="171" t="s">
        <v>98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1712</v>
      </c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E11</f>
        <v>SO 011 - Hromosvod</v>
      </c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20</v>
      </c>
      <c r="D94" s="42"/>
      <c r="E94" s="42"/>
      <c r="F94" s="29" t="str">
        <f>F14</f>
        <v xml:space="preserve"> </v>
      </c>
      <c r="G94" s="42"/>
      <c r="H94" s="42"/>
      <c r="I94" s="34" t="s">
        <v>22</v>
      </c>
      <c r="J94" s="74" t="str">
        <f>IF(J14="","",J14)</f>
        <v>17. 8. 2022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40.05" customHeight="1">
      <c r="A96" s="40"/>
      <c r="B96" s="41"/>
      <c r="C96" s="34" t="s">
        <v>24</v>
      </c>
      <c r="D96" s="42"/>
      <c r="E96" s="42"/>
      <c r="F96" s="29" t="str">
        <f>E17</f>
        <v>Město Valašské Meziříčí, Náměstí 7, 757 01 VM</v>
      </c>
      <c r="G96" s="42"/>
      <c r="H96" s="42"/>
      <c r="I96" s="34" t="s">
        <v>31</v>
      </c>
      <c r="J96" s="38" t="str">
        <f>E23</f>
        <v>Architektura &amp; interiér, Šimůnek &amp; partners</v>
      </c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29</v>
      </c>
      <c r="D97" s="42"/>
      <c r="E97" s="42"/>
      <c r="F97" s="29" t="str">
        <f>IF(E20="","",E20)</f>
        <v>Vyplň údaj</v>
      </c>
      <c r="G97" s="42"/>
      <c r="H97" s="42"/>
      <c r="I97" s="34" t="s">
        <v>34</v>
      </c>
      <c r="J97" s="38" t="str">
        <f>E26</f>
        <v xml:space="preserve"> </v>
      </c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87"/>
      <c r="B99" s="188"/>
      <c r="C99" s="189" t="s">
        <v>126</v>
      </c>
      <c r="D99" s="190" t="s">
        <v>56</v>
      </c>
      <c r="E99" s="190" t="s">
        <v>52</v>
      </c>
      <c r="F99" s="190" t="s">
        <v>53</v>
      </c>
      <c r="G99" s="190" t="s">
        <v>127</v>
      </c>
      <c r="H99" s="190" t="s">
        <v>128</v>
      </c>
      <c r="I99" s="190" t="s">
        <v>129</v>
      </c>
      <c r="J99" s="190" t="s">
        <v>101</v>
      </c>
      <c r="K99" s="191" t="s">
        <v>130</v>
      </c>
      <c r="L99" s="192"/>
      <c r="M99" s="94" t="s">
        <v>18</v>
      </c>
      <c r="N99" s="95" t="s">
        <v>41</v>
      </c>
      <c r="O99" s="95" t="s">
        <v>131</v>
      </c>
      <c r="P99" s="95" t="s">
        <v>132</v>
      </c>
      <c r="Q99" s="95" t="s">
        <v>133</v>
      </c>
      <c r="R99" s="95" t="s">
        <v>134</v>
      </c>
      <c r="S99" s="95" t="s">
        <v>135</v>
      </c>
      <c r="T99" s="96" t="s">
        <v>136</v>
      </c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</row>
    <row r="100" s="2" customFormat="1" ht="22.8" customHeight="1">
      <c r="A100" s="40"/>
      <c r="B100" s="41"/>
      <c r="C100" s="101" t="s">
        <v>137</v>
      </c>
      <c r="D100" s="42"/>
      <c r="E100" s="42"/>
      <c r="F100" s="42"/>
      <c r="G100" s="42"/>
      <c r="H100" s="42"/>
      <c r="I100" s="42"/>
      <c r="J100" s="193">
        <f>BK100</f>
        <v>0</v>
      </c>
      <c r="K100" s="42"/>
      <c r="L100" s="46"/>
      <c r="M100" s="97"/>
      <c r="N100" s="194"/>
      <c r="O100" s="98"/>
      <c r="P100" s="195">
        <f>P101+P104+P106+P108+P110+P112+P114+P117+P119+P122+P124+P126+P128+P131+P135</f>
        <v>0</v>
      </c>
      <c r="Q100" s="98"/>
      <c r="R100" s="195">
        <f>R101+R104+R106+R108+R110+R112+R114+R117+R119+R122+R124+R126+R128+R131+R135</f>
        <v>0</v>
      </c>
      <c r="S100" s="98"/>
      <c r="T100" s="196">
        <f>T101+T104+T106+T108+T110+T112+T114+T117+T119+T122+T124+T126+T128+T131+T135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70</v>
      </c>
      <c r="AU100" s="19" t="s">
        <v>102</v>
      </c>
      <c r="BK100" s="197">
        <f>BK101+BK104+BK106+BK108+BK110+BK112+BK114+BK117+BK119+BK122+BK124+BK126+BK128+BK131+BK135</f>
        <v>0</v>
      </c>
    </row>
    <row r="101" s="12" customFormat="1" ht="25.92" customHeight="1">
      <c r="A101" s="12"/>
      <c r="B101" s="198"/>
      <c r="C101" s="199"/>
      <c r="D101" s="200" t="s">
        <v>70</v>
      </c>
      <c r="E101" s="201" t="s">
        <v>1729</v>
      </c>
      <c r="F101" s="201" t="s">
        <v>1730</v>
      </c>
      <c r="G101" s="199"/>
      <c r="H101" s="199"/>
      <c r="I101" s="202"/>
      <c r="J101" s="203">
        <f>BK101</f>
        <v>0</v>
      </c>
      <c r="K101" s="199"/>
      <c r="L101" s="204"/>
      <c r="M101" s="205"/>
      <c r="N101" s="206"/>
      <c r="O101" s="206"/>
      <c r="P101" s="207">
        <f>SUM(P102:P103)</f>
        <v>0</v>
      </c>
      <c r="Q101" s="206"/>
      <c r="R101" s="207">
        <f>SUM(R102:R103)</f>
        <v>0</v>
      </c>
      <c r="S101" s="206"/>
      <c r="T101" s="208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78</v>
      </c>
      <c r="AT101" s="210" t="s">
        <v>70</v>
      </c>
      <c r="AU101" s="210" t="s">
        <v>71</v>
      </c>
      <c r="AY101" s="209" t="s">
        <v>140</v>
      </c>
      <c r="BK101" s="211">
        <f>SUM(BK102:BK103)</f>
        <v>0</v>
      </c>
    </row>
    <row r="102" s="2" customFormat="1" ht="16.5" customHeight="1">
      <c r="A102" s="40"/>
      <c r="B102" s="41"/>
      <c r="C102" s="214" t="s">
        <v>247</v>
      </c>
      <c r="D102" s="214" t="s">
        <v>142</v>
      </c>
      <c r="E102" s="215" t="s">
        <v>1731</v>
      </c>
      <c r="F102" s="216" t="s">
        <v>1732</v>
      </c>
      <c r="G102" s="217" t="s">
        <v>1508</v>
      </c>
      <c r="H102" s="218">
        <v>2</v>
      </c>
      <c r="I102" s="219"/>
      <c r="J102" s="218">
        <f>ROUND(I102*H102,2)</f>
        <v>0</v>
      </c>
      <c r="K102" s="216" t="s">
        <v>18</v>
      </c>
      <c r="L102" s="46"/>
      <c r="M102" s="220" t="s">
        <v>18</v>
      </c>
      <c r="N102" s="221" t="s">
        <v>42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147</v>
      </c>
      <c r="AT102" s="224" t="s">
        <v>142</v>
      </c>
      <c r="AU102" s="224" t="s">
        <v>78</v>
      </c>
      <c r="AY102" s="19" t="s">
        <v>140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78</v>
      </c>
      <c r="BK102" s="225">
        <f>ROUND(I102*H102,2)</f>
        <v>0</v>
      </c>
      <c r="BL102" s="19" t="s">
        <v>147</v>
      </c>
      <c r="BM102" s="224" t="s">
        <v>80</v>
      </c>
    </row>
    <row r="103" s="2" customFormat="1" ht="16.5" customHeight="1">
      <c r="A103" s="40"/>
      <c r="B103" s="41"/>
      <c r="C103" s="214" t="s">
        <v>254</v>
      </c>
      <c r="D103" s="214" t="s">
        <v>142</v>
      </c>
      <c r="E103" s="215" t="s">
        <v>1733</v>
      </c>
      <c r="F103" s="216" t="s">
        <v>1734</v>
      </c>
      <c r="G103" s="217" t="s">
        <v>1508</v>
      </c>
      <c r="H103" s="218">
        <v>20</v>
      </c>
      <c r="I103" s="219"/>
      <c r="J103" s="218">
        <f>ROUND(I103*H103,2)</f>
        <v>0</v>
      </c>
      <c r="K103" s="216" t="s">
        <v>18</v>
      </c>
      <c r="L103" s="46"/>
      <c r="M103" s="220" t="s">
        <v>18</v>
      </c>
      <c r="N103" s="221" t="s">
        <v>42</v>
      </c>
      <c r="O103" s="86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4" t="s">
        <v>147</v>
      </c>
      <c r="AT103" s="224" t="s">
        <v>142</v>
      </c>
      <c r="AU103" s="224" t="s">
        <v>78</v>
      </c>
      <c r="AY103" s="19" t="s">
        <v>140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9" t="s">
        <v>78</v>
      </c>
      <c r="BK103" s="225">
        <f>ROUND(I103*H103,2)</f>
        <v>0</v>
      </c>
      <c r="BL103" s="19" t="s">
        <v>147</v>
      </c>
      <c r="BM103" s="224" t="s">
        <v>147</v>
      </c>
    </row>
    <row r="104" s="12" customFormat="1" ht="25.92" customHeight="1">
      <c r="A104" s="12"/>
      <c r="B104" s="198"/>
      <c r="C104" s="199"/>
      <c r="D104" s="200" t="s">
        <v>70</v>
      </c>
      <c r="E104" s="201" t="s">
        <v>1735</v>
      </c>
      <c r="F104" s="201" t="s">
        <v>1736</v>
      </c>
      <c r="G104" s="199"/>
      <c r="H104" s="199"/>
      <c r="I104" s="202"/>
      <c r="J104" s="203">
        <f>BK104</f>
        <v>0</v>
      </c>
      <c r="K104" s="199"/>
      <c r="L104" s="204"/>
      <c r="M104" s="205"/>
      <c r="N104" s="206"/>
      <c r="O104" s="206"/>
      <c r="P104" s="207">
        <f>P105</f>
        <v>0</v>
      </c>
      <c r="Q104" s="206"/>
      <c r="R104" s="207">
        <f>R105</f>
        <v>0</v>
      </c>
      <c r="S104" s="206"/>
      <c r="T104" s="208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78</v>
      </c>
      <c r="AT104" s="210" t="s">
        <v>70</v>
      </c>
      <c r="AU104" s="210" t="s">
        <v>71</v>
      </c>
      <c r="AY104" s="209" t="s">
        <v>140</v>
      </c>
      <c r="BK104" s="211">
        <f>BK105</f>
        <v>0</v>
      </c>
    </row>
    <row r="105" s="2" customFormat="1" ht="16.5" customHeight="1">
      <c r="A105" s="40"/>
      <c r="B105" s="41"/>
      <c r="C105" s="214" t="s">
        <v>7</v>
      </c>
      <c r="D105" s="214" t="s">
        <v>142</v>
      </c>
      <c r="E105" s="215" t="s">
        <v>1737</v>
      </c>
      <c r="F105" s="216" t="s">
        <v>1738</v>
      </c>
      <c r="G105" s="217" t="s">
        <v>345</v>
      </c>
      <c r="H105" s="218">
        <v>3</v>
      </c>
      <c r="I105" s="219"/>
      <c r="J105" s="218">
        <f>ROUND(I105*H105,2)</f>
        <v>0</v>
      </c>
      <c r="K105" s="216" t="s">
        <v>18</v>
      </c>
      <c r="L105" s="46"/>
      <c r="M105" s="220" t="s">
        <v>18</v>
      </c>
      <c r="N105" s="221" t="s">
        <v>42</v>
      </c>
      <c r="O105" s="8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147</v>
      </c>
      <c r="AT105" s="224" t="s">
        <v>142</v>
      </c>
      <c r="AU105" s="224" t="s">
        <v>78</v>
      </c>
      <c r="AY105" s="19" t="s">
        <v>140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78</v>
      </c>
      <c r="BK105" s="225">
        <f>ROUND(I105*H105,2)</f>
        <v>0</v>
      </c>
      <c r="BL105" s="19" t="s">
        <v>147</v>
      </c>
      <c r="BM105" s="224" t="s">
        <v>180</v>
      </c>
    </row>
    <row r="106" s="12" customFormat="1" ht="25.92" customHeight="1">
      <c r="A106" s="12"/>
      <c r="B106" s="198"/>
      <c r="C106" s="199"/>
      <c r="D106" s="200" t="s">
        <v>70</v>
      </c>
      <c r="E106" s="201" t="s">
        <v>1739</v>
      </c>
      <c r="F106" s="201" t="s">
        <v>1740</v>
      </c>
      <c r="G106" s="199"/>
      <c r="H106" s="199"/>
      <c r="I106" s="202"/>
      <c r="J106" s="203">
        <f>BK106</f>
        <v>0</v>
      </c>
      <c r="K106" s="199"/>
      <c r="L106" s="204"/>
      <c r="M106" s="205"/>
      <c r="N106" s="206"/>
      <c r="O106" s="206"/>
      <c r="P106" s="207">
        <f>P107</f>
        <v>0</v>
      </c>
      <c r="Q106" s="206"/>
      <c r="R106" s="207">
        <f>R107</f>
        <v>0</v>
      </c>
      <c r="S106" s="206"/>
      <c r="T106" s="208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78</v>
      </c>
      <c r="AT106" s="210" t="s">
        <v>70</v>
      </c>
      <c r="AU106" s="210" t="s">
        <v>71</v>
      </c>
      <c r="AY106" s="209" t="s">
        <v>140</v>
      </c>
      <c r="BK106" s="211">
        <f>BK107</f>
        <v>0</v>
      </c>
    </row>
    <row r="107" s="2" customFormat="1" ht="16.5" customHeight="1">
      <c r="A107" s="40"/>
      <c r="B107" s="41"/>
      <c r="C107" s="214" t="s">
        <v>424</v>
      </c>
      <c r="D107" s="214" t="s">
        <v>142</v>
      </c>
      <c r="E107" s="215" t="s">
        <v>1741</v>
      </c>
      <c r="F107" s="216" t="s">
        <v>1742</v>
      </c>
      <c r="G107" s="217" t="s">
        <v>345</v>
      </c>
      <c r="H107" s="218">
        <v>12</v>
      </c>
      <c r="I107" s="219"/>
      <c r="J107" s="218">
        <f>ROUND(I107*H107,2)</f>
        <v>0</v>
      </c>
      <c r="K107" s="216" t="s">
        <v>18</v>
      </c>
      <c r="L107" s="46"/>
      <c r="M107" s="220" t="s">
        <v>18</v>
      </c>
      <c r="N107" s="221" t="s">
        <v>42</v>
      </c>
      <c r="O107" s="86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4" t="s">
        <v>147</v>
      </c>
      <c r="AT107" s="224" t="s">
        <v>142</v>
      </c>
      <c r="AU107" s="224" t="s">
        <v>78</v>
      </c>
      <c r="AY107" s="19" t="s">
        <v>140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9" t="s">
        <v>78</v>
      </c>
      <c r="BK107" s="225">
        <f>ROUND(I107*H107,2)</f>
        <v>0</v>
      </c>
      <c r="BL107" s="19" t="s">
        <v>147</v>
      </c>
      <c r="BM107" s="224" t="s">
        <v>217</v>
      </c>
    </row>
    <row r="108" s="12" customFormat="1" ht="25.92" customHeight="1">
      <c r="A108" s="12"/>
      <c r="B108" s="198"/>
      <c r="C108" s="199"/>
      <c r="D108" s="200" t="s">
        <v>70</v>
      </c>
      <c r="E108" s="201" t="s">
        <v>1743</v>
      </c>
      <c r="F108" s="201" t="s">
        <v>1744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</f>
        <v>0</v>
      </c>
      <c r="Q108" s="206"/>
      <c r="R108" s="207">
        <f>R109</f>
        <v>0</v>
      </c>
      <c r="S108" s="206"/>
      <c r="T108" s="208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78</v>
      </c>
      <c r="AT108" s="210" t="s">
        <v>70</v>
      </c>
      <c r="AU108" s="210" t="s">
        <v>71</v>
      </c>
      <c r="AY108" s="209" t="s">
        <v>140</v>
      </c>
      <c r="BK108" s="211">
        <f>BK109</f>
        <v>0</v>
      </c>
    </row>
    <row r="109" s="2" customFormat="1" ht="16.5" customHeight="1">
      <c r="A109" s="40"/>
      <c r="B109" s="41"/>
      <c r="C109" s="214" t="s">
        <v>591</v>
      </c>
      <c r="D109" s="214" t="s">
        <v>142</v>
      </c>
      <c r="E109" s="215" t="s">
        <v>1745</v>
      </c>
      <c r="F109" s="216" t="s">
        <v>1746</v>
      </c>
      <c r="G109" s="217" t="s">
        <v>1508</v>
      </c>
      <c r="H109" s="218">
        <v>75</v>
      </c>
      <c r="I109" s="219"/>
      <c r="J109" s="218">
        <f>ROUND(I109*H109,2)</f>
        <v>0</v>
      </c>
      <c r="K109" s="216" t="s">
        <v>18</v>
      </c>
      <c r="L109" s="46"/>
      <c r="M109" s="220" t="s">
        <v>18</v>
      </c>
      <c r="N109" s="221" t="s">
        <v>42</v>
      </c>
      <c r="O109" s="86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4" t="s">
        <v>147</v>
      </c>
      <c r="AT109" s="224" t="s">
        <v>142</v>
      </c>
      <c r="AU109" s="224" t="s">
        <v>78</v>
      </c>
      <c r="AY109" s="19" t="s">
        <v>140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9" t="s">
        <v>78</v>
      </c>
      <c r="BK109" s="225">
        <f>ROUND(I109*H109,2)</f>
        <v>0</v>
      </c>
      <c r="BL109" s="19" t="s">
        <v>147</v>
      </c>
      <c r="BM109" s="224" t="s">
        <v>236</v>
      </c>
    </row>
    <row r="110" s="12" customFormat="1" ht="25.92" customHeight="1">
      <c r="A110" s="12"/>
      <c r="B110" s="198"/>
      <c r="C110" s="199"/>
      <c r="D110" s="200" t="s">
        <v>70</v>
      </c>
      <c r="E110" s="201" t="s">
        <v>1747</v>
      </c>
      <c r="F110" s="201" t="s">
        <v>1748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P111</f>
        <v>0</v>
      </c>
      <c r="Q110" s="206"/>
      <c r="R110" s="207">
        <f>R111</f>
        <v>0</v>
      </c>
      <c r="S110" s="206"/>
      <c r="T110" s="208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78</v>
      </c>
      <c r="AT110" s="210" t="s">
        <v>70</v>
      </c>
      <c r="AU110" s="210" t="s">
        <v>71</v>
      </c>
      <c r="AY110" s="209" t="s">
        <v>140</v>
      </c>
      <c r="BK110" s="211">
        <f>BK111</f>
        <v>0</v>
      </c>
    </row>
    <row r="111" s="2" customFormat="1" ht="16.5" customHeight="1">
      <c r="A111" s="40"/>
      <c r="B111" s="41"/>
      <c r="C111" s="214" t="s">
        <v>704</v>
      </c>
      <c r="D111" s="214" t="s">
        <v>142</v>
      </c>
      <c r="E111" s="215" t="s">
        <v>1749</v>
      </c>
      <c r="F111" s="216" t="s">
        <v>1750</v>
      </c>
      <c r="G111" s="217" t="s">
        <v>1508</v>
      </c>
      <c r="H111" s="218">
        <v>4</v>
      </c>
      <c r="I111" s="219"/>
      <c r="J111" s="218">
        <f>ROUND(I111*H111,2)</f>
        <v>0</v>
      </c>
      <c r="K111" s="216" t="s">
        <v>18</v>
      </c>
      <c r="L111" s="46"/>
      <c r="M111" s="220" t="s">
        <v>18</v>
      </c>
      <c r="N111" s="221" t="s">
        <v>42</v>
      </c>
      <c r="O111" s="86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4" t="s">
        <v>147</v>
      </c>
      <c r="AT111" s="224" t="s">
        <v>142</v>
      </c>
      <c r="AU111" s="224" t="s">
        <v>78</v>
      </c>
      <c r="AY111" s="19" t="s">
        <v>140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9" t="s">
        <v>78</v>
      </c>
      <c r="BK111" s="225">
        <f>ROUND(I111*H111,2)</f>
        <v>0</v>
      </c>
      <c r="BL111" s="19" t="s">
        <v>147</v>
      </c>
      <c r="BM111" s="224" t="s">
        <v>254</v>
      </c>
    </row>
    <row r="112" s="12" customFormat="1" ht="25.92" customHeight="1">
      <c r="A112" s="12"/>
      <c r="B112" s="198"/>
      <c r="C112" s="199"/>
      <c r="D112" s="200" t="s">
        <v>70</v>
      </c>
      <c r="E112" s="201" t="s">
        <v>1751</v>
      </c>
      <c r="F112" s="201" t="s">
        <v>1752</v>
      </c>
      <c r="G112" s="199"/>
      <c r="H112" s="199"/>
      <c r="I112" s="202"/>
      <c r="J112" s="203">
        <f>BK112</f>
        <v>0</v>
      </c>
      <c r="K112" s="199"/>
      <c r="L112" s="204"/>
      <c r="M112" s="205"/>
      <c r="N112" s="206"/>
      <c r="O112" s="206"/>
      <c r="P112" s="207">
        <f>P113</f>
        <v>0</v>
      </c>
      <c r="Q112" s="206"/>
      <c r="R112" s="207">
        <f>R113</f>
        <v>0</v>
      </c>
      <c r="S112" s="206"/>
      <c r="T112" s="208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78</v>
      </c>
      <c r="AT112" s="210" t="s">
        <v>70</v>
      </c>
      <c r="AU112" s="210" t="s">
        <v>71</v>
      </c>
      <c r="AY112" s="209" t="s">
        <v>140</v>
      </c>
      <c r="BK112" s="211">
        <f>BK113</f>
        <v>0</v>
      </c>
    </row>
    <row r="113" s="2" customFormat="1" ht="16.5" customHeight="1">
      <c r="A113" s="40"/>
      <c r="B113" s="41"/>
      <c r="C113" s="214" t="s">
        <v>803</v>
      </c>
      <c r="D113" s="214" t="s">
        <v>142</v>
      </c>
      <c r="E113" s="215" t="s">
        <v>1753</v>
      </c>
      <c r="F113" s="216" t="s">
        <v>1754</v>
      </c>
      <c r="G113" s="217" t="s">
        <v>1508</v>
      </c>
      <c r="H113" s="218">
        <v>13</v>
      </c>
      <c r="I113" s="219"/>
      <c r="J113" s="218">
        <f>ROUND(I113*H113,2)</f>
        <v>0</v>
      </c>
      <c r="K113" s="216" t="s">
        <v>18</v>
      </c>
      <c r="L113" s="46"/>
      <c r="M113" s="220" t="s">
        <v>18</v>
      </c>
      <c r="N113" s="221" t="s">
        <v>42</v>
      </c>
      <c r="O113" s="86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4" t="s">
        <v>147</v>
      </c>
      <c r="AT113" s="224" t="s">
        <v>142</v>
      </c>
      <c r="AU113" s="224" t="s">
        <v>78</v>
      </c>
      <c r="AY113" s="19" t="s">
        <v>140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9" t="s">
        <v>78</v>
      </c>
      <c r="BK113" s="225">
        <f>ROUND(I113*H113,2)</f>
        <v>0</v>
      </c>
      <c r="BL113" s="19" t="s">
        <v>147</v>
      </c>
      <c r="BM113" s="224" t="s">
        <v>267</v>
      </c>
    </row>
    <row r="114" s="12" customFormat="1" ht="25.92" customHeight="1">
      <c r="A114" s="12"/>
      <c r="B114" s="198"/>
      <c r="C114" s="199"/>
      <c r="D114" s="200" t="s">
        <v>70</v>
      </c>
      <c r="E114" s="201" t="s">
        <v>1755</v>
      </c>
      <c r="F114" s="201" t="s">
        <v>1756</v>
      </c>
      <c r="G114" s="199"/>
      <c r="H114" s="199"/>
      <c r="I114" s="202"/>
      <c r="J114" s="203">
        <f>BK114</f>
        <v>0</v>
      </c>
      <c r="K114" s="199"/>
      <c r="L114" s="204"/>
      <c r="M114" s="205"/>
      <c r="N114" s="206"/>
      <c r="O114" s="206"/>
      <c r="P114" s="207">
        <f>SUM(P115:P116)</f>
        <v>0</v>
      </c>
      <c r="Q114" s="206"/>
      <c r="R114" s="207">
        <f>SUM(R115:R116)</f>
        <v>0</v>
      </c>
      <c r="S114" s="206"/>
      <c r="T114" s="208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78</v>
      </c>
      <c r="AT114" s="210" t="s">
        <v>70</v>
      </c>
      <c r="AU114" s="210" t="s">
        <v>71</v>
      </c>
      <c r="AY114" s="209" t="s">
        <v>140</v>
      </c>
      <c r="BK114" s="211">
        <f>SUM(BK115:BK116)</f>
        <v>0</v>
      </c>
    </row>
    <row r="115" s="2" customFormat="1" ht="16.5" customHeight="1">
      <c r="A115" s="40"/>
      <c r="B115" s="41"/>
      <c r="C115" s="214" t="s">
        <v>913</v>
      </c>
      <c r="D115" s="214" t="s">
        <v>142</v>
      </c>
      <c r="E115" s="215" t="s">
        <v>1757</v>
      </c>
      <c r="F115" s="216" t="s">
        <v>1758</v>
      </c>
      <c r="G115" s="217" t="s">
        <v>1508</v>
      </c>
      <c r="H115" s="218">
        <v>17</v>
      </c>
      <c r="I115" s="219"/>
      <c r="J115" s="218">
        <f>ROUND(I115*H115,2)</f>
        <v>0</v>
      </c>
      <c r="K115" s="216" t="s">
        <v>18</v>
      </c>
      <c r="L115" s="46"/>
      <c r="M115" s="220" t="s">
        <v>18</v>
      </c>
      <c r="N115" s="221" t="s">
        <v>42</v>
      </c>
      <c r="O115" s="86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147</v>
      </c>
      <c r="AT115" s="224" t="s">
        <v>142</v>
      </c>
      <c r="AU115" s="224" t="s">
        <v>78</v>
      </c>
      <c r="AY115" s="19" t="s">
        <v>140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78</v>
      </c>
      <c r="BK115" s="225">
        <f>ROUND(I115*H115,2)</f>
        <v>0</v>
      </c>
      <c r="BL115" s="19" t="s">
        <v>147</v>
      </c>
      <c r="BM115" s="224" t="s">
        <v>281</v>
      </c>
    </row>
    <row r="116" s="2" customFormat="1" ht="16.5" customHeight="1">
      <c r="A116" s="40"/>
      <c r="B116" s="41"/>
      <c r="C116" s="214" t="s">
        <v>920</v>
      </c>
      <c r="D116" s="214" t="s">
        <v>142</v>
      </c>
      <c r="E116" s="215" t="s">
        <v>1759</v>
      </c>
      <c r="F116" s="216" t="s">
        <v>1760</v>
      </c>
      <c r="G116" s="217" t="s">
        <v>1508</v>
      </c>
      <c r="H116" s="218">
        <v>2</v>
      </c>
      <c r="I116" s="219"/>
      <c r="J116" s="218">
        <f>ROUND(I116*H116,2)</f>
        <v>0</v>
      </c>
      <c r="K116" s="216" t="s">
        <v>18</v>
      </c>
      <c r="L116" s="46"/>
      <c r="M116" s="220" t="s">
        <v>18</v>
      </c>
      <c r="N116" s="221" t="s">
        <v>42</v>
      </c>
      <c r="O116" s="86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4" t="s">
        <v>147</v>
      </c>
      <c r="AT116" s="224" t="s">
        <v>142</v>
      </c>
      <c r="AU116" s="224" t="s">
        <v>78</v>
      </c>
      <c r="AY116" s="19" t="s">
        <v>140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9" t="s">
        <v>78</v>
      </c>
      <c r="BK116" s="225">
        <f>ROUND(I116*H116,2)</f>
        <v>0</v>
      </c>
      <c r="BL116" s="19" t="s">
        <v>147</v>
      </c>
      <c r="BM116" s="224" t="s">
        <v>293</v>
      </c>
    </row>
    <row r="117" s="12" customFormat="1" ht="25.92" customHeight="1">
      <c r="A117" s="12"/>
      <c r="B117" s="198"/>
      <c r="C117" s="199"/>
      <c r="D117" s="200" t="s">
        <v>70</v>
      </c>
      <c r="E117" s="201" t="s">
        <v>1761</v>
      </c>
      <c r="F117" s="201" t="s">
        <v>1762</v>
      </c>
      <c r="G117" s="199"/>
      <c r="H117" s="199"/>
      <c r="I117" s="202"/>
      <c r="J117" s="203">
        <f>BK117</f>
        <v>0</v>
      </c>
      <c r="K117" s="199"/>
      <c r="L117" s="204"/>
      <c r="M117" s="205"/>
      <c r="N117" s="206"/>
      <c r="O117" s="206"/>
      <c r="P117" s="207">
        <f>P118</f>
        <v>0</v>
      </c>
      <c r="Q117" s="206"/>
      <c r="R117" s="207">
        <f>R118</f>
        <v>0</v>
      </c>
      <c r="S117" s="206"/>
      <c r="T117" s="208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78</v>
      </c>
      <c r="AT117" s="210" t="s">
        <v>70</v>
      </c>
      <c r="AU117" s="210" t="s">
        <v>71</v>
      </c>
      <c r="AY117" s="209" t="s">
        <v>140</v>
      </c>
      <c r="BK117" s="211">
        <f>BK118</f>
        <v>0</v>
      </c>
    </row>
    <row r="118" s="2" customFormat="1" ht="16.5" customHeight="1">
      <c r="A118" s="40"/>
      <c r="B118" s="41"/>
      <c r="C118" s="214" t="s">
        <v>995</v>
      </c>
      <c r="D118" s="214" t="s">
        <v>142</v>
      </c>
      <c r="E118" s="215" t="s">
        <v>1763</v>
      </c>
      <c r="F118" s="216" t="s">
        <v>1764</v>
      </c>
      <c r="G118" s="217" t="s">
        <v>1508</v>
      </c>
      <c r="H118" s="218">
        <v>25</v>
      </c>
      <c r="I118" s="219"/>
      <c r="J118" s="218">
        <f>ROUND(I118*H118,2)</f>
        <v>0</v>
      </c>
      <c r="K118" s="216" t="s">
        <v>18</v>
      </c>
      <c r="L118" s="46"/>
      <c r="M118" s="220" t="s">
        <v>18</v>
      </c>
      <c r="N118" s="221" t="s">
        <v>42</v>
      </c>
      <c r="O118" s="86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4" t="s">
        <v>147</v>
      </c>
      <c r="AT118" s="224" t="s">
        <v>142</v>
      </c>
      <c r="AU118" s="224" t="s">
        <v>78</v>
      </c>
      <c r="AY118" s="19" t="s">
        <v>140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9" t="s">
        <v>78</v>
      </c>
      <c r="BK118" s="225">
        <f>ROUND(I118*H118,2)</f>
        <v>0</v>
      </c>
      <c r="BL118" s="19" t="s">
        <v>147</v>
      </c>
      <c r="BM118" s="224" t="s">
        <v>306</v>
      </c>
    </row>
    <row r="119" s="12" customFormat="1" ht="25.92" customHeight="1">
      <c r="A119" s="12"/>
      <c r="B119" s="198"/>
      <c r="C119" s="199"/>
      <c r="D119" s="200" t="s">
        <v>70</v>
      </c>
      <c r="E119" s="201" t="s">
        <v>1765</v>
      </c>
      <c r="F119" s="201" t="s">
        <v>1766</v>
      </c>
      <c r="G119" s="199"/>
      <c r="H119" s="199"/>
      <c r="I119" s="202"/>
      <c r="J119" s="203">
        <f>BK119</f>
        <v>0</v>
      </c>
      <c r="K119" s="199"/>
      <c r="L119" s="204"/>
      <c r="M119" s="205"/>
      <c r="N119" s="206"/>
      <c r="O119" s="206"/>
      <c r="P119" s="207">
        <f>SUM(P120:P121)</f>
        <v>0</v>
      </c>
      <c r="Q119" s="206"/>
      <c r="R119" s="207">
        <f>SUM(R120:R121)</f>
        <v>0</v>
      </c>
      <c r="S119" s="206"/>
      <c r="T119" s="208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78</v>
      </c>
      <c r="AT119" s="210" t="s">
        <v>70</v>
      </c>
      <c r="AU119" s="210" t="s">
        <v>71</v>
      </c>
      <c r="AY119" s="209" t="s">
        <v>140</v>
      </c>
      <c r="BK119" s="211">
        <f>SUM(BK120:BK121)</f>
        <v>0</v>
      </c>
    </row>
    <row r="120" s="2" customFormat="1" ht="16.5" customHeight="1">
      <c r="A120" s="40"/>
      <c r="B120" s="41"/>
      <c r="C120" s="214" t="s">
        <v>1078</v>
      </c>
      <c r="D120" s="214" t="s">
        <v>142</v>
      </c>
      <c r="E120" s="215" t="s">
        <v>1767</v>
      </c>
      <c r="F120" s="216" t="s">
        <v>1768</v>
      </c>
      <c r="G120" s="217" t="s">
        <v>1508</v>
      </c>
      <c r="H120" s="218">
        <v>2</v>
      </c>
      <c r="I120" s="219"/>
      <c r="J120" s="218">
        <f>ROUND(I120*H120,2)</f>
        <v>0</v>
      </c>
      <c r="K120" s="216" t="s">
        <v>18</v>
      </c>
      <c r="L120" s="46"/>
      <c r="M120" s="220" t="s">
        <v>18</v>
      </c>
      <c r="N120" s="221" t="s">
        <v>42</v>
      </c>
      <c r="O120" s="86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4" t="s">
        <v>147</v>
      </c>
      <c r="AT120" s="224" t="s">
        <v>142</v>
      </c>
      <c r="AU120" s="224" t="s">
        <v>78</v>
      </c>
      <c r="AY120" s="19" t="s">
        <v>140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9" t="s">
        <v>78</v>
      </c>
      <c r="BK120" s="225">
        <f>ROUND(I120*H120,2)</f>
        <v>0</v>
      </c>
      <c r="BL120" s="19" t="s">
        <v>147</v>
      </c>
      <c r="BM120" s="224" t="s">
        <v>316</v>
      </c>
    </row>
    <row r="121" s="2" customFormat="1" ht="16.5" customHeight="1">
      <c r="A121" s="40"/>
      <c r="B121" s="41"/>
      <c r="C121" s="214" t="s">
        <v>1083</v>
      </c>
      <c r="D121" s="214" t="s">
        <v>142</v>
      </c>
      <c r="E121" s="215" t="s">
        <v>1769</v>
      </c>
      <c r="F121" s="216" t="s">
        <v>1770</v>
      </c>
      <c r="G121" s="217" t="s">
        <v>1508</v>
      </c>
      <c r="H121" s="218">
        <v>2</v>
      </c>
      <c r="I121" s="219"/>
      <c r="J121" s="218">
        <f>ROUND(I121*H121,2)</f>
        <v>0</v>
      </c>
      <c r="K121" s="216" t="s">
        <v>18</v>
      </c>
      <c r="L121" s="46"/>
      <c r="M121" s="220" t="s">
        <v>18</v>
      </c>
      <c r="N121" s="221" t="s">
        <v>42</v>
      </c>
      <c r="O121" s="86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4" t="s">
        <v>147</v>
      </c>
      <c r="AT121" s="224" t="s">
        <v>142</v>
      </c>
      <c r="AU121" s="224" t="s">
        <v>78</v>
      </c>
      <c r="AY121" s="19" t="s">
        <v>140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9" t="s">
        <v>78</v>
      </c>
      <c r="BK121" s="225">
        <f>ROUND(I121*H121,2)</f>
        <v>0</v>
      </c>
      <c r="BL121" s="19" t="s">
        <v>147</v>
      </c>
      <c r="BM121" s="224" t="s">
        <v>337</v>
      </c>
    </row>
    <row r="122" s="12" customFormat="1" ht="25.92" customHeight="1">
      <c r="A122" s="12"/>
      <c r="B122" s="198"/>
      <c r="C122" s="199"/>
      <c r="D122" s="200" t="s">
        <v>70</v>
      </c>
      <c r="E122" s="201" t="s">
        <v>1771</v>
      </c>
      <c r="F122" s="201" t="s">
        <v>1772</v>
      </c>
      <c r="G122" s="199"/>
      <c r="H122" s="199"/>
      <c r="I122" s="202"/>
      <c r="J122" s="203">
        <f>BK122</f>
        <v>0</v>
      </c>
      <c r="K122" s="199"/>
      <c r="L122" s="204"/>
      <c r="M122" s="205"/>
      <c r="N122" s="206"/>
      <c r="O122" s="206"/>
      <c r="P122" s="207">
        <f>P123</f>
        <v>0</v>
      </c>
      <c r="Q122" s="206"/>
      <c r="R122" s="207">
        <f>R123</f>
        <v>0</v>
      </c>
      <c r="S122" s="206"/>
      <c r="T122" s="208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78</v>
      </c>
      <c r="AT122" s="210" t="s">
        <v>70</v>
      </c>
      <c r="AU122" s="210" t="s">
        <v>71</v>
      </c>
      <c r="AY122" s="209" t="s">
        <v>140</v>
      </c>
      <c r="BK122" s="211">
        <f>BK123</f>
        <v>0</v>
      </c>
    </row>
    <row r="123" s="2" customFormat="1" ht="16.5" customHeight="1">
      <c r="A123" s="40"/>
      <c r="B123" s="41"/>
      <c r="C123" s="214" t="s">
        <v>1139</v>
      </c>
      <c r="D123" s="214" t="s">
        <v>142</v>
      </c>
      <c r="E123" s="215" t="s">
        <v>1773</v>
      </c>
      <c r="F123" s="216" t="s">
        <v>1774</v>
      </c>
      <c r="G123" s="217" t="s">
        <v>1508</v>
      </c>
      <c r="H123" s="218">
        <v>4</v>
      </c>
      <c r="I123" s="219"/>
      <c r="J123" s="218">
        <f>ROUND(I123*H123,2)</f>
        <v>0</v>
      </c>
      <c r="K123" s="216" t="s">
        <v>18</v>
      </c>
      <c r="L123" s="46"/>
      <c r="M123" s="220" t="s">
        <v>18</v>
      </c>
      <c r="N123" s="221" t="s">
        <v>42</v>
      </c>
      <c r="O123" s="86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4" t="s">
        <v>147</v>
      </c>
      <c r="AT123" s="224" t="s">
        <v>142</v>
      </c>
      <c r="AU123" s="224" t="s">
        <v>78</v>
      </c>
      <c r="AY123" s="19" t="s">
        <v>140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9" t="s">
        <v>78</v>
      </c>
      <c r="BK123" s="225">
        <f>ROUND(I123*H123,2)</f>
        <v>0</v>
      </c>
      <c r="BL123" s="19" t="s">
        <v>147</v>
      </c>
      <c r="BM123" s="224" t="s">
        <v>363</v>
      </c>
    </row>
    <row r="124" s="12" customFormat="1" ht="25.92" customHeight="1">
      <c r="A124" s="12"/>
      <c r="B124" s="198"/>
      <c r="C124" s="199"/>
      <c r="D124" s="200" t="s">
        <v>70</v>
      </c>
      <c r="E124" s="201" t="s">
        <v>1775</v>
      </c>
      <c r="F124" s="201" t="s">
        <v>1776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P125</f>
        <v>0</v>
      </c>
      <c r="Q124" s="206"/>
      <c r="R124" s="207">
        <f>R125</f>
        <v>0</v>
      </c>
      <c r="S124" s="206"/>
      <c r="T124" s="20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78</v>
      </c>
      <c r="AT124" s="210" t="s">
        <v>70</v>
      </c>
      <c r="AU124" s="210" t="s">
        <v>71</v>
      </c>
      <c r="AY124" s="209" t="s">
        <v>140</v>
      </c>
      <c r="BK124" s="211">
        <f>BK125</f>
        <v>0</v>
      </c>
    </row>
    <row r="125" s="2" customFormat="1" ht="16.5" customHeight="1">
      <c r="A125" s="40"/>
      <c r="B125" s="41"/>
      <c r="C125" s="214" t="s">
        <v>1199</v>
      </c>
      <c r="D125" s="214" t="s">
        <v>142</v>
      </c>
      <c r="E125" s="215" t="s">
        <v>1777</v>
      </c>
      <c r="F125" s="216" t="s">
        <v>1778</v>
      </c>
      <c r="G125" s="217" t="s">
        <v>1508</v>
      </c>
      <c r="H125" s="218">
        <v>145</v>
      </c>
      <c r="I125" s="219"/>
      <c r="J125" s="218">
        <f>ROUND(I125*H125,2)</f>
        <v>0</v>
      </c>
      <c r="K125" s="216" t="s">
        <v>18</v>
      </c>
      <c r="L125" s="46"/>
      <c r="M125" s="220" t="s">
        <v>18</v>
      </c>
      <c r="N125" s="221" t="s">
        <v>42</v>
      </c>
      <c r="O125" s="86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4" t="s">
        <v>147</v>
      </c>
      <c r="AT125" s="224" t="s">
        <v>142</v>
      </c>
      <c r="AU125" s="224" t="s">
        <v>78</v>
      </c>
      <c r="AY125" s="19" t="s">
        <v>140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9" t="s">
        <v>78</v>
      </c>
      <c r="BK125" s="225">
        <f>ROUND(I125*H125,2)</f>
        <v>0</v>
      </c>
      <c r="BL125" s="19" t="s">
        <v>147</v>
      </c>
      <c r="BM125" s="224" t="s">
        <v>381</v>
      </c>
    </row>
    <row r="126" s="12" customFormat="1" ht="25.92" customHeight="1">
      <c r="A126" s="12"/>
      <c r="B126" s="198"/>
      <c r="C126" s="199"/>
      <c r="D126" s="200" t="s">
        <v>70</v>
      </c>
      <c r="E126" s="201" t="s">
        <v>1779</v>
      </c>
      <c r="F126" s="201" t="s">
        <v>1780</v>
      </c>
      <c r="G126" s="199"/>
      <c r="H126" s="199"/>
      <c r="I126" s="202"/>
      <c r="J126" s="203">
        <f>BK126</f>
        <v>0</v>
      </c>
      <c r="K126" s="199"/>
      <c r="L126" s="204"/>
      <c r="M126" s="205"/>
      <c r="N126" s="206"/>
      <c r="O126" s="206"/>
      <c r="P126" s="207">
        <f>P127</f>
        <v>0</v>
      </c>
      <c r="Q126" s="206"/>
      <c r="R126" s="207">
        <f>R127</f>
        <v>0</v>
      </c>
      <c r="S126" s="206"/>
      <c r="T126" s="208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78</v>
      </c>
      <c r="AT126" s="210" t="s">
        <v>70</v>
      </c>
      <c r="AU126" s="210" t="s">
        <v>71</v>
      </c>
      <c r="AY126" s="209" t="s">
        <v>140</v>
      </c>
      <c r="BK126" s="211">
        <f>BK127</f>
        <v>0</v>
      </c>
    </row>
    <row r="127" s="2" customFormat="1" ht="16.5" customHeight="1">
      <c r="A127" s="40"/>
      <c r="B127" s="41"/>
      <c r="C127" s="214" t="s">
        <v>1270</v>
      </c>
      <c r="D127" s="214" t="s">
        <v>142</v>
      </c>
      <c r="E127" s="215" t="s">
        <v>1781</v>
      </c>
      <c r="F127" s="216" t="s">
        <v>1782</v>
      </c>
      <c r="G127" s="217" t="s">
        <v>1508</v>
      </c>
      <c r="H127" s="218">
        <v>145</v>
      </c>
      <c r="I127" s="219"/>
      <c r="J127" s="218">
        <f>ROUND(I127*H127,2)</f>
        <v>0</v>
      </c>
      <c r="K127" s="216" t="s">
        <v>18</v>
      </c>
      <c r="L127" s="46"/>
      <c r="M127" s="220" t="s">
        <v>18</v>
      </c>
      <c r="N127" s="221" t="s">
        <v>42</v>
      </c>
      <c r="O127" s="86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4" t="s">
        <v>147</v>
      </c>
      <c r="AT127" s="224" t="s">
        <v>142</v>
      </c>
      <c r="AU127" s="224" t="s">
        <v>78</v>
      </c>
      <c r="AY127" s="19" t="s">
        <v>140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9" t="s">
        <v>78</v>
      </c>
      <c r="BK127" s="225">
        <f>ROUND(I127*H127,2)</f>
        <v>0</v>
      </c>
      <c r="BL127" s="19" t="s">
        <v>147</v>
      </c>
      <c r="BM127" s="224" t="s">
        <v>419</v>
      </c>
    </row>
    <row r="128" s="12" customFormat="1" ht="25.92" customHeight="1">
      <c r="A128" s="12"/>
      <c r="B128" s="198"/>
      <c r="C128" s="199"/>
      <c r="D128" s="200" t="s">
        <v>70</v>
      </c>
      <c r="E128" s="201" t="s">
        <v>1783</v>
      </c>
      <c r="F128" s="201" t="s">
        <v>1784</v>
      </c>
      <c r="G128" s="199"/>
      <c r="H128" s="199"/>
      <c r="I128" s="202"/>
      <c r="J128" s="203">
        <f>BK128</f>
        <v>0</v>
      </c>
      <c r="K128" s="199"/>
      <c r="L128" s="204"/>
      <c r="M128" s="205"/>
      <c r="N128" s="206"/>
      <c r="O128" s="206"/>
      <c r="P128" s="207">
        <f>SUM(P129:P130)</f>
        <v>0</v>
      </c>
      <c r="Q128" s="206"/>
      <c r="R128" s="207">
        <f>SUM(R129:R130)</f>
        <v>0</v>
      </c>
      <c r="S128" s="206"/>
      <c r="T128" s="208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78</v>
      </c>
      <c r="AT128" s="210" t="s">
        <v>70</v>
      </c>
      <c r="AU128" s="210" t="s">
        <v>71</v>
      </c>
      <c r="AY128" s="209" t="s">
        <v>140</v>
      </c>
      <c r="BK128" s="211">
        <f>SUM(BK129:BK130)</f>
        <v>0</v>
      </c>
    </row>
    <row r="129" s="2" customFormat="1" ht="16.5" customHeight="1">
      <c r="A129" s="40"/>
      <c r="B129" s="41"/>
      <c r="C129" s="214" t="s">
        <v>1326</v>
      </c>
      <c r="D129" s="214" t="s">
        <v>142</v>
      </c>
      <c r="E129" s="215" t="s">
        <v>1785</v>
      </c>
      <c r="F129" s="216" t="s">
        <v>1786</v>
      </c>
      <c r="G129" s="217" t="s">
        <v>1508</v>
      </c>
      <c r="H129" s="218">
        <v>12</v>
      </c>
      <c r="I129" s="219"/>
      <c r="J129" s="218">
        <f>ROUND(I129*H129,2)</f>
        <v>0</v>
      </c>
      <c r="K129" s="216" t="s">
        <v>18</v>
      </c>
      <c r="L129" s="46"/>
      <c r="M129" s="220" t="s">
        <v>18</v>
      </c>
      <c r="N129" s="221" t="s">
        <v>42</v>
      </c>
      <c r="O129" s="86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4" t="s">
        <v>147</v>
      </c>
      <c r="AT129" s="224" t="s">
        <v>142</v>
      </c>
      <c r="AU129" s="224" t="s">
        <v>78</v>
      </c>
      <c r="AY129" s="19" t="s">
        <v>140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9" t="s">
        <v>78</v>
      </c>
      <c r="BK129" s="225">
        <f>ROUND(I129*H129,2)</f>
        <v>0</v>
      </c>
      <c r="BL129" s="19" t="s">
        <v>147</v>
      </c>
      <c r="BM129" s="224" t="s">
        <v>430</v>
      </c>
    </row>
    <row r="130" s="2" customFormat="1" ht="16.5" customHeight="1">
      <c r="A130" s="40"/>
      <c r="B130" s="41"/>
      <c r="C130" s="214" t="s">
        <v>1366</v>
      </c>
      <c r="D130" s="214" t="s">
        <v>142</v>
      </c>
      <c r="E130" s="215" t="s">
        <v>1787</v>
      </c>
      <c r="F130" s="216" t="s">
        <v>1788</v>
      </c>
      <c r="G130" s="217" t="s">
        <v>1508</v>
      </c>
      <c r="H130" s="218">
        <v>185</v>
      </c>
      <c r="I130" s="219"/>
      <c r="J130" s="218">
        <f>ROUND(I130*H130,2)</f>
        <v>0</v>
      </c>
      <c r="K130" s="216" t="s">
        <v>18</v>
      </c>
      <c r="L130" s="46"/>
      <c r="M130" s="220" t="s">
        <v>18</v>
      </c>
      <c r="N130" s="221" t="s">
        <v>42</v>
      </c>
      <c r="O130" s="86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4" t="s">
        <v>147</v>
      </c>
      <c r="AT130" s="224" t="s">
        <v>142</v>
      </c>
      <c r="AU130" s="224" t="s">
        <v>78</v>
      </c>
      <c r="AY130" s="19" t="s">
        <v>140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9" t="s">
        <v>78</v>
      </c>
      <c r="BK130" s="225">
        <f>ROUND(I130*H130,2)</f>
        <v>0</v>
      </c>
      <c r="BL130" s="19" t="s">
        <v>147</v>
      </c>
      <c r="BM130" s="224" t="s">
        <v>465</v>
      </c>
    </row>
    <row r="131" s="12" customFormat="1" ht="25.92" customHeight="1">
      <c r="A131" s="12"/>
      <c r="B131" s="198"/>
      <c r="C131" s="199"/>
      <c r="D131" s="200" t="s">
        <v>70</v>
      </c>
      <c r="E131" s="201" t="s">
        <v>1789</v>
      </c>
      <c r="F131" s="201" t="s">
        <v>1790</v>
      </c>
      <c r="G131" s="199"/>
      <c r="H131" s="199"/>
      <c r="I131" s="202"/>
      <c r="J131" s="203">
        <f>BK131</f>
        <v>0</v>
      </c>
      <c r="K131" s="199"/>
      <c r="L131" s="204"/>
      <c r="M131" s="205"/>
      <c r="N131" s="206"/>
      <c r="O131" s="206"/>
      <c r="P131" s="207">
        <f>SUM(P132:P134)</f>
        <v>0</v>
      </c>
      <c r="Q131" s="206"/>
      <c r="R131" s="207">
        <f>SUM(R132:R134)</f>
        <v>0</v>
      </c>
      <c r="S131" s="206"/>
      <c r="T131" s="208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78</v>
      </c>
      <c r="AT131" s="210" t="s">
        <v>70</v>
      </c>
      <c r="AU131" s="210" t="s">
        <v>71</v>
      </c>
      <c r="AY131" s="209" t="s">
        <v>140</v>
      </c>
      <c r="BK131" s="211">
        <f>SUM(BK132:BK134)</f>
        <v>0</v>
      </c>
    </row>
    <row r="132" s="2" customFormat="1" ht="16.5" customHeight="1">
      <c r="A132" s="40"/>
      <c r="B132" s="41"/>
      <c r="C132" s="214" t="s">
        <v>1366</v>
      </c>
      <c r="D132" s="214" t="s">
        <v>142</v>
      </c>
      <c r="E132" s="215" t="s">
        <v>1791</v>
      </c>
      <c r="F132" s="216" t="s">
        <v>1792</v>
      </c>
      <c r="G132" s="217" t="s">
        <v>1679</v>
      </c>
      <c r="H132" s="218">
        <v>4</v>
      </c>
      <c r="I132" s="219"/>
      <c r="J132" s="218">
        <f>ROUND(I132*H132,2)</f>
        <v>0</v>
      </c>
      <c r="K132" s="216" t="s">
        <v>18</v>
      </c>
      <c r="L132" s="46"/>
      <c r="M132" s="220" t="s">
        <v>18</v>
      </c>
      <c r="N132" s="221" t="s">
        <v>42</v>
      </c>
      <c r="O132" s="86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4" t="s">
        <v>147</v>
      </c>
      <c r="AT132" s="224" t="s">
        <v>142</v>
      </c>
      <c r="AU132" s="224" t="s">
        <v>78</v>
      </c>
      <c r="AY132" s="19" t="s">
        <v>140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9" t="s">
        <v>78</v>
      </c>
      <c r="BK132" s="225">
        <f>ROUND(I132*H132,2)</f>
        <v>0</v>
      </c>
      <c r="BL132" s="19" t="s">
        <v>147</v>
      </c>
      <c r="BM132" s="224" t="s">
        <v>500</v>
      </c>
    </row>
    <row r="133" s="2" customFormat="1" ht="16.5" customHeight="1">
      <c r="A133" s="40"/>
      <c r="B133" s="41"/>
      <c r="C133" s="214" t="s">
        <v>1370</v>
      </c>
      <c r="D133" s="214" t="s">
        <v>142</v>
      </c>
      <c r="E133" s="215" t="s">
        <v>1793</v>
      </c>
      <c r="F133" s="216" t="s">
        <v>1794</v>
      </c>
      <c r="G133" s="217" t="s">
        <v>1679</v>
      </c>
      <c r="H133" s="218">
        <v>25</v>
      </c>
      <c r="I133" s="219"/>
      <c r="J133" s="218">
        <f>ROUND(I133*H133,2)</f>
        <v>0</v>
      </c>
      <c r="K133" s="216" t="s">
        <v>18</v>
      </c>
      <c r="L133" s="46"/>
      <c r="M133" s="220" t="s">
        <v>18</v>
      </c>
      <c r="N133" s="221" t="s">
        <v>42</v>
      </c>
      <c r="O133" s="86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4" t="s">
        <v>147</v>
      </c>
      <c r="AT133" s="224" t="s">
        <v>142</v>
      </c>
      <c r="AU133" s="224" t="s">
        <v>78</v>
      </c>
      <c r="AY133" s="19" t="s">
        <v>140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9" t="s">
        <v>78</v>
      </c>
      <c r="BK133" s="225">
        <f>ROUND(I133*H133,2)</f>
        <v>0</v>
      </c>
      <c r="BL133" s="19" t="s">
        <v>147</v>
      </c>
      <c r="BM133" s="224" t="s">
        <v>541</v>
      </c>
    </row>
    <row r="134" s="2" customFormat="1" ht="16.5" customHeight="1">
      <c r="A134" s="40"/>
      <c r="B134" s="41"/>
      <c r="C134" s="214" t="s">
        <v>1374</v>
      </c>
      <c r="D134" s="214" t="s">
        <v>142</v>
      </c>
      <c r="E134" s="215" t="s">
        <v>1795</v>
      </c>
      <c r="F134" s="216" t="s">
        <v>1796</v>
      </c>
      <c r="G134" s="217" t="s">
        <v>345</v>
      </c>
      <c r="H134" s="218">
        <v>12</v>
      </c>
      <c r="I134" s="219"/>
      <c r="J134" s="218">
        <f>ROUND(I134*H134,2)</f>
        <v>0</v>
      </c>
      <c r="K134" s="216" t="s">
        <v>18</v>
      </c>
      <c r="L134" s="46"/>
      <c r="M134" s="220" t="s">
        <v>18</v>
      </c>
      <c r="N134" s="221" t="s">
        <v>42</v>
      </c>
      <c r="O134" s="86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4" t="s">
        <v>147</v>
      </c>
      <c r="AT134" s="224" t="s">
        <v>142</v>
      </c>
      <c r="AU134" s="224" t="s">
        <v>78</v>
      </c>
      <c r="AY134" s="19" t="s">
        <v>140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9" t="s">
        <v>78</v>
      </c>
      <c r="BK134" s="225">
        <f>ROUND(I134*H134,2)</f>
        <v>0</v>
      </c>
      <c r="BL134" s="19" t="s">
        <v>147</v>
      </c>
      <c r="BM134" s="224" t="s">
        <v>579</v>
      </c>
    </row>
    <row r="135" s="12" customFormat="1" ht="25.92" customHeight="1">
      <c r="A135" s="12"/>
      <c r="B135" s="198"/>
      <c r="C135" s="199"/>
      <c r="D135" s="200" t="s">
        <v>70</v>
      </c>
      <c r="E135" s="201" t="s">
        <v>1797</v>
      </c>
      <c r="F135" s="201" t="s">
        <v>1798</v>
      </c>
      <c r="G135" s="199"/>
      <c r="H135" s="199"/>
      <c r="I135" s="202"/>
      <c r="J135" s="203">
        <f>BK135</f>
        <v>0</v>
      </c>
      <c r="K135" s="199"/>
      <c r="L135" s="204"/>
      <c r="M135" s="205"/>
      <c r="N135" s="206"/>
      <c r="O135" s="206"/>
      <c r="P135" s="207">
        <f>SUM(P136:P142)</f>
        <v>0</v>
      </c>
      <c r="Q135" s="206"/>
      <c r="R135" s="207">
        <f>SUM(R136:R142)</f>
        <v>0</v>
      </c>
      <c r="S135" s="206"/>
      <c r="T135" s="208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78</v>
      </c>
      <c r="AT135" s="210" t="s">
        <v>70</v>
      </c>
      <c r="AU135" s="210" t="s">
        <v>71</v>
      </c>
      <c r="AY135" s="209" t="s">
        <v>140</v>
      </c>
      <c r="BK135" s="211">
        <f>SUM(BK136:BK142)</f>
        <v>0</v>
      </c>
    </row>
    <row r="136" s="2" customFormat="1" ht="16.5" customHeight="1">
      <c r="A136" s="40"/>
      <c r="B136" s="41"/>
      <c r="C136" s="214" t="s">
        <v>1409</v>
      </c>
      <c r="D136" s="214" t="s">
        <v>142</v>
      </c>
      <c r="E136" s="215" t="s">
        <v>1799</v>
      </c>
      <c r="F136" s="216" t="s">
        <v>1800</v>
      </c>
      <c r="G136" s="217" t="s">
        <v>1679</v>
      </c>
      <c r="H136" s="218">
        <v>2</v>
      </c>
      <c r="I136" s="219"/>
      <c r="J136" s="218">
        <f>ROUND(I136*H136,2)</f>
        <v>0</v>
      </c>
      <c r="K136" s="216" t="s">
        <v>18</v>
      </c>
      <c r="L136" s="46"/>
      <c r="M136" s="220" t="s">
        <v>18</v>
      </c>
      <c r="N136" s="221" t="s">
        <v>42</v>
      </c>
      <c r="O136" s="86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4" t="s">
        <v>147</v>
      </c>
      <c r="AT136" s="224" t="s">
        <v>142</v>
      </c>
      <c r="AU136" s="224" t="s">
        <v>78</v>
      </c>
      <c r="AY136" s="19" t="s">
        <v>140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9" t="s">
        <v>78</v>
      </c>
      <c r="BK136" s="225">
        <f>ROUND(I136*H136,2)</f>
        <v>0</v>
      </c>
      <c r="BL136" s="19" t="s">
        <v>147</v>
      </c>
      <c r="BM136" s="224" t="s">
        <v>596</v>
      </c>
    </row>
    <row r="137" s="2" customFormat="1" ht="16.5" customHeight="1">
      <c r="A137" s="40"/>
      <c r="B137" s="41"/>
      <c r="C137" s="214" t="s">
        <v>1423</v>
      </c>
      <c r="D137" s="214" t="s">
        <v>142</v>
      </c>
      <c r="E137" s="215" t="s">
        <v>1801</v>
      </c>
      <c r="F137" s="216" t="s">
        <v>1802</v>
      </c>
      <c r="G137" s="217" t="s">
        <v>1679</v>
      </c>
      <c r="H137" s="218">
        <v>12</v>
      </c>
      <c r="I137" s="219"/>
      <c r="J137" s="218">
        <f>ROUND(I137*H137,2)</f>
        <v>0</v>
      </c>
      <c r="K137" s="216" t="s">
        <v>18</v>
      </c>
      <c r="L137" s="46"/>
      <c r="M137" s="220" t="s">
        <v>18</v>
      </c>
      <c r="N137" s="221" t="s">
        <v>42</v>
      </c>
      <c r="O137" s="86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4" t="s">
        <v>147</v>
      </c>
      <c r="AT137" s="224" t="s">
        <v>142</v>
      </c>
      <c r="AU137" s="224" t="s">
        <v>78</v>
      </c>
      <c r="AY137" s="19" t="s">
        <v>140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9" t="s">
        <v>78</v>
      </c>
      <c r="BK137" s="225">
        <f>ROUND(I137*H137,2)</f>
        <v>0</v>
      </c>
      <c r="BL137" s="19" t="s">
        <v>147</v>
      </c>
      <c r="BM137" s="224" t="s">
        <v>617</v>
      </c>
    </row>
    <row r="138" s="2" customFormat="1" ht="16.5" customHeight="1">
      <c r="A138" s="40"/>
      <c r="B138" s="41"/>
      <c r="C138" s="214" t="s">
        <v>1427</v>
      </c>
      <c r="D138" s="214" t="s">
        <v>142</v>
      </c>
      <c r="E138" s="215" t="s">
        <v>1803</v>
      </c>
      <c r="F138" s="216" t="s">
        <v>1804</v>
      </c>
      <c r="G138" s="217" t="s">
        <v>1324</v>
      </c>
      <c r="H138" s="218">
        <v>1</v>
      </c>
      <c r="I138" s="219"/>
      <c r="J138" s="218">
        <f>ROUND(I138*H138,2)</f>
        <v>0</v>
      </c>
      <c r="K138" s="216" t="s">
        <v>18</v>
      </c>
      <c r="L138" s="46"/>
      <c r="M138" s="220" t="s">
        <v>18</v>
      </c>
      <c r="N138" s="221" t="s">
        <v>42</v>
      </c>
      <c r="O138" s="86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4" t="s">
        <v>147</v>
      </c>
      <c r="AT138" s="224" t="s">
        <v>142</v>
      </c>
      <c r="AU138" s="224" t="s">
        <v>78</v>
      </c>
      <c r="AY138" s="19" t="s">
        <v>140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9" t="s">
        <v>78</v>
      </c>
      <c r="BK138" s="225">
        <f>ROUND(I138*H138,2)</f>
        <v>0</v>
      </c>
      <c r="BL138" s="19" t="s">
        <v>147</v>
      </c>
      <c r="BM138" s="224" t="s">
        <v>635</v>
      </c>
    </row>
    <row r="139" s="2" customFormat="1" ht="16.5" customHeight="1">
      <c r="A139" s="40"/>
      <c r="B139" s="41"/>
      <c r="C139" s="214" t="s">
        <v>1432</v>
      </c>
      <c r="D139" s="214" t="s">
        <v>142</v>
      </c>
      <c r="E139" s="215" t="s">
        <v>1805</v>
      </c>
      <c r="F139" s="216" t="s">
        <v>1806</v>
      </c>
      <c r="G139" s="217" t="s">
        <v>1679</v>
      </c>
      <c r="H139" s="218">
        <v>40</v>
      </c>
      <c r="I139" s="219"/>
      <c r="J139" s="218">
        <f>ROUND(I139*H139,2)</f>
        <v>0</v>
      </c>
      <c r="K139" s="216" t="s">
        <v>18</v>
      </c>
      <c r="L139" s="46"/>
      <c r="M139" s="220" t="s">
        <v>18</v>
      </c>
      <c r="N139" s="221" t="s">
        <v>42</v>
      </c>
      <c r="O139" s="86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4" t="s">
        <v>147</v>
      </c>
      <c r="AT139" s="224" t="s">
        <v>142</v>
      </c>
      <c r="AU139" s="224" t="s">
        <v>78</v>
      </c>
      <c r="AY139" s="19" t="s">
        <v>140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9" t="s">
        <v>78</v>
      </c>
      <c r="BK139" s="225">
        <f>ROUND(I139*H139,2)</f>
        <v>0</v>
      </c>
      <c r="BL139" s="19" t="s">
        <v>147</v>
      </c>
      <c r="BM139" s="224" t="s">
        <v>653</v>
      </c>
    </row>
    <row r="140" s="2" customFormat="1">
      <c r="A140" s="40"/>
      <c r="B140" s="41"/>
      <c r="C140" s="42"/>
      <c r="D140" s="233" t="s">
        <v>1514</v>
      </c>
      <c r="E140" s="42"/>
      <c r="F140" s="284" t="s">
        <v>1807</v>
      </c>
      <c r="G140" s="42"/>
      <c r="H140" s="42"/>
      <c r="I140" s="228"/>
      <c r="J140" s="42"/>
      <c r="K140" s="42"/>
      <c r="L140" s="46"/>
      <c r="M140" s="229"/>
      <c r="N140" s="230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1514</v>
      </c>
      <c r="AU140" s="19" t="s">
        <v>78</v>
      </c>
    </row>
    <row r="141" s="2" customFormat="1" ht="16.5" customHeight="1">
      <c r="A141" s="40"/>
      <c r="B141" s="41"/>
      <c r="C141" s="214" t="s">
        <v>1437</v>
      </c>
      <c r="D141" s="214" t="s">
        <v>142</v>
      </c>
      <c r="E141" s="215" t="s">
        <v>1808</v>
      </c>
      <c r="F141" s="216" t="s">
        <v>1809</v>
      </c>
      <c r="G141" s="217" t="s">
        <v>1324</v>
      </c>
      <c r="H141" s="218">
        <v>1</v>
      </c>
      <c r="I141" s="219"/>
      <c r="J141" s="218">
        <f>ROUND(I141*H141,2)</f>
        <v>0</v>
      </c>
      <c r="K141" s="216" t="s">
        <v>18</v>
      </c>
      <c r="L141" s="46"/>
      <c r="M141" s="220" t="s">
        <v>18</v>
      </c>
      <c r="N141" s="221" t="s">
        <v>42</v>
      </c>
      <c r="O141" s="86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4" t="s">
        <v>147</v>
      </c>
      <c r="AT141" s="224" t="s">
        <v>142</v>
      </c>
      <c r="AU141" s="224" t="s">
        <v>78</v>
      </c>
      <c r="AY141" s="19" t="s">
        <v>140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9" t="s">
        <v>78</v>
      </c>
      <c r="BK141" s="225">
        <f>ROUND(I141*H141,2)</f>
        <v>0</v>
      </c>
      <c r="BL141" s="19" t="s">
        <v>147</v>
      </c>
      <c r="BM141" s="224" t="s">
        <v>1810</v>
      </c>
    </row>
    <row r="142" s="2" customFormat="1" ht="16.5" customHeight="1">
      <c r="A142" s="40"/>
      <c r="B142" s="41"/>
      <c r="C142" s="214" t="s">
        <v>1442</v>
      </c>
      <c r="D142" s="214" t="s">
        <v>142</v>
      </c>
      <c r="E142" s="215" t="s">
        <v>1811</v>
      </c>
      <c r="F142" s="216" t="s">
        <v>1812</v>
      </c>
      <c r="G142" s="217" t="s">
        <v>1324</v>
      </c>
      <c r="H142" s="218">
        <v>1</v>
      </c>
      <c r="I142" s="219"/>
      <c r="J142" s="218">
        <f>ROUND(I142*H142,2)</f>
        <v>0</v>
      </c>
      <c r="K142" s="216" t="s">
        <v>18</v>
      </c>
      <c r="L142" s="46"/>
      <c r="M142" s="285" t="s">
        <v>18</v>
      </c>
      <c r="N142" s="286" t="s">
        <v>42</v>
      </c>
      <c r="O142" s="287"/>
      <c r="P142" s="288">
        <f>O142*H142</f>
        <v>0</v>
      </c>
      <c r="Q142" s="288">
        <v>0</v>
      </c>
      <c r="R142" s="288">
        <f>Q142*H142</f>
        <v>0</v>
      </c>
      <c r="S142" s="288">
        <v>0</v>
      </c>
      <c r="T142" s="28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4" t="s">
        <v>147</v>
      </c>
      <c r="AT142" s="224" t="s">
        <v>142</v>
      </c>
      <c r="AU142" s="224" t="s">
        <v>78</v>
      </c>
      <c r="AY142" s="19" t="s">
        <v>140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9" t="s">
        <v>78</v>
      </c>
      <c r="BK142" s="225">
        <f>ROUND(I142*H142,2)</f>
        <v>0</v>
      </c>
      <c r="BL142" s="19" t="s">
        <v>147</v>
      </c>
      <c r="BM142" s="224" t="s">
        <v>1813</v>
      </c>
    </row>
    <row r="143" s="2" customFormat="1" ht="6.96" customHeight="1">
      <c r="A143" s="40"/>
      <c r="B143" s="61"/>
      <c r="C143" s="62"/>
      <c r="D143" s="62"/>
      <c r="E143" s="62"/>
      <c r="F143" s="62"/>
      <c r="G143" s="62"/>
      <c r="H143" s="62"/>
      <c r="I143" s="62"/>
      <c r="J143" s="62"/>
      <c r="K143" s="62"/>
      <c r="L143" s="46"/>
      <c r="M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</sheetData>
  <sheetProtection sheet="1" autoFilter="0" formatColumns="0" formatRows="0" objects="1" scenarios="1" spinCount="100000" saltValue="9lpLhbT40x5gBeP3DO1l6DGjv9/wIgnGUgE+nzQOoRkT8F4nnthVKn80e04dJYZlXn8XNfhEO7TGLI31xJFNCQ==" hashValue="E3T1njn95s5WPpByLZR3gPQhZOc0NrVoNilvP3JD1uU6S+zIUnH9RmOLoQmLKn4PtjDoUTsyX8CUh096RtYE4g==" algorithmName="SHA-512" password="CC35"/>
  <autoFilter ref="C99:K1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Stavební úpravy a zateplení úřadu města Valašské Meziříčí na ul. Soudní 1221, VM</v>
      </c>
      <c r="F7" s="144"/>
      <c r="G7" s="144"/>
      <c r="H7" s="144"/>
      <c r="L7" s="22"/>
    </row>
    <row r="8" s="1" customFormat="1" ht="12" customHeight="1">
      <c r="B8" s="22"/>
      <c r="D8" s="144" t="s">
        <v>97</v>
      </c>
      <c r="L8" s="22"/>
    </row>
    <row r="9" s="2" customFormat="1" ht="16.5" customHeight="1">
      <c r="A9" s="40"/>
      <c r="B9" s="46"/>
      <c r="C9" s="40"/>
      <c r="D9" s="40"/>
      <c r="E9" s="145" t="s">
        <v>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1712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1814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17</v>
      </c>
      <c r="E13" s="40"/>
      <c r="F13" s="135" t="s">
        <v>18</v>
      </c>
      <c r="G13" s="40"/>
      <c r="H13" s="40"/>
      <c r="I13" s="144" t="s">
        <v>19</v>
      </c>
      <c r="J13" s="135" t="s">
        <v>18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20</v>
      </c>
      <c r="E14" s="40"/>
      <c r="F14" s="135" t="s">
        <v>21</v>
      </c>
      <c r="G14" s="40"/>
      <c r="H14" s="40"/>
      <c r="I14" s="144" t="s">
        <v>22</v>
      </c>
      <c r="J14" s="148" t="str">
        <f>'Rekapitulace stavby'!AN8</f>
        <v>17. 8. 2022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24</v>
      </c>
      <c r="E16" s="40"/>
      <c r="F16" s="40"/>
      <c r="G16" s="40"/>
      <c r="H16" s="40"/>
      <c r="I16" s="144" t="s">
        <v>25</v>
      </c>
      <c r="J16" s="135" t="str">
        <f>IF('Rekapitulace stavby'!AN10="","",'Rekapitulace stavby'!AN10)</f>
        <v>00304387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Valašské Meziříčí, Náměstí 7, 757 01 VM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25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25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Architektura &amp; interiér, Šimůnek &amp; partners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25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ROUND((SUM(BE89:BE102)),  2)</f>
        <v>0</v>
      </c>
      <c r="G35" s="40"/>
      <c r="H35" s="40"/>
      <c r="I35" s="159">
        <v>0.20999999999999999</v>
      </c>
      <c r="J35" s="158">
        <f>ROUND(((SUM(BE89:BE102))*I35),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ROUND((SUM(BF89:BF102)),  2)</f>
        <v>0</v>
      </c>
      <c r="G36" s="40"/>
      <c r="H36" s="40"/>
      <c r="I36" s="159">
        <v>0.14999999999999999</v>
      </c>
      <c r="J36" s="158">
        <f>ROUND(((SUM(BF89:BF102))*I36),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ROUND((SUM(BG89:BG102)),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ROUND((SUM(BH89:BH102)),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ROUND((SUM(BI89:BI102)),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15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Stavební úpravy a zateplení úřadu města Valašské Meziříčí na ul. Soudní 1221, VM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1712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012 - Regulace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20</v>
      </c>
      <c r="D56" s="42"/>
      <c r="E56" s="42"/>
      <c r="F56" s="29" t="str">
        <f>F14</f>
        <v xml:space="preserve"> </v>
      </c>
      <c r="G56" s="42"/>
      <c r="H56" s="42"/>
      <c r="I56" s="34" t="s">
        <v>22</v>
      </c>
      <c r="J56" s="74" t="str">
        <f>IF(J14="","",J14)</f>
        <v>17. 8. 2022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24</v>
      </c>
      <c r="D58" s="42"/>
      <c r="E58" s="42"/>
      <c r="F58" s="29" t="str">
        <f>E17</f>
        <v>Město Valašské Meziříčí, Náměstí 7, 757 01 VM</v>
      </c>
      <c r="G58" s="42"/>
      <c r="H58" s="42"/>
      <c r="I58" s="34" t="s">
        <v>31</v>
      </c>
      <c r="J58" s="38" t="str">
        <f>E23</f>
        <v>Architektura &amp; interiér, Šimůnek &amp; partners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100</v>
      </c>
      <c r="D61" s="173"/>
      <c r="E61" s="173"/>
      <c r="F61" s="173"/>
      <c r="G61" s="173"/>
      <c r="H61" s="173"/>
      <c r="I61" s="173"/>
      <c r="J61" s="174" t="s">
        <v>101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102</v>
      </c>
    </row>
    <row r="64" s="9" customFormat="1" ht="24.96" customHeight="1">
      <c r="A64" s="9"/>
      <c r="B64" s="176"/>
      <c r="C64" s="177"/>
      <c r="D64" s="178" t="s">
        <v>1815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1816</v>
      </c>
      <c r="E65" s="179"/>
      <c r="F65" s="179"/>
      <c r="G65" s="179"/>
      <c r="H65" s="179"/>
      <c r="I65" s="179"/>
      <c r="J65" s="180">
        <f>J92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1817</v>
      </c>
      <c r="E66" s="179"/>
      <c r="F66" s="179"/>
      <c r="G66" s="179"/>
      <c r="H66" s="179"/>
      <c r="I66" s="179"/>
      <c r="J66" s="180">
        <f>J98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1818</v>
      </c>
      <c r="E67" s="179"/>
      <c r="F67" s="179"/>
      <c r="G67" s="179"/>
      <c r="H67" s="179"/>
      <c r="I67" s="179"/>
      <c r="J67" s="180">
        <f>J100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125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15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Stavební úpravy a zateplení úřadu města Valašské Meziříčí na ul. Soudní 1221, VM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97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98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1712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012 - Regulace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20</v>
      </c>
      <c r="D83" s="42"/>
      <c r="E83" s="42"/>
      <c r="F83" s="29" t="str">
        <f>F14</f>
        <v xml:space="preserve"> </v>
      </c>
      <c r="G83" s="42"/>
      <c r="H83" s="42"/>
      <c r="I83" s="34" t="s">
        <v>22</v>
      </c>
      <c r="J83" s="74" t="str">
        <f>IF(J14="","",J14)</f>
        <v>17. 8. 2022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24</v>
      </c>
      <c r="D85" s="42"/>
      <c r="E85" s="42"/>
      <c r="F85" s="29" t="str">
        <f>E17</f>
        <v>Město Valašské Meziříčí, Náměstí 7, 757 01 VM</v>
      </c>
      <c r="G85" s="42"/>
      <c r="H85" s="42"/>
      <c r="I85" s="34" t="s">
        <v>31</v>
      </c>
      <c r="J85" s="38" t="str">
        <f>E23</f>
        <v>Architektura &amp; interiér, Šimůnek &amp; partners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126</v>
      </c>
      <c r="D88" s="190" t="s">
        <v>56</v>
      </c>
      <c r="E88" s="190" t="s">
        <v>52</v>
      </c>
      <c r="F88" s="190" t="s">
        <v>53</v>
      </c>
      <c r="G88" s="190" t="s">
        <v>127</v>
      </c>
      <c r="H88" s="190" t="s">
        <v>128</v>
      </c>
      <c r="I88" s="190" t="s">
        <v>129</v>
      </c>
      <c r="J88" s="190" t="s">
        <v>101</v>
      </c>
      <c r="K88" s="191" t="s">
        <v>130</v>
      </c>
      <c r="L88" s="192"/>
      <c r="M88" s="94" t="s">
        <v>18</v>
      </c>
      <c r="N88" s="95" t="s">
        <v>41</v>
      </c>
      <c r="O88" s="95" t="s">
        <v>131</v>
      </c>
      <c r="P88" s="95" t="s">
        <v>132</v>
      </c>
      <c r="Q88" s="95" t="s">
        <v>133</v>
      </c>
      <c r="R88" s="95" t="s">
        <v>134</v>
      </c>
      <c r="S88" s="95" t="s">
        <v>135</v>
      </c>
      <c r="T88" s="96" t="s">
        <v>136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137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P90+P92+P98+P100</f>
        <v>0</v>
      </c>
      <c r="Q89" s="98"/>
      <c r="R89" s="195">
        <f>R90+R92+R98+R100</f>
        <v>0</v>
      </c>
      <c r="S89" s="98"/>
      <c r="T89" s="196">
        <f>T90+T92+T98+T100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102</v>
      </c>
      <c r="BK89" s="197">
        <f>BK90+BK92+BK98+BK100</f>
        <v>0</v>
      </c>
    </row>
    <row r="90" s="12" customFormat="1" ht="25.92" customHeight="1">
      <c r="A90" s="12"/>
      <c r="B90" s="198"/>
      <c r="C90" s="199"/>
      <c r="D90" s="200" t="s">
        <v>70</v>
      </c>
      <c r="E90" s="201" t="s">
        <v>1819</v>
      </c>
      <c r="F90" s="201" t="s">
        <v>1820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</f>
        <v>0</v>
      </c>
      <c r="Q90" s="206"/>
      <c r="R90" s="207">
        <f>R91</f>
        <v>0</v>
      </c>
      <c r="S90" s="206"/>
      <c r="T90" s="208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70</v>
      </c>
      <c r="AU90" s="210" t="s">
        <v>71</v>
      </c>
      <c r="AY90" s="209" t="s">
        <v>140</v>
      </c>
      <c r="BK90" s="211">
        <f>BK91</f>
        <v>0</v>
      </c>
    </row>
    <row r="91" s="2" customFormat="1" ht="16.5" customHeight="1">
      <c r="A91" s="40"/>
      <c r="B91" s="41"/>
      <c r="C91" s="214" t="s">
        <v>71</v>
      </c>
      <c r="D91" s="214" t="s">
        <v>142</v>
      </c>
      <c r="E91" s="215" t="s">
        <v>1821</v>
      </c>
      <c r="F91" s="216" t="s">
        <v>1822</v>
      </c>
      <c r="G91" s="217" t="s">
        <v>1324</v>
      </c>
      <c r="H91" s="218">
        <v>1</v>
      </c>
      <c r="I91" s="219"/>
      <c r="J91" s="218">
        <f>ROUND(I91*H91,2)</f>
        <v>0</v>
      </c>
      <c r="K91" s="216" t="s">
        <v>18</v>
      </c>
      <c r="L91" s="46"/>
      <c r="M91" s="220" t="s">
        <v>18</v>
      </c>
      <c r="N91" s="221" t="s">
        <v>42</v>
      </c>
      <c r="O91" s="86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4" t="s">
        <v>281</v>
      </c>
      <c r="AT91" s="224" t="s">
        <v>142</v>
      </c>
      <c r="AU91" s="224" t="s">
        <v>78</v>
      </c>
      <c r="AY91" s="19" t="s">
        <v>140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9" t="s">
        <v>78</v>
      </c>
      <c r="BK91" s="225">
        <f>ROUND(I91*H91,2)</f>
        <v>0</v>
      </c>
      <c r="BL91" s="19" t="s">
        <v>281</v>
      </c>
      <c r="BM91" s="224" t="s">
        <v>80</v>
      </c>
    </row>
    <row r="92" s="12" customFormat="1" ht="25.92" customHeight="1">
      <c r="A92" s="12"/>
      <c r="B92" s="198"/>
      <c r="C92" s="199"/>
      <c r="D92" s="200" t="s">
        <v>70</v>
      </c>
      <c r="E92" s="201" t="s">
        <v>1823</v>
      </c>
      <c r="F92" s="201" t="s">
        <v>1824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SUM(P93:P97)</f>
        <v>0</v>
      </c>
      <c r="Q92" s="206"/>
      <c r="R92" s="207">
        <f>SUM(R93:R97)</f>
        <v>0</v>
      </c>
      <c r="S92" s="206"/>
      <c r="T92" s="208">
        <f>SUM(T93:T97)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80</v>
      </c>
      <c r="AT92" s="210" t="s">
        <v>70</v>
      </c>
      <c r="AU92" s="210" t="s">
        <v>71</v>
      </c>
      <c r="AY92" s="209" t="s">
        <v>140</v>
      </c>
      <c r="BK92" s="211">
        <f>SUM(BK93:BK97)</f>
        <v>0</v>
      </c>
    </row>
    <row r="93" s="2" customFormat="1" ht="24.15" customHeight="1">
      <c r="A93" s="40"/>
      <c r="B93" s="41"/>
      <c r="C93" s="214" t="s">
        <v>71</v>
      </c>
      <c r="D93" s="214" t="s">
        <v>142</v>
      </c>
      <c r="E93" s="215" t="s">
        <v>1825</v>
      </c>
      <c r="F93" s="216" t="s">
        <v>1826</v>
      </c>
      <c r="G93" s="217" t="s">
        <v>171</v>
      </c>
      <c r="H93" s="218">
        <v>0.20000000000000001</v>
      </c>
      <c r="I93" s="219"/>
      <c r="J93" s="218">
        <f>ROUND(I93*H93,2)</f>
        <v>0</v>
      </c>
      <c r="K93" s="216" t="s">
        <v>1827</v>
      </c>
      <c r="L93" s="46"/>
      <c r="M93" s="220" t="s">
        <v>18</v>
      </c>
      <c r="N93" s="221" t="s">
        <v>42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281</v>
      </c>
      <c r="AT93" s="224" t="s">
        <v>142</v>
      </c>
      <c r="AU93" s="224" t="s">
        <v>78</v>
      </c>
      <c r="AY93" s="19" t="s">
        <v>140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78</v>
      </c>
      <c r="BK93" s="225">
        <f>ROUND(I93*H93,2)</f>
        <v>0</v>
      </c>
      <c r="BL93" s="19" t="s">
        <v>281</v>
      </c>
      <c r="BM93" s="224" t="s">
        <v>147</v>
      </c>
    </row>
    <row r="94" s="2" customFormat="1" ht="16.5" customHeight="1">
      <c r="A94" s="40"/>
      <c r="B94" s="41"/>
      <c r="C94" s="214" t="s">
        <v>71</v>
      </c>
      <c r="D94" s="214" t="s">
        <v>142</v>
      </c>
      <c r="E94" s="215" t="s">
        <v>1828</v>
      </c>
      <c r="F94" s="216" t="s">
        <v>1829</v>
      </c>
      <c r="G94" s="217" t="s">
        <v>250</v>
      </c>
      <c r="H94" s="218">
        <v>90</v>
      </c>
      <c r="I94" s="219"/>
      <c r="J94" s="218">
        <f>ROUND(I94*H94,2)</f>
        <v>0</v>
      </c>
      <c r="K94" s="216" t="s">
        <v>18</v>
      </c>
      <c r="L94" s="46"/>
      <c r="M94" s="220" t="s">
        <v>18</v>
      </c>
      <c r="N94" s="221" t="s">
        <v>42</v>
      </c>
      <c r="O94" s="86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4" t="s">
        <v>281</v>
      </c>
      <c r="AT94" s="224" t="s">
        <v>142</v>
      </c>
      <c r="AU94" s="224" t="s">
        <v>78</v>
      </c>
      <c r="AY94" s="19" t="s">
        <v>140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9" t="s">
        <v>78</v>
      </c>
      <c r="BK94" s="225">
        <f>ROUND(I94*H94,2)</f>
        <v>0</v>
      </c>
      <c r="BL94" s="19" t="s">
        <v>281</v>
      </c>
      <c r="BM94" s="224" t="s">
        <v>180</v>
      </c>
    </row>
    <row r="95" s="2" customFormat="1" ht="16.5" customHeight="1">
      <c r="A95" s="40"/>
      <c r="B95" s="41"/>
      <c r="C95" s="264" t="s">
        <v>71</v>
      </c>
      <c r="D95" s="264" t="s">
        <v>300</v>
      </c>
      <c r="E95" s="265" t="s">
        <v>1830</v>
      </c>
      <c r="F95" s="266" t="s">
        <v>1831</v>
      </c>
      <c r="G95" s="267" t="s">
        <v>1508</v>
      </c>
      <c r="H95" s="268">
        <v>30</v>
      </c>
      <c r="I95" s="269"/>
      <c r="J95" s="268">
        <f>ROUND(I95*H95,2)</f>
        <v>0</v>
      </c>
      <c r="K95" s="266" t="s">
        <v>18</v>
      </c>
      <c r="L95" s="270"/>
      <c r="M95" s="271" t="s">
        <v>18</v>
      </c>
      <c r="N95" s="272" t="s">
        <v>42</v>
      </c>
      <c r="O95" s="86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4" t="s">
        <v>430</v>
      </c>
      <c r="AT95" s="224" t="s">
        <v>300</v>
      </c>
      <c r="AU95" s="224" t="s">
        <v>78</v>
      </c>
      <c r="AY95" s="19" t="s">
        <v>140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9" t="s">
        <v>78</v>
      </c>
      <c r="BK95" s="225">
        <f>ROUND(I95*H95,2)</f>
        <v>0</v>
      </c>
      <c r="BL95" s="19" t="s">
        <v>281</v>
      </c>
      <c r="BM95" s="224" t="s">
        <v>217</v>
      </c>
    </row>
    <row r="96" s="2" customFormat="1" ht="16.5" customHeight="1">
      <c r="A96" s="40"/>
      <c r="B96" s="41"/>
      <c r="C96" s="264" t="s">
        <v>71</v>
      </c>
      <c r="D96" s="264" t="s">
        <v>300</v>
      </c>
      <c r="E96" s="265" t="s">
        <v>1832</v>
      </c>
      <c r="F96" s="266" t="s">
        <v>1833</v>
      </c>
      <c r="G96" s="267" t="s">
        <v>1508</v>
      </c>
      <c r="H96" s="268">
        <v>30</v>
      </c>
      <c r="I96" s="269"/>
      <c r="J96" s="268">
        <f>ROUND(I96*H96,2)</f>
        <v>0</v>
      </c>
      <c r="K96" s="266" t="s">
        <v>18</v>
      </c>
      <c r="L96" s="270"/>
      <c r="M96" s="271" t="s">
        <v>18</v>
      </c>
      <c r="N96" s="272" t="s">
        <v>42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430</v>
      </c>
      <c r="AT96" s="224" t="s">
        <v>300</v>
      </c>
      <c r="AU96" s="224" t="s">
        <v>78</v>
      </c>
      <c r="AY96" s="19" t="s">
        <v>140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78</v>
      </c>
      <c r="BK96" s="225">
        <f>ROUND(I96*H96,2)</f>
        <v>0</v>
      </c>
      <c r="BL96" s="19" t="s">
        <v>281</v>
      </c>
      <c r="BM96" s="224" t="s">
        <v>236</v>
      </c>
    </row>
    <row r="97" s="2" customFormat="1" ht="16.5" customHeight="1">
      <c r="A97" s="40"/>
      <c r="B97" s="41"/>
      <c r="C97" s="264" t="s">
        <v>71</v>
      </c>
      <c r="D97" s="264" t="s">
        <v>300</v>
      </c>
      <c r="E97" s="265" t="s">
        <v>1834</v>
      </c>
      <c r="F97" s="266" t="s">
        <v>1835</v>
      </c>
      <c r="G97" s="267" t="s">
        <v>1508</v>
      </c>
      <c r="H97" s="268">
        <v>30</v>
      </c>
      <c r="I97" s="269"/>
      <c r="J97" s="268">
        <f>ROUND(I97*H97,2)</f>
        <v>0</v>
      </c>
      <c r="K97" s="266" t="s">
        <v>18</v>
      </c>
      <c r="L97" s="270"/>
      <c r="M97" s="271" t="s">
        <v>18</v>
      </c>
      <c r="N97" s="272" t="s">
        <v>42</v>
      </c>
      <c r="O97" s="86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4" t="s">
        <v>430</v>
      </c>
      <c r="AT97" s="224" t="s">
        <v>300</v>
      </c>
      <c r="AU97" s="224" t="s">
        <v>78</v>
      </c>
      <c r="AY97" s="19" t="s">
        <v>140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9" t="s">
        <v>78</v>
      </c>
      <c r="BK97" s="225">
        <f>ROUND(I97*H97,2)</f>
        <v>0</v>
      </c>
      <c r="BL97" s="19" t="s">
        <v>281</v>
      </c>
      <c r="BM97" s="224" t="s">
        <v>254</v>
      </c>
    </row>
    <row r="98" s="12" customFormat="1" ht="25.92" customHeight="1">
      <c r="A98" s="12"/>
      <c r="B98" s="198"/>
      <c r="C98" s="199"/>
      <c r="D98" s="200" t="s">
        <v>70</v>
      </c>
      <c r="E98" s="201" t="s">
        <v>1836</v>
      </c>
      <c r="F98" s="201" t="s">
        <v>1837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</f>
        <v>0</v>
      </c>
      <c r="Q98" s="206"/>
      <c r="R98" s="207">
        <f>R99</f>
        <v>0</v>
      </c>
      <c r="S98" s="206"/>
      <c r="T98" s="208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80</v>
      </c>
      <c r="AT98" s="210" t="s">
        <v>70</v>
      </c>
      <c r="AU98" s="210" t="s">
        <v>71</v>
      </c>
      <c r="AY98" s="209" t="s">
        <v>140</v>
      </c>
      <c r="BK98" s="211">
        <f>BK99</f>
        <v>0</v>
      </c>
    </row>
    <row r="99" s="2" customFormat="1" ht="24.15" customHeight="1">
      <c r="A99" s="40"/>
      <c r="B99" s="41"/>
      <c r="C99" s="214" t="s">
        <v>71</v>
      </c>
      <c r="D99" s="214" t="s">
        <v>142</v>
      </c>
      <c r="E99" s="215" t="s">
        <v>1838</v>
      </c>
      <c r="F99" s="216" t="s">
        <v>1839</v>
      </c>
      <c r="G99" s="217" t="s">
        <v>250</v>
      </c>
      <c r="H99" s="218">
        <v>30</v>
      </c>
      <c r="I99" s="219"/>
      <c r="J99" s="218">
        <f>ROUND(I99*H99,2)</f>
        <v>0</v>
      </c>
      <c r="K99" s="216" t="s">
        <v>1827</v>
      </c>
      <c r="L99" s="46"/>
      <c r="M99" s="220" t="s">
        <v>18</v>
      </c>
      <c r="N99" s="221" t="s">
        <v>42</v>
      </c>
      <c r="O99" s="86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4" t="s">
        <v>281</v>
      </c>
      <c r="AT99" s="224" t="s">
        <v>142</v>
      </c>
      <c r="AU99" s="224" t="s">
        <v>78</v>
      </c>
      <c r="AY99" s="19" t="s">
        <v>140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9" t="s">
        <v>78</v>
      </c>
      <c r="BK99" s="225">
        <f>ROUND(I99*H99,2)</f>
        <v>0</v>
      </c>
      <c r="BL99" s="19" t="s">
        <v>281</v>
      </c>
      <c r="BM99" s="224" t="s">
        <v>267</v>
      </c>
    </row>
    <row r="100" s="12" customFormat="1" ht="25.92" customHeight="1">
      <c r="A100" s="12"/>
      <c r="B100" s="198"/>
      <c r="C100" s="199"/>
      <c r="D100" s="200" t="s">
        <v>70</v>
      </c>
      <c r="E100" s="201" t="s">
        <v>1840</v>
      </c>
      <c r="F100" s="201" t="s">
        <v>1675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SUM(P101:P102)</f>
        <v>0</v>
      </c>
      <c r="Q100" s="206"/>
      <c r="R100" s="207">
        <f>SUM(R101:R102)</f>
        <v>0</v>
      </c>
      <c r="S100" s="206"/>
      <c r="T100" s="208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78</v>
      </c>
      <c r="AT100" s="210" t="s">
        <v>70</v>
      </c>
      <c r="AU100" s="210" t="s">
        <v>71</v>
      </c>
      <c r="AY100" s="209" t="s">
        <v>140</v>
      </c>
      <c r="BK100" s="211">
        <f>SUM(BK101:BK102)</f>
        <v>0</v>
      </c>
    </row>
    <row r="101" s="2" customFormat="1" ht="16.5" customHeight="1">
      <c r="A101" s="40"/>
      <c r="B101" s="41"/>
      <c r="C101" s="214" t="s">
        <v>71</v>
      </c>
      <c r="D101" s="214" t="s">
        <v>142</v>
      </c>
      <c r="E101" s="215" t="s">
        <v>1841</v>
      </c>
      <c r="F101" s="216" t="s">
        <v>1842</v>
      </c>
      <c r="G101" s="217" t="s">
        <v>1679</v>
      </c>
      <c r="H101" s="218">
        <v>60</v>
      </c>
      <c r="I101" s="219"/>
      <c r="J101" s="218">
        <f>ROUND(I101*H101,2)</f>
        <v>0</v>
      </c>
      <c r="K101" s="216" t="s">
        <v>18</v>
      </c>
      <c r="L101" s="46"/>
      <c r="M101" s="220" t="s">
        <v>18</v>
      </c>
      <c r="N101" s="221" t="s">
        <v>42</v>
      </c>
      <c r="O101" s="86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4" t="s">
        <v>147</v>
      </c>
      <c r="AT101" s="224" t="s">
        <v>142</v>
      </c>
      <c r="AU101" s="224" t="s">
        <v>78</v>
      </c>
      <c r="AY101" s="19" t="s">
        <v>140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9" t="s">
        <v>78</v>
      </c>
      <c r="BK101" s="225">
        <f>ROUND(I101*H101,2)</f>
        <v>0</v>
      </c>
      <c r="BL101" s="19" t="s">
        <v>147</v>
      </c>
      <c r="BM101" s="224" t="s">
        <v>281</v>
      </c>
    </row>
    <row r="102" s="2" customFormat="1" ht="16.5" customHeight="1">
      <c r="A102" s="40"/>
      <c r="B102" s="41"/>
      <c r="C102" s="214" t="s">
        <v>71</v>
      </c>
      <c r="D102" s="214" t="s">
        <v>142</v>
      </c>
      <c r="E102" s="215" t="s">
        <v>1843</v>
      </c>
      <c r="F102" s="216" t="s">
        <v>1844</v>
      </c>
      <c r="G102" s="217" t="s">
        <v>1845</v>
      </c>
      <c r="H102" s="218">
        <v>1</v>
      </c>
      <c r="I102" s="219"/>
      <c r="J102" s="218">
        <f>ROUND(I102*H102,2)</f>
        <v>0</v>
      </c>
      <c r="K102" s="216" t="s">
        <v>18</v>
      </c>
      <c r="L102" s="46"/>
      <c r="M102" s="285" t="s">
        <v>18</v>
      </c>
      <c r="N102" s="286" t="s">
        <v>42</v>
      </c>
      <c r="O102" s="287"/>
      <c r="P102" s="288">
        <f>O102*H102</f>
        <v>0</v>
      </c>
      <c r="Q102" s="288">
        <v>0</v>
      </c>
      <c r="R102" s="288">
        <f>Q102*H102</f>
        <v>0</v>
      </c>
      <c r="S102" s="288">
        <v>0</v>
      </c>
      <c r="T102" s="289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147</v>
      </c>
      <c r="AT102" s="224" t="s">
        <v>142</v>
      </c>
      <c r="AU102" s="224" t="s">
        <v>78</v>
      </c>
      <c r="AY102" s="19" t="s">
        <v>140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78</v>
      </c>
      <c r="BK102" s="225">
        <f>ROUND(I102*H102,2)</f>
        <v>0</v>
      </c>
      <c r="BL102" s="19" t="s">
        <v>147</v>
      </c>
      <c r="BM102" s="224" t="s">
        <v>293</v>
      </c>
    </row>
    <row r="103" s="2" customFormat="1" ht="6.96" customHeight="1">
      <c r="A103" s="40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46"/>
      <c r="M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</sheetData>
  <sheetProtection sheet="1" autoFilter="0" formatColumns="0" formatRows="0" objects="1" scenarios="1" spinCount="100000" saltValue="PSGO9tQJDVn6uVHTmTDE6bx+aJMwPUoKDmZhOw/Lj+0rm3UtFcBRREFKVKftqY3iAbyywMwcO2iKiQGajprj4Q==" hashValue="tqeZRRcDMN2ar38k+jXoG7LrqXL/D7ZzIRLo0PAVASMZmtN4JnTqJXY4ZZej+wz36f8auUesKLoUPeHZNYFRmA==" algorithmName="SHA-512" password="CC35"/>
  <autoFilter ref="C88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Stavební úpravy a zateplení úřadu města Valašské Meziříčí na ul. Soudní 1221, VM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1846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21</v>
      </c>
      <c r="G12" s="40"/>
      <c r="H12" s="40"/>
      <c r="I12" s="144" t="s">
        <v>22</v>
      </c>
      <c r="J12" s="148" t="str">
        <f>'Rekapitulace stavby'!AN8</f>
        <v>17. 8. 2022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">
        <v>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18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25</v>
      </c>
      <c r="J20" s="135" t="s">
        <v>18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18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ROUND(J97,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ROUND((SUM(BE97:BE472)),  2)</f>
        <v>0</v>
      </c>
      <c r="G33" s="40"/>
      <c r="H33" s="40"/>
      <c r="I33" s="159">
        <v>0.20999999999999999</v>
      </c>
      <c r="J33" s="158">
        <f>ROUND(((SUM(BE97:BE472))*I33),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ROUND((SUM(BF97:BF472)),  2)</f>
        <v>0</v>
      </c>
      <c r="G34" s="40"/>
      <c r="H34" s="40"/>
      <c r="I34" s="159">
        <v>0.14999999999999999</v>
      </c>
      <c r="J34" s="158">
        <f>ROUND(((SUM(BF97:BF472))*I34),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ROUND((SUM(BG97:BG472)),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ROUND((SUM(BH97:BH472)),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ROUND((SUM(BI97:BI472)),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Stavební úpravy a zateplení úřadu města Valašské Meziříčí na ul. Soudní 1221, VM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Bourání vstupu, balkonů,výstavba nového vstupu - neuznatelné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17. 8. 2022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24</v>
      </c>
      <c r="D54" s="42"/>
      <c r="E54" s="42"/>
      <c r="F54" s="29" t="str">
        <f>E15</f>
        <v>Město Valašské Meziříčí, Náměstí 7, 757 01 VM</v>
      </c>
      <c r="G54" s="42"/>
      <c r="H54" s="42"/>
      <c r="I54" s="34" t="s">
        <v>31</v>
      </c>
      <c r="J54" s="38" t="str">
        <f>E21</f>
        <v>Architektura &amp; interiér, Šimůnek &amp; partners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100</v>
      </c>
      <c r="D57" s="173"/>
      <c r="E57" s="173"/>
      <c r="F57" s="173"/>
      <c r="G57" s="173"/>
      <c r="H57" s="173"/>
      <c r="I57" s="173"/>
      <c r="J57" s="174" t="s">
        <v>101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76"/>
      <c r="C60" s="177"/>
      <c r="D60" s="178" t="s">
        <v>103</v>
      </c>
      <c r="E60" s="179"/>
      <c r="F60" s="179"/>
      <c r="G60" s="179"/>
      <c r="H60" s="179"/>
      <c r="I60" s="179"/>
      <c r="J60" s="180">
        <f>J98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104</v>
      </c>
      <c r="E61" s="184"/>
      <c r="F61" s="184"/>
      <c r="G61" s="184"/>
      <c r="H61" s="184"/>
      <c r="I61" s="184"/>
      <c r="J61" s="185">
        <f>J99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1847</v>
      </c>
      <c r="E62" s="184"/>
      <c r="F62" s="184"/>
      <c r="G62" s="184"/>
      <c r="H62" s="184"/>
      <c r="I62" s="184"/>
      <c r="J62" s="185">
        <f>J137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105</v>
      </c>
      <c r="E63" s="184"/>
      <c r="F63" s="184"/>
      <c r="G63" s="184"/>
      <c r="H63" s="184"/>
      <c r="I63" s="184"/>
      <c r="J63" s="185">
        <f>J154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106</v>
      </c>
      <c r="E64" s="184"/>
      <c r="F64" s="184"/>
      <c r="G64" s="184"/>
      <c r="H64" s="184"/>
      <c r="I64" s="184"/>
      <c r="J64" s="185">
        <f>J161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107</v>
      </c>
      <c r="E65" s="184"/>
      <c r="F65" s="184"/>
      <c r="G65" s="184"/>
      <c r="H65" s="184"/>
      <c r="I65" s="184"/>
      <c r="J65" s="185">
        <f>J192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108</v>
      </c>
      <c r="E66" s="184"/>
      <c r="F66" s="184"/>
      <c r="G66" s="184"/>
      <c r="H66" s="184"/>
      <c r="I66" s="184"/>
      <c r="J66" s="185">
        <f>J220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109</v>
      </c>
      <c r="E67" s="184"/>
      <c r="F67" s="184"/>
      <c r="G67" s="184"/>
      <c r="H67" s="184"/>
      <c r="I67" s="184"/>
      <c r="J67" s="185">
        <f>J257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110</v>
      </c>
      <c r="E68" s="184"/>
      <c r="F68" s="184"/>
      <c r="G68" s="184"/>
      <c r="H68" s="184"/>
      <c r="I68" s="184"/>
      <c r="J68" s="185">
        <f>J303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111</v>
      </c>
      <c r="E69" s="184"/>
      <c r="F69" s="184"/>
      <c r="G69" s="184"/>
      <c r="H69" s="184"/>
      <c r="I69" s="184"/>
      <c r="J69" s="185">
        <f>J314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112</v>
      </c>
      <c r="E70" s="179"/>
      <c r="F70" s="179"/>
      <c r="G70" s="179"/>
      <c r="H70" s="179"/>
      <c r="I70" s="179"/>
      <c r="J70" s="180">
        <f>J319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113</v>
      </c>
      <c r="E71" s="184"/>
      <c r="F71" s="184"/>
      <c r="G71" s="184"/>
      <c r="H71" s="184"/>
      <c r="I71" s="184"/>
      <c r="J71" s="185">
        <f>J320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116</v>
      </c>
      <c r="E72" s="184"/>
      <c r="F72" s="184"/>
      <c r="G72" s="184"/>
      <c r="H72" s="184"/>
      <c r="I72" s="184"/>
      <c r="J72" s="185">
        <f>J343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119</v>
      </c>
      <c r="E73" s="184"/>
      <c r="F73" s="184"/>
      <c r="G73" s="184"/>
      <c r="H73" s="184"/>
      <c r="I73" s="184"/>
      <c r="J73" s="185">
        <f>J363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120</v>
      </c>
      <c r="E74" s="184"/>
      <c r="F74" s="184"/>
      <c r="G74" s="184"/>
      <c r="H74" s="184"/>
      <c r="I74" s="184"/>
      <c r="J74" s="185">
        <f>J393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121</v>
      </c>
      <c r="E75" s="184"/>
      <c r="F75" s="184"/>
      <c r="G75" s="184"/>
      <c r="H75" s="184"/>
      <c r="I75" s="184"/>
      <c r="J75" s="185">
        <f>J406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123</v>
      </c>
      <c r="E76" s="179"/>
      <c r="F76" s="179"/>
      <c r="G76" s="179"/>
      <c r="H76" s="179"/>
      <c r="I76" s="179"/>
      <c r="J76" s="180">
        <f>J468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6"/>
      <c r="C77" s="177"/>
      <c r="D77" s="178" t="s">
        <v>124</v>
      </c>
      <c r="E77" s="179"/>
      <c r="F77" s="179"/>
      <c r="G77" s="179"/>
      <c r="H77" s="179"/>
      <c r="I77" s="179"/>
      <c r="J77" s="180">
        <f>J470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125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15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71" t="str">
        <f>E7</f>
        <v>Stavební úpravy a zateplení úřadu města Valašské Meziříčí na ul. Soudní 1221, VM</v>
      </c>
      <c r="F87" s="34"/>
      <c r="G87" s="34"/>
      <c r="H87" s="34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97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SO 02 - Bourání vstupu, balkonů,výstavba nového vstupu - neuznatelné náklady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20</v>
      </c>
      <c r="D91" s="42"/>
      <c r="E91" s="42"/>
      <c r="F91" s="29" t="str">
        <f>F12</f>
        <v xml:space="preserve"> </v>
      </c>
      <c r="G91" s="42"/>
      <c r="H91" s="42"/>
      <c r="I91" s="34" t="s">
        <v>22</v>
      </c>
      <c r="J91" s="74" t="str">
        <f>IF(J12="","",J12)</f>
        <v>17. 8. 2022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24</v>
      </c>
      <c r="D93" s="42"/>
      <c r="E93" s="42"/>
      <c r="F93" s="29" t="str">
        <f>E15</f>
        <v>Město Valašské Meziříčí, Náměstí 7, 757 01 VM</v>
      </c>
      <c r="G93" s="42"/>
      <c r="H93" s="42"/>
      <c r="I93" s="34" t="s">
        <v>31</v>
      </c>
      <c r="J93" s="38" t="str">
        <f>E21</f>
        <v>Architektura &amp; interiér, Šimůnek &amp; partners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IF(E18="","",E18)</f>
        <v>Vyplň údaj</v>
      </c>
      <c r="G94" s="42"/>
      <c r="H94" s="42"/>
      <c r="I94" s="34" t="s">
        <v>34</v>
      </c>
      <c r="J94" s="38" t="str">
        <f>E24</f>
        <v xml:space="preserve"> 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7"/>
      <c r="B96" s="188"/>
      <c r="C96" s="189" t="s">
        <v>126</v>
      </c>
      <c r="D96" s="190" t="s">
        <v>56</v>
      </c>
      <c r="E96" s="190" t="s">
        <v>52</v>
      </c>
      <c r="F96" s="190" t="s">
        <v>53</v>
      </c>
      <c r="G96" s="190" t="s">
        <v>127</v>
      </c>
      <c r="H96" s="190" t="s">
        <v>128</v>
      </c>
      <c r="I96" s="190" t="s">
        <v>129</v>
      </c>
      <c r="J96" s="190" t="s">
        <v>101</v>
      </c>
      <c r="K96" s="191" t="s">
        <v>130</v>
      </c>
      <c r="L96" s="192"/>
      <c r="M96" s="94" t="s">
        <v>18</v>
      </c>
      <c r="N96" s="95" t="s">
        <v>41</v>
      </c>
      <c r="O96" s="95" t="s">
        <v>131</v>
      </c>
      <c r="P96" s="95" t="s">
        <v>132</v>
      </c>
      <c r="Q96" s="95" t="s">
        <v>133</v>
      </c>
      <c r="R96" s="95" t="s">
        <v>134</v>
      </c>
      <c r="S96" s="95" t="s">
        <v>135</v>
      </c>
      <c r="T96" s="96" t="s">
        <v>136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40"/>
      <c r="B97" s="41"/>
      <c r="C97" s="101" t="s">
        <v>137</v>
      </c>
      <c r="D97" s="42"/>
      <c r="E97" s="42"/>
      <c r="F97" s="42"/>
      <c r="G97" s="42"/>
      <c r="H97" s="42"/>
      <c r="I97" s="42"/>
      <c r="J97" s="193">
        <f>BK97</f>
        <v>0</v>
      </c>
      <c r="K97" s="42"/>
      <c r="L97" s="46"/>
      <c r="M97" s="97"/>
      <c r="N97" s="194"/>
      <c r="O97" s="98"/>
      <c r="P97" s="195">
        <f>P98+P319+P468+P470</f>
        <v>0</v>
      </c>
      <c r="Q97" s="98"/>
      <c r="R97" s="195">
        <f>R98+R319+R468+R470</f>
        <v>18.763247099999997</v>
      </c>
      <c r="S97" s="98"/>
      <c r="T97" s="196">
        <f>T98+T319+T468+T470</f>
        <v>20.992936499999999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70</v>
      </c>
      <c r="AU97" s="19" t="s">
        <v>102</v>
      </c>
      <c r="BK97" s="197">
        <f>BK98+BK319+BK468+BK470</f>
        <v>0</v>
      </c>
    </row>
    <row r="98" s="12" customFormat="1" ht="25.92" customHeight="1">
      <c r="A98" s="12"/>
      <c r="B98" s="198"/>
      <c r="C98" s="199"/>
      <c r="D98" s="200" t="s">
        <v>70</v>
      </c>
      <c r="E98" s="201" t="s">
        <v>138</v>
      </c>
      <c r="F98" s="201" t="s">
        <v>139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P99+P137+P154+P161+P192+P220+P257+P303+P314</f>
        <v>0</v>
      </c>
      <c r="Q98" s="206"/>
      <c r="R98" s="207">
        <f>R99+R137+R154+R161+R192+R220+R257+R303+R314</f>
        <v>17.304512699999997</v>
      </c>
      <c r="S98" s="206"/>
      <c r="T98" s="208">
        <f>T99+T137+T154+T161+T192+T220+T257+T303+T314</f>
        <v>19.652000000000001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78</v>
      </c>
      <c r="AT98" s="210" t="s">
        <v>70</v>
      </c>
      <c r="AU98" s="210" t="s">
        <v>71</v>
      </c>
      <c r="AY98" s="209" t="s">
        <v>140</v>
      </c>
      <c r="BK98" s="211">
        <f>BK99+BK137+BK154+BK161+BK192+BK220+BK257+BK303+BK314</f>
        <v>0</v>
      </c>
    </row>
    <row r="99" s="12" customFormat="1" ht="22.8" customHeight="1">
      <c r="A99" s="12"/>
      <c r="B99" s="198"/>
      <c r="C99" s="199"/>
      <c r="D99" s="200" t="s">
        <v>70</v>
      </c>
      <c r="E99" s="212" t="s">
        <v>78</v>
      </c>
      <c r="F99" s="212" t="s">
        <v>141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SUM(P100:P136)</f>
        <v>0</v>
      </c>
      <c r="Q99" s="206"/>
      <c r="R99" s="207">
        <f>SUM(R100:R136)</f>
        <v>0</v>
      </c>
      <c r="S99" s="206"/>
      <c r="T99" s="208">
        <f>SUM(T100:T136)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78</v>
      </c>
      <c r="AT99" s="210" t="s">
        <v>70</v>
      </c>
      <c r="AU99" s="210" t="s">
        <v>78</v>
      </c>
      <c r="AY99" s="209" t="s">
        <v>140</v>
      </c>
      <c r="BK99" s="211">
        <f>SUM(BK100:BK136)</f>
        <v>0</v>
      </c>
    </row>
    <row r="100" s="2" customFormat="1" ht="16.5" customHeight="1">
      <c r="A100" s="40"/>
      <c r="B100" s="41"/>
      <c r="C100" s="214" t="s">
        <v>78</v>
      </c>
      <c r="D100" s="214" t="s">
        <v>142</v>
      </c>
      <c r="E100" s="215" t="s">
        <v>1848</v>
      </c>
      <c r="F100" s="216" t="s">
        <v>1849</v>
      </c>
      <c r="G100" s="217" t="s">
        <v>145</v>
      </c>
      <c r="H100" s="218">
        <v>6</v>
      </c>
      <c r="I100" s="219"/>
      <c r="J100" s="218">
        <f>ROUND(I100*H100,2)</f>
        <v>0</v>
      </c>
      <c r="K100" s="216" t="s">
        <v>146</v>
      </c>
      <c r="L100" s="46"/>
      <c r="M100" s="220" t="s">
        <v>18</v>
      </c>
      <c r="N100" s="221" t="s">
        <v>42</v>
      </c>
      <c r="O100" s="86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4" t="s">
        <v>147</v>
      </c>
      <c r="AT100" s="224" t="s">
        <v>142</v>
      </c>
      <c r="AU100" s="224" t="s">
        <v>80</v>
      </c>
      <c r="AY100" s="19" t="s">
        <v>140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9" t="s">
        <v>78</v>
      </c>
      <c r="BK100" s="225">
        <f>ROUND(I100*H100,2)</f>
        <v>0</v>
      </c>
      <c r="BL100" s="19" t="s">
        <v>147</v>
      </c>
      <c r="BM100" s="224" t="s">
        <v>1850</v>
      </c>
    </row>
    <row r="101" s="2" customFormat="1">
      <c r="A101" s="40"/>
      <c r="B101" s="41"/>
      <c r="C101" s="42"/>
      <c r="D101" s="226" t="s">
        <v>149</v>
      </c>
      <c r="E101" s="42"/>
      <c r="F101" s="227" t="s">
        <v>1851</v>
      </c>
      <c r="G101" s="42"/>
      <c r="H101" s="42"/>
      <c r="I101" s="228"/>
      <c r="J101" s="42"/>
      <c r="K101" s="42"/>
      <c r="L101" s="46"/>
      <c r="M101" s="229"/>
      <c r="N101" s="230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80</v>
      </c>
    </row>
    <row r="102" s="13" customFormat="1">
      <c r="A102" s="13"/>
      <c r="B102" s="231"/>
      <c r="C102" s="232"/>
      <c r="D102" s="233" t="s">
        <v>151</v>
      </c>
      <c r="E102" s="234" t="s">
        <v>18</v>
      </c>
      <c r="F102" s="235" t="s">
        <v>272</v>
      </c>
      <c r="G102" s="232"/>
      <c r="H102" s="234" t="s">
        <v>18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151</v>
      </c>
      <c r="AU102" s="241" t="s">
        <v>80</v>
      </c>
      <c r="AV102" s="13" t="s">
        <v>78</v>
      </c>
      <c r="AW102" s="13" t="s">
        <v>33</v>
      </c>
      <c r="AX102" s="13" t="s">
        <v>71</v>
      </c>
      <c r="AY102" s="241" t="s">
        <v>140</v>
      </c>
    </row>
    <row r="103" s="13" customFormat="1">
      <c r="A103" s="13"/>
      <c r="B103" s="231"/>
      <c r="C103" s="232"/>
      <c r="D103" s="233" t="s">
        <v>151</v>
      </c>
      <c r="E103" s="234" t="s">
        <v>18</v>
      </c>
      <c r="F103" s="235" t="s">
        <v>1852</v>
      </c>
      <c r="G103" s="232"/>
      <c r="H103" s="234" t="s">
        <v>18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151</v>
      </c>
      <c r="AU103" s="241" t="s">
        <v>80</v>
      </c>
      <c r="AV103" s="13" t="s">
        <v>78</v>
      </c>
      <c r="AW103" s="13" t="s">
        <v>33</v>
      </c>
      <c r="AX103" s="13" t="s">
        <v>71</v>
      </c>
      <c r="AY103" s="241" t="s">
        <v>140</v>
      </c>
    </row>
    <row r="104" s="14" customFormat="1">
      <c r="A104" s="14"/>
      <c r="B104" s="242"/>
      <c r="C104" s="243"/>
      <c r="D104" s="233" t="s">
        <v>151</v>
      </c>
      <c r="E104" s="244" t="s">
        <v>18</v>
      </c>
      <c r="F104" s="245" t="s">
        <v>1853</v>
      </c>
      <c r="G104" s="243"/>
      <c r="H104" s="246">
        <v>3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151</v>
      </c>
      <c r="AU104" s="252" t="s">
        <v>80</v>
      </c>
      <c r="AV104" s="14" t="s">
        <v>80</v>
      </c>
      <c r="AW104" s="14" t="s">
        <v>33</v>
      </c>
      <c r="AX104" s="14" t="s">
        <v>71</v>
      </c>
      <c r="AY104" s="252" t="s">
        <v>140</v>
      </c>
    </row>
    <row r="105" s="14" customFormat="1">
      <c r="A105" s="14"/>
      <c r="B105" s="242"/>
      <c r="C105" s="243"/>
      <c r="D105" s="233" t="s">
        <v>151</v>
      </c>
      <c r="E105" s="244" t="s">
        <v>18</v>
      </c>
      <c r="F105" s="245" t="s">
        <v>1853</v>
      </c>
      <c r="G105" s="243"/>
      <c r="H105" s="246">
        <v>3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151</v>
      </c>
      <c r="AU105" s="252" t="s">
        <v>80</v>
      </c>
      <c r="AV105" s="14" t="s">
        <v>80</v>
      </c>
      <c r="AW105" s="14" t="s">
        <v>33</v>
      </c>
      <c r="AX105" s="14" t="s">
        <v>71</v>
      </c>
      <c r="AY105" s="252" t="s">
        <v>140</v>
      </c>
    </row>
    <row r="106" s="15" customFormat="1">
      <c r="A106" s="15"/>
      <c r="B106" s="253"/>
      <c r="C106" s="254"/>
      <c r="D106" s="233" t="s">
        <v>151</v>
      </c>
      <c r="E106" s="255" t="s">
        <v>18</v>
      </c>
      <c r="F106" s="256" t="s">
        <v>154</v>
      </c>
      <c r="G106" s="254"/>
      <c r="H106" s="257">
        <v>6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3" t="s">
        <v>151</v>
      </c>
      <c r="AU106" s="263" t="s">
        <v>80</v>
      </c>
      <c r="AV106" s="15" t="s">
        <v>147</v>
      </c>
      <c r="AW106" s="15" t="s">
        <v>33</v>
      </c>
      <c r="AX106" s="15" t="s">
        <v>78</v>
      </c>
      <c r="AY106" s="263" t="s">
        <v>140</v>
      </c>
    </row>
    <row r="107" s="2" customFormat="1" ht="16.5" customHeight="1">
      <c r="A107" s="40"/>
      <c r="B107" s="41"/>
      <c r="C107" s="214" t="s">
        <v>80</v>
      </c>
      <c r="D107" s="214" t="s">
        <v>142</v>
      </c>
      <c r="E107" s="215" t="s">
        <v>1854</v>
      </c>
      <c r="F107" s="216" t="s">
        <v>1855</v>
      </c>
      <c r="G107" s="217" t="s">
        <v>157</v>
      </c>
      <c r="H107" s="218">
        <v>1.19</v>
      </c>
      <c r="I107" s="219"/>
      <c r="J107" s="218">
        <f>ROUND(I107*H107,2)</f>
        <v>0</v>
      </c>
      <c r="K107" s="216" t="s">
        <v>146</v>
      </c>
      <c r="L107" s="46"/>
      <c r="M107" s="220" t="s">
        <v>18</v>
      </c>
      <c r="N107" s="221" t="s">
        <v>42</v>
      </c>
      <c r="O107" s="86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4" t="s">
        <v>147</v>
      </c>
      <c r="AT107" s="224" t="s">
        <v>142</v>
      </c>
      <c r="AU107" s="224" t="s">
        <v>80</v>
      </c>
      <c r="AY107" s="19" t="s">
        <v>140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9" t="s">
        <v>78</v>
      </c>
      <c r="BK107" s="225">
        <f>ROUND(I107*H107,2)</f>
        <v>0</v>
      </c>
      <c r="BL107" s="19" t="s">
        <v>147</v>
      </c>
      <c r="BM107" s="224" t="s">
        <v>1856</v>
      </c>
    </row>
    <row r="108" s="2" customFormat="1">
      <c r="A108" s="40"/>
      <c r="B108" s="41"/>
      <c r="C108" s="42"/>
      <c r="D108" s="226" t="s">
        <v>149</v>
      </c>
      <c r="E108" s="42"/>
      <c r="F108" s="227" t="s">
        <v>1857</v>
      </c>
      <c r="G108" s="42"/>
      <c r="H108" s="42"/>
      <c r="I108" s="228"/>
      <c r="J108" s="42"/>
      <c r="K108" s="42"/>
      <c r="L108" s="46"/>
      <c r="M108" s="229"/>
      <c r="N108" s="230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149</v>
      </c>
      <c r="AU108" s="19" t="s">
        <v>80</v>
      </c>
    </row>
    <row r="109" s="13" customFormat="1">
      <c r="A109" s="13"/>
      <c r="B109" s="231"/>
      <c r="C109" s="232"/>
      <c r="D109" s="233" t="s">
        <v>151</v>
      </c>
      <c r="E109" s="234" t="s">
        <v>18</v>
      </c>
      <c r="F109" s="235" t="s">
        <v>160</v>
      </c>
      <c r="G109" s="232"/>
      <c r="H109" s="234" t="s">
        <v>18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151</v>
      </c>
      <c r="AU109" s="241" t="s">
        <v>80</v>
      </c>
      <c r="AV109" s="13" t="s">
        <v>78</v>
      </c>
      <c r="AW109" s="13" t="s">
        <v>33</v>
      </c>
      <c r="AX109" s="13" t="s">
        <v>71</v>
      </c>
      <c r="AY109" s="241" t="s">
        <v>140</v>
      </c>
    </row>
    <row r="110" s="13" customFormat="1">
      <c r="A110" s="13"/>
      <c r="B110" s="231"/>
      <c r="C110" s="232"/>
      <c r="D110" s="233" t="s">
        <v>151</v>
      </c>
      <c r="E110" s="234" t="s">
        <v>18</v>
      </c>
      <c r="F110" s="235" t="s">
        <v>1858</v>
      </c>
      <c r="G110" s="232"/>
      <c r="H110" s="234" t="s">
        <v>18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151</v>
      </c>
      <c r="AU110" s="241" t="s">
        <v>80</v>
      </c>
      <c r="AV110" s="13" t="s">
        <v>78</v>
      </c>
      <c r="AW110" s="13" t="s">
        <v>33</v>
      </c>
      <c r="AX110" s="13" t="s">
        <v>71</v>
      </c>
      <c r="AY110" s="241" t="s">
        <v>140</v>
      </c>
    </row>
    <row r="111" s="14" customFormat="1">
      <c r="A111" s="14"/>
      <c r="B111" s="242"/>
      <c r="C111" s="243"/>
      <c r="D111" s="233" t="s">
        <v>151</v>
      </c>
      <c r="E111" s="244" t="s">
        <v>18</v>
      </c>
      <c r="F111" s="245" t="s">
        <v>1859</v>
      </c>
      <c r="G111" s="243"/>
      <c r="H111" s="246">
        <v>1.19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151</v>
      </c>
      <c r="AU111" s="252" t="s">
        <v>80</v>
      </c>
      <c r="AV111" s="14" t="s">
        <v>80</v>
      </c>
      <c r="AW111" s="14" t="s">
        <v>33</v>
      </c>
      <c r="AX111" s="14" t="s">
        <v>71</v>
      </c>
      <c r="AY111" s="252" t="s">
        <v>140</v>
      </c>
    </row>
    <row r="112" s="15" customFormat="1">
      <c r="A112" s="15"/>
      <c r="B112" s="253"/>
      <c r="C112" s="254"/>
      <c r="D112" s="233" t="s">
        <v>151</v>
      </c>
      <c r="E112" s="255" t="s">
        <v>18</v>
      </c>
      <c r="F112" s="256" t="s">
        <v>154</v>
      </c>
      <c r="G112" s="254"/>
      <c r="H112" s="257">
        <v>1.19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3" t="s">
        <v>151</v>
      </c>
      <c r="AU112" s="263" t="s">
        <v>80</v>
      </c>
      <c r="AV112" s="15" t="s">
        <v>147</v>
      </c>
      <c r="AW112" s="15" t="s">
        <v>33</v>
      </c>
      <c r="AX112" s="15" t="s">
        <v>78</v>
      </c>
      <c r="AY112" s="263" t="s">
        <v>140</v>
      </c>
    </row>
    <row r="113" s="2" customFormat="1" ht="24.15" customHeight="1">
      <c r="A113" s="40"/>
      <c r="B113" s="41"/>
      <c r="C113" s="214" t="s">
        <v>163</v>
      </c>
      <c r="D113" s="214" t="s">
        <v>142</v>
      </c>
      <c r="E113" s="215" t="s">
        <v>1860</v>
      </c>
      <c r="F113" s="216" t="s">
        <v>1861</v>
      </c>
      <c r="G113" s="217" t="s">
        <v>157</v>
      </c>
      <c r="H113" s="218">
        <v>3.1000000000000001</v>
      </c>
      <c r="I113" s="219"/>
      <c r="J113" s="218">
        <f>ROUND(I113*H113,2)</f>
        <v>0</v>
      </c>
      <c r="K113" s="216" t="s">
        <v>146</v>
      </c>
      <c r="L113" s="46"/>
      <c r="M113" s="220" t="s">
        <v>18</v>
      </c>
      <c r="N113" s="221" t="s">
        <v>42</v>
      </c>
      <c r="O113" s="86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4" t="s">
        <v>147</v>
      </c>
      <c r="AT113" s="224" t="s">
        <v>142</v>
      </c>
      <c r="AU113" s="224" t="s">
        <v>80</v>
      </c>
      <c r="AY113" s="19" t="s">
        <v>140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9" t="s">
        <v>78</v>
      </c>
      <c r="BK113" s="225">
        <f>ROUND(I113*H113,2)</f>
        <v>0</v>
      </c>
      <c r="BL113" s="19" t="s">
        <v>147</v>
      </c>
      <c r="BM113" s="224" t="s">
        <v>1862</v>
      </c>
    </row>
    <row r="114" s="2" customFormat="1">
      <c r="A114" s="40"/>
      <c r="B114" s="41"/>
      <c r="C114" s="42"/>
      <c r="D114" s="226" t="s">
        <v>149</v>
      </c>
      <c r="E114" s="42"/>
      <c r="F114" s="227" t="s">
        <v>1863</v>
      </c>
      <c r="G114" s="42"/>
      <c r="H114" s="42"/>
      <c r="I114" s="228"/>
      <c r="J114" s="42"/>
      <c r="K114" s="42"/>
      <c r="L114" s="46"/>
      <c r="M114" s="229"/>
      <c r="N114" s="230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149</v>
      </c>
      <c r="AU114" s="19" t="s">
        <v>80</v>
      </c>
    </row>
    <row r="115" s="13" customFormat="1">
      <c r="A115" s="13"/>
      <c r="B115" s="231"/>
      <c r="C115" s="232"/>
      <c r="D115" s="233" t="s">
        <v>151</v>
      </c>
      <c r="E115" s="234" t="s">
        <v>18</v>
      </c>
      <c r="F115" s="235" t="s">
        <v>1864</v>
      </c>
      <c r="G115" s="232"/>
      <c r="H115" s="234" t="s">
        <v>18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151</v>
      </c>
      <c r="AU115" s="241" t="s">
        <v>80</v>
      </c>
      <c r="AV115" s="13" t="s">
        <v>78</v>
      </c>
      <c r="AW115" s="13" t="s">
        <v>33</v>
      </c>
      <c r="AX115" s="13" t="s">
        <v>71</v>
      </c>
      <c r="AY115" s="241" t="s">
        <v>140</v>
      </c>
    </row>
    <row r="116" s="14" customFormat="1">
      <c r="A116" s="14"/>
      <c r="B116" s="242"/>
      <c r="C116" s="243"/>
      <c r="D116" s="233" t="s">
        <v>151</v>
      </c>
      <c r="E116" s="244" t="s">
        <v>18</v>
      </c>
      <c r="F116" s="245" t="s">
        <v>1865</v>
      </c>
      <c r="G116" s="243"/>
      <c r="H116" s="246">
        <v>1.55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151</v>
      </c>
      <c r="AU116" s="252" t="s">
        <v>80</v>
      </c>
      <c r="AV116" s="14" t="s">
        <v>80</v>
      </c>
      <c r="AW116" s="14" t="s">
        <v>33</v>
      </c>
      <c r="AX116" s="14" t="s">
        <v>71</v>
      </c>
      <c r="AY116" s="252" t="s">
        <v>140</v>
      </c>
    </row>
    <row r="117" s="14" customFormat="1">
      <c r="A117" s="14"/>
      <c r="B117" s="242"/>
      <c r="C117" s="243"/>
      <c r="D117" s="233" t="s">
        <v>151</v>
      </c>
      <c r="E117" s="244" t="s">
        <v>18</v>
      </c>
      <c r="F117" s="245" t="s">
        <v>1865</v>
      </c>
      <c r="G117" s="243"/>
      <c r="H117" s="246">
        <v>1.55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151</v>
      </c>
      <c r="AU117" s="252" t="s">
        <v>80</v>
      </c>
      <c r="AV117" s="14" t="s">
        <v>80</v>
      </c>
      <c r="AW117" s="14" t="s">
        <v>33</v>
      </c>
      <c r="AX117" s="14" t="s">
        <v>71</v>
      </c>
      <c r="AY117" s="252" t="s">
        <v>140</v>
      </c>
    </row>
    <row r="118" s="15" customFormat="1">
      <c r="A118" s="15"/>
      <c r="B118" s="253"/>
      <c r="C118" s="254"/>
      <c r="D118" s="233" t="s">
        <v>151</v>
      </c>
      <c r="E118" s="255" t="s">
        <v>18</v>
      </c>
      <c r="F118" s="256" t="s">
        <v>154</v>
      </c>
      <c r="G118" s="254"/>
      <c r="H118" s="257">
        <v>3.1000000000000001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3" t="s">
        <v>151</v>
      </c>
      <c r="AU118" s="263" t="s">
        <v>80</v>
      </c>
      <c r="AV118" s="15" t="s">
        <v>147</v>
      </c>
      <c r="AW118" s="15" t="s">
        <v>33</v>
      </c>
      <c r="AX118" s="15" t="s">
        <v>78</v>
      </c>
      <c r="AY118" s="263" t="s">
        <v>140</v>
      </c>
    </row>
    <row r="119" s="2" customFormat="1" ht="37.8" customHeight="1">
      <c r="A119" s="40"/>
      <c r="B119" s="41"/>
      <c r="C119" s="214" t="s">
        <v>147</v>
      </c>
      <c r="D119" s="214" t="s">
        <v>142</v>
      </c>
      <c r="E119" s="215" t="s">
        <v>164</v>
      </c>
      <c r="F119" s="216" t="s">
        <v>165</v>
      </c>
      <c r="G119" s="217" t="s">
        <v>157</v>
      </c>
      <c r="H119" s="218">
        <v>4.8899999999999997</v>
      </c>
      <c r="I119" s="219"/>
      <c r="J119" s="218">
        <f>ROUND(I119*H119,2)</f>
        <v>0</v>
      </c>
      <c r="K119" s="216" t="s">
        <v>146</v>
      </c>
      <c r="L119" s="46"/>
      <c r="M119" s="220" t="s">
        <v>18</v>
      </c>
      <c r="N119" s="221" t="s">
        <v>42</v>
      </c>
      <c r="O119" s="86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4" t="s">
        <v>147</v>
      </c>
      <c r="AT119" s="224" t="s">
        <v>142</v>
      </c>
      <c r="AU119" s="224" t="s">
        <v>80</v>
      </c>
      <c r="AY119" s="19" t="s">
        <v>140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9" t="s">
        <v>78</v>
      </c>
      <c r="BK119" s="225">
        <f>ROUND(I119*H119,2)</f>
        <v>0</v>
      </c>
      <c r="BL119" s="19" t="s">
        <v>147</v>
      </c>
      <c r="BM119" s="224" t="s">
        <v>1866</v>
      </c>
    </row>
    <row r="120" s="2" customFormat="1">
      <c r="A120" s="40"/>
      <c r="B120" s="41"/>
      <c r="C120" s="42"/>
      <c r="D120" s="226" t="s">
        <v>149</v>
      </c>
      <c r="E120" s="42"/>
      <c r="F120" s="227" t="s">
        <v>167</v>
      </c>
      <c r="G120" s="42"/>
      <c r="H120" s="42"/>
      <c r="I120" s="228"/>
      <c r="J120" s="42"/>
      <c r="K120" s="42"/>
      <c r="L120" s="46"/>
      <c r="M120" s="229"/>
      <c r="N120" s="230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80</v>
      </c>
    </row>
    <row r="121" s="14" customFormat="1">
      <c r="A121" s="14"/>
      <c r="B121" s="242"/>
      <c r="C121" s="243"/>
      <c r="D121" s="233" t="s">
        <v>151</v>
      </c>
      <c r="E121" s="244" t="s">
        <v>18</v>
      </c>
      <c r="F121" s="245" t="s">
        <v>1867</v>
      </c>
      <c r="G121" s="243"/>
      <c r="H121" s="246">
        <v>0.59999999999999998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151</v>
      </c>
      <c r="AU121" s="252" t="s">
        <v>80</v>
      </c>
      <c r="AV121" s="14" t="s">
        <v>80</v>
      </c>
      <c r="AW121" s="14" t="s">
        <v>33</v>
      </c>
      <c r="AX121" s="14" t="s">
        <v>71</v>
      </c>
      <c r="AY121" s="252" t="s">
        <v>140</v>
      </c>
    </row>
    <row r="122" s="14" customFormat="1">
      <c r="A122" s="14"/>
      <c r="B122" s="242"/>
      <c r="C122" s="243"/>
      <c r="D122" s="233" t="s">
        <v>151</v>
      </c>
      <c r="E122" s="244" t="s">
        <v>18</v>
      </c>
      <c r="F122" s="245" t="s">
        <v>1868</v>
      </c>
      <c r="G122" s="243"/>
      <c r="H122" s="246">
        <v>1.19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151</v>
      </c>
      <c r="AU122" s="252" t="s">
        <v>80</v>
      </c>
      <c r="AV122" s="14" t="s">
        <v>80</v>
      </c>
      <c r="AW122" s="14" t="s">
        <v>33</v>
      </c>
      <c r="AX122" s="14" t="s">
        <v>71</v>
      </c>
      <c r="AY122" s="252" t="s">
        <v>140</v>
      </c>
    </row>
    <row r="123" s="14" customFormat="1">
      <c r="A123" s="14"/>
      <c r="B123" s="242"/>
      <c r="C123" s="243"/>
      <c r="D123" s="233" t="s">
        <v>151</v>
      </c>
      <c r="E123" s="244" t="s">
        <v>18</v>
      </c>
      <c r="F123" s="245" t="s">
        <v>1869</v>
      </c>
      <c r="G123" s="243"/>
      <c r="H123" s="246">
        <v>3.1000000000000001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151</v>
      </c>
      <c r="AU123" s="252" t="s">
        <v>80</v>
      </c>
      <c r="AV123" s="14" t="s">
        <v>80</v>
      </c>
      <c r="AW123" s="14" t="s">
        <v>33</v>
      </c>
      <c r="AX123" s="14" t="s">
        <v>71</v>
      </c>
      <c r="AY123" s="252" t="s">
        <v>140</v>
      </c>
    </row>
    <row r="124" s="15" customFormat="1">
      <c r="A124" s="15"/>
      <c r="B124" s="253"/>
      <c r="C124" s="254"/>
      <c r="D124" s="233" t="s">
        <v>151</v>
      </c>
      <c r="E124" s="255" t="s">
        <v>18</v>
      </c>
      <c r="F124" s="256" t="s">
        <v>154</v>
      </c>
      <c r="G124" s="254"/>
      <c r="H124" s="257">
        <v>4.8900000000000006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3" t="s">
        <v>151</v>
      </c>
      <c r="AU124" s="263" t="s">
        <v>80</v>
      </c>
      <c r="AV124" s="15" t="s">
        <v>147</v>
      </c>
      <c r="AW124" s="15" t="s">
        <v>33</v>
      </c>
      <c r="AX124" s="15" t="s">
        <v>78</v>
      </c>
      <c r="AY124" s="263" t="s">
        <v>140</v>
      </c>
    </row>
    <row r="125" s="2" customFormat="1" ht="24.15" customHeight="1">
      <c r="A125" s="40"/>
      <c r="B125" s="41"/>
      <c r="C125" s="214" t="s">
        <v>174</v>
      </c>
      <c r="D125" s="214" t="s">
        <v>142</v>
      </c>
      <c r="E125" s="215" t="s">
        <v>169</v>
      </c>
      <c r="F125" s="216" t="s">
        <v>170</v>
      </c>
      <c r="G125" s="217" t="s">
        <v>171</v>
      </c>
      <c r="H125" s="218">
        <v>4.8899999999999997</v>
      </c>
      <c r="I125" s="219"/>
      <c r="J125" s="218">
        <f>ROUND(I125*H125,2)</f>
        <v>0</v>
      </c>
      <c r="K125" s="216" t="s">
        <v>146</v>
      </c>
      <c r="L125" s="46"/>
      <c r="M125" s="220" t="s">
        <v>18</v>
      </c>
      <c r="N125" s="221" t="s">
        <v>42</v>
      </c>
      <c r="O125" s="86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4" t="s">
        <v>147</v>
      </c>
      <c r="AT125" s="224" t="s">
        <v>142</v>
      </c>
      <c r="AU125" s="224" t="s">
        <v>80</v>
      </c>
      <c r="AY125" s="19" t="s">
        <v>140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9" t="s">
        <v>78</v>
      </c>
      <c r="BK125" s="225">
        <f>ROUND(I125*H125,2)</f>
        <v>0</v>
      </c>
      <c r="BL125" s="19" t="s">
        <v>147</v>
      </c>
      <c r="BM125" s="224" t="s">
        <v>1870</v>
      </c>
    </row>
    <row r="126" s="2" customFormat="1">
      <c r="A126" s="40"/>
      <c r="B126" s="41"/>
      <c r="C126" s="42"/>
      <c r="D126" s="226" t="s">
        <v>149</v>
      </c>
      <c r="E126" s="42"/>
      <c r="F126" s="227" t="s">
        <v>173</v>
      </c>
      <c r="G126" s="42"/>
      <c r="H126" s="42"/>
      <c r="I126" s="228"/>
      <c r="J126" s="42"/>
      <c r="K126" s="42"/>
      <c r="L126" s="46"/>
      <c r="M126" s="229"/>
      <c r="N126" s="230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149</v>
      </c>
      <c r="AU126" s="19" t="s">
        <v>80</v>
      </c>
    </row>
    <row r="127" s="14" customFormat="1">
      <c r="A127" s="14"/>
      <c r="B127" s="242"/>
      <c r="C127" s="243"/>
      <c r="D127" s="233" t="s">
        <v>151</v>
      </c>
      <c r="E127" s="244" t="s">
        <v>18</v>
      </c>
      <c r="F127" s="245" t="s">
        <v>1867</v>
      </c>
      <c r="G127" s="243"/>
      <c r="H127" s="246">
        <v>0.59999999999999998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151</v>
      </c>
      <c r="AU127" s="252" t="s">
        <v>80</v>
      </c>
      <c r="AV127" s="14" t="s">
        <v>80</v>
      </c>
      <c r="AW127" s="14" t="s">
        <v>33</v>
      </c>
      <c r="AX127" s="14" t="s">
        <v>71</v>
      </c>
      <c r="AY127" s="252" t="s">
        <v>140</v>
      </c>
    </row>
    <row r="128" s="14" customFormat="1">
      <c r="A128" s="14"/>
      <c r="B128" s="242"/>
      <c r="C128" s="243"/>
      <c r="D128" s="233" t="s">
        <v>151</v>
      </c>
      <c r="E128" s="244" t="s">
        <v>18</v>
      </c>
      <c r="F128" s="245" t="s">
        <v>1868</v>
      </c>
      <c r="G128" s="243"/>
      <c r="H128" s="246">
        <v>1.19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151</v>
      </c>
      <c r="AU128" s="252" t="s">
        <v>80</v>
      </c>
      <c r="AV128" s="14" t="s">
        <v>80</v>
      </c>
      <c r="AW128" s="14" t="s">
        <v>33</v>
      </c>
      <c r="AX128" s="14" t="s">
        <v>71</v>
      </c>
      <c r="AY128" s="252" t="s">
        <v>140</v>
      </c>
    </row>
    <row r="129" s="14" customFormat="1">
      <c r="A129" s="14"/>
      <c r="B129" s="242"/>
      <c r="C129" s="243"/>
      <c r="D129" s="233" t="s">
        <v>151</v>
      </c>
      <c r="E129" s="244" t="s">
        <v>18</v>
      </c>
      <c r="F129" s="245" t="s">
        <v>1869</v>
      </c>
      <c r="G129" s="243"/>
      <c r="H129" s="246">
        <v>3.1000000000000001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151</v>
      </c>
      <c r="AU129" s="252" t="s">
        <v>80</v>
      </c>
      <c r="AV129" s="14" t="s">
        <v>80</v>
      </c>
      <c r="AW129" s="14" t="s">
        <v>33</v>
      </c>
      <c r="AX129" s="14" t="s">
        <v>71</v>
      </c>
      <c r="AY129" s="252" t="s">
        <v>140</v>
      </c>
    </row>
    <row r="130" s="15" customFormat="1">
      <c r="A130" s="15"/>
      <c r="B130" s="253"/>
      <c r="C130" s="254"/>
      <c r="D130" s="233" t="s">
        <v>151</v>
      </c>
      <c r="E130" s="255" t="s">
        <v>18</v>
      </c>
      <c r="F130" s="256" t="s">
        <v>154</v>
      </c>
      <c r="G130" s="254"/>
      <c r="H130" s="257">
        <v>4.8900000000000006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151</v>
      </c>
      <c r="AU130" s="263" t="s">
        <v>80</v>
      </c>
      <c r="AV130" s="15" t="s">
        <v>147</v>
      </c>
      <c r="AW130" s="15" t="s">
        <v>33</v>
      </c>
      <c r="AX130" s="15" t="s">
        <v>78</v>
      </c>
      <c r="AY130" s="263" t="s">
        <v>140</v>
      </c>
    </row>
    <row r="131" s="2" customFormat="1" ht="24.15" customHeight="1">
      <c r="A131" s="40"/>
      <c r="B131" s="41"/>
      <c r="C131" s="214" t="s">
        <v>180</v>
      </c>
      <c r="D131" s="214" t="s">
        <v>142</v>
      </c>
      <c r="E131" s="215" t="s">
        <v>175</v>
      </c>
      <c r="F131" s="216" t="s">
        <v>176</v>
      </c>
      <c r="G131" s="217" t="s">
        <v>157</v>
      </c>
      <c r="H131" s="218">
        <v>4.8899999999999997</v>
      </c>
      <c r="I131" s="219"/>
      <c r="J131" s="218">
        <f>ROUND(I131*H131,2)</f>
        <v>0</v>
      </c>
      <c r="K131" s="216" t="s">
        <v>146</v>
      </c>
      <c r="L131" s="46"/>
      <c r="M131" s="220" t="s">
        <v>18</v>
      </c>
      <c r="N131" s="221" t="s">
        <v>42</v>
      </c>
      <c r="O131" s="86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4" t="s">
        <v>147</v>
      </c>
      <c r="AT131" s="224" t="s">
        <v>142</v>
      </c>
      <c r="AU131" s="224" t="s">
        <v>80</v>
      </c>
      <c r="AY131" s="19" t="s">
        <v>140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9" t="s">
        <v>78</v>
      </c>
      <c r="BK131" s="225">
        <f>ROUND(I131*H131,2)</f>
        <v>0</v>
      </c>
      <c r="BL131" s="19" t="s">
        <v>147</v>
      </c>
      <c r="BM131" s="224" t="s">
        <v>1871</v>
      </c>
    </row>
    <row r="132" s="2" customFormat="1">
      <c r="A132" s="40"/>
      <c r="B132" s="41"/>
      <c r="C132" s="42"/>
      <c r="D132" s="226" t="s">
        <v>149</v>
      </c>
      <c r="E132" s="42"/>
      <c r="F132" s="227" t="s">
        <v>178</v>
      </c>
      <c r="G132" s="42"/>
      <c r="H132" s="42"/>
      <c r="I132" s="228"/>
      <c r="J132" s="42"/>
      <c r="K132" s="42"/>
      <c r="L132" s="46"/>
      <c r="M132" s="229"/>
      <c r="N132" s="230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149</v>
      </c>
      <c r="AU132" s="19" t="s">
        <v>80</v>
      </c>
    </row>
    <row r="133" s="14" customFormat="1">
      <c r="A133" s="14"/>
      <c r="B133" s="242"/>
      <c r="C133" s="243"/>
      <c r="D133" s="233" t="s">
        <v>151</v>
      </c>
      <c r="E133" s="244" t="s">
        <v>18</v>
      </c>
      <c r="F133" s="245" t="s">
        <v>1867</v>
      </c>
      <c r="G133" s="243"/>
      <c r="H133" s="246">
        <v>0.59999999999999998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151</v>
      </c>
      <c r="AU133" s="252" t="s">
        <v>80</v>
      </c>
      <c r="AV133" s="14" t="s">
        <v>80</v>
      </c>
      <c r="AW133" s="14" t="s">
        <v>33</v>
      </c>
      <c r="AX133" s="14" t="s">
        <v>71</v>
      </c>
      <c r="AY133" s="252" t="s">
        <v>140</v>
      </c>
    </row>
    <row r="134" s="14" customFormat="1">
      <c r="A134" s="14"/>
      <c r="B134" s="242"/>
      <c r="C134" s="243"/>
      <c r="D134" s="233" t="s">
        <v>151</v>
      </c>
      <c r="E134" s="244" t="s">
        <v>18</v>
      </c>
      <c r="F134" s="245" t="s">
        <v>1868</v>
      </c>
      <c r="G134" s="243"/>
      <c r="H134" s="246">
        <v>1.19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151</v>
      </c>
      <c r="AU134" s="252" t="s">
        <v>80</v>
      </c>
      <c r="AV134" s="14" t="s">
        <v>80</v>
      </c>
      <c r="AW134" s="14" t="s">
        <v>33</v>
      </c>
      <c r="AX134" s="14" t="s">
        <v>71</v>
      </c>
      <c r="AY134" s="252" t="s">
        <v>140</v>
      </c>
    </row>
    <row r="135" s="14" customFormat="1">
      <c r="A135" s="14"/>
      <c r="B135" s="242"/>
      <c r="C135" s="243"/>
      <c r="D135" s="233" t="s">
        <v>151</v>
      </c>
      <c r="E135" s="244" t="s">
        <v>18</v>
      </c>
      <c r="F135" s="245" t="s">
        <v>1869</v>
      </c>
      <c r="G135" s="243"/>
      <c r="H135" s="246">
        <v>3.1000000000000001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151</v>
      </c>
      <c r="AU135" s="252" t="s">
        <v>80</v>
      </c>
      <c r="AV135" s="14" t="s">
        <v>80</v>
      </c>
      <c r="AW135" s="14" t="s">
        <v>33</v>
      </c>
      <c r="AX135" s="14" t="s">
        <v>71</v>
      </c>
      <c r="AY135" s="252" t="s">
        <v>140</v>
      </c>
    </row>
    <row r="136" s="15" customFormat="1">
      <c r="A136" s="15"/>
      <c r="B136" s="253"/>
      <c r="C136" s="254"/>
      <c r="D136" s="233" t="s">
        <v>151</v>
      </c>
      <c r="E136" s="255" t="s">
        <v>18</v>
      </c>
      <c r="F136" s="256" t="s">
        <v>154</v>
      </c>
      <c r="G136" s="254"/>
      <c r="H136" s="257">
        <v>4.8900000000000006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151</v>
      </c>
      <c r="AU136" s="263" t="s">
        <v>80</v>
      </c>
      <c r="AV136" s="15" t="s">
        <v>147</v>
      </c>
      <c r="AW136" s="15" t="s">
        <v>33</v>
      </c>
      <c r="AX136" s="15" t="s">
        <v>78</v>
      </c>
      <c r="AY136" s="263" t="s">
        <v>140</v>
      </c>
    </row>
    <row r="137" s="12" customFormat="1" ht="22.8" customHeight="1">
      <c r="A137" s="12"/>
      <c r="B137" s="198"/>
      <c r="C137" s="199"/>
      <c r="D137" s="200" t="s">
        <v>70</v>
      </c>
      <c r="E137" s="212" t="s">
        <v>80</v>
      </c>
      <c r="F137" s="212" t="s">
        <v>1872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SUM(P138:P153)</f>
        <v>0</v>
      </c>
      <c r="Q137" s="206"/>
      <c r="R137" s="207">
        <f>SUM(R138:R153)</f>
        <v>5.6354492</v>
      </c>
      <c r="S137" s="206"/>
      <c r="T137" s="208">
        <f>SUM(T138:T153)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78</v>
      </c>
      <c r="AT137" s="210" t="s">
        <v>70</v>
      </c>
      <c r="AU137" s="210" t="s">
        <v>78</v>
      </c>
      <c r="AY137" s="209" t="s">
        <v>140</v>
      </c>
      <c r="BK137" s="211">
        <f>SUM(BK138:BK153)</f>
        <v>0</v>
      </c>
    </row>
    <row r="138" s="2" customFormat="1" ht="16.5" customHeight="1">
      <c r="A138" s="40"/>
      <c r="B138" s="41"/>
      <c r="C138" s="214" t="s">
        <v>206</v>
      </c>
      <c r="D138" s="214" t="s">
        <v>142</v>
      </c>
      <c r="E138" s="215" t="s">
        <v>1873</v>
      </c>
      <c r="F138" s="216" t="s">
        <v>1874</v>
      </c>
      <c r="G138" s="217" t="s">
        <v>157</v>
      </c>
      <c r="H138" s="218">
        <v>1.5600000000000001</v>
      </c>
      <c r="I138" s="219"/>
      <c r="J138" s="218">
        <f>ROUND(I138*H138,2)</f>
        <v>0</v>
      </c>
      <c r="K138" s="216" t="s">
        <v>146</v>
      </c>
      <c r="L138" s="46"/>
      <c r="M138" s="220" t="s">
        <v>18</v>
      </c>
      <c r="N138" s="221" t="s">
        <v>42</v>
      </c>
      <c r="O138" s="86"/>
      <c r="P138" s="222">
        <f>O138*H138</f>
        <v>0</v>
      </c>
      <c r="Q138" s="222">
        <v>2.3010199999999998</v>
      </c>
      <c r="R138" s="222">
        <f>Q138*H138</f>
        <v>3.5895912000000001</v>
      </c>
      <c r="S138" s="222">
        <v>0</v>
      </c>
      <c r="T138" s="223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4" t="s">
        <v>147</v>
      </c>
      <c r="AT138" s="224" t="s">
        <v>142</v>
      </c>
      <c r="AU138" s="224" t="s">
        <v>80</v>
      </c>
      <c r="AY138" s="19" t="s">
        <v>140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9" t="s">
        <v>78</v>
      </c>
      <c r="BK138" s="225">
        <f>ROUND(I138*H138,2)</f>
        <v>0</v>
      </c>
      <c r="BL138" s="19" t="s">
        <v>147</v>
      </c>
      <c r="BM138" s="224" t="s">
        <v>1875</v>
      </c>
    </row>
    <row r="139" s="2" customFormat="1">
      <c r="A139" s="40"/>
      <c r="B139" s="41"/>
      <c r="C139" s="42"/>
      <c r="D139" s="226" t="s">
        <v>149</v>
      </c>
      <c r="E139" s="42"/>
      <c r="F139" s="227" t="s">
        <v>1876</v>
      </c>
      <c r="G139" s="42"/>
      <c r="H139" s="42"/>
      <c r="I139" s="228"/>
      <c r="J139" s="42"/>
      <c r="K139" s="42"/>
      <c r="L139" s="46"/>
      <c r="M139" s="229"/>
      <c r="N139" s="230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149</v>
      </c>
      <c r="AU139" s="19" t="s">
        <v>80</v>
      </c>
    </row>
    <row r="140" s="13" customFormat="1">
      <c r="A140" s="13"/>
      <c r="B140" s="231"/>
      <c r="C140" s="232"/>
      <c r="D140" s="233" t="s">
        <v>151</v>
      </c>
      <c r="E140" s="234" t="s">
        <v>18</v>
      </c>
      <c r="F140" s="235" t="s">
        <v>1864</v>
      </c>
      <c r="G140" s="232"/>
      <c r="H140" s="234" t="s">
        <v>18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151</v>
      </c>
      <c r="AU140" s="241" t="s">
        <v>80</v>
      </c>
      <c r="AV140" s="13" t="s">
        <v>78</v>
      </c>
      <c r="AW140" s="13" t="s">
        <v>33</v>
      </c>
      <c r="AX140" s="13" t="s">
        <v>71</v>
      </c>
      <c r="AY140" s="241" t="s">
        <v>140</v>
      </c>
    </row>
    <row r="141" s="14" customFormat="1">
      <c r="A141" s="14"/>
      <c r="B141" s="242"/>
      <c r="C141" s="243"/>
      <c r="D141" s="233" t="s">
        <v>151</v>
      </c>
      <c r="E141" s="244" t="s">
        <v>18</v>
      </c>
      <c r="F141" s="245" t="s">
        <v>1877</v>
      </c>
      <c r="G141" s="243"/>
      <c r="H141" s="246">
        <v>0.78000000000000003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151</v>
      </c>
      <c r="AU141" s="252" t="s">
        <v>80</v>
      </c>
      <c r="AV141" s="14" t="s">
        <v>80</v>
      </c>
      <c r="AW141" s="14" t="s">
        <v>33</v>
      </c>
      <c r="AX141" s="14" t="s">
        <v>71</v>
      </c>
      <c r="AY141" s="252" t="s">
        <v>140</v>
      </c>
    </row>
    <row r="142" s="14" customFormat="1">
      <c r="A142" s="14"/>
      <c r="B142" s="242"/>
      <c r="C142" s="243"/>
      <c r="D142" s="233" t="s">
        <v>151</v>
      </c>
      <c r="E142" s="244" t="s">
        <v>18</v>
      </c>
      <c r="F142" s="245" t="s">
        <v>1877</v>
      </c>
      <c r="G142" s="243"/>
      <c r="H142" s="246">
        <v>0.78000000000000003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151</v>
      </c>
      <c r="AU142" s="252" t="s">
        <v>80</v>
      </c>
      <c r="AV142" s="14" t="s">
        <v>80</v>
      </c>
      <c r="AW142" s="14" t="s">
        <v>33</v>
      </c>
      <c r="AX142" s="14" t="s">
        <v>71</v>
      </c>
      <c r="AY142" s="252" t="s">
        <v>140</v>
      </c>
    </row>
    <row r="143" s="15" customFormat="1">
      <c r="A143" s="15"/>
      <c r="B143" s="253"/>
      <c r="C143" s="254"/>
      <c r="D143" s="233" t="s">
        <v>151</v>
      </c>
      <c r="E143" s="255" t="s">
        <v>18</v>
      </c>
      <c r="F143" s="256" t="s">
        <v>154</v>
      </c>
      <c r="G143" s="254"/>
      <c r="H143" s="257">
        <v>1.5600000000000001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151</v>
      </c>
      <c r="AU143" s="263" t="s">
        <v>80</v>
      </c>
      <c r="AV143" s="15" t="s">
        <v>147</v>
      </c>
      <c r="AW143" s="15" t="s">
        <v>33</v>
      </c>
      <c r="AX143" s="15" t="s">
        <v>78</v>
      </c>
      <c r="AY143" s="263" t="s">
        <v>140</v>
      </c>
    </row>
    <row r="144" s="2" customFormat="1" ht="24.15" customHeight="1">
      <c r="A144" s="40"/>
      <c r="B144" s="41"/>
      <c r="C144" s="214" t="s">
        <v>217</v>
      </c>
      <c r="D144" s="214" t="s">
        <v>142</v>
      </c>
      <c r="E144" s="215" t="s">
        <v>1878</v>
      </c>
      <c r="F144" s="216" t="s">
        <v>1879</v>
      </c>
      <c r="G144" s="217" t="s">
        <v>145</v>
      </c>
      <c r="H144" s="218">
        <v>3</v>
      </c>
      <c r="I144" s="219"/>
      <c r="J144" s="218">
        <f>ROUND(I144*H144,2)</f>
        <v>0</v>
      </c>
      <c r="K144" s="216" t="s">
        <v>146</v>
      </c>
      <c r="L144" s="46"/>
      <c r="M144" s="220" t="s">
        <v>18</v>
      </c>
      <c r="N144" s="221" t="s">
        <v>42</v>
      </c>
      <c r="O144" s="86"/>
      <c r="P144" s="222">
        <f>O144*H144</f>
        <v>0</v>
      </c>
      <c r="Q144" s="222">
        <v>0.67488999999999999</v>
      </c>
      <c r="R144" s="222">
        <f>Q144*H144</f>
        <v>2.02467</v>
      </c>
      <c r="S144" s="222">
        <v>0</v>
      </c>
      <c r="T144" s="223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4" t="s">
        <v>147</v>
      </c>
      <c r="AT144" s="224" t="s">
        <v>142</v>
      </c>
      <c r="AU144" s="224" t="s">
        <v>80</v>
      </c>
      <c r="AY144" s="19" t="s">
        <v>140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9" t="s">
        <v>78</v>
      </c>
      <c r="BK144" s="225">
        <f>ROUND(I144*H144,2)</f>
        <v>0</v>
      </c>
      <c r="BL144" s="19" t="s">
        <v>147</v>
      </c>
      <c r="BM144" s="224" t="s">
        <v>1880</v>
      </c>
    </row>
    <row r="145" s="2" customFormat="1">
      <c r="A145" s="40"/>
      <c r="B145" s="41"/>
      <c r="C145" s="42"/>
      <c r="D145" s="226" t="s">
        <v>149</v>
      </c>
      <c r="E145" s="42"/>
      <c r="F145" s="227" t="s">
        <v>1881</v>
      </c>
      <c r="G145" s="42"/>
      <c r="H145" s="42"/>
      <c r="I145" s="228"/>
      <c r="J145" s="42"/>
      <c r="K145" s="42"/>
      <c r="L145" s="46"/>
      <c r="M145" s="229"/>
      <c r="N145" s="230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149</v>
      </c>
      <c r="AU145" s="19" t="s">
        <v>80</v>
      </c>
    </row>
    <row r="146" s="13" customFormat="1">
      <c r="A146" s="13"/>
      <c r="B146" s="231"/>
      <c r="C146" s="232"/>
      <c r="D146" s="233" t="s">
        <v>151</v>
      </c>
      <c r="E146" s="234" t="s">
        <v>18</v>
      </c>
      <c r="F146" s="235" t="s">
        <v>1864</v>
      </c>
      <c r="G146" s="232"/>
      <c r="H146" s="234" t="s">
        <v>18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151</v>
      </c>
      <c r="AU146" s="241" t="s">
        <v>80</v>
      </c>
      <c r="AV146" s="13" t="s">
        <v>78</v>
      </c>
      <c r="AW146" s="13" t="s">
        <v>33</v>
      </c>
      <c r="AX146" s="13" t="s">
        <v>71</v>
      </c>
      <c r="AY146" s="241" t="s">
        <v>140</v>
      </c>
    </row>
    <row r="147" s="14" customFormat="1">
      <c r="A147" s="14"/>
      <c r="B147" s="242"/>
      <c r="C147" s="243"/>
      <c r="D147" s="233" t="s">
        <v>151</v>
      </c>
      <c r="E147" s="244" t="s">
        <v>18</v>
      </c>
      <c r="F147" s="245" t="s">
        <v>1882</v>
      </c>
      <c r="G147" s="243"/>
      <c r="H147" s="246">
        <v>1.5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151</v>
      </c>
      <c r="AU147" s="252" t="s">
        <v>80</v>
      </c>
      <c r="AV147" s="14" t="s">
        <v>80</v>
      </c>
      <c r="AW147" s="14" t="s">
        <v>33</v>
      </c>
      <c r="AX147" s="14" t="s">
        <v>71</v>
      </c>
      <c r="AY147" s="252" t="s">
        <v>140</v>
      </c>
    </row>
    <row r="148" s="14" customFormat="1">
      <c r="A148" s="14"/>
      <c r="B148" s="242"/>
      <c r="C148" s="243"/>
      <c r="D148" s="233" t="s">
        <v>151</v>
      </c>
      <c r="E148" s="244" t="s">
        <v>18</v>
      </c>
      <c r="F148" s="245" t="s">
        <v>1882</v>
      </c>
      <c r="G148" s="243"/>
      <c r="H148" s="246">
        <v>1.5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151</v>
      </c>
      <c r="AU148" s="252" t="s">
        <v>80</v>
      </c>
      <c r="AV148" s="14" t="s">
        <v>80</v>
      </c>
      <c r="AW148" s="14" t="s">
        <v>33</v>
      </c>
      <c r="AX148" s="14" t="s">
        <v>71</v>
      </c>
      <c r="AY148" s="252" t="s">
        <v>140</v>
      </c>
    </row>
    <row r="149" s="15" customFormat="1">
      <c r="A149" s="15"/>
      <c r="B149" s="253"/>
      <c r="C149" s="254"/>
      <c r="D149" s="233" t="s">
        <v>151</v>
      </c>
      <c r="E149" s="255" t="s">
        <v>18</v>
      </c>
      <c r="F149" s="256" t="s">
        <v>154</v>
      </c>
      <c r="G149" s="254"/>
      <c r="H149" s="257">
        <v>3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151</v>
      </c>
      <c r="AU149" s="263" t="s">
        <v>80</v>
      </c>
      <c r="AV149" s="15" t="s">
        <v>147</v>
      </c>
      <c r="AW149" s="15" t="s">
        <v>33</v>
      </c>
      <c r="AX149" s="15" t="s">
        <v>78</v>
      </c>
      <c r="AY149" s="263" t="s">
        <v>140</v>
      </c>
    </row>
    <row r="150" s="2" customFormat="1" ht="33" customHeight="1">
      <c r="A150" s="40"/>
      <c r="B150" s="41"/>
      <c r="C150" s="214" t="s">
        <v>226</v>
      </c>
      <c r="D150" s="214" t="s">
        <v>142</v>
      </c>
      <c r="E150" s="215" t="s">
        <v>1883</v>
      </c>
      <c r="F150" s="216" t="s">
        <v>1884</v>
      </c>
      <c r="G150" s="217" t="s">
        <v>171</v>
      </c>
      <c r="H150" s="218">
        <v>0.02</v>
      </c>
      <c r="I150" s="219"/>
      <c r="J150" s="218">
        <f>ROUND(I150*H150,2)</f>
        <v>0</v>
      </c>
      <c r="K150" s="216" t="s">
        <v>146</v>
      </c>
      <c r="L150" s="46"/>
      <c r="M150" s="220" t="s">
        <v>18</v>
      </c>
      <c r="N150" s="221" t="s">
        <v>42</v>
      </c>
      <c r="O150" s="86"/>
      <c r="P150" s="222">
        <f>O150*H150</f>
        <v>0</v>
      </c>
      <c r="Q150" s="222">
        <v>1.0593999999999999</v>
      </c>
      <c r="R150" s="222">
        <f>Q150*H150</f>
        <v>0.021187999999999999</v>
      </c>
      <c r="S150" s="222">
        <v>0</v>
      </c>
      <c r="T150" s="223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4" t="s">
        <v>147</v>
      </c>
      <c r="AT150" s="224" t="s">
        <v>142</v>
      </c>
      <c r="AU150" s="224" t="s">
        <v>80</v>
      </c>
      <c r="AY150" s="19" t="s">
        <v>140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9" t="s">
        <v>78</v>
      </c>
      <c r="BK150" s="225">
        <f>ROUND(I150*H150,2)</f>
        <v>0</v>
      </c>
      <c r="BL150" s="19" t="s">
        <v>147</v>
      </c>
      <c r="BM150" s="224" t="s">
        <v>1885</v>
      </c>
    </row>
    <row r="151" s="2" customFormat="1">
      <c r="A151" s="40"/>
      <c r="B151" s="41"/>
      <c r="C151" s="42"/>
      <c r="D151" s="226" t="s">
        <v>149</v>
      </c>
      <c r="E151" s="42"/>
      <c r="F151" s="227" t="s">
        <v>1886</v>
      </c>
      <c r="G151" s="42"/>
      <c r="H151" s="42"/>
      <c r="I151" s="228"/>
      <c r="J151" s="42"/>
      <c r="K151" s="42"/>
      <c r="L151" s="46"/>
      <c r="M151" s="229"/>
      <c r="N151" s="230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149</v>
      </c>
      <c r="AU151" s="19" t="s">
        <v>80</v>
      </c>
    </row>
    <row r="152" s="14" customFormat="1">
      <c r="A152" s="14"/>
      <c r="B152" s="242"/>
      <c r="C152" s="243"/>
      <c r="D152" s="233" t="s">
        <v>151</v>
      </c>
      <c r="E152" s="244" t="s">
        <v>18</v>
      </c>
      <c r="F152" s="245" t="s">
        <v>1887</v>
      </c>
      <c r="G152" s="243"/>
      <c r="H152" s="246">
        <v>0.02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151</v>
      </c>
      <c r="AU152" s="252" t="s">
        <v>80</v>
      </c>
      <c r="AV152" s="14" t="s">
        <v>80</v>
      </c>
      <c r="AW152" s="14" t="s">
        <v>33</v>
      </c>
      <c r="AX152" s="14" t="s">
        <v>71</v>
      </c>
      <c r="AY152" s="252" t="s">
        <v>140</v>
      </c>
    </row>
    <row r="153" s="15" customFormat="1">
      <c r="A153" s="15"/>
      <c r="B153" s="253"/>
      <c r="C153" s="254"/>
      <c r="D153" s="233" t="s">
        <v>151</v>
      </c>
      <c r="E153" s="255" t="s">
        <v>18</v>
      </c>
      <c r="F153" s="256" t="s">
        <v>154</v>
      </c>
      <c r="G153" s="254"/>
      <c r="H153" s="257">
        <v>0.02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151</v>
      </c>
      <c r="AU153" s="263" t="s">
        <v>80</v>
      </c>
      <c r="AV153" s="15" t="s">
        <v>147</v>
      </c>
      <c r="AW153" s="15" t="s">
        <v>33</v>
      </c>
      <c r="AX153" s="15" t="s">
        <v>78</v>
      </c>
      <c r="AY153" s="263" t="s">
        <v>140</v>
      </c>
    </row>
    <row r="154" s="12" customFormat="1" ht="22.8" customHeight="1">
      <c r="A154" s="12"/>
      <c r="B154" s="198"/>
      <c r="C154" s="199"/>
      <c r="D154" s="200" t="s">
        <v>70</v>
      </c>
      <c r="E154" s="212" t="s">
        <v>163</v>
      </c>
      <c r="F154" s="212" t="s">
        <v>179</v>
      </c>
      <c r="G154" s="199"/>
      <c r="H154" s="199"/>
      <c r="I154" s="202"/>
      <c r="J154" s="213">
        <f>BK154</f>
        <v>0</v>
      </c>
      <c r="K154" s="199"/>
      <c r="L154" s="204"/>
      <c r="M154" s="205"/>
      <c r="N154" s="206"/>
      <c r="O154" s="206"/>
      <c r="P154" s="207">
        <f>SUM(P155:P160)</f>
        <v>0</v>
      </c>
      <c r="Q154" s="206"/>
      <c r="R154" s="207">
        <f>SUM(R155:R160)</f>
        <v>3.3301799999999995</v>
      </c>
      <c r="S154" s="206"/>
      <c r="T154" s="208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78</v>
      </c>
      <c r="AT154" s="210" t="s">
        <v>70</v>
      </c>
      <c r="AU154" s="210" t="s">
        <v>78</v>
      </c>
      <c r="AY154" s="209" t="s">
        <v>140</v>
      </c>
      <c r="BK154" s="211">
        <f>SUM(BK155:BK160)</f>
        <v>0</v>
      </c>
    </row>
    <row r="155" s="2" customFormat="1" ht="24.15" customHeight="1">
      <c r="A155" s="40"/>
      <c r="B155" s="41"/>
      <c r="C155" s="214" t="s">
        <v>236</v>
      </c>
      <c r="D155" s="214" t="s">
        <v>142</v>
      </c>
      <c r="E155" s="215" t="s">
        <v>1888</v>
      </c>
      <c r="F155" s="216" t="s">
        <v>1889</v>
      </c>
      <c r="G155" s="217" t="s">
        <v>145</v>
      </c>
      <c r="H155" s="218">
        <v>18.899999999999999</v>
      </c>
      <c r="I155" s="219"/>
      <c r="J155" s="218">
        <f>ROUND(I155*H155,2)</f>
        <v>0</v>
      </c>
      <c r="K155" s="216" t="s">
        <v>146</v>
      </c>
      <c r="L155" s="46"/>
      <c r="M155" s="220" t="s">
        <v>18</v>
      </c>
      <c r="N155" s="221" t="s">
        <v>42</v>
      </c>
      <c r="O155" s="86"/>
      <c r="P155" s="222">
        <f>O155*H155</f>
        <v>0</v>
      </c>
      <c r="Q155" s="222">
        <v>0.1762</v>
      </c>
      <c r="R155" s="222">
        <f>Q155*H155</f>
        <v>3.3301799999999995</v>
      </c>
      <c r="S155" s="222">
        <v>0</v>
      </c>
      <c r="T155" s="223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4" t="s">
        <v>147</v>
      </c>
      <c r="AT155" s="224" t="s">
        <v>142</v>
      </c>
      <c r="AU155" s="224" t="s">
        <v>80</v>
      </c>
      <c r="AY155" s="19" t="s">
        <v>140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9" t="s">
        <v>78</v>
      </c>
      <c r="BK155" s="225">
        <f>ROUND(I155*H155,2)</f>
        <v>0</v>
      </c>
      <c r="BL155" s="19" t="s">
        <v>147</v>
      </c>
      <c r="BM155" s="224" t="s">
        <v>1890</v>
      </c>
    </row>
    <row r="156" s="2" customFormat="1">
      <c r="A156" s="40"/>
      <c r="B156" s="41"/>
      <c r="C156" s="42"/>
      <c r="D156" s="226" t="s">
        <v>149</v>
      </c>
      <c r="E156" s="42"/>
      <c r="F156" s="227" t="s">
        <v>1891</v>
      </c>
      <c r="G156" s="42"/>
      <c r="H156" s="42"/>
      <c r="I156" s="228"/>
      <c r="J156" s="42"/>
      <c r="K156" s="42"/>
      <c r="L156" s="46"/>
      <c r="M156" s="229"/>
      <c r="N156" s="230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149</v>
      </c>
      <c r="AU156" s="19" t="s">
        <v>80</v>
      </c>
    </row>
    <row r="157" s="13" customFormat="1">
      <c r="A157" s="13"/>
      <c r="B157" s="231"/>
      <c r="C157" s="232"/>
      <c r="D157" s="233" t="s">
        <v>151</v>
      </c>
      <c r="E157" s="234" t="s">
        <v>18</v>
      </c>
      <c r="F157" s="235" t="s">
        <v>1521</v>
      </c>
      <c r="G157" s="232"/>
      <c r="H157" s="234" t="s">
        <v>18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151</v>
      </c>
      <c r="AU157" s="241" t="s">
        <v>80</v>
      </c>
      <c r="AV157" s="13" t="s">
        <v>78</v>
      </c>
      <c r="AW157" s="13" t="s">
        <v>33</v>
      </c>
      <c r="AX157" s="13" t="s">
        <v>71</v>
      </c>
      <c r="AY157" s="241" t="s">
        <v>140</v>
      </c>
    </row>
    <row r="158" s="14" customFormat="1">
      <c r="A158" s="14"/>
      <c r="B158" s="242"/>
      <c r="C158" s="243"/>
      <c r="D158" s="233" t="s">
        <v>151</v>
      </c>
      <c r="E158" s="244" t="s">
        <v>18</v>
      </c>
      <c r="F158" s="245" t="s">
        <v>1892</v>
      </c>
      <c r="G158" s="243"/>
      <c r="H158" s="246">
        <v>9.4499999999999993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151</v>
      </c>
      <c r="AU158" s="252" t="s">
        <v>80</v>
      </c>
      <c r="AV158" s="14" t="s">
        <v>80</v>
      </c>
      <c r="AW158" s="14" t="s">
        <v>33</v>
      </c>
      <c r="AX158" s="14" t="s">
        <v>71</v>
      </c>
      <c r="AY158" s="252" t="s">
        <v>140</v>
      </c>
    </row>
    <row r="159" s="14" customFormat="1">
      <c r="A159" s="14"/>
      <c r="B159" s="242"/>
      <c r="C159" s="243"/>
      <c r="D159" s="233" t="s">
        <v>151</v>
      </c>
      <c r="E159" s="244" t="s">
        <v>18</v>
      </c>
      <c r="F159" s="245" t="s">
        <v>1892</v>
      </c>
      <c r="G159" s="243"/>
      <c r="H159" s="246">
        <v>9.4499999999999993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151</v>
      </c>
      <c r="AU159" s="252" t="s">
        <v>80</v>
      </c>
      <c r="AV159" s="14" t="s">
        <v>80</v>
      </c>
      <c r="AW159" s="14" t="s">
        <v>33</v>
      </c>
      <c r="AX159" s="14" t="s">
        <v>71</v>
      </c>
      <c r="AY159" s="252" t="s">
        <v>140</v>
      </c>
    </row>
    <row r="160" s="15" customFormat="1">
      <c r="A160" s="15"/>
      <c r="B160" s="253"/>
      <c r="C160" s="254"/>
      <c r="D160" s="233" t="s">
        <v>151</v>
      </c>
      <c r="E160" s="255" t="s">
        <v>18</v>
      </c>
      <c r="F160" s="256" t="s">
        <v>154</v>
      </c>
      <c r="G160" s="254"/>
      <c r="H160" s="257">
        <v>18.899999999999999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151</v>
      </c>
      <c r="AU160" s="263" t="s">
        <v>80</v>
      </c>
      <c r="AV160" s="15" t="s">
        <v>147</v>
      </c>
      <c r="AW160" s="15" t="s">
        <v>33</v>
      </c>
      <c r="AX160" s="15" t="s">
        <v>78</v>
      </c>
      <c r="AY160" s="263" t="s">
        <v>140</v>
      </c>
    </row>
    <row r="161" s="12" customFormat="1" ht="22.8" customHeight="1">
      <c r="A161" s="12"/>
      <c r="B161" s="198"/>
      <c r="C161" s="199"/>
      <c r="D161" s="200" t="s">
        <v>70</v>
      </c>
      <c r="E161" s="212" t="s">
        <v>147</v>
      </c>
      <c r="F161" s="212" t="s">
        <v>246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SUM(P162:P191)</f>
        <v>0</v>
      </c>
      <c r="Q161" s="206"/>
      <c r="R161" s="207">
        <f>SUM(R162:R191)</f>
        <v>1.0286476999999998</v>
      </c>
      <c r="S161" s="206"/>
      <c r="T161" s="208">
        <f>SUM(T162:T191)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78</v>
      </c>
      <c r="AT161" s="210" t="s">
        <v>70</v>
      </c>
      <c r="AU161" s="210" t="s">
        <v>78</v>
      </c>
      <c r="AY161" s="209" t="s">
        <v>140</v>
      </c>
      <c r="BK161" s="211">
        <f>SUM(BK162:BK191)</f>
        <v>0</v>
      </c>
    </row>
    <row r="162" s="2" customFormat="1" ht="24.15" customHeight="1">
      <c r="A162" s="40"/>
      <c r="B162" s="41"/>
      <c r="C162" s="214" t="s">
        <v>247</v>
      </c>
      <c r="D162" s="214" t="s">
        <v>142</v>
      </c>
      <c r="E162" s="215" t="s">
        <v>1893</v>
      </c>
      <c r="F162" s="216" t="s">
        <v>1894</v>
      </c>
      <c r="G162" s="217" t="s">
        <v>171</v>
      </c>
      <c r="H162" s="218">
        <v>0.19</v>
      </c>
      <c r="I162" s="219"/>
      <c r="J162" s="218">
        <f>ROUND(I162*H162,2)</f>
        <v>0</v>
      </c>
      <c r="K162" s="216" t="s">
        <v>146</v>
      </c>
      <c r="L162" s="46"/>
      <c r="M162" s="220" t="s">
        <v>18</v>
      </c>
      <c r="N162" s="221" t="s">
        <v>42</v>
      </c>
      <c r="O162" s="86"/>
      <c r="P162" s="222">
        <f>O162*H162</f>
        <v>0</v>
      </c>
      <c r="Q162" s="222">
        <v>0.017090000000000001</v>
      </c>
      <c r="R162" s="222">
        <f>Q162*H162</f>
        <v>0.0032471000000000002</v>
      </c>
      <c r="S162" s="222">
        <v>0</v>
      </c>
      <c r="T162" s="223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4" t="s">
        <v>147</v>
      </c>
      <c r="AT162" s="224" t="s">
        <v>142</v>
      </c>
      <c r="AU162" s="224" t="s">
        <v>80</v>
      </c>
      <c r="AY162" s="19" t="s">
        <v>140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9" t="s">
        <v>78</v>
      </c>
      <c r="BK162" s="225">
        <f>ROUND(I162*H162,2)</f>
        <v>0</v>
      </c>
      <c r="BL162" s="19" t="s">
        <v>147</v>
      </c>
      <c r="BM162" s="224" t="s">
        <v>1895</v>
      </c>
    </row>
    <row r="163" s="2" customFormat="1">
      <c r="A163" s="40"/>
      <c r="B163" s="41"/>
      <c r="C163" s="42"/>
      <c r="D163" s="226" t="s">
        <v>149</v>
      </c>
      <c r="E163" s="42"/>
      <c r="F163" s="227" t="s">
        <v>1896</v>
      </c>
      <c r="G163" s="42"/>
      <c r="H163" s="42"/>
      <c r="I163" s="228"/>
      <c r="J163" s="42"/>
      <c r="K163" s="42"/>
      <c r="L163" s="46"/>
      <c r="M163" s="229"/>
      <c r="N163" s="230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149</v>
      </c>
      <c r="AU163" s="19" t="s">
        <v>80</v>
      </c>
    </row>
    <row r="164" s="14" customFormat="1">
      <c r="A164" s="14"/>
      <c r="B164" s="242"/>
      <c r="C164" s="243"/>
      <c r="D164" s="233" t="s">
        <v>151</v>
      </c>
      <c r="E164" s="244" t="s">
        <v>18</v>
      </c>
      <c r="F164" s="245" t="s">
        <v>1897</v>
      </c>
      <c r="G164" s="243"/>
      <c r="H164" s="246">
        <v>0.19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151</v>
      </c>
      <c r="AU164" s="252" t="s">
        <v>80</v>
      </c>
      <c r="AV164" s="14" t="s">
        <v>80</v>
      </c>
      <c r="AW164" s="14" t="s">
        <v>33</v>
      </c>
      <c r="AX164" s="14" t="s">
        <v>71</v>
      </c>
      <c r="AY164" s="252" t="s">
        <v>140</v>
      </c>
    </row>
    <row r="165" s="15" customFormat="1">
      <c r="A165" s="15"/>
      <c r="B165" s="253"/>
      <c r="C165" s="254"/>
      <c r="D165" s="233" t="s">
        <v>151</v>
      </c>
      <c r="E165" s="255" t="s">
        <v>18</v>
      </c>
      <c r="F165" s="256" t="s">
        <v>154</v>
      </c>
      <c r="G165" s="254"/>
      <c r="H165" s="257">
        <v>0.19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151</v>
      </c>
      <c r="AU165" s="263" t="s">
        <v>80</v>
      </c>
      <c r="AV165" s="15" t="s">
        <v>147</v>
      </c>
      <c r="AW165" s="15" t="s">
        <v>33</v>
      </c>
      <c r="AX165" s="15" t="s">
        <v>78</v>
      </c>
      <c r="AY165" s="263" t="s">
        <v>140</v>
      </c>
    </row>
    <row r="166" s="2" customFormat="1" ht="16.5" customHeight="1">
      <c r="A166" s="40"/>
      <c r="B166" s="41"/>
      <c r="C166" s="264" t="s">
        <v>254</v>
      </c>
      <c r="D166" s="264" t="s">
        <v>300</v>
      </c>
      <c r="E166" s="265" t="s">
        <v>1898</v>
      </c>
      <c r="F166" s="266" t="s">
        <v>1899</v>
      </c>
      <c r="G166" s="267" t="s">
        <v>171</v>
      </c>
      <c r="H166" s="268">
        <v>0.19</v>
      </c>
      <c r="I166" s="269"/>
      <c r="J166" s="268">
        <f>ROUND(I166*H166,2)</f>
        <v>0</v>
      </c>
      <c r="K166" s="266" t="s">
        <v>146</v>
      </c>
      <c r="L166" s="270"/>
      <c r="M166" s="271" t="s">
        <v>18</v>
      </c>
      <c r="N166" s="272" t="s">
        <v>42</v>
      </c>
      <c r="O166" s="86"/>
      <c r="P166" s="222">
        <f>O166*H166</f>
        <v>0</v>
      </c>
      <c r="Q166" s="222">
        <v>1</v>
      </c>
      <c r="R166" s="222">
        <f>Q166*H166</f>
        <v>0.19</v>
      </c>
      <c r="S166" s="222">
        <v>0</v>
      </c>
      <c r="T166" s="22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4" t="s">
        <v>217</v>
      </c>
      <c r="AT166" s="224" t="s">
        <v>300</v>
      </c>
      <c r="AU166" s="224" t="s">
        <v>80</v>
      </c>
      <c r="AY166" s="19" t="s">
        <v>140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9" t="s">
        <v>78</v>
      </c>
      <c r="BK166" s="225">
        <f>ROUND(I166*H166,2)</f>
        <v>0</v>
      </c>
      <c r="BL166" s="19" t="s">
        <v>147</v>
      </c>
      <c r="BM166" s="224" t="s">
        <v>1900</v>
      </c>
    </row>
    <row r="167" s="14" customFormat="1">
      <c r="A167" s="14"/>
      <c r="B167" s="242"/>
      <c r="C167" s="243"/>
      <c r="D167" s="233" t="s">
        <v>151</v>
      </c>
      <c r="E167" s="244" t="s">
        <v>18</v>
      </c>
      <c r="F167" s="245" t="s">
        <v>1897</v>
      </c>
      <c r="G167" s="243"/>
      <c r="H167" s="246">
        <v>0.19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151</v>
      </c>
      <c r="AU167" s="252" t="s">
        <v>80</v>
      </c>
      <c r="AV167" s="14" t="s">
        <v>80</v>
      </c>
      <c r="AW167" s="14" t="s">
        <v>33</v>
      </c>
      <c r="AX167" s="14" t="s">
        <v>71</v>
      </c>
      <c r="AY167" s="252" t="s">
        <v>140</v>
      </c>
    </row>
    <row r="168" s="15" customFormat="1">
      <c r="A168" s="15"/>
      <c r="B168" s="253"/>
      <c r="C168" s="254"/>
      <c r="D168" s="233" t="s">
        <v>151</v>
      </c>
      <c r="E168" s="255" t="s">
        <v>18</v>
      </c>
      <c r="F168" s="256" t="s">
        <v>154</v>
      </c>
      <c r="G168" s="254"/>
      <c r="H168" s="257">
        <v>0.19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3" t="s">
        <v>151</v>
      </c>
      <c r="AU168" s="263" t="s">
        <v>80</v>
      </c>
      <c r="AV168" s="15" t="s">
        <v>147</v>
      </c>
      <c r="AW168" s="15" t="s">
        <v>33</v>
      </c>
      <c r="AX168" s="15" t="s">
        <v>78</v>
      </c>
      <c r="AY168" s="263" t="s">
        <v>140</v>
      </c>
    </row>
    <row r="169" s="2" customFormat="1" ht="16.5" customHeight="1">
      <c r="A169" s="40"/>
      <c r="B169" s="41"/>
      <c r="C169" s="214" t="s">
        <v>260</v>
      </c>
      <c r="D169" s="214" t="s">
        <v>142</v>
      </c>
      <c r="E169" s="215" t="s">
        <v>1901</v>
      </c>
      <c r="F169" s="216" t="s">
        <v>1902</v>
      </c>
      <c r="G169" s="217" t="s">
        <v>157</v>
      </c>
      <c r="H169" s="218">
        <v>0.32000000000000001</v>
      </c>
      <c r="I169" s="219"/>
      <c r="J169" s="218">
        <f>ROUND(I169*H169,2)</f>
        <v>0</v>
      </c>
      <c r="K169" s="216" t="s">
        <v>146</v>
      </c>
      <c r="L169" s="46"/>
      <c r="M169" s="220" t="s">
        <v>18</v>
      </c>
      <c r="N169" s="221" t="s">
        <v>42</v>
      </c>
      <c r="O169" s="86"/>
      <c r="P169" s="222">
        <f>O169*H169</f>
        <v>0</v>
      </c>
      <c r="Q169" s="222">
        <v>2.5019800000000001</v>
      </c>
      <c r="R169" s="222">
        <f>Q169*H169</f>
        <v>0.80063360000000006</v>
      </c>
      <c r="S169" s="222">
        <v>0</v>
      </c>
      <c r="T169" s="223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4" t="s">
        <v>147</v>
      </c>
      <c r="AT169" s="224" t="s">
        <v>142</v>
      </c>
      <c r="AU169" s="224" t="s">
        <v>80</v>
      </c>
      <c r="AY169" s="19" t="s">
        <v>140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9" t="s">
        <v>78</v>
      </c>
      <c r="BK169" s="225">
        <f>ROUND(I169*H169,2)</f>
        <v>0</v>
      </c>
      <c r="BL169" s="19" t="s">
        <v>147</v>
      </c>
      <c r="BM169" s="224" t="s">
        <v>1903</v>
      </c>
    </row>
    <row r="170" s="2" customFormat="1">
      <c r="A170" s="40"/>
      <c r="B170" s="41"/>
      <c r="C170" s="42"/>
      <c r="D170" s="226" t="s">
        <v>149</v>
      </c>
      <c r="E170" s="42"/>
      <c r="F170" s="227" t="s">
        <v>1904</v>
      </c>
      <c r="G170" s="42"/>
      <c r="H170" s="42"/>
      <c r="I170" s="228"/>
      <c r="J170" s="42"/>
      <c r="K170" s="42"/>
      <c r="L170" s="46"/>
      <c r="M170" s="229"/>
      <c r="N170" s="230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149</v>
      </c>
      <c r="AU170" s="19" t="s">
        <v>80</v>
      </c>
    </row>
    <row r="171" s="13" customFormat="1">
      <c r="A171" s="13"/>
      <c r="B171" s="231"/>
      <c r="C171" s="232"/>
      <c r="D171" s="233" t="s">
        <v>151</v>
      </c>
      <c r="E171" s="234" t="s">
        <v>18</v>
      </c>
      <c r="F171" s="235" t="s">
        <v>1858</v>
      </c>
      <c r="G171" s="232"/>
      <c r="H171" s="234" t="s">
        <v>18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151</v>
      </c>
      <c r="AU171" s="241" t="s">
        <v>80</v>
      </c>
      <c r="AV171" s="13" t="s">
        <v>78</v>
      </c>
      <c r="AW171" s="13" t="s">
        <v>33</v>
      </c>
      <c r="AX171" s="13" t="s">
        <v>71</v>
      </c>
      <c r="AY171" s="241" t="s">
        <v>140</v>
      </c>
    </row>
    <row r="172" s="14" customFormat="1">
      <c r="A172" s="14"/>
      <c r="B172" s="242"/>
      <c r="C172" s="243"/>
      <c r="D172" s="233" t="s">
        <v>151</v>
      </c>
      <c r="E172" s="244" t="s">
        <v>18</v>
      </c>
      <c r="F172" s="245" t="s">
        <v>1905</v>
      </c>
      <c r="G172" s="243"/>
      <c r="H172" s="246">
        <v>0.16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151</v>
      </c>
      <c r="AU172" s="252" t="s">
        <v>80</v>
      </c>
      <c r="AV172" s="14" t="s">
        <v>80</v>
      </c>
      <c r="AW172" s="14" t="s">
        <v>33</v>
      </c>
      <c r="AX172" s="14" t="s">
        <v>71</v>
      </c>
      <c r="AY172" s="252" t="s">
        <v>140</v>
      </c>
    </row>
    <row r="173" s="14" customFormat="1">
      <c r="A173" s="14"/>
      <c r="B173" s="242"/>
      <c r="C173" s="243"/>
      <c r="D173" s="233" t="s">
        <v>151</v>
      </c>
      <c r="E173" s="244" t="s">
        <v>18</v>
      </c>
      <c r="F173" s="245" t="s">
        <v>1905</v>
      </c>
      <c r="G173" s="243"/>
      <c r="H173" s="246">
        <v>0.16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151</v>
      </c>
      <c r="AU173" s="252" t="s">
        <v>80</v>
      </c>
      <c r="AV173" s="14" t="s">
        <v>80</v>
      </c>
      <c r="AW173" s="14" t="s">
        <v>33</v>
      </c>
      <c r="AX173" s="14" t="s">
        <v>71</v>
      </c>
      <c r="AY173" s="252" t="s">
        <v>140</v>
      </c>
    </row>
    <row r="174" s="15" customFormat="1">
      <c r="A174" s="15"/>
      <c r="B174" s="253"/>
      <c r="C174" s="254"/>
      <c r="D174" s="233" t="s">
        <v>151</v>
      </c>
      <c r="E174" s="255" t="s">
        <v>18</v>
      </c>
      <c r="F174" s="256" t="s">
        <v>154</v>
      </c>
      <c r="G174" s="254"/>
      <c r="H174" s="257">
        <v>0.32000000000000001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151</v>
      </c>
      <c r="AU174" s="263" t="s">
        <v>80</v>
      </c>
      <c r="AV174" s="15" t="s">
        <v>147</v>
      </c>
      <c r="AW174" s="15" t="s">
        <v>33</v>
      </c>
      <c r="AX174" s="15" t="s">
        <v>78</v>
      </c>
      <c r="AY174" s="263" t="s">
        <v>140</v>
      </c>
    </row>
    <row r="175" s="2" customFormat="1" ht="16.5" customHeight="1">
      <c r="A175" s="40"/>
      <c r="B175" s="41"/>
      <c r="C175" s="214" t="s">
        <v>267</v>
      </c>
      <c r="D175" s="214" t="s">
        <v>142</v>
      </c>
      <c r="E175" s="215" t="s">
        <v>1906</v>
      </c>
      <c r="F175" s="216" t="s">
        <v>1907</v>
      </c>
      <c r="G175" s="217" t="s">
        <v>145</v>
      </c>
      <c r="H175" s="218">
        <v>2.3799999999999999</v>
      </c>
      <c r="I175" s="219"/>
      <c r="J175" s="218">
        <f>ROUND(I175*H175,2)</f>
        <v>0</v>
      </c>
      <c r="K175" s="216" t="s">
        <v>146</v>
      </c>
      <c r="L175" s="46"/>
      <c r="M175" s="220" t="s">
        <v>18</v>
      </c>
      <c r="N175" s="221" t="s">
        <v>42</v>
      </c>
      <c r="O175" s="86"/>
      <c r="P175" s="222">
        <f>O175*H175</f>
        <v>0</v>
      </c>
      <c r="Q175" s="222">
        <v>0.0057600000000000004</v>
      </c>
      <c r="R175" s="222">
        <f>Q175*H175</f>
        <v>0.0137088</v>
      </c>
      <c r="S175" s="222">
        <v>0</v>
      </c>
      <c r="T175" s="22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4" t="s">
        <v>147</v>
      </c>
      <c r="AT175" s="224" t="s">
        <v>142</v>
      </c>
      <c r="AU175" s="224" t="s">
        <v>80</v>
      </c>
      <c r="AY175" s="19" t="s">
        <v>140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9" t="s">
        <v>78</v>
      </c>
      <c r="BK175" s="225">
        <f>ROUND(I175*H175,2)</f>
        <v>0</v>
      </c>
      <c r="BL175" s="19" t="s">
        <v>147</v>
      </c>
      <c r="BM175" s="224" t="s">
        <v>1908</v>
      </c>
    </row>
    <row r="176" s="2" customFormat="1">
      <c r="A176" s="40"/>
      <c r="B176" s="41"/>
      <c r="C176" s="42"/>
      <c r="D176" s="226" t="s">
        <v>149</v>
      </c>
      <c r="E176" s="42"/>
      <c r="F176" s="227" t="s">
        <v>1909</v>
      </c>
      <c r="G176" s="42"/>
      <c r="H176" s="42"/>
      <c r="I176" s="228"/>
      <c r="J176" s="42"/>
      <c r="K176" s="42"/>
      <c r="L176" s="46"/>
      <c r="M176" s="229"/>
      <c r="N176" s="230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149</v>
      </c>
      <c r="AU176" s="19" t="s">
        <v>80</v>
      </c>
    </row>
    <row r="177" s="13" customFormat="1">
      <c r="A177" s="13"/>
      <c r="B177" s="231"/>
      <c r="C177" s="232"/>
      <c r="D177" s="233" t="s">
        <v>151</v>
      </c>
      <c r="E177" s="234" t="s">
        <v>18</v>
      </c>
      <c r="F177" s="235" t="s">
        <v>1858</v>
      </c>
      <c r="G177" s="232"/>
      <c r="H177" s="234" t="s">
        <v>18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151</v>
      </c>
      <c r="AU177" s="241" t="s">
        <v>80</v>
      </c>
      <c r="AV177" s="13" t="s">
        <v>78</v>
      </c>
      <c r="AW177" s="13" t="s">
        <v>33</v>
      </c>
      <c r="AX177" s="13" t="s">
        <v>71</v>
      </c>
      <c r="AY177" s="241" t="s">
        <v>140</v>
      </c>
    </row>
    <row r="178" s="14" customFormat="1">
      <c r="A178" s="14"/>
      <c r="B178" s="242"/>
      <c r="C178" s="243"/>
      <c r="D178" s="233" t="s">
        <v>151</v>
      </c>
      <c r="E178" s="244" t="s">
        <v>18</v>
      </c>
      <c r="F178" s="245" t="s">
        <v>1910</v>
      </c>
      <c r="G178" s="243"/>
      <c r="H178" s="246">
        <v>1.19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151</v>
      </c>
      <c r="AU178" s="252" t="s">
        <v>80</v>
      </c>
      <c r="AV178" s="14" t="s">
        <v>80</v>
      </c>
      <c r="AW178" s="14" t="s">
        <v>33</v>
      </c>
      <c r="AX178" s="14" t="s">
        <v>71</v>
      </c>
      <c r="AY178" s="252" t="s">
        <v>140</v>
      </c>
    </row>
    <row r="179" s="14" customFormat="1">
      <c r="A179" s="14"/>
      <c r="B179" s="242"/>
      <c r="C179" s="243"/>
      <c r="D179" s="233" t="s">
        <v>151</v>
      </c>
      <c r="E179" s="244" t="s">
        <v>18</v>
      </c>
      <c r="F179" s="245" t="s">
        <v>1911</v>
      </c>
      <c r="G179" s="243"/>
      <c r="H179" s="246">
        <v>1.19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151</v>
      </c>
      <c r="AU179" s="252" t="s">
        <v>80</v>
      </c>
      <c r="AV179" s="14" t="s">
        <v>80</v>
      </c>
      <c r="AW179" s="14" t="s">
        <v>33</v>
      </c>
      <c r="AX179" s="14" t="s">
        <v>71</v>
      </c>
      <c r="AY179" s="252" t="s">
        <v>140</v>
      </c>
    </row>
    <row r="180" s="15" customFormat="1">
      <c r="A180" s="15"/>
      <c r="B180" s="253"/>
      <c r="C180" s="254"/>
      <c r="D180" s="233" t="s">
        <v>151</v>
      </c>
      <c r="E180" s="255" t="s">
        <v>18</v>
      </c>
      <c r="F180" s="256" t="s">
        <v>154</v>
      </c>
      <c r="G180" s="254"/>
      <c r="H180" s="257">
        <v>2.3799999999999999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3" t="s">
        <v>151</v>
      </c>
      <c r="AU180" s="263" t="s">
        <v>80</v>
      </c>
      <c r="AV180" s="15" t="s">
        <v>147</v>
      </c>
      <c r="AW180" s="15" t="s">
        <v>33</v>
      </c>
      <c r="AX180" s="15" t="s">
        <v>78</v>
      </c>
      <c r="AY180" s="263" t="s">
        <v>140</v>
      </c>
    </row>
    <row r="181" s="2" customFormat="1" ht="16.5" customHeight="1">
      <c r="A181" s="40"/>
      <c r="B181" s="41"/>
      <c r="C181" s="214" t="s">
        <v>8</v>
      </c>
      <c r="D181" s="214" t="s">
        <v>142</v>
      </c>
      <c r="E181" s="215" t="s">
        <v>1912</v>
      </c>
      <c r="F181" s="216" t="s">
        <v>1913</v>
      </c>
      <c r="G181" s="217" t="s">
        <v>145</v>
      </c>
      <c r="H181" s="218">
        <v>2.3799999999999999</v>
      </c>
      <c r="I181" s="219"/>
      <c r="J181" s="218">
        <f>ROUND(I181*H181,2)</f>
        <v>0</v>
      </c>
      <c r="K181" s="216" t="s">
        <v>146</v>
      </c>
      <c r="L181" s="46"/>
      <c r="M181" s="220" t="s">
        <v>18</v>
      </c>
      <c r="N181" s="221" t="s">
        <v>42</v>
      </c>
      <c r="O181" s="86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4" t="s">
        <v>147</v>
      </c>
      <c r="AT181" s="224" t="s">
        <v>142</v>
      </c>
      <c r="AU181" s="224" t="s">
        <v>80</v>
      </c>
      <c r="AY181" s="19" t="s">
        <v>140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9" t="s">
        <v>78</v>
      </c>
      <c r="BK181" s="225">
        <f>ROUND(I181*H181,2)</f>
        <v>0</v>
      </c>
      <c r="BL181" s="19" t="s">
        <v>147</v>
      </c>
      <c r="BM181" s="224" t="s">
        <v>1914</v>
      </c>
    </row>
    <row r="182" s="2" customFormat="1">
      <c r="A182" s="40"/>
      <c r="B182" s="41"/>
      <c r="C182" s="42"/>
      <c r="D182" s="226" t="s">
        <v>149</v>
      </c>
      <c r="E182" s="42"/>
      <c r="F182" s="227" t="s">
        <v>1915</v>
      </c>
      <c r="G182" s="42"/>
      <c r="H182" s="42"/>
      <c r="I182" s="228"/>
      <c r="J182" s="42"/>
      <c r="K182" s="42"/>
      <c r="L182" s="46"/>
      <c r="M182" s="229"/>
      <c r="N182" s="230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149</v>
      </c>
      <c r="AU182" s="19" t="s">
        <v>80</v>
      </c>
    </row>
    <row r="183" s="13" customFormat="1">
      <c r="A183" s="13"/>
      <c r="B183" s="231"/>
      <c r="C183" s="232"/>
      <c r="D183" s="233" t="s">
        <v>151</v>
      </c>
      <c r="E183" s="234" t="s">
        <v>18</v>
      </c>
      <c r="F183" s="235" t="s">
        <v>1858</v>
      </c>
      <c r="G183" s="232"/>
      <c r="H183" s="234" t="s">
        <v>18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151</v>
      </c>
      <c r="AU183" s="241" t="s">
        <v>80</v>
      </c>
      <c r="AV183" s="13" t="s">
        <v>78</v>
      </c>
      <c r="AW183" s="13" t="s">
        <v>33</v>
      </c>
      <c r="AX183" s="13" t="s">
        <v>71</v>
      </c>
      <c r="AY183" s="241" t="s">
        <v>140</v>
      </c>
    </row>
    <row r="184" s="14" customFormat="1">
      <c r="A184" s="14"/>
      <c r="B184" s="242"/>
      <c r="C184" s="243"/>
      <c r="D184" s="233" t="s">
        <v>151</v>
      </c>
      <c r="E184" s="244" t="s">
        <v>18</v>
      </c>
      <c r="F184" s="245" t="s">
        <v>1910</v>
      </c>
      <c r="G184" s="243"/>
      <c r="H184" s="246">
        <v>1.19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151</v>
      </c>
      <c r="AU184" s="252" t="s">
        <v>80</v>
      </c>
      <c r="AV184" s="14" t="s">
        <v>80</v>
      </c>
      <c r="AW184" s="14" t="s">
        <v>33</v>
      </c>
      <c r="AX184" s="14" t="s">
        <v>71</v>
      </c>
      <c r="AY184" s="252" t="s">
        <v>140</v>
      </c>
    </row>
    <row r="185" s="14" customFormat="1">
      <c r="A185" s="14"/>
      <c r="B185" s="242"/>
      <c r="C185" s="243"/>
      <c r="D185" s="233" t="s">
        <v>151</v>
      </c>
      <c r="E185" s="244" t="s">
        <v>18</v>
      </c>
      <c r="F185" s="245" t="s">
        <v>1911</v>
      </c>
      <c r="G185" s="243"/>
      <c r="H185" s="246">
        <v>1.19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151</v>
      </c>
      <c r="AU185" s="252" t="s">
        <v>80</v>
      </c>
      <c r="AV185" s="14" t="s">
        <v>80</v>
      </c>
      <c r="AW185" s="14" t="s">
        <v>33</v>
      </c>
      <c r="AX185" s="14" t="s">
        <v>71</v>
      </c>
      <c r="AY185" s="252" t="s">
        <v>140</v>
      </c>
    </row>
    <row r="186" s="15" customFormat="1">
      <c r="A186" s="15"/>
      <c r="B186" s="253"/>
      <c r="C186" s="254"/>
      <c r="D186" s="233" t="s">
        <v>151</v>
      </c>
      <c r="E186" s="255" t="s">
        <v>18</v>
      </c>
      <c r="F186" s="256" t="s">
        <v>154</v>
      </c>
      <c r="G186" s="254"/>
      <c r="H186" s="257">
        <v>2.3799999999999999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3" t="s">
        <v>151</v>
      </c>
      <c r="AU186" s="263" t="s">
        <v>80</v>
      </c>
      <c r="AV186" s="15" t="s">
        <v>147</v>
      </c>
      <c r="AW186" s="15" t="s">
        <v>33</v>
      </c>
      <c r="AX186" s="15" t="s">
        <v>78</v>
      </c>
      <c r="AY186" s="263" t="s">
        <v>140</v>
      </c>
    </row>
    <row r="187" s="2" customFormat="1" ht="16.5" customHeight="1">
      <c r="A187" s="40"/>
      <c r="B187" s="41"/>
      <c r="C187" s="214" t="s">
        <v>281</v>
      </c>
      <c r="D187" s="214" t="s">
        <v>142</v>
      </c>
      <c r="E187" s="215" t="s">
        <v>1916</v>
      </c>
      <c r="F187" s="216" t="s">
        <v>1917</v>
      </c>
      <c r="G187" s="217" t="s">
        <v>171</v>
      </c>
      <c r="H187" s="218">
        <v>0.02</v>
      </c>
      <c r="I187" s="219"/>
      <c r="J187" s="218">
        <f>ROUND(I187*H187,2)</f>
        <v>0</v>
      </c>
      <c r="K187" s="216" t="s">
        <v>146</v>
      </c>
      <c r="L187" s="46"/>
      <c r="M187" s="220" t="s">
        <v>18</v>
      </c>
      <c r="N187" s="221" t="s">
        <v>42</v>
      </c>
      <c r="O187" s="86"/>
      <c r="P187" s="222">
        <f>O187*H187</f>
        <v>0</v>
      </c>
      <c r="Q187" s="222">
        <v>1.05291</v>
      </c>
      <c r="R187" s="222">
        <f>Q187*H187</f>
        <v>0.021058199999999999</v>
      </c>
      <c r="S187" s="222">
        <v>0</v>
      </c>
      <c r="T187" s="22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4" t="s">
        <v>147</v>
      </c>
      <c r="AT187" s="224" t="s">
        <v>142</v>
      </c>
      <c r="AU187" s="224" t="s">
        <v>80</v>
      </c>
      <c r="AY187" s="19" t="s">
        <v>140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9" t="s">
        <v>78</v>
      </c>
      <c r="BK187" s="225">
        <f>ROUND(I187*H187,2)</f>
        <v>0</v>
      </c>
      <c r="BL187" s="19" t="s">
        <v>147</v>
      </c>
      <c r="BM187" s="224" t="s">
        <v>1918</v>
      </c>
    </row>
    <row r="188" s="2" customFormat="1">
      <c r="A188" s="40"/>
      <c r="B188" s="41"/>
      <c r="C188" s="42"/>
      <c r="D188" s="226" t="s">
        <v>149</v>
      </c>
      <c r="E188" s="42"/>
      <c r="F188" s="227" t="s">
        <v>1919</v>
      </c>
      <c r="G188" s="42"/>
      <c r="H188" s="42"/>
      <c r="I188" s="228"/>
      <c r="J188" s="42"/>
      <c r="K188" s="42"/>
      <c r="L188" s="46"/>
      <c r="M188" s="229"/>
      <c r="N188" s="230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149</v>
      </c>
      <c r="AU188" s="19" t="s">
        <v>80</v>
      </c>
    </row>
    <row r="189" s="13" customFormat="1">
      <c r="A189" s="13"/>
      <c r="B189" s="231"/>
      <c r="C189" s="232"/>
      <c r="D189" s="233" t="s">
        <v>151</v>
      </c>
      <c r="E189" s="234" t="s">
        <v>18</v>
      </c>
      <c r="F189" s="235" t="s">
        <v>1858</v>
      </c>
      <c r="G189" s="232"/>
      <c r="H189" s="234" t="s">
        <v>18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151</v>
      </c>
      <c r="AU189" s="241" t="s">
        <v>80</v>
      </c>
      <c r="AV189" s="13" t="s">
        <v>78</v>
      </c>
      <c r="AW189" s="13" t="s">
        <v>33</v>
      </c>
      <c r="AX189" s="13" t="s">
        <v>71</v>
      </c>
      <c r="AY189" s="241" t="s">
        <v>140</v>
      </c>
    </row>
    <row r="190" s="14" customFormat="1">
      <c r="A190" s="14"/>
      <c r="B190" s="242"/>
      <c r="C190" s="243"/>
      <c r="D190" s="233" t="s">
        <v>151</v>
      </c>
      <c r="E190" s="244" t="s">
        <v>18</v>
      </c>
      <c r="F190" s="245" t="s">
        <v>1920</v>
      </c>
      <c r="G190" s="243"/>
      <c r="H190" s="246">
        <v>0.02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151</v>
      </c>
      <c r="AU190" s="252" t="s">
        <v>80</v>
      </c>
      <c r="AV190" s="14" t="s">
        <v>80</v>
      </c>
      <c r="AW190" s="14" t="s">
        <v>33</v>
      </c>
      <c r="AX190" s="14" t="s">
        <v>71</v>
      </c>
      <c r="AY190" s="252" t="s">
        <v>140</v>
      </c>
    </row>
    <row r="191" s="15" customFormat="1">
      <c r="A191" s="15"/>
      <c r="B191" s="253"/>
      <c r="C191" s="254"/>
      <c r="D191" s="233" t="s">
        <v>151</v>
      </c>
      <c r="E191" s="255" t="s">
        <v>18</v>
      </c>
      <c r="F191" s="256" t="s">
        <v>154</v>
      </c>
      <c r="G191" s="254"/>
      <c r="H191" s="257">
        <v>0.02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3" t="s">
        <v>151</v>
      </c>
      <c r="AU191" s="263" t="s">
        <v>80</v>
      </c>
      <c r="AV191" s="15" t="s">
        <v>147</v>
      </c>
      <c r="AW191" s="15" t="s">
        <v>33</v>
      </c>
      <c r="AX191" s="15" t="s">
        <v>78</v>
      </c>
      <c r="AY191" s="263" t="s">
        <v>140</v>
      </c>
    </row>
    <row r="192" s="12" customFormat="1" ht="22.8" customHeight="1">
      <c r="A192" s="12"/>
      <c r="B192" s="198"/>
      <c r="C192" s="199"/>
      <c r="D192" s="200" t="s">
        <v>70</v>
      </c>
      <c r="E192" s="212" t="s">
        <v>174</v>
      </c>
      <c r="F192" s="212" t="s">
        <v>259</v>
      </c>
      <c r="G192" s="199"/>
      <c r="H192" s="199"/>
      <c r="I192" s="202"/>
      <c r="J192" s="213">
        <f>BK192</f>
        <v>0</v>
      </c>
      <c r="K192" s="199"/>
      <c r="L192" s="204"/>
      <c r="M192" s="205"/>
      <c r="N192" s="206"/>
      <c r="O192" s="206"/>
      <c r="P192" s="207">
        <f>SUM(P193:P219)</f>
        <v>0</v>
      </c>
      <c r="Q192" s="206"/>
      <c r="R192" s="207">
        <f>SUM(R193:R219)</f>
        <v>5.5526109999999997</v>
      </c>
      <c r="S192" s="206"/>
      <c r="T192" s="208">
        <f>SUM(T193:T219)</f>
        <v>2.3660000000000001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9" t="s">
        <v>78</v>
      </c>
      <c r="AT192" s="210" t="s">
        <v>70</v>
      </c>
      <c r="AU192" s="210" t="s">
        <v>78</v>
      </c>
      <c r="AY192" s="209" t="s">
        <v>140</v>
      </c>
      <c r="BK192" s="211">
        <f>SUM(BK193:BK219)</f>
        <v>0</v>
      </c>
    </row>
    <row r="193" s="2" customFormat="1" ht="37.8" customHeight="1">
      <c r="A193" s="40"/>
      <c r="B193" s="41"/>
      <c r="C193" s="214" t="s">
        <v>288</v>
      </c>
      <c r="D193" s="214" t="s">
        <v>142</v>
      </c>
      <c r="E193" s="215" t="s">
        <v>261</v>
      </c>
      <c r="F193" s="216" t="s">
        <v>262</v>
      </c>
      <c r="G193" s="217" t="s">
        <v>145</v>
      </c>
      <c r="H193" s="218">
        <v>9.0999999999999996</v>
      </c>
      <c r="I193" s="219"/>
      <c r="J193" s="218">
        <f>ROUND(I193*H193,2)</f>
        <v>0</v>
      </c>
      <c r="K193" s="216" t="s">
        <v>146</v>
      </c>
      <c r="L193" s="46"/>
      <c r="M193" s="220" t="s">
        <v>18</v>
      </c>
      <c r="N193" s="221" t="s">
        <v>42</v>
      </c>
      <c r="O193" s="86"/>
      <c r="P193" s="222">
        <f>O193*H193</f>
        <v>0</v>
      </c>
      <c r="Q193" s="222">
        <v>0</v>
      </c>
      <c r="R193" s="222">
        <f>Q193*H193</f>
        <v>0</v>
      </c>
      <c r="S193" s="222">
        <v>0.26000000000000001</v>
      </c>
      <c r="T193" s="223">
        <f>S193*H193</f>
        <v>2.3660000000000001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4" t="s">
        <v>147</v>
      </c>
      <c r="AT193" s="224" t="s">
        <v>142</v>
      </c>
      <c r="AU193" s="224" t="s">
        <v>80</v>
      </c>
      <c r="AY193" s="19" t="s">
        <v>140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9" t="s">
        <v>78</v>
      </c>
      <c r="BK193" s="225">
        <f>ROUND(I193*H193,2)</f>
        <v>0</v>
      </c>
      <c r="BL193" s="19" t="s">
        <v>147</v>
      </c>
      <c r="BM193" s="224" t="s">
        <v>1921</v>
      </c>
    </row>
    <row r="194" s="2" customFormat="1">
      <c r="A194" s="40"/>
      <c r="B194" s="41"/>
      <c r="C194" s="42"/>
      <c r="D194" s="226" t="s">
        <v>149</v>
      </c>
      <c r="E194" s="42"/>
      <c r="F194" s="227" t="s">
        <v>264</v>
      </c>
      <c r="G194" s="42"/>
      <c r="H194" s="42"/>
      <c r="I194" s="228"/>
      <c r="J194" s="42"/>
      <c r="K194" s="42"/>
      <c r="L194" s="46"/>
      <c r="M194" s="229"/>
      <c r="N194" s="230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149</v>
      </c>
      <c r="AU194" s="19" t="s">
        <v>80</v>
      </c>
    </row>
    <row r="195" s="13" customFormat="1">
      <c r="A195" s="13"/>
      <c r="B195" s="231"/>
      <c r="C195" s="232"/>
      <c r="D195" s="233" t="s">
        <v>151</v>
      </c>
      <c r="E195" s="234" t="s">
        <v>18</v>
      </c>
      <c r="F195" s="235" t="s">
        <v>160</v>
      </c>
      <c r="G195" s="232"/>
      <c r="H195" s="234" t="s">
        <v>18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151</v>
      </c>
      <c r="AU195" s="241" t="s">
        <v>80</v>
      </c>
      <c r="AV195" s="13" t="s">
        <v>78</v>
      </c>
      <c r="AW195" s="13" t="s">
        <v>33</v>
      </c>
      <c r="AX195" s="13" t="s">
        <v>71</v>
      </c>
      <c r="AY195" s="241" t="s">
        <v>140</v>
      </c>
    </row>
    <row r="196" s="13" customFormat="1">
      <c r="A196" s="13"/>
      <c r="B196" s="231"/>
      <c r="C196" s="232"/>
      <c r="D196" s="233" t="s">
        <v>151</v>
      </c>
      <c r="E196" s="234" t="s">
        <v>18</v>
      </c>
      <c r="F196" s="235" t="s">
        <v>1922</v>
      </c>
      <c r="G196" s="232"/>
      <c r="H196" s="234" t="s">
        <v>18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151</v>
      </c>
      <c r="AU196" s="241" t="s">
        <v>80</v>
      </c>
      <c r="AV196" s="13" t="s">
        <v>78</v>
      </c>
      <c r="AW196" s="13" t="s">
        <v>33</v>
      </c>
      <c r="AX196" s="13" t="s">
        <v>71</v>
      </c>
      <c r="AY196" s="241" t="s">
        <v>140</v>
      </c>
    </row>
    <row r="197" s="14" customFormat="1">
      <c r="A197" s="14"/>
      <c r="B197" s="242"/>
      <c r="C197" s="243"/>
      <c r="D197" s="233" t="s">
        <v>151</v>
      </c>
      <c r="E197" s="244" t="s">
        <v>18</v>
      </c>
      <c r="F197" s="245" t="s">
        <v>1923</v>
      </c>
      <c r="G197" s="243"/>
      <c r="H197" s="246">
        <v>9.0999999999999996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151</v>
      </c>
      <c r="AU197" s="252" t="s">
        <v>80</v>
      </c>
      <c r="AV197" s="14" t="s">
        <v>80</v>
      </c>
      <c r="AW197" s="14" t="s">
        <v>33</v>
      </c>
      <c r="AX197" s="14" t="s">
        <v>71</v>
      </c>
      <c r="AY197" s="252" t="s">
        <v>140</v>
      </c>
    </row>
    <row r="198" s="15" customFormat="1">
      <c r="A198" s="15"/>
      <c r="B198" s="253"/>
      <c r="C198" s="254"/>
      <c r="D198" s="233" t="s">
        <v>151</v>
      </c>
      <c r="E198" s="255" t="s">
        <v>18</v>
      </c>
      <c r="F198" s="256" t="s">
        <v>154</v>
      </c>
      <c r="G198" s="254"/>
      <c r="H198" s="257">
        <v>9.0999999999999996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3" t="s">
        <v>151</v>
      </c>
      <c r="AU198" s="263" t="s">
        <v>80</v>
      </c>
      <c r="AV198" s="15" t="s">
        <v>147</v>
      </c>
      <c r="AW198" s="15" t="s">
        <v>33</v>
      </c>
      <c r="AX198" s="15" t="s">
        <v>78</v>
      </c>
      <c r="AY198" s="263" t="s">
        <v>140</v>
      </c>
    </row>
    <row r="199" s="2" customFormat="1" ht="24.15" customHeight="1">
      <c r="A199" s="40"/>
      <c r="B199" s="41"/>
      <c r="C199" s="214" t="s">
        <v>293</v>
      </c>
      <c r="D199" s="214" t="s">
        <v>142</v>
      </c>
      <c r="E199" s="215" t="s">
        <v>268</v>
      </c>
      <c r="F199" s="216" t="s">
        <v>269</v>
      </c>
      <c r="G199" s="217" t="s">
        <v>145</v>
      </c>
      <c r="H199" s="218">
        <v>16.149999999999999</v>
      </c>
      <c r="I199" s="219"/>
      <c r="J199" s="218">
        <f>ROUND(I199*H199,2)</f>
        <v>0</v>
      </c>
      <c r="K199" s="216" t="s">
        <v>146</v>
      </c>
      <c r="L199" s="46"/>
      <c r="M199" s="220" t="s">
        <v>18</v>
      </c>
      <c r="N199" s="221" t="s">
        <v>42</v>
      </c>
      <c r="O199" s="86"/>
      <c r="P199" s="222">
        <f>O199*H199</f>
        <v>0</v>
      </c>
      <c r="Q199" s="222">
        <v>0.16192000000000001</v>
      </c>
      <c r="R199" s="222">
        <f>Q199*H199</f>
        <v>2.615008</v>
      </c>
      <c r="S199" s="222">
        <v>0</v>
      </c>
      <c r="T199" s="223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4" t="s">
        <v>147</v>
      </c>
      <c r="AT199" s="224" t="s">
        <v>142</v>
      </c>
      <c r="AU199" s="224" t="s">
        <v>80</v>
      </c>
      <c r="AY199" s="19" t="s">
        <v>140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9" t="s">
        <v>78</v>
      </c>
      <c r="BK199" s="225">
        <f>ROUND(I199*H199,2)</f>
        <v>0</v>
      </c>
      <c r="BL199" s="19" t="s">
        <v>147</v>
      </c>
      <c r="BM199" s="224" t="s">
        <v>1924</v>
      </c>
    </row>
    <row r="200" s="2" customFormat="1">
      <c r="A200" s="40"/>
      <c r="B200" s="41"/>
      <c r="C200" s="42"/>
      <c r="D200" s="226" t="s">
        <v>149</v>
      </c>
      <c r="E200" s="42"/>
      <c r="F200" s="227" t="s">
        <v>271</v>
      </c>
      <c r="G200" s="42"/>
      <c r="H200" s="42"/>
      <c r="I200" s="228"/>
      <c r="J200" s="42"/>
      <c r="K200" s="42"/>
      <c r="L200" s="46"/>
      <c r="M200" s="229"/>
      <c r="N200" s="230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149</v>
      </c>
      <c r="AU200" s="19" t="s">
        <v>80</v>
      </c>
    </row>
    <row r="201" s="13" customFormat="1">
      <c r="A201" s="13"/>
      <c r="B201" s="231"/>
      <c r="C201" s="232"/>
      <c r="D201" s="233" t="s">
        <v>151</v>
      </c>
      <c r="E201" s="234" t="s">
        <v>18</v>
      </c>
      <c r="F201" s="235" t="s">
        <v>272</v>
      </c>
      <c r="G201" s="232"/>
      <c r="H201" s="234" t="s">
        <v>18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151</v>
      </c>
      <c r="AU201" s="241" t="s">
        <v>80</v>
      </c>
      <c r="AV201" s="13" t="s">
        <v>78</v>
      </c>
      <c r="AW201" s="13" t="s">
        <v>33</v>
      </c>
      <c r="AX201" s="13" t="s">
        <v>71</v>
      </c>
      <c r="AY201" s="241" t="s">
        <v>140</v>
      </c>
    </row>
    <row r="202" s="13" customFormat="1">
      <c r="A202" s="13"/>
      <c r="B202" s="231"/>
      <c r="C202" s="232"/>
      <c r="D202" s="233" t="s">
        <v>151</v>
      </c>
      <c r="E202" s="234" t="s">
        <v>18</v>
      </c>
      <c r="F202" s="235" t="s">
        <v>1858</v>
      </c>
      <c r="G202" s="232"/>
      <c r="H202" s="234" t="s">
        <v>18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151</v>
      </c>
      <c r="AU202" s="241" t="s">
        <v>80</v>
      </c>
      <c r="AV202" s="13" t="s">
        <v>78</v>
      </c>
      <c r="AW202" s="13" t="s">
        <v>33</v>
      </c>
      <c r="AX202" s="13" t="s">
        <v>71</v>
      </c>
      <c r="AY202" s="241" t="s">
        <v>140</v>
      </c>
    </row>
    <row r="203" s="14" customFormat="1">
      <c r="A203" s="14"/>
      <c r="B203" s="242"/>
      <c r="C203" s="243"/>
      <c r="D203" s="233" t="s">
        <v>151</v>
      </c>
      <c r="E203" s="244" t="s">
        <v>18</v>
      </c>
      <c r="F203" s="245" t="s">
        <v>1925</v>
      </c>
      <c r="G203" s="243"/>
      <c r="H203" s="246">
        <v>19.75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151</v>
      </c>
      <c r="AU203" s="252" t="s">
        <v>80</v>
      </c>
      <c r="AV203" s="14" t="s">
        <v>80</v>
      </c>
      <c r="AW203" s="14" t="s">
        <v>33</v>
      </c>
      <c r="AX203" s="14" t="s">
        <v>71</v>
      </c>
      <c r="AY203" s="252" t="s">
        <v>140</v>
      </c>
    </row>
    <row r="204" s="14" customFormat="1">
      <c r="A204" s="14"/>
      <c r="B204" s="242"/>
      <c r="C204" s="243"/>
      <c r="D204" s="233" t="s">
        <v>151</v>
      </c>
      <c r="E204" s="244" t="s">
        <v>18</v>
      </c>
      <c r="F204" s="245" t="s">
        <v>1926</v>
      </c>
      <c r="G204" s="243"/>
      <c r="H204" s="246">
        <v>-3.6000000000000001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151</v>
      </c>
      <c r="AU204" s="252" t="s">
        <v>80</v>
      </c>
      <c r="AV204" s="14" t="s">
        <v>80</v>
      </c>
      <c r="AW204" s="14" t="s">
        <v>33</v>
      </c>
      <c r="AX204" s="14" t="s">
        <v>71</v>
      </c>
      <c r="AY204" s="252" t="s">
        <v>140</v>
      </c>
    </row>
    <row r="205" s="15" customFormat="1">
      <c r="A205" s="15"/>
      <c r="B205" s="253"/>
      <c r="C205" s="254"/>
      <c r="D205" s="233" t="s">
        <v>151</v>
      </c>
      <c r="E205" s="255" t="s">
        <v>18</v>
      </c>
      <c r="F205" s="256" t="s">
        <v>154</v>
      </c>
      <c r="G205" s="254"/>
      <c r="H205" s="257">
        <v>16.149999999999999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3" t="s">
        <v>151</v>
      </c>
      <c r="AU205" s="263" t="s">
        <v>80</v>
      </c>
      <c r="AV205" s="15" t="s">
        <v>147</v>
      </c>
      <c r="AW205" s="15" t="s">
        <v>33</v>
      </c>
      <c r="AX205" s="15" t="s">
        <v>78</v>
      </c>
      <c r="AY205" s="263" t="s">
        <v>140</v>
      </c>
    </row>
    <row r="206" s="2" customFormat="1" ht="37.8" customHeight="1">
      <c r="A206" s="40"/>
      <c r="B206" s="41"/>
      <c r="C206" s="214" t="s">
        <v>299</v>
      </c>
      <c r="D206" s="214" t="s">
        <v>142</v>
      </c>
      <c r="E206" s="215" t="s">
        <v>294</v>
      </c>
      <c r="F206" s="216" t="s">
        <v>295</v>
      </c>
      <c r="G206" s="217" t="s">
        <v>145</v>
      </c>
      <c r="H206" s="218">
        <v>16.149999999999999</v>
      </c>
      <c r="I206" s="219"/>
      <c r="J206" s="218">
        <f>ROUND(I206*H206,2)</f>
        <v>0</v>
      </c>
      <c r="K206" s="216" t="s">
        <v>146</v>
      </c>
      <c r="L206" s="46"/>
      <c r="M206" s="220" t="s">
        <v>18</v>
      </c>
      <c r="N206" s="221" t="s">
        <v>42</v>
      </c>
      <c r="O206" s="86"/>
      <c r="P206" s="222">
        <f>O206*H206</f>
        <v>0</v>
      </c>
      <c r="Q206" s="222">
        <v>0.089219999999999994</v>
      </c>
      <c r="R206" s="222">
        <f>Q206*H206</f>
        <v>1.4409029999999998</v>
      </c>
      <c r="S206" s="222">
        <v>0</v>
      </c>
      <c r="T206" s="223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4" t="s">
        <v>147</v>
      </c>
      <c r="AT206" s="224" t="s">
        <v>142</v>
      </c>
      <c r="AU206" s="224" t="s">
        <v>80</v>
      </c>
      <c r="AY206" s="19" t="s">
        <v>140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9" t="s">
        <v>78</v>
      </c>
      <c r="BK206" s="225">
        <f>ROUND(I206*H206,2)</f>
        <v>0</v>
      </c>
      <c r="BL206" s="19" t="s">
        <v>147</v>
      </c>
      <c r="BM206" s="224" t="s">
        <v>1927</v>
      </c>
    </row>
    <row r="207" s="2" customFormat="1">
      <c r="A207" s="40"/>
      <c r="B207" s="41"/>
      <c r="C207" s="42"/>
      <c r="D207" s="226" t="s">
        <v>149</v>
      </c>
      <c r="E207" s="42"/>
      <c r="F207" s="227" t="s">
        <v>297</v>
      </c>
      <c r="G207" s="42"/>
      <c r="H207" s="42"/>
      <c r="I207" s="228"/>
      <c r="J207" s="42"/>
      <c r="K207" s="42"/>
      <c r="L207" s="46"/>
      <c r="M207" s="229"/>
      <c r="N207" s="230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149</v>
      </c>
      <c r="AU207" s="19" t="s">
        <v>80</v>
      </c>
    </row>
    <row r="208" s="13" customFormat="1">
      <c r="A208" s="13"/>
      <c r="B208" s="231"/>
      <c r="C208" s="232"/>
      <c r="D208" s="233" t="s">
        <v>151</v>
      </c>
      <c r="E208" s="234" t="s">
        <v>18</v>
      </c>
      <c r="F208" s="235" t="s">
        <v>272</v>
      </c>
      <c r="G208" s="232"/>
      <c r="H208" s="234" t="s">
        <v>18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151</v>
      </c>
      <c r="AU208" s="241" t="s">
        <v>80</v>
      </c>
      <c r="AV208" s="13" t="s">
        <v>78</v>
      </c>
      <c r="AW208" s="13" t="s">
        <v>33</v>
      </c>
      <c r="AX208" s="13" t="s">
        <v>71</v>
      </c>
      <c r="AY208" s="241" t="s">
        <v>140</v>
      </c>
    </row>
    <row r="209" s="13" customFormat="1">
      <c r="A209" s="13"/>
      <c r="B209" s="231"/>
      <c r="C209" s="232"/>
      <c r="D209" s="233" t="s">
        <v>151</v>
      </c>
      <c r="E209" s="234" t="s">
        <v>18</v>
      </c>
      <c r="F209" s="235" t="s">
        <v>1858</v>
      </c>
      <c r="G209" s="232"/>
      <c r="H209" s="234" t="s">
        <v>18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151</v>
      </c>
      <c r="AU209" s="241" t="s">
        <v>80</v>
      </c>
      <c r="AV209" s="13" t="s">
        <v>78</v>
      </c>
      <c r="AW209" s="13" t="s">
        <v>33</v>
      </c>
      <c r="AX209" s="13" t="s">
        <v>71</v>
      </c>
      <c r="AY209" s="241" t="s">
        <v>140</v>
      </c>
    </row>
    <row r="210" s="14" customFormat="1">
      <c r="A210" s="14"/>
      <c r="B210" s="242"/>
      <c r="C210" s="243"/>
      <c r="D210" s="233" t="s">
        <v>151</v>
      </c>
      <c r="E210" s="244" t="s">
        <v>18</v>
      </c>
      <c r="F210" s="245" t="s">
        <v>1925</v>
      </c>
      <c r="G210" s="243"/>
      <c r="H210" s="246">
        <v>19.75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151</v>
      </c>
      <c r="AU210" s="252" t="s">
        <v>80</v>
      </c>
      <c r="AV210" s="14" t="s">
        <v>80</v>
      </c>
      <c r="AW210" s="14" t="s">
        <v>33</v>
      </c>
      <c r="AX210" s="14" t="s">
        <v>71</v>
      </c>
      <c r="AY210" s="252" t="s">
        <v>140</v>
      </c>
    </row>
    <row r="211" s="14" customFormat="1">
      <c r="A211" s="14"/>
      <c r="B211" s="242"/>
      <c r="C211" s="243"/>
      <c r="D211" s="233" t="s">
        <v>151</v>
      </c>
      <c r="E211" s="244" t="s">
        <v>18</v>
      </c>
      <c r="F211" s="245" t="s">
        <v>1926</v>
      </c>
      <c r="G211" s="243"/>
      <c r="H211" s="246">
        <v>-3.6000000000000001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151</v>
      </c>
      <c r="AU211" s="252" t="s">
        <v>80</v>
      </c>
      <c r="AV211" s="14" t="s">
        <v>80</v>
      </c>
      <c r="AW211" s="14" t="s">
        <v>33</v>
      </c>
      <c r="AX211" s="14" t="s">
        <v>71</v>
      </c>
      <c r="AY211" s="252" t="s">
        <v>140</v>
      </c>
    </row>
    <row r="212" s="15" customFormat="1">
      <c r="A212" s="15"/>
      <c r="B212" s="253"/>
      <c r="C212" s="254"/>
      <c r="D212" s="233" t="s">
        <v>151</v>
      </c>
      <c r="E212" s="255" t="s">
        <v>18</v>
      </c>
      <c r="F212" s="256" t="s">
        <v>154</v>
      </c>
      <c r="G212" s="254"/>
      <c r="H212" s="257">
        <v>16.149999999999999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151</v>
      </c>
      <c r="AU212" s="263" t="s">
        <v>80</v>
      </c>
      <c r="AV212" s="15" t="s">
        <v>147</v>
      </c>
      <c r="AW212" s="15" t="s">
        <v>33</v>
      </c>
      <c r="AX212" s="15" t="s">
        <v>78</v>
      </c>
      <c r="AY212" s="263" t="s">
        <v>140</v>
      </c>
    </row>
    <row r="213" s="2" customFormat="1" ht="16.5" customHeight="1">
      <c r="A213" s="40"/>
      <c r="B213" s="41"/>
      <c r="C213" s="264" t="s">
        <v>306</v>
      </c>
      <c r="D213" s="264" t="s">
        <v>300</v>
      </c>
      <c r="E213" s="265" t="s">
        <v>301</v>
      </c>
      <c r="F213" s="266" t="s">
        <v>302</v>
      </c>
      <c r="G213" s="267" t="s">
        <v>145</v>
      </c>
      <c r="H213" s="268">
        <v>16.629999999999999</v>
      </c>
      <c r="I213" s="269"/>
      <c r="J213" s="268">
        <f>ROUND(I213*H213,2)</f>
        <v>0</v>
      </c>
      <c r="K213" s="266" t="s">
        <v>146</v>
      </c>
      <c r="L213" s="270"/>
      <c r="M213" s="271" t="s">
        <v>18</v>
      </c>
      <c r="N213" s="272" t="s">
        <v>42</v>
      </c>
      <c r="O213" s="86"/>
      <c r="P213" s="222">
        <f>O213*H213</f>
        <v>0</v>
      </c>
      <c r="Q213" s="222">
        <v>0.089999999999999997</v>
      </c>
      <c r="R213" s="222">
        <f>Q213*H213</f>
        <v>1.4966999999999999</v>
      </c>
      <c r="S213" s="222">
        <v>0</v>
      </c>
      <c r="T213" s="223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4" t="s">
        <v>217</v>
      </c>
      <c r="AT213" s="224" t="s">
        <v>300</v>
      </c>
      <c r="AU213" s="224" t="s">
        <v>80</v>
      </c>
      <c r="AY213" s="19" t="s">
        <v>140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9" t="s">
        <v>78</v>
      </c>
      <c r="BK213" s="225">
        <f>ROUND(I213*H213,2)</f>
        <v>0</v>
      </c>
      <c r="BL213" s="19" t="s">
        <v>147</v>
      </c>
      <c r="BM213" s="224" t="s">
        <v>1928</v>
      </c>
    </row>
    <row r="214" s="13" customFormat="1">
      <c r="A214" s="13"/>
      <c r="B214" s="231"/>
      <c r="C214" s="232"/>
      <c r="D214" s="233" t="s">
        <v>151</v>
      </c>
      <c r="E214" s="234" t="s">
        <v>18</v>
      </c>
      <c r="F214" s="235" t="s">
        <v>272</v>
      </c>
      <c r="G214" s="232"/>
      <c r="H214" s="234" t="s">
        <v>18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151</v>
      </c>
      <c r="AU214" s="241" t="s">
        <v>80</v>
      </c>
      <c r="AV214" s="13" t="s">
        <v>78</v>
      </c>
      <c r="AW214" s="13" t="s">
        <v>33</v>
      </c>
      <c r="AX214" s="13" t="s">
        <v>71</v>
      </c>
      <c r="AY214" s="241" t="s">
        <v>140</v>
      </c>
    </row>
    <row r="215" s="13" customFormat="1">
      <c r="A215" s="13"/>
      <c r="B215" s="231"/>
      <c r="C215" s="232"/>
      <c r="D215" s="233" t="s">
        <v>151</v>
      </c>
      <c r="E215" s="234" t="s">
        <v>18</v>
      </c>
      <c r="F215" s="235" t="s">
        <v>1858</v>
      </c>
      <c r="G215" s="232"/>
      <c r="H215" s="234" t="s">
        <v>18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151</v>
      </c>
      <c r="AU215" s="241" t="s">
        <v>80</v>
      </c>
      <c r="AV215" s="13" t="s">
        <v>78</v>
      </c>
      <c r="AW215" s="13" t="s">
        <v>33</v>
      </c>
      <c r="AX215" s="13" t="s">
        <v>71</v>
      </c>
      <c r="AY215" s="241" t="s">
        <v>140</v>
      </c>
    </row>
    <row r="216" s="14" customFormat="1">
      <c r="A216" s="14"/>
      <c r="B216" s="242"/>
      <c r="C216" s="243"/>
      <c r="D216" s="233" t="s">
        <v>151</v>
      </c>
      <c r="E216" s="244" t="s">
        <v>18</v>
      </c>
      <c r="F216" s="245" t="s">
        <v>1925</v>
      </c>
      <c r="G216" s="243"/>
      <c r="H216" s="246">
        <v>19.75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151</v>
      </c>
      <c r="AU216" s="252" t="s">
        <v>80</v>
      </c>
      <c r="AV216" s="14" t="s">
        <v>80</v>
      </c>
      <c r="AW216" s="14" t="s">
        <v>33</v>
      </c>
      <c r="AX216" s="14" t="s">
        <v>71</v>
      </c>
      <c r="AY216" s="252" t="s">
        <v>140</v>
      </c>
    </row>
    <row r="217" s="14" customFormat="1">
      <c r="A217" s="14"/>
      <c r="B217" s="242"/>
      <c r="C217" s="243"/>
      <c r="D217" s="233" t="s">
        <v>151</v>
      </c>
      <c r="E217" s="244" t="s">
        <v>18</v>
      </c>
      <c r="F217" s="245" t="s">
        <v>1926</v>
      </c>
      <c r="G217" s="243"/>
      <c r="H217" s="246">
        <v>-3.6000000000000001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151</v>
      </c>
      <c r="AU217" s="252" t="s">
        <v>80</v>
      </c>
      <c r="AV217" s="14" t="s">
        <v>80</v>
      </c>
      <c r="AW217" s="14" t="s">
        <v>33</v>
      </c>
      <c r="AX217" s="14" t="s">
        <v>71</v>
      </c>
      <c r="AY217" s="252" t="s">
        <v>140</v>
      </c>
    </row>
    <row r="218" s="15" customFormat="1">
      <c r="A218" s="15"/>
      <c r="B218" s="253"/>
      <c r="C218" s="254"/>
      <c r="D218" s="233" t="s">
        <v>151</v>
      </c>
      <c r="E218" s="255" t="s">
        <v>18</v>
      </c>
      <c r="F218" s="256" t="s">
        <v>154</v>
      </c>
      <c r="G218" s="254"/>
      <c r="H218" s="257">
        <v>16.149999999999999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3" t="s">
        <v>151</v>
      </c>
      <c r="AU218" s="263" t="s">
        <v>80</v>
      </c>
      <c r="AV218" s="15" t="s">
        <v>147</v>
      </c>
      <c r="AW218" s="15" t="s">
        <v>33</v>
      </c>
      <c r="AX218" s="15" t="s">
        <v>78</v>
      </c>
      <c r="AY218" s="263" t="s">
        <v>140</v>
      </c>
    </row>
    <row r="219" s="14" customFormat="1">
      <c r="A219" s="14"/>
      <c r="B219" s="242"/>
      <c r="C219" s="243"/>
      <c r="D219" s="233" t="s">
        <v>151</v>
      </c>
      <c r="E219" s="243"/>
      <c r="F219" s="245" t="s">
        <v>1929</v>
      </c>
      <c r="G219" s="243"/>
      <c r="H219" s="246">
        <v>16.629999999999999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151</v>
      </c>
      <c r="AU219" s="252" t="s">
        <v>80</v>
      </c>
      <c r="AV219" s="14" t="s">
        <v>80</v>
      </c>
      <c r="AW219" s="14" t="s">
        <v>4</v>
      </c>
      <c r="AX219" s="14" t="s">
        <v>78</v>
      </c>
      <c r="AY219" s="252" t="s">
        <v>140</v>
      </c>
    </row>
    <row r="220" s="12" customFormat="1" ht="22.8" customHeight="1">
      <c r="A220" s="12"/>
      <c r="B220" s="198"/>
      <c r="C220" s="199"/>
      <c r="D220" s="200" t="s">
        <v>70</v>
      </c>
      <c r="E220" s="212" t="s">
        <v>180</v>
      </c>
      <c r="F220" s="212" t="s">
        <v>315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SUM(P221:P256)</f>
        <v>0</v>
      </c>
      <c r="Q220" s="206"/>
      <c r="R220" s="207">
        <f>SUM(R221:R256)</f>
        <v>0.30797439999999993</v>
      </c>
      <c r="S220" s="206"/>
      <c r="T220" s="208">
        <f>SUM(T221:T256)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78</v>
      </c>
      <c r="AT220" s="210" t="s">
        <v>70</v>
      </c>
      <c r="AU220" s="210" t="s">
        <v>78</v>
      </c>
      <c r="AY220" s="209" t="s">
        <v>140</v>
      </c>
      <c r="BK220" s="211">
        <f>SUM(BK221:BK256)</f>
        <v>0</v>
      </c>
    </row>
    <row r="221" s="2" customFormat="1" ht="16.5" customHeight="1">
      <c r="A221" s="40"/>
      <c r="B221" s="41"/>
      <c r="C221" s="214" t="s">
        <v>7</v>
      </c>
      <c r="D221" s="214" t="s">
        <v>142</v>
      </c>
      <c r="E221" s="215" t="s">
        <v>387</v>
      </c>
      <c r="F221" s="216" t="s">
        <v>388</v>
      </c>
      <c r="G221" s="217" t="s">
        <v>145</v>
      </c>
      <c r="H221" s="218">
        <v>36.920000000000002</v>
      </c>
      <c r="I221" s="219"/>
      <c r="J221" s="218">
        <f>ROUND(I221*H221,2)</f>
        <v>0</v>
      </c>
      <c r="K221" s="216" t="s">
        <v>146</v>
      </c>
      <c r="L221" s="46"/>
      <c r="M221" s="220" t="s">
        <v>18</v>
      </c>
      <c r="N221" s="221" t="s">
        <v>42</v>
      </c>
      <c r="O221" s="86"/>
      <c r="P221" s="222">
        <f>O221*H221</f>
        <v>0</v>
      </c>
      <c r="Q221" s="222">
        <v>0.00025999999999999998</v>
      </c>
      <c r="R221" s="222">
        <f>Q221*H221</f>
        <v>0.0095992000000000004</v>
      </c>
      <c r="S221" s="222">
        <v>0</v>
      </c>
      <c r="T221" s="223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4" t="s">
        <v>147</v>
      </c>
      <c r="AT221" s="224" t="s">
        <v>142</v>
      </c>
      <c r="AU221" s="224" t="s">
        <v>80</v>
      </c>
      <c r="AY221" s="19" t="s">
        <v>140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9" t="s">
        <v>78</v>
      </c>
      <c r="BK221" s="225">
        <f>ROUND(I221*H221,2)</f>
        <v>0</v>
      </c>
      <c r="BL221" s="19" t="s">
        <v>147</v>
      </c>
      <c r="BM221" s="224" t="s">
        <v>1930</v>
      </c>
    </row>
    <row r="222" s="2" customFormat="1">
      <c r="A222" s="40"/>
      <c r="B222" s="41"/>
      <c r="C222" s="42"/>
      <c r="D222" s="226" t="s">
        <v>149</v>
      </c>
      <c r="E222" s="42"/>
      <c r="F222" s="227" t="s">
        <v>390</v>
      </c>
      <c r="G222" s="42"/>
      <c r="H222" s="42"/>
      <c r="I222" s="228"/>
      <c r="J222" s="42"/>
      <c r="K222" s="42"/>
      <c r="L222" s="46"/>
      <c r="M222" s="229"/>
      <c r="N222" s="230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149</v>
      </c>
      <c r="AU222" s="19" t="s">
        <v>80</v>
      </c>
    </row>
    <row r="223" s="13" customFormat="1">
      <c r="A223" s="13"/>
      <c r="B223" s="231"/>
      <c r="C223" s="232"/>
      <c r="D223" s="233" t="s">
        <v>151</v>
      </c>
      <c r="E223" s="234" t="s">
        <v>18</v>
      </c>
      <c r="F223" s="235" t="s">
        <v>1931</v>
      </c>
      <c r="G223" s="232"/>
      <c r="H223" s="234" t="s">
        <v>18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151</v>
      </c>
      <c r="AU223" s="241" t="s">
        <v>80</v>
      </c>
      <c r="AV223" s="13" t="s">
        <v>78</v>
      </c>
      <c r="AW223" s="13" t="s">
        <v>33</v>
      </c>
      <c r="AX223" s="13" t="s">
        <v>71</v>
      </c>
      <c r="AY223" s="241" t="s">
        <v>140</v>
      </c>
    </row>
    <row r="224" s="14" customFormat="1">
      <c r="A224" s="14"/>
      <c r="B224" s="242"/>
      <c r="C224" s="243"/>
      <c r="D224" s="233" t="s">
        <v>151</v>
      </c>
      <c r="E224" s="244" t="s">
        <v>18</v>
      </c>
      <c r="F224" s="245" t="s">
        <v>1932</v>
      </c>
      <c r="G224" s="243"/>
      <c r="H224" s="246">
        <v>18.460000000000001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151</v>
      </c>
      <c r="AU224" s="252" t="s">
        <v>80</v>
      </c>
      <c r="AV224" s="14" t="s">
        <v>80</v>
      </c>
      <c r="AW224" s="14" t="s">
        <v>33</v>
      </c>
      <c r="AX224" s="14" t="s">
        <v>71</v>
      </c>
      <c r="AY224" s="252" t="s">
        <v>140</v>
      </c>
    </row>
    <row r="225" s="14" customFormat="1">
      <c r="A225" s="14"/>
      <c r="B225" s="242"/>
      <c r="C225" s="243"/>
      <c r="D225" s="233" t="s">
        <v>151</v>
      </c>
      <c r="E225" s="244" t="s">
        <v>18</v>
      </c>
      <c r="F225" s="245" t="s">
        <v>1932</v>
      </c>
      <c r="G225" s="243"/>
      <c r="H225" s="246">
        <v>18.460000000000001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151</v>
      </c>
      <c r="AU225" s="252" t="s">
        <v>80</v>
      </c>
      <c r="AV225" s="14" t="s">
        <v>80</v>
      </c>
      <c r="AW225" s="14" t="s">
        <v>33</v>
      </c>
      <c r="AX225" s="14" t="s">
        <v>71</v>
      </c>
      <c r="AY225" s="252" t="s">
        <v>140</v>
      </c>
    </row>
    <row r="226" s="15" customFormat="1">
      <c r="A226" s="15"/>
      <c r="B226" s="253"/>
      <c r="C226" s="254"/>
      <c r="D226" s="233" t="s">
        <v>151</v>
      </c>
      <c r="E226" s="255" t="s">
        <v>18</v>
      </c>
      <c r="F226" s="256" t="s">
        <v>154</v>
      </c>
      <c r="G226" s="254"/>
      <c r="H226" s="257">
        <v>36.920000000000002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3" t="s">
        <v>151</v>
      </c>
      <c r="AU226" s="263" t="s">
        <v>80</v>
      </c>
      <c r="AV226" s="15" t="s">
        <v>147</v>
      </c>
      <c r="AW226" s="15" t="s">
        <v>33</v>
      </c>
      <c r="AX226" s="15" t="s">
        <v>78</v>
      </c>
      <c r="AY226" s="263" t="s">
        <v>140</v>
      </c>
    </row>
    <row r="227" s="2" customFormat="1" ht="24.15" customHeight="1">
      <c r="A227" s="40"/>
      <c r="B227" s="41"/>
      <c r="C227" s="214" t="s">
        <v>316</v>
      </c>
      <c r="D227" s="214" t="s">
        <v>142</v>
      </c>
      <c r="E227" s="215" t="s">
        <v>431</v>
      </c>
      <c r="F227" s="216" t="s">
        <v>432</v>
      </c>
      <c r="G227" s="217" t="s">
        <v>145</v>
      </c>
      <c r="H227" s="218">
        <v>39.439999999999998</v>
      </c>
      <c r="I227" s="219"/>
      <c r="J227" s="218">
        <f>ROUND(I227*H227,2)</f>
        <v>0</v>
      </c>
      <c r="K227" s="216" t="s">
        <v>146</v>
      </c>
      <c r="L227" s="46"/>
      <c r="M227" s="220" t="s">
        <v>18</v>
      </c>
      <c r="N227" s="221" t="s">
        <v>42</v>
      </c>
      <c r="O227" s="86"/>
      <c r="P227" s="222">
        <f>O227*H227</f>
        <v>0</v>
      </c>
      <c r="Q227" s="222">
        <v>0.0043800000000000002</v>
      </c>
      <c r="R227" s="222">
        <f>Q227*H227</f>
        <v>0.17274719999999999</v>
      </c>
      <c r="S227" s="222">
        <v>0</v>
      </c>
      <c r="T227" s="223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4" t="s">
        <v>147</v>
      </c>
      <c r="AT227" s="224" t="s">
        <v>142</v>
      </c>
      <c r="AU227" s="224" t="s">
        <v>80</v>
      </c>
      <c r="AY227" s="19" t="s">
        <v>140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9" t="s">
        <v>78</v>
      </c>
      <c r="BK227" s="225">
        <f>ROUND(I227*H227,2)</f>
        <v>0</v>
      </c>
      <c r="BL227" s="19" t="s">
        <v>147</v>
      </c>
      <c r="BM227" s="224" t="s">
        <v>1933</v>
      </c>
    </row>
    <row r="228" s="2" customFormat="1">
      <c r="A228" s="40"/>
      <c r="B228" s="41"/>
      <c r="C228" s="42"/>
      <c r="D228" s="226" t="s">
        <v>149</v>
      </c>
      <c r="E228" s="42"/>
      <c r="F228" s="227" t="s">
        <v>434</v>
      </c>
      <c r="G228" s="42"/>
      <c r="H228" s="42"/>
      <c r="I228" s="228"/>
      <c r="J228" s="42"/>
      <c r="K228" s="42"/>
      <c r="L228" s="46"/>
      <c r="M228" s="229"/>
      <c r="N228" s="230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149</v>
      </c>
      <c r="AU228" s="19" t="s">
        <v>80</v>
      </c>
    </row>
    <row r="229" s="13" customFormat="1">
      <c r="A229" s="13"/>
      <c r="B229" s="231"/>
      <c r="C229" s="232"/>
      <c r="D229" s="233" t="s">
        <v>151</v>
      </c>
      <c r="E229" s="234" t="s">
        <v>18</v>
      </c>
      <c r="F229" s="235" t="s">
        <v>1931</v>
      </c>
      <c r="G229" s="232"/>
      <c r="H229" s="234" t="s">
        <v>18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151</v>
      </c>
      <c r="AU229" s="241" t="s">
        <v>80</v>
      </c>
      <c r="AV229" s="13" t="s">
        <v>78</v>
      </c>
      <c r="AW229" s="13" t="s">
        <v>33</v>
      </c>
      <c r="AX229" s="13" t="s">
        <v>71</v>
      </c>
      <c r="AY229" s="241" t="s">
        <v>140</v>
      </c>
    </row>
    <row r="230" s="14" customFormat="1">
      <c r="A230" s="14"/>
      <c r="B230" s="242"/>
      <c r="C230" s="243"/>
      <c r="D230" s="233" t="s">
        <v>151</v>
      </c>
      <c r="E230" s="244" t="s">
        <v>18</v>
      </c>
      <c r="F230" s="245" t="s">
        <v>1934</v>
      </c>
      <c r="G230" s="243"/>
      <c r="H230" s="246">
        <v>19.719999999999999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151</v>
      </c>
      <c r="AU230" s="252" t="s">
        <v>80</v>
      </c>
      <c r="AV230" s="14" t="s">
        <v>80</v>
      </c>
      <c r="AW230" s="14" t="s">
        <v>33</v>
      </c>
      <c r="AX230" s="14" t="s">
        <v>71</v>
      </c>
      <c r="AY230" s="252" t="s">
        <v>140</v>
      </c>
    </row>
    <row r="231" s="14" customFormat="1">
      <c r="A231" s="14"/>
      <c r="B231" s="242"/>
      <c r="C231" s="243"/>
      <c r="D231" s="233" t="s">
        <v>151</v>
      </c>
      <c r="E231" s="244" t="s">
        <v>18</v>
      </c>
      <c r="F231" s="245" t="s">
        <v>1934</v>
      </c>
      <c r="G231" s="243"/>
      <c r="H231" s="246">
        <v>19.719999999999999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151</v>
      </c>
      <c r="AU231" s="252" t="s">
        <v>80</v>
      </c>
      <c r="AV231" s="14" t="s">
        <v>80</v>
      </c>
      <c r="AW231" s="14" t="s">
        <v>33</v>
      </c>
      <c r="AX231" s="14" t="s">
        <v>71</v>
      </c>
      <c r="AY231" s="252" t="s">
        <v>140</v>
      </c>
    </row>
    <row r="232" s="15" customFormat="1">
      <c r="A232" s="15"/>
      <c r="B232" s="253"/>
      <c r="C232" s="254"/>
      <c r="D232" s="233" t="s">
        <v>151</v>
      </c>
      <c r="E232" s="255" t="s">
        <v>18</v>
      </c>
      <c r="F232" s="256" t="s">
        <v>154</v>
      </c>
      <c r="G232" s="254"/>
      <c r="H232" s="257">
        <v>39.439999999999998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3" t="s">
        <v>151</v>
      </c>
      <c r="AU232" s="263" t="s">
        <v>80</v>
      </c>
      <c r="AV232" s="15" t="s">
        <v>147</v>
      </c>
      <c r="AW232" s="15" t="s">
        <v>33</v>
      </c>
      <c r="AX232" s="15" t="s">
        <v>78</v>
      </c>
      <c r="AY232" s="263" t="s">
        <v>140</v>
      </c>
    </row>
    <row r="233" s="2" customFormat="1" ht="16.5" customHeight="1">
      <c r="A233" s="40"/>
      <c r="B233" s="41"/>
      <c r="C233" s="214" t="s">
        <v>332</v>
      </c>
      <c r="D233" s="214" t="s">
        <v>142</v>
      </c>
      <c r="E233" s="215" t="s">
        <v>456</v>
      </c>
      <c r="F233" s="216" t="s">
        <v>457</v>
      </c>
      <c r="G233" s="217" t="s">
        <v>145</v>
      </c>
      <c r="H233" s="218">
        <v>36.920000000000002</v>
      </c>
      <c r="I233" s="219"/>
      <c r="J233" s="218">
        <f>ROUND(I233*H233,2)</f>
        <v>0</v>
      </c>
      <c r="K233" s="216" t="s">
        <v>146</v>
      </c>
      <c r="L233" s="46"/>
      <c r="M233" s="220" t="s">
        <v>18</v>
      </c>
      <c r="N233" s="221" t="s">
        <v>42</v>
      </c>
      <c r="O233" s="86"/>
      <c r="P233" s="222">
        <f>O233*H233</f>
        <v>0</v>
      </c>
      <c r="Q233" s="222">
        <v>0.00025000000000000001</v>
      </c>
      <c r="R233" s="222">
        <f>Q233*H233</f>
        <v>0.0092300000000000004</v>
      </c>
      <c r="S233" s="222">
        <v>0</v>
      </c>
      <c r="T233" s="223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4" t="s">
        <v>147</v>
      </c>
      <c r="AT233" s="224" t="s">
        <v>142</v>
      </c>
      <c r="AU233" s="224" t="s">
        <v>80</v>
      </c>
      <c r="AY233" s="19" t="s">
        <v>140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9" t="s">
        <v>78</v>
      </c>
      <c r="BK233" s="225">
        <f>ROUND(I233*H233,2)</f>
        <v>0</v>
      </c>
      <c r="BL233" s="19" t="s">
        <v>147</v>
      </c>
      <c r="BM233" s="224" t="s">
        <v>1935</v>
      </c>
    </row>
    <row r="234" s="2" customFormat="1">
      <c r="A234" s="40"/>
      <c r="B234" s="41"/>
      <c r="C234" s="42"/>
      <c r="D234" s="226" t="s">
        <v>149</v>
      </c>
      <c r="E234" s="42"/>
      <c r="F234" s="227" t="s">
        <v>459</v>
      </c>
      <c r="G234" s="42"/>
      <c r="H234" s="42"/>
      <c r="I234" s="228"/>
      <c r="J234" s="42"/>
      <c r="K234" s="42"/>
      <c r="L234" s="46"/>
      <c r="M234" s="229"/>
      <c r="N234" s="230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149</v>
      </c>
      <c r="AU234" s="19" t="s">
        <v>80</v>
      </c>
    </row>
    <row r="235" s="13" customFormat="1">
      <c r="A235" s="13"/>
      <c r="B235" s="231"/>
      <c r="C235" s="232"/>
      <c r="D235" s="233" t="s">
        <v>151</v>
      </c>
      <c r="E235" s="234" t="s">
        <v>18</v>
      </c>
      <c r="F235" s="235" t="s">
        <v>1931</v>
      </c>
      <c r="G235" s="232"/>
      <c r="H235" s="234" t="s">
        <v>18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151</v>
      </c>
      <c r="AU235" s="241" t="s">
        <v>80</v>
      </c>
      <c r="AV235" s="13" t="s">
        <v>78</v>
      </c>
      <c r="AW235" s="13" t="s">
        <v>33</v>
      </c>
      <c r="AX235" s="13" t="s">
        <v>71</v>
      </c>
      <c r="AY235" s="241" t="s">
        <v>140</v>
      </c>
    </row>
    <row r="236" s="14" customFormat="1">
      <c r="A236" s="14"/>
      <c r="B236" s="242"/>
      <c r="C236" s="243"/>
      <c r="D236" s="233" t="s">
        <v>151</v>
      </c>
      <c r="E236" s="244" t="s">
        <v>18</v>
      </c>
      <c r="F236" s="245" t="s">
        <v>1932</v>
      </c>
      <c r="G236" s="243"/>
      <c r="H236" s="246">
        <v>18.460000000000001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151</v>
      </c>
      <c r="AU236" s="252" t="s">
        <v>80</v>
      </c>
      <c r="AV236" s="14" t="s">
        <v>80</v>
      </c>
      <c r="AW236" s="14" t="s">
        <v>33</v>
      </c>
      <c r="AX236" s="14" t="s">
        <v>71</v>
      </c>
      <c r="AY236" s="252" t="s">
        <v>140</v>
      </c>
    </row>
    <row r="237" s="14" customFormat="1">
      <c r="A237" s="14"/>
      <c r="B237" s="242"/>
      <c r="C237" s="243"/>
      <c r="D237" s="233" t="s">
        <v>151</v>
      </c>
      <c r="E237" s="244" t="s">
        <v>18</v>
      </c>
      <c r="F237" s="245" t="s">
        <v>1932</v>
      </c>
      <c r="G237" s="243"/>
      <c r="H237" s="246">
        <v>18.460000000000001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151</v>
      </c>
      <c r="AU237" s="252" t="s">
        <v>80</v>
      </c>
      <c r="AV237" s="14" t="s">
        <v>80</v>
      </c>
      <c r="AW237" s="14" t="s">
        <v>33</v>
      </c>
      <c r="AX237" s="14" t="s">
        <v>71</v>
      </c>
      <c r="AY237" s="252" t="s">
        <v>140</v>
      </c>
    </row>
    <row r="238" s="15" customFormat="1">
      <c r="A238" s="15"/>
      <c r="B238" s="253"/>
      <c r="C238" s="254"/>
      <c r="D238" s="233" t="s">
        <v>151</v>
      </c>
      <c r="E238" s="255" t="s">
        <v>18</v>
      </c>
      <c r="F238" s="256" t="s">
        <v>154</v>
      </c>
      <c r="G238" s="254"/>
      <c r="H238" s="257">
        <v>36.920000000000002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3" t="s">
        <v>151</v>
      </c>
      <c r="AU238" s="263" t="s">
        <v>80</v>
      </c>
      <c r="AV238" s="15" t="s">
        <v>147</v>
      </c>
      <c r="AW238" s="15" t="s">
        <v>33</v>
      </c>
      <c r="AX238" s="15" t="s">
        <v>78</v>
      </c>
      <c r="AY238" s="263" t="s">
        <v>140</v>
      </c>
    </row>
    <row r="239" s="2" customFormat="1" ht="16.5" customHeight="1">
      <c r="A239" s="40"/>
      <c r="B239" s="41"/>
      <c r="C239" s="214" t="s">
        <v>337</v>
      </c>
      <c r="D239" s="214" t="s">
        <v>142</v>
      </c>
      <c r="E239" s="215" t="s">
        <v>466</v>
      </c>
      <c r="F239" s="216" t="s">
        <v>467</v>
      </c>
      <c r="G239" s="217" t="s">
        <v>145</v>
      </c>
      <c r="H239" s="218">
        <v>2.52</v>
      </c>
      <c r="I239" s="219"/>
      <c r="J239" s="218">
        <f>ROUND(I239*H239,2)</f>
        <v>0</v>
      </c>
      <c r="K239" s="216" t="s">
        <v>146</v>
      </c>
      <c r="L239" s="46"/>
      <c r="M239" s="220" t="s">
        <v>18</v>
      </c>
      <c r="N239" s="221" t="s">
        <v>42</v>
      </c>
      <c r="O239" s="86"/>
      <c r="P239" s="222">
        <f>O239*H239</f>
        <v>0</v>
      </c>
      <c r="Q239" s="222">
        <v>0.00020000000000000001</v>
      </c>
      <c r="R239" s="222">
        <f>Q239*H239</f>
        <v>0.000504</v>
      </c>
      <c r="S239" s="222">
        <v>0</v>
      </c>
      <c r="T239" s="223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4" t="s">
        <v>147</v>
      </c>
      <c r="AT239" s="224" t="s">
        <v>142</v>
      </c>
      <c r="AU239" s="224" t="s">
        <v>80</v>
      </c>
      <c r="AY239" s="19" t="s">
        <v>140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9" t="s">
        <v>78</v>
      </c>
      <c r="BK239" s="225">
        <f>ROUND(I239*H239,2)</f>
        <v>0</v>
      </c>
      <c r="BL239" s="19" t="s">
        <v>147</v>
      </c>
      <c r="BM239" s="224" t="s">
        <v>1936</v>
      </c>
    </row>
    <row r="240" s="2" customFormat="1">
      <c r="A240" s="40"/>
      <c r="B240" s="41"/>
      <c r="C240" s="42"/>
      <c r="D240" s="226" t="s">
        <v>149</v>
      </c>
      <c r="E240" s="42"/>
      <c r="F240" s="227" t="s">
        <v>469</v>
      </c>
      <c r="G240" s="42"/>
      <c r="H240" s="42"/>
      <c r="I240" s="228"/>
      <c r="J240" s="42"/>
      <c r="K240" s="42"/>
      <c r="L240" s="46"/>
      <c r="M240" s="229"/>
      <c r="N240" s="230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149</v>
      </c>
      <c r="AU240" s="19" t="s">
        <v>80</v>
      </c>
    </row>
    <row r="241" s="13" customFormat="1">
      <c r="A241" s="13"/>
      <c r="B241" s="231"/>
      <c r="C241" s="232"/>
      <c r="D241" s="233" t="s">
        <v>151</v>
      </c>
      <c r="E241" s="234" t="s">
        <v>18</v>
      </c>
      <c r="F241" s="235" t="s">
        <v>1931</v>
      </c>
      <c r="G241" s="232"/>
      <c r="H241" s="234" t="s">
        <v>18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151</v>
      </c>
      <c r="AU241" s="241" t="s">
        <v>80</v>
      </c>
      <c r="AV241" s="13" t="s">
        <v>78</v>
      </c>
      <c r="AW241" s="13" t="s">
        <v>33</v>
      </c>
      <c r="AX241" s="13" t="s">
        <v>71</v>
      </c>
      <c r="AY241" s="241" t="s">
        <v>140</v>
      </c>
    </row>
    <row r="242" s="14" customFormat="1">
      <c r="A242" s="14"/>
      <c r="B242" s="242"/>
      <c r="C242" s="243"/>
      <c r="D242" s="233" t="s">
        <v>151</v>
      </c>
      <c r="E242" s="244" t="s">
        <v>18</v>
      </c>
      <c r="F242" s="245" t="s">
        <v>1937</v>
      </c>
      <c r="G242" s="243"/>
      <c r="H242" s="246">
        <v>1.26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151</v>
      </c>
      <c r="AU242" s="252" t="s">
        <v>80</v>
      </c>
      <c r="AV242" s="14" t="s">
        <v>80</v>
      </c>
      <c r="AW242" s="14" t="s">
        <v>33</v>
      </c>
      <c r="AX242" s="14" t="s">
        <v>71</v>
      </c>
      <c r="AY242" s="252" t="s">
        <v>140</v>
      </c>
    </row>
    <row r="243" s="14" customFormat="1">
      <c r="A243" s="14"/>
      <c r="B243" s="242"/>
      <c r="C243" s="243"/>
      <c r="D243" s="233" t="s">
        <v>151</v>
      </c>
      <c r="E243" s="244" t="s">
        <v>18</v>
      </c>
      <c r="F243" s="245" t="s">
        <v>1937</v>
      </c>
      <c r="G243" s="243"/>
      <c r="H243" s="246">
        <v>1.26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151</v>
      </c>
      <c r="AU243" s="252" t="s">
        <v>80</v>
      </c>
      <c r="AV243" s="14" t="s">
        <v>80</v>
      </c>
      <c r="AW243" s="14" t="s">
        <v>33</v>
      </c>
      <c r="AX243" s="14" t="s">
        <v>71</v>
      </c>
      <c r="AY243" s="252" t="s">
        <v>140</v>
      </c>
    </row>
    <row r="244" s="15" customFormat="1">
      <c r="A244" s="15"/>
      <c r="B244" s="253"/>
      <c r="C244" s="254"/>
      <c r="D244" s="233" t="s">
        <v>151</v>
      </c>
      <c r="E244" s="255" t="s">
        <v>18</v>
      </c>
      <c r="F244" s="256" t="s">
        <v>154</v>
      </c>
      <c r="G244" s="254"/>
      <c r="H244" s="257">
        <v>2.52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3" t="s">
        <v>151</v>
      </c>
      <c r="AU244" s="263" t="s">
        <v>80</v>
      </c>
      <c r="AV244" s="15" t="s">
        <v>147</v>
      </c>
      <c r="AW244" s="15" t="s">
        <v>33</v>
      </c>
      <c r="AX244" s="15" t="s">
        <v>78</v>
      </c>
      <c r="AY244" s="263" t="s">
        <v>140</v>
      </c>
    </row>
    <row r="245" s="2" customFormat="1" ht="21.75" customHeight="1">
      <c r="A245" s="40"/>
      <c r="B245" s="41"/>
      <c r="C245" s="214" t="s">
        <v>342</v>
      </c>
      <c r="D245" s="214" t="s">
        <v>142</v>
      </c>
      <c r="E245" s="215" t="s">
        <v>745</v>
      </c>
      <c r="F245" s="216" t="s">
        <v>746</v>
      </c>
      <c r="G245" s="217" t="s">
        <v>145</v>
      </c>
      <c r="H245" s="218">
        <v>2.52</v>
      </c>
      <c r="I245" s="219"/>
      <c r="J245" s="218">
        <f>ROUND(I245*H245,2)</f>
        <v>0</v>
      </c>
      <c r="K245" s="216" t="s">
        <v>146</v>
      </c>
      <c r="L245" s="46"/>
      <c r="M245" s="220" t="s">
        <v>18</v>
      </c>
      <c r="N245" s="221" t="s">
        <v>42</v>
      </c>
      <c r="O245" s="86"/>
      <c r="P245" s="222">
        <f>O245*H245</f>
        <v>0</v>
      </c>
      <c r="Q245" s="222">
        <v>0.0057000000000000002</v>
      </c>
      <c r="R245" s="222">
        <f>Q245*H245</f>
        <v>0.014364</v>
      </c>
      <c r="S245" s="222">
        <v>0</v>
      </c>
      <c r="T245" s="223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4" t="s">
        <v>147</v>
      </c>
      <c r="AT245" s="224" t="s">
        <v>142</v>
      </c>
      <c r="AU245" s="224" t="s">
        <v>80</v>
      </c>
      <c r="AY245" s="19" t="s">
        <v>140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9" t="s">
        <v>78</v>
      </c>
      <c r="BK245" s="225">
        <f>ROUND(I245*H245,2)</f>
        <v>0</v>
      </c>
      <c r="BL245" s="19" t="s">
        <v>147</v>
      </c>
      <c r="BM245" s="224" t="s">
        <v>1938</v>
      </c>
    </row>
    <row r="246" s="2" customFormat="1">
      <c r="A246" s="40"/>
      <c r="B246" s="41"/>
      <c r="C246" s="42"/>
      <c r="D246" s="226" t="s">
        <v>149</v>
      </c>
      <c r="E246" s="42"/>
      <c r="F246" s="227" t="s">
        <v>748</v>
      </c>
      <c r="G246" s="42"/>
      <c r="H246" s="42"/>
      <c r="I246" s="228"/>
      <c r="J246" s="42"/>
      <c r="K246" s="42"/>
      <c r="L246" s="46"/>
      <c r="M246" s="229"/>
      <c r="N246" s="230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149</v>
      </c>
      <c r="AU246" s="19" t="s">
        <v>80</v>
      </c>
    </row>
    <row r="247" s="13" customFormat="1">
      <c r="A247" s="13"/>
      <c r="B247" s="231"/>
      <c r="C247" s="232"/>
      <c r="D247" s="233" t="s">
        <v>151</v>
      </c>
      <c r="E247" s="234" t="s">
        <v>18</v>
      </c>
      <c r="F247" s="235" t="s">
        <v>1931</v>
      </c>
      <c r="G247" s="232"/>
      <c r="H247" s="234" t="s">
        <v>18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151</v>
      </c>
      <c r="AU247" s="241" t="s">
        <v>80</v>
      </c>
      <c r="AV247" s="13" t="s">
        <v>78</v>
      </c>
      <c r="AW247" s="13" t="s">
        <v>33</v>
      </c>
      <c r="AX247" s="13" t="s">
        <v>71</v>
      </c>
      <c r="AY247" s="241" t="s">
        <v>140</v>
      </c>
    </row>
    <row r="248" s="14" customFormat="1">
      <c r="A248" s="14"/>
      <c r="B248" s="242"/>
      <c r="C248" s="243"/>
      <c r="D248" s="233" t="s">
        <v>151</v>
      </c>
      <c r="E248" s="244" t="s">
        <v>18</v>
      </c>
      <c r="F248" s="245" t="s">
        <v>1937</v>
      </c>
      <c r="G248" s="243"/>
      <c r="H248" s="246">
        <v>1.26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151</v>
      </c>
      <c r="AU248" s="252" t="s">
        <v>80</v>
      </c>
      <c r="AV248" s="14" t="s">
        <v>80</v>
      </c>
      <c r="AW248" s="14" t="s">
        <v>33</v>
      </c>
      <c r="AX248" s="14" t="s">
        <v>71</v>
      </c>
      <c r="AY248" s="252" t="s">
        <v>140</v>
      </c>
    </row>
    <row r="249" s="14" customFormat="1">
      <c r="A249" s="14"/>
      <c r="B249" s="242"/>
      <c r="C249" s="243"/>
      <c r="D249" s="233" t="s">
        <v>151</v>
      </c>
      <c r="E249" s="244" t="s">
        <v>18</v>
      </c>
      <c r="F249" s="245" t="s">
        <v>1937</v>
      </c>
      <c r="G249" s="243"/>
      <c r="H249" s="246">
        <v>1.26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151</v>
      </c>
      <c r="AU249" s="252" t="s">
        <v>80</v>
      </c>
      <c r="AV249" s="14" t="s">
        <v>80</v>
      </c>
      <c r="AW249" s="14" t="s">
        <v>33</v>
      </c>
      <c r="AX249" s="14" t="s">
        <v>71</v>
      </c>
      <c r="AY249" s="252" t="s">
        <v>140</v>
      </c>
    </row>
    <row r="250" s="15" customFormat="1">
      <c r="A250" s="15"/>
      <c r="B250" s="253"/>
      <c r="C250" s="254"/>
      <c r="D250" s="233" t="s">
        <v>151</v>
      </c>
      <c r="E250" s="255" t="s">
        <v>18</v>
      </c>
      <c r="F250" s="256" t="s">
        <v>154</v>
      </c>
      <c r="G250" s="254"/>
      <c r="H250" s="257">
        <v>2.52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3" t="s">
        <v>151</v>
      </c>
      <c r="AU250" s="263" t="s">
        <v>80</v>
      </c>
      <c r="AV250" s="15" t="s">
        <v>147</v>
      </c>
      <c r="AW250" s="15" t="s">
        <v>33</v>
      </c>
      <c r="AX250" s="15" t="s">
        <v>78</v>
      </c>
      <c r="AY250" s="263" t="s">
        <v>140</v>
      </c>
    </row>
    <row r="251" s="2" customFormat="1" ht="24.15" customHeight="1">
      <c r="A251" s="40"/>
      <c r="B251" s="41"/>
      <c r="C251" s="214" t="s">
        <v>363</v>
      </c>
      <c r="D251" s="214" t="s">
        <v>142</v>
      </c>
      <c r="E251" s="215" t="s">
        <v>750</v>
      </c>
      <c r="F251" s="216" t="s">
        <v>751</v>
      </c>
      <c r="G251" s="217" t="s">
        <v>145</v>
      </c>
      <c r="H251" s="218">
        <v>36.920000000000002</v>
      </c>
      <c r="I251" s="219"/>
      <c r="J251" s="218">
        <f>ROUND(I251*H251,2)</f>
        <v>0</v>
      </c>
      <c r="K251" s="216" t="s">
        <v>146</v>
      </c>
      <c r="L251" s="46"/>
      <c r="M251" s="220" t="s">
        <v>18</v>
      </c>
      <c r="N251" s="221" t="s">
        <v>42</v>
      </c>
      <c r="O251" s="86"/>
      <c r="P251" s="222">
        <f>O251*H251</f>
        <v>0</v>
      </c>
      <c r="Q251" s="222">
        <v>0.0027499999999999998</v>
      </c>
      <c r="R251" s="222">
        <f>Q251*H251</f>
        <v>0.10153</v>
      </c>
      <c r="S251" s="222">
        <v>0</v>
      </c>
      <c r="T251" s="223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4" t="s">
        <v>147</v>
      </c>
      <c r="AT251" s="224" t="s">
        <v>142</v>
      </c>
      <c r="AU251" s="224" t="s">
        <v>80</v>
      </c>
      <c r="AY251" s="19" t="s">
        <v>140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9" t="s">
        <v>78</v>
      </c>
      <c r="BK251" s="225">
        <f>ROUND(I251*H251,2)</f>
        <v>0</v>
      </c>
      <c r="BL251" s="19" t="s">
        <v>147</v>
      </c>
      <c r="BM251" s="224" t="s">
        <v>1939</v>
      </c>
    </row>
    <row r="252" s="2" customFormat="1">
      <c r="A252" s="40"/>
      <c r="B252" s="41"/>
      <c r="C252" s="42"/>
      <c r="D252" s="226" t="s">
        <v>149</v>
      </c>
      <c r="E252" s="42"/>
      <c r="F252" s="227" t="s">
        <v>753</v>
      </c>
      <c r="G252" s="42"/>
      <c r="H252" s="42"/>
      <c r="I252" s="228"/>
      <c r="J252" s="42"/>
      <c r="K252" s="42"/>
      <c r="L252" s="46"/>
      <c r="M252" s="229"/>
      <c r="N252" s="230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149</v>
      </c>
      <c r="AU252" s="19" t="s">
        <v>80</v>
      </c>
    </row>
    <row r="253" s="13" customFormat="1">
      <c r="A253" s="13"/>
      <c r="B253" s="231"/>
      <c r="C253" s="232"/>
      <c r="D253" s="233" t="s">
        <v>151</v>
      </c>
      <c r="E253" s="234" t="s">
        <v>18</v>
      </c>
      <c r="F253" s="235" t="s">
        <v>1931</v>
      </c>
      <c r="G253" s="232"/>
      <c r="H253" s="234" t="s">
        <v>18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151</v>
      </c>
      <c r="AU253" s="241" t="s">
        <v>80</v>
      </c>
      <c r="AV253" s="13" t="s">
        <v>78</v>
      </c>
      <c r="AW253" s="13" t="s">
        <v>33</v>
      </c>
      <c r="AX253" s="13" t="s">
        <v>71</v>
      </c>
      <c r="AY253" s="241" t="s">
        <v>140</v>
      </c>
    </row>
    <row r="254" s="14" customFormat="1">
      <c r="A254" s="14"/>
      <c r="B254" s="242"/>
      <c r="C254" s="243"/>
      <c r="D254" s="233" t="s">
        <v>151</v>
      </c>
      <c r="E254" s="244" t="s">
        <v>18</v>
      </c>
      <c r="F254" s="245" t="s">
        <v>1932</v>
      </c>
      <c r="G254" s="243"/>
      <c r="H254" s="246">
        <v>18.460000000000001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151</v>
      </c>
      <c r="AU254" s="252" t="s">
        <v>80</v>
      </c>
      <c r="AV254" s="14" t="s">
        <v>80</v>
      </c>
      <c r="AW254" s="14" t="s">
        <v>33</v>
      </c>
      <c r="AX254" s="14" t="s">
        <v>71</v>
      </c>
      <c r="AY254" s="252" t="s">
        <v>140</v>
      </c>
    </row>
    <row r="255" s="14" customFormat="1">
      <c r="A255" s="14"/>
      <c r="B255" s="242"/>
      <c r="C255" s="243"/>
      <c r="D255" s="233" t="s">
        <v>151</v>
      </c>
      <c r="E255" s="244" t="s">
        <v>18</v>
      </c>
      <c r="F255" s="245" t="s">
        <v>1932</v>
      </c>
      <c r="G255" s="243"/>
      <c r="H255" s="246">
        <v>18.460000000000001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151</v>
      </c>
      <c r="AU255" s="252" t="s">
        <v>80</v>
      </c>
      <c r="AV255" s="14" t="s">
        <v>80</v>
      </c>
      <c r="AW255" s="14" t="s">
        <v>33</v>
      </c>
      <c r="AX255" s="14" t="s">
        <v>71</v>
      </c>
      <c r="AY255" s="252" t="s">
        <v>140</v>
      </c>
    </row>
    <row r="256" s="15" customFormat="1">
      <c r="A256" s="15"/>
      <c r="B256" s="253"/>
      <c r="C256" s="254"/>
      <c r="D256" s="233" t="s">
        <v>151</v>
      </c>
      <c r="E256" s="255" t="s">
        <v>18</v>
      </c>
      <c r="F256" s="256" t="s">
        <v>154</v>
      </c>
      <c r="G256" s="254"/>
      <c r="H256" s="257">
        <v>36.920000000000002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3" t="s">
        <v>151</v>
      </c>
      <c r="AU256" s="263" t="s">
        <v>80</v>
      </c>
      <c r="AV256" s="15" t="s">
        <v>147</v>
      </c>
      <c r="AW256" s="15" t="s">
        <v>33</v>
      </c>
      <c r="AX256" s="15" t="s">
        <v>78</v>
      </c>
      <c r="AY256" s="263" t="s">
        <v>140</v>
      </c>
    </row>
    <row r="257" s="12" customFormat="1" ht="22.8" customHeight="1">
      <c r="A257" s="12"/>
      <c r="B257" s="198"/>
      <c r="C257" s="199"/>
      <c r="D257" s="200" t="s">
        <v>70</v>
      </c>
      <c r="E257" s="212" t="s">
        <v>226</v>
      </c>
      <c r="F257" s="212" t="s">
        <v>780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SUM(P258:P302)</f>
        <v>0</v>
      </c>
      <c r="Q257" s="206"/>
      <c r="R257" s="207">
        <f>SUM(R258:R302)</f>
        <v>1.4496504000000001</v>
      </c>
      <c r="S257" s="206"/>
      <c r="T257" s="208">
        <f>SUM(T258:T302)</f>
        <v>17.286000000000001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78</v>
      </c>
      <c r="AT257" s="210" t="s">
        <v>70</v>
      </c>
      <c r="AU257" s="210" t="s">
        <v>78</v>
      </c>
      <c r="AY257" s="209" t="s">
        <v>140</v>
      </c>
      <c r="BK257" s="211">
        <f>SUM(BK258:BK302)</f>
        <v>0</v>
      </c>
    </row>
    <row r="258" s="2" customFormat="1" ht="16.5" customHeight="1">
      <c r="A258" s="40"/>
      <c r="B258" s="41"/>
      <c r="C258" s="214" t="s">
        <v>375</v>
      </c>
      <c r="D258" s="214" t="s">
        <v>142</v>
      </c>
      <c r="E258" s="215" t="s">
        <v>1940</v>
      </c>
      <c r="F258" s="216" t="s">
        <v>1941</v>
      </c>
      <c r="G258" s="217" t="s">
        <v>345</v>
      </c>
      <c r="H258" s="218">
        <v>4.5999999999999996</v>
      </c>
      <c r="I258" s="219"/>
      <c r="J258" s="218">
        <f>ROUND(I258*H258,2)</f>
        <v>0</v>
      </c>
      <c r="K258" s="216" t="s">
        <v>146</v>
      </c>
      <c r="L258" s="46"/>
      <c r="M258" s="220" t="s">
        <v>18</v>
      </c>
      <c r="N258" s="221" t="s">
        <v>42</v>
      </c>
      <c r="O258" s="86"/>
      <c r="P258" s="222">
        <f>O258*H258</f>
        <v>0</v>
      </c>
      <c r="Q258" s="222">
        <v>0.29221000000000003</v>
      </c>
      <c r="R258" s="222">
        <f>Q258*H258</f>
        <v>1.344166</v>
      </c>
      <c r="S258" s="222">
        <v>0</v>
      </c>
      <c r="T258" s="223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4" t="s">
        <v>147</v>
      </c>
      <c r="AT258" s="224" t="s">
        <v>142</v>
      </c>
      <c r="AU258" s="224" t="s">
        <v>80</v>
      </c>
      <c r="AY258" s="19" t="s">
        <v>140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9" t="s">
        <v>78</v>
      </c>
      <c r="BK258" s="225">
        <f>ROUND(I258*H258,2)</f>
        <v>0</v>
      </c>
      <c r="BL258" s="19" t="s">
        <v>147</v>
      </c>
      <c r="BM258" s="224" t="s">
        <v>1942</v>
      </c>
    </row>
    <row r="259" s="2" customFormat="1">
      <c r="A259" s="40"/>
      <c r="B259" s="41"/>
      <c r="C259" s="42"/>
      <c r="D259" s="226" t="s">
        <v>149</v>
      </c>
      <c r="E259" s="42"/>
      <c r="F259" s="227" t="s">
        <v>1943</v>
      </c>
      <c r="G259" s="42"/>
      <c r="H259" s="42"/>
      <c r="I259" s="228"/>
      <c r="J259" s="42"/>
      <c r="K259" s="42"/>
      <c r="L259" s="46"/>
      <c r="M259" s="229"/>
      <c r="N259" s="230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149</v>
      </c>
      <c r="AU259" s="19" t="s">
        <v>80</v>
      </c>
    </row>
    <row r="260" s="13" customFormat="1">
      <c r="A260" s="13"/>
      <c r="B260" s="231"/>
      <c r="C260" s="232"/>
      <c r="D260" s="233" t="s">
        <v>151</v>
      </c>
      <c r="E260" s="234" t="s">
        <v>18</v>
      </c>
      <c r="F260" s="235" t="s">
        <v>1858</v>
      </c>
      <c r="G260" s="232"/>
      <c r="H260" s="234" t="s">
        <v>18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151</v>
      </c>
      <c r="AU260" s="241" t="s">
        <v>80</v>
      </c>
      <c r="AV260" s="13" t="s">
        <v>78</v>
      </c>
      <c r="AW260" s="13" t="s">
        <v>33</v>
      </c>
      <c r="AX260" s="13" t="s">
        <v>71</v>
      </c>
      <c r="AY260" s="241" t="s">
        <v>140</v>
      </c>
    </row>
    <row r="261" s="14" customFormat="1">
      <c r="A261" s="14"/>
      <c r="B261" s="242"/>
      <c r="C261" s="243"/>
      <c r="D261" s="233" t="s">
        <v>151</v>
      </c>
      <c r="E261" s="244" t="s">
        <v>18</v>
      </c>
      <c r="F261" s="245" t="s">
        <v>1944</v>
      </c>
      <c r="G261" s="243"/>
      <c r="H261" s="246">
        <v>4.5999999999999996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151</v>
      </c>
      <c r="AU261" s="252" t="s">
        <v>80</v>
      </c>
      <c r="AV261" s="14" t="s">
        <v>80</v>
      </c>
      <c r="AW261" s="14" t="s">
        <v>33</v>
      </c>
      <c r="AX261" s="14" t="s">
        <v>71</v>
      </c>
      <c r="AY261" s="252" t="s">
        <v>140</v>
      </c>
    </row>
    <row r="262" s="15" customFormat="1">
      <c r="A262" s="15"/>
      <c r="B262" s="253"/>
      <c r="C262" s="254"/>
      <c r="D262" s="233" t="s">
        <v>151</v>
      </c>
      <c r="E262" s="255" t="s">
        <v>18</v>
      </c>
      <c r="F262" s="256" t="s">
        <v>154</v>
      </c>
      <c r="G262" s="254"/>
      <c r="H262" s="257">
        <v>4.5999999999999996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3" t="s">
        <v>151</v>
      </c>
      <c r="AU262" s="263" t="s">
        <v>80</v>
      </c>
      <c r="AV262" s="15" t="s">
        <v>147</v>
      </c>
      <c r="AW262" s="15" t="s">
        <v>33</v>
      </c>
      <c r="AX262" s="15" t="s">
        <v>78</v>
      </c>
      <c r="AY262" s="263" t="s">
        <v>140</v>
      </c>
    </row>
    <row r="263" s="2" customFormat="1" ht="16.5" customHeight="1">
      <c r="A263" s="40"/>
      <c r="B263" s="41"/>
      <c r="C263" s="264" t="s">
        <v>381</v>
      </c>
      <c r="D263" s="264" t="s">
        <v>300</v>
      </c>
      <c r="E263" s="265" t="s">
        <v>1945</v>
      </c>
      <c r="F263" s="266" t="s">
        <v>1946</v>
      </c>
      <c r="G263" s="267" t="s">
        <v>345</v>
      </c>
      <c r="H263" s="268">
        <v>4.5999999999999996</v>
      </c>
      <c r="I263" s="269"/>
      <c r="J263" s="268">
        <f>ROUND(I263*H263,2)</f>
        <v>0</v>
      </c>
      <c r="K263" s="266" t="s">
        <v>146</v>
      </c>
      <c r="L263" s="270"/>
      <c r="M263" s="271" t="s">
        <v>18</v>
      </c>
      <c r="N263" s="272" t="s">
        <v>42</v>
      </c>
      <c r="O263" s="86"/>
      <c r="P263" s="222">
        <f>O263*H263</f>
        <v>0</v>
      </c>
      <c r="Q263" s="222">
        <v>0.015599999999999999</v>
      </c>
      <c r="R263" s="222">
        <f>Q263*H263</f>
        <v>0.07175999999999999</v>
      </c>
      <c r="S263" s="222">
        <v>0</v>
      </c>
      <c r="T263" s="223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4" t="s">
        <v>217</v>
      </c>
      <c r="AT263" s="224" t="s">
        <v>300</v>
      </c>
      <c r="AU263" s="224" t="s">
        <v>80</v>
      </c>
      <c r="AY263" s="19" t="s">
        <v>140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9" t="s">
        <v>78</v>
      </c>
      <c r="BK263" s="225">
        <f>ROUND(I263*H263,2)</f>
        <v>0</v>
      </c>
      <c r="BL263" s="19" t="s">
        <v>147</v>
      </c>
      <c r="BM263" s="224" t="s">
        <v>1947</v>
      </c>
    </row>
    <row r="264" s="13" customFormat="1">
      <c r="A264" s="13"/>
      <c r="B264" s="231"/>
      <c r="C264" s="232"/>
      <c r="D264" s="233" t="s">
        <v>151</v>
      </c>
      <c r="E264" s="234" t="s">
        <v>18</v>
      </c>
      <c r="F264" s="235" t="s">
        <v>1858</v>
      </c>
      <c r="G264" s="232"/>
      <c r="H264" s="234" t="s">
        <v>18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151</v>
      </c>
      <c r="AU264" s="241" t="s">
        <v>80</v>
      </c>
      <c r="AV264" s="13" t="s">
        <v>78</v>
      </c>
      <c r="AW264" s="13" t="s">
        <v>33</v>
      </c>
      <c r="AX264" s="13" t="s">
        <v>71</v>
      </c>
      <c r="AY264" s="241" t="s">
        <v>140</v>
      </c>
    </row>
    <row r="265" s="14" customFormat="1">
      <c r="A265" s="14"/>
      <c r="B265" s="242"/>
      <c r="C265" s="243"/>
      <c r="D265" s="233" t="s">
        <v>151</v>
      </c>
      <c r="E265" s="244" t="s">
        <v>18</v>
      </c>
      <c r="F265" s="245" t="s">
        <v>1944</v>
      </c>
      <c r="G265" s="243"/>
      <c r="H265" s="246">
        <v>4.5999999999999996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151</v>
      </c>
      <c r="AU265" s="252" t="s">
        <v>80</v>
      </c>
      <c r="AV265" s="14" t="s">
        <v>80</v>
      </c>
      <c r="AW265" s="14" t="s">
        <v>33</v>
      </c>
      <c r="AX265" s="14" t="s">
        <v>71</v>
      </c>
      <c r="AY265" s="252" t="s">
        <v>140</v>
      </c>
    </row>
    <row r="266" s="15" customFormat="1">
      <c r="A266" s="15"/>
      <c r="B266" s="253"/>
      <c r="C266" s="254"/>
      <c r="D266" s="233" t="s">
        <v>151</v>
      </c>
      <c r="E266" s="255" t="s">
        <v>18</v>
      </c>
      <c r="F266" s="256" t="s">
        <v>154</v>
      </c>
      <c r="G266" s="254"/>
      <c r="H266" s="257">
        <v>4.5999999999999996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3" t="s">
        <v>151</v>
      </c>
      <c r="AU266" s="263" t="s">
        <v>80</v>
      </c>
      <c r="AV266" s="15" t="s">
        <v>147</v>
      </c>
      <c r="AW266" s="15" t="s">
        <v>33</v>
      </c>
      <c r="AX266" s="15" t="s">
        <v>78</v>
      </c>
      <c r="AY266" s="263" t="s">
        <v>140</v>
      </c>
    </row>
    <row r="267" s="2" customFormat="1" ht="16.5" customHeight="1">
      <c r="A267" s="40"/>
      <c r="B267" s="41"/>
      <c r="C267" s="264" t="s">
        <v>386</v>
      </c>
      <c r="D267" s="264" t="s">
        <v>300</v>
      </c>
      <c r="E267" s="265" t="s">
        <v>1948</v>
      </c>
      <c r="F267" s="266" t="s">
        <v>1949</v>
      </c>
      <c r="G267" s="267" t="s">
        <v>345</v>
      </c>
      <c r="H267" s="268">
        <v>4.5999999999999996</v>
      </c>
      <c r="I267" s="269"/>
      <c r="J267" s="268">
        <f>ROUND(I267*H267,2)</f>
        <v>0</v>
      </c>
      <c r="K267" s="266" t="s">
        <v>146</v>
      </c>
      <c r="L267" s="270"/>
      <c r="M267" s="271" t="s">
        <v>18</v>
      </c>
      <c r="N267" s="272" t="s">
        <v>42</v>
      </c>
      <c r="O267" s="86"/>
      <c r="P267" s="222">
        <f>O267*H267</f>
        <v>0</v>
      </c>
      <c r="Q267" s="222">
        <v>0.0032499999999999999</v>
      </c>
      <c r="R267" s="222">
        <f>Q267*H267</f>
        <v>0.014949999999999998</v>
      </c>
      <c r="S267" s="222">
        <v>0</v>
      </c>
      <c r="T267" s="223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4" t="s">
        <v>217</v>
      </c>
      <c r="AT267" s="224" t="s">
        <v>300</v>
      </c>
      <c r="AU267" s="224" t="s">
        <v>80</v>
      </c>
      <c r="AY267" s="19" t="s">
        <v>140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9" t="s">
        <v>78</v>
      </c>
      <c r="BK267" s="225">
        <f>ROUND(I267*H267,2)</f>
        <v>0</v>
      </c>
      <c r="BL267" s="19" t="s">
        <v>147</v>
      </c>
      <c r="BM267" s="224" t="s">
        <v>1950</v>
      </c>
    </row>
    <row r="268" s="13" customFormat="1">
      <c r="A268" s="13"/>
      <c r="B268" s="231"/>
      <c r="C268" s="232"/>
      <c r="D268" s="233" t="s">
        <v>151</v>
      </c>
      <c r="E268" s="234" t="s">
        <v>18</v>
      </c>
      <c r="F268" s="235" t="s">
        <v>1858</v>
      </c>
      <c r="G268" s="232"/>
      <c r="H268" s="234" t="s">
        <v>18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151</v>
      </c>
      <c r="AU268" s="241" t="s">
        <v>80</v>
      </c>
      <c r="AV268" s="13" t="s">
        <v>78</v>
      </c>
      <c r="AW268" s="13" t="s">
        <v>33</v>
      </c>
      <c r="AX268" s="13" t="s">
        <v>71</v>
      </c>
      <c r="AY268" s="241" t="s">
        <v>140</v>
      </c>
    </row>
    <row r="269" s="14" customFormat="1">
      <c r="A269" s="14"/>
      <c r="B269" s="242"/>
      <c r="C269" s="243"/>
      <c r="D269" s="233" t="s">
        <v>151</v>
      </c>
      <c r="E269" s="244" t="s">
        <v>18</v>
      </c>
      <c r="F269" s="245" t="s">
        <v>1944</v>
      </c>
      <c r="G269" s="243"/>
      <c r="H269" s="246">
        <v>4.5999999999999996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151</v>
      </c>
      <c r="AU269" s="252" t="s">
        <v>80</v>
      </c>
      <c r="AV269" s="14" t="s">
        <v>80</v>
      </c>
      <c r="AW269" s="14" t="s">
        <v>33</v>
      </c>
      <c r="AX269" s="14" t="s">
        <v>71</v>
      </c>
      <c r="AY269" s="252" t="s">
        <v>140</v>
      </c>
    </row>
    <row r="270" s="15" customFormat="1">
      <c r="A270" s="15"/>
      <c r="B270" s="253"/>
      <c r="C270" s="254"/>
      <c r="D270" s="233" t="s">
        <v>151</v>
      </c>
      <c r="E270" s="255" t="s">
        <v>18</v>
      </c>
      <c r="F270" s="256" t="s">
        <v>154</v>
      </c>
      <c r="G270" s="254"/>
      <c r="H270" s="257">
        <v>4.5999999999999996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3" t="s">
        <v>151</v>
      </c>
      <c r="AU270" s="263" t="s">
        <v>80</v>
      </c>
      <c r="AV270" s="15" t="s">
        <v>147</v>
      </c>
      <c r="AW270" s="15" t="s">
        <v>33</v>
      </c>
      <c r="AX270" s="15" t="s">
        <v>78</v>
      </c>
      <c r="AY270" s="263" t="s">
        <v>140</v>
      </c>
    </row>
    <row r="271" s="2" customFormat="1" ht="21.75" customHeight="1">
      <c r="A271" s="40"/>
      <c r="B271" s="41"/>
      <c r="C271" s="264" t="s">
        <v>419</v>
      </c>
      <c r="D271" s="264" t="s">
        <v>300</v>
      </c>
      <c r="E271" s="265" t="s">
        <v>1951</v>
      </c>
      <c r="F271" s="266" t="s">
        <v>1952</v>
      </c>
      <c r="G271" s="267" t="s">
        <v>250</v>
      </c>
      <c r="H271" s="268">
        <v>1</v>
      </c>
      <c r="I271" s="269"/>
      <c r="J271" s="268">
        <f>ROUND(I271*H271,2)</f>
        <v>0</v>
      </c>
      <c r="K271" s="266" t="s">
        <v>146</v>
      </c>
      <c r="L271" s="270"/>
      <c r="M271" s="271" t="s">
        <v>18</v>
      </c>
      <c r="N271" s="272" t="s">
        <v>42</v>
      </c>
      <c r="O271" s="86"/>
      <c r="P271" s="222">
        <f>O271*H271</f>
        <v>0</v>
      </c>
      <c r="Q271" s="222">
        <v>0.0114</v>
      </c>
      <c r="R271" s="222">
        <f>Q271*H271</f>
        <v>0.0114</v>
      </c>
      <c r="S271" s="222">
        <v>0</v>
      </c>
      <c r="T271" s="223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4" t="s">
        <v>217</v>
      </c>
      <c r="AT271" s="224" t="s">
        <v>300</v>
      </c>
      <c r="AU271" s="224" t="s">
        <v>80</v>
      </c>
      <c r="AY271" s="19" t="s">
        <v>140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9" t="s">
        <v>78</v>
      </c>
      <c r="BK271" s="225">
        <f>ROUND(I271*H271,2)</f>
        <v>0</v>
      </c>
      <c r="BL271" s="19" t="s">
        <v>147</v>
      </c>
      <c r="BM271" s="224" t="s">
        <v>1953</v>
      </c>
    </row>
    <row r="272" s="13" customFormat="1">
      <c r="A272" s="13"/>
      <c r="B272" s="231"/>
      <c r="C272" s="232"/>
      <c r="D272" s="233" t="s">
        <v>151</v>
      </c>
      <c r="E272" s="234" t="s">
        <v>18</v>
      </c>
      <c r="F272" s="235" t="s">
        <v>1858</v>
      </c>
      <c r="G272" s="232"/>
      <c r="H272" s="234" t="s">
        <v>18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151</v>
      </c>
      <c r="AU272" s="241" t="s">
        <v>80</v>
      </c>
      <c r="AV272" s="13" t="s">
        <v>78</v>
      </c>
      <c r="AW272" s="13" t="s">
        <v>33</v>
      </c>
      <c r="AX272" s="13" t="s">
        <v>71</v>
      </c>
      <c r="AY272" s="241" t="s">
        <v>140</v>
      </c>
    </row>
    <row r="273" s="14" customFormat="1">
      <c r="A273" s="14"/>
      <c r="B273" s="242"/>
      <c r="C273" s="243"/>
      <c r="D273" s="233" t="s">
        <v>151</v>
      </c>
      <c r="E273" s="244" t="s">
        <v>18</v>
      </c>
      <c r="F273" s="245" t="s">
        <v>78</v>
      </c>
      <c r="G273" s="243"/>
      <c r="H273" s="246">
        <v>1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151</v>
      </c>
      <c r="AU273" s="252" t="s">
        <v>80</v>
      </c>
      <c r="AV273" s="14" t="s">
        <v>80</v>
      </c>
      <c r="AW273" s="14" t="s">
        <v>33</v>
      </c>
      <c r="AX273" s="14" t="s">
        <v>71</v>
      </c>
      <c r="AY273" s="252" t="s">
        <v>140</v>
      </c>
    </row>
    <row r="274" s="15" customFormat="1">
      <c r="A274" s="15"/>
      <c r="B274" s="253"/>
      <c r="C274" s="254"/>
      <c r="D274" s="233" t="s">
        <v>151</v>
      </c>
      <c r="E274" s="255" t="s">
        <v>18</v>
      </c>
      <c r="F274" s="256" t="s">
        <v>154</v>
      </c>
      <c r="G274" s="254"/>
      <c r="H274" s="257">
        <v>1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3" t="s">
        <v>151</v>
      </c>
      <c r="AU274" s="263" t="s">
        <v>80</v>
      </c>
      <c r="AV274" s="15" t="s">
        <v>147</v>
      </c>
      <c r="AW274" s="15" t="s">
        <v>33</v>
      </c>
      <c r="AX274" s="15" t="s">
        <v>78</v>
      </c>
      <c r="AY274" s="263" t="s">
        <v>140</v>
      </c>
    </row>
    <row r="275" s="2" customFormat="1" ht="24.15" customHeight="1">
      <c r="A275" s="40"/>
      <c r="B275" s="41"/>
      <c r="C275" s="214" t="s">
        <v>424</v>
      </c>
      <c r="D275" s="214" t="s">
        <v>142</v>
      </c>
      <c r="E275" s="215" t="s">
        <v>841</v>
      </c>
      <c r="F275" s="216" t="s">
        <v>842</v>
      </c>
      <c r="G275" s="217" t="s">
        <v>145</v>
      </c>
      <c r="H275" s="218">
        <v>14.880000000000001</v>
      </c>
      <c r="I275" s="219"/>
      <c r="J275" s="218">
        <f>ROUND(I275*H275,2)</f>
        <v>0</v>
      </c>
      <c r="K275" s="216" t="s">
        <v>146</v>
      </c>
      <c r="L275" s="46"/>
      <c r="M275" s="220" t="s">
        <v>18</v>
      </c>
      <c r="N275" s="221" t="s">
        <v>42</v>
      </c>
      <c r="O275" s="86"/>
      <c r="P275" s="222">
        <f>O275*H275</f>
        <v>0</v>
      </c>
      <c r="Q275" s="222">
        <v>0.00012999999999999999</v>
      </c>
      <c r="R275" s="222">
        <f>Q275*H275</f>
        <v>0.0019344</v>
      </c>
      <c r="S275" s="222">
        <v>0</v>
      </c>
      <c r="T275" s="223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4" t="s">
        <v>147</v>
      </c>
      <c r="AT275" s="224" t="s">
        <v>142</v>
      </c>
      <c r="AU275" s="224" t="s">
        <v>80</v>
      </c>
      <c r="AY275" s="19" t="s">
        <v>140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9" t="s">
        <v>78</v>
      </c>
      <c r="BK275" s="225">
        <f>ROUND(I275*H275,2)</f>
        <v>0</v>
      </c>
      <c r="BL275" s="19" t="s">
        <v>147</v>
      </c>
      <c r="BM275" s="224" t="s">
        <v>1954</v>
      </c>
    </row>
    <row r="276" s="2" customFormat="1">
      <c r="A276" s="40"/>
      <c r="B276" s="41"/>
      <c r="C276" s="42"/>
      <c r="D276" s="226" t="s">
        <v>149</v>
      </c>
      <c r="E276" s="42"/>
      <c r="F276" s="227" t="s">
        <v>844</v>
      </c>
      <c r="G276" s="42"/>
      <c r="H276" s="42"/>
      <c r="I276" s="228"/>
      <c r="J276" s="42"/>
      <c r="K276" s="42"/>
      <c r="L276" s="46"/>
      <c r="M276" s="229"/>
      <c r="N276" s="230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149</v>
      </c>
      <c r="AU276" s="19" t="s">
        <v>80</v>
      </c>
    </row>
    <row r="277" s="14" customFormat="1">
      <c r="A277" s="14"/>
      <c r="B277" s="242"/>
      <c r="C277" s="243"/>
      <c r="D277" s="233" t="s">
        <v>151</v>
      </c>
      <c r="E277" s="244" t="s">
        <v>18</v>
      </c>
      <c r="F277" s="245" t="s">
        <v>1955</v>
      </c>
      <c r="G277" s="243"/>
      <c r="H277" s="246">
        <v>14.880000000000001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151</v>
      </c>
      <c r="AU277" s="252" t="s">
        <v>80</v>
      </c>
      <c r="AV277" s="14" t="s">
        <v>80</v>
      </c>
      <c r="AW277" s="14" t="s">
        <v>33</v>
      </c>
      <c r="AX277" s="14" t="s">
        <v>71</v>
      </c>
      <c r="AY277" s="252" t="s">
        <v>140</v>
      </c>
    </row>
    <row r="278" s="15" customFormat="1">
      <c r="A278" s="15"/>
      <c r="B278" s="253"/>
      <c r="C278" s="254"/>
      <c r="D278" s="233" t="s">
        <v>151</v>
      </c>
      <c r="E278" s="255" t="s">
        <v>18</v>
      </c>
      <c r="F278" s="256" t="s">
        <v>154</v>
      </c>
      <c r="G278" s="254"/>
      <c r="H278" s="257">
        <v>14.880000000000001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3" t="s">
        <v>151</v>
      </c>
      <c r="AU278" s="263" t="s">
        <v>80</v>
      </c>
      <c r="AV278" s="15" t="s">
        <v>147</v>
      </c>
      <c r="AW278" s="15" t="s">
        <v>33</v>
      </c>
      <c r="AX278" s="15" t="s">
        <v>78</v>
      </c>
      <c r="AY278" s="263" t="s">
        <v>140</v>
      </c>
    </row>
    <row r="279" s="2" customFormat="1" ht="24.15" customHeight="1">
      <c r="A279" s="40"/>
      <c r="B279" s="41"/>
      <c r="C279" s="214" t="s">
        <v>430</v>
      </c>
      <c r="D279" s="214" t="s">
        <v>142</v>
      </c>
      <c r="E279" s="215" t="s">
        <v>1956</v>
      </c>
      <c r="F279" s="216" t="s">
        <v>1957</v>
      </c>
      <c r="G279" s="217" t="s">
        <v>145</v>
      </c>
      <c r="H279" s="218">
        <v>1</v>
      </c>
      <c r="I279" s="219"/>
      <c r="J279" s="218">
        <f>ROUND(I279*H279,2)</f>
        <v>0</v>
      </c>
      <c r="K279" s="216" t="s">
        <v>146</v>
      </c>
      <c r="L279" s="46"/>
      <c r="M279" s="220" t="s">
        <v>18</v>
      </c>
      <c r="N279" s="221" t="s">
        <v>42</v>
      </c>
      <c r="O279" s="86"/>
      <c r="P279" s="222">
        <f>O279*H279</f>
        <v>0</v>
      </c>
      <c r="Q279" s="222">
        <v>0.0054400000000000004</v>
      </c>
      <c r="R279" s="222">
        <f>Q279*H279</f>
        <v>0.0054400000000000004</v>
      </c>
      <c r="S279" s="222">
        <v>0</v>
      </c>
      <c r="T279" s="223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4" t="s">
        <v>147</v>
      </c>
      <c r="AT279" s="224" t="s">
        <v>142</v>
      </c>
      <c r="AU279" s="224" t="s">
        <v>80</v>
      </c>
      <c r="AY279" s="19" t="s">
        <v>140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9" t="s">
        <v>78</v>
      </c>
      <c r="BK279" s="225">
        <f>ROUND(I279*H279,2)</f>
        <v>0</v>
      </c>
      <c r="BL279" s="19" t="s">
        <v>147</v>
      </c>
      <c r="BM279" s="224" t="s">
        <v>1958</v>
      </c>
    </row>
    <row r="280" s="2" customFormat="1">
      <c r="A280" s="40"/>
      <c r="B280" s="41"/>
      <c r="C280" s="42"/>
      <c r="D280" s="226" t="s">
        <v>149</v>
      </c>
      <c r="E280" s="42"/>
      <c r="F280" s="227" t="s">
        <v>1959</v>
      </c>
      <c r="G280" s="42"/>
      <c r="H280" s="42"/>
      <c r="I280" s="228"/>
      <c r="J280" s="42"/>
      <c r="K280" s="42"/>
      <c r="L280" s="46"/>
      <c r="M280" s="229"/>
      <c r="N280" s="230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149</v>
      </c>
      <c r="AU280" s="19" t="s">
        <v>80</v>
      </c>
    </row>
    <row r="281" s="13" customFormat="1">
      <c r="A281" s="13"/>
      <c r="B281" s="231"/>
      <c r="C281" s="232"/>
      <c r="D281" s="233" t="s">
        <v>151</v>
      </c>
      <c r="E281" s="234" t="s">
        <v>18</v>
      </c>
      <c r="F281" s="235" t="s">
        <v>1858</v>
      </c>
      <c r="G281" s="232"/>
      <c r="H281" s="234" t="s">
        <v>18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151</v>
      </c>
      <c r="AU281" s="241" t="s">
        <v>80</v>
      </c>
      <c r="AV281" s="13" t="s">
        <v>78</v>
      </c>
      <c r="AW281" s="13" t="s">
        <v>33</v>
      </c>
      <c r="AX281" s="13" t="s">
        <v>71</v>
      </c>
      <c r="AY281" s="241" t="s">
        <v>140</v>
      </c>
    </row>
    <row r="282" s="14" customFormat="1">
      <c r="A282" s="14"/>
      <c r="B282" s="242"/>
      <c r="C282" s="243"/>
      <c r="D282" s="233" t="s">
        <v>151</v>
      </c>
      <c r="E282" s="244" t="s">
        <v>18</v>
      </c>
      <c r="F282" s="245" t="s">
        <v>1960</v>
      </c>
      <c r="G282" s="243"/>
      <c r="H282" s="246">
        <v>0.5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151</v>
      </c>
      <c r="AU282" s="252" t="s">
        <v>80</v>
      </c>
      <c r="AV282" s="14" t="s">
        <v>80</v>
      </c>
      <c r="AW282" s="14" t="s">
        <v>33</v>
      </c>
      <c r="AX282" s="14" t="s">
        <v>71</v>
      </c>
      <c r="AY282" s="252" t="s">
        <v>140</v>
      </c>
    </row>
    <row r="283" s="14" customFormat="1">
      <c r="A283" s="14"/>
      <c r="B283" s="242"/>
      <c r="C283" s="243"/>
      <c r="D283" s="233" t="s">
        <v>151</v>
      </c>
      <c r="E283" s="244" t="s">
        <v>18</v>
      </c>
      <c r="F283" s="245" t="s">
        <v>1960</v>
      </c>
      <c r="G283" s="243"/>
      <c r="H283" s="246">
        <v>0.5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151</v>
      </c>
      <c r="AU283" s="252" t="s">
        <v>80</v>
      </c>
      <c r="AV283" s="14" t="s">
        <v>80</v>
      </c>
      <c r="AW283" s="14" t="s">
        <v>33</v>
      </c>
      <c r="AX283" s="14" t="s">
        <v>71</v>
      </c>
      <c r="AY283" s="252" t="s">
        <v>140</v>
      </c>
    </row>
    <row r="284" s="15" customFormat="1">
      <c r="A284" s="15"/>
      <c r="B284" s="253"/>
      <c r="C284" s="254"/>
      <c r="D284" s="233" t="s">
        <v>151</v>
      </c>
      <c r="E284" s="255" t="s">
        <v>18</v>
      </c>
      <c r="F284" s="256" t="s">
        <v>154</v>
      </c>
      <c r="G284" s="254"/>
      <c r="H284" s="257">
        <v>1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3" t="s">
        <v>151</v>
      </c>
      <c r="AU284" s="263" t="s">
        <v>80</v>
      </c>
      <c r="AV284" s="15" t="s">
        <v>147</v>
      </c>
      <c r="AW284" s="15" t="s">
        <v>33</v>
      </c>
      <c r="AX284" s="15" t="s">
        <v>78</v>
      </c>
      <c r="AY284" s="263" t="s">
        <v>140</v>
      </c>
    </row>
    <row r="285" s="2" customFormat="1" ht="16.5" customHeight="1">
      <c r="A285" s="40"/>
      <c r="B285" s="41"/>
      <c r="C285" s="214" t="s">
        <v>455</v>
      </c>
      <c r="D285" s="214" t="s">
        <v>142</v>
      </c>
      <c r="E285" s="215" t="s">
        <v>1961</v>
      </c>
      <c r="F285" s="216" t="s">
        <v>1962</v>
      </c>
      <c r="G285" s="217" t="s">
        <v>157</v>
      </c>
      <c r="H285" s="218">
        <v>2.7400000000000002</v>
      </c>
      <c r="I285" s="219"/>
      <c r="J285" s="218">
        <f>ROUND(I285*H285,2)</f>
        <v>0</v>
      </c>
      <c r="K285" s="216" t="s">
        <v>146</v>
      </c>
      <c r="L285" s="46"/>
      <c r="M285" s="220" t="s">
        <v>18</v>
      </c>
      <c r="N285" s="221" t="s">
        <v>42</v>
      </c>
      <c r="O285" s="86"/>
      <c r="P285" s="222">
        <f>O285*H285</f>
        <v>0</v>
      </c>
      <c r="Q285" s="222">
        <v>0</v>
      </c>
      <c r="R285" s="222">
        <f>Q285*H285</f>
        <v>0</v>
      </c>
      <c r="S285" s="222">
        <v>1.7</v>
      </c>
      <c r="T285" s="223">
        <f>S285*H285</f>
        <v>4.6580000000000004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4" t="s">
        <v>147</v>
      </c>
      <c r="AT285" s="224" t="s">
        <v>142</v>
      </c>
      <c r="AU285" s="224" t="s">
        <v>80</v>
      </c>
      <c r="AY285" s="19" t="s">
        <v>140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9" t="s">
        <v>78</v>
      </c>
      <c r="BK285" s="225">
        <f>ROUND(I285*H285,2)</f>
        <v>0</v>
      </c>
      <c r="BL285" s="19" t="s">
        <v>147</v>
      </c>
      <c r="BM285" s="224" t="s">
        <v>1963</v>
      </c>
    </row>
    <row r="286" s="2" customFormat="1">
      <c r="A286" s="40"/>
      <c r="B286" s="41"/>
      <c r="C286" s="42"/>
      <c r="D286" s="226" t="s">
        <v>149</v>
      </c>
      <c r="E286" s="42"/>
      <c r="F286" s="227" t="s">
        <v>1964</v>
      </c>
      <c r="G286" s="42"/>
      <c r="H286" s="42"/>
      <c r="I286" s="228"/>
      <c r="J286" s="42"/>
      <c r="K286" s="42"/>
      <c r="L286" s="46"/>
      <c r="M286" s="229"/>
      <c r="N286" s="230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149</v>
      </c>
      <c r="AU286" s="19" t="s">
        <v>80</v>
      </c>
    </row>
    <row r="287" s="13" customFormat="1">
      <c r="A287" s="13"/>
      <c r="B287" s="231"/>
      <c r="C287" s="232"/>
      <c r="D287" s="233" t="s">
        <v>151</v>
      </c>
      <c r="E287" s="234" t="s">
        <v>18</v>
      </c>
      <c r="F287" s="235" t="s">
        <v>1965</v>
      </c>
      <c r="G287" s="232"/>
      <c r="H287" s="234" t="s">
        <v>18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151</v>
      </c>
      <c r="AU287" s="241" t="s">
        <v>80</v>
      </c>
      <c r="AV287" s="13" t="s">
        <v>78</v>
      </c>
      <c r="AW287" s="13" t="s">
        <v>33</v>
      </c>
      <c r="AX287" s="13" t="s">
        <v>71</v>
      </c>
      <c r="AY287" s="241" t="s">
        <v>140</v>
      </c>
    </row>
    <row r="288" s="14" customFormat="1">
      <c r="A288" s="14"/>
      <c r="B288" s="242"/>
      <c r="C288" s="243"/>
      <c r="D288" s="233" t="s">
        <v>151</v>
      </c>
      <c r="E288" s="244" t="s">
        <v>18</v>
      </c>
      <c r="F288" s="245" t="s">
        <v>1966</v>
      </c>
      <c r="G288" s="243"/>
      <c r="H288" s="246">
        <v>1.44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151</v>
      </c>
      <c r="AU288" s="252" t="s">
        <v>80</v>
      </c>
      <c r="AV288" s="14" t="s">
        <v>80</v>
      </c>
      <c r="AW288" s="14" t="s">
        <v>33</v>
      </c>
      <c r="AX288" s="14" t="s">
        <v>71</v>
      </c>
      <c r="AY288" s="252" t="s">
        <v>140</v>
      </c>
    </row>
    <row r="289" s="14" customFormat="1">
      <c r="A289" s="14"/>
      <c r="B289" s="242"/>
      <c r="C289" s="243"/>
      <c r="D289" s="233" t="s">
        <v>151</v>
      </c>
      <c r="E289" s="244" t="s">
        <v>18</v>
      </c>
      <c r="F289" s="245" t="s">
        <v>1967</v>
      </c>
      <c r="G289" s="243"/>
      <c r="H289" s="246">
        <v>1.3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151</v>
      </c>
      <c r="AU289" s="252" t="s">
        <v>80</v>
      </c>
      <c r="AV289" s="14" t="s">
        <v>80</v>
      </c>
      <c r="AW289" s="14" t="s">
        <v>33</v>
      </c>
      <c r="AX289" s="14" t="s">
        <v>71</v>
      </c>
      <c r="AY289" s="252" t="s">
        <v>140</v>
      </c>
    </row>
    <row r="290" s="15" customFormat="1">
      <c r="A290" s="15"/>
      <c r="B290" s="253"/>
      <c r="C290" s="254"/>
      <c r="D290" s="233" t="s">
        <v>151</v>
      </c>
      <c r="E290" s="255" t="s">
        <v>18</v>
      </c>
      <c r="F290" s="256" t="s">
        <v>154</v>
      </c>
      <c r="G290" s="254"/>
      <c r="H290" s="257">
        <v>2.7400000000000002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3" t="s">
        <v>151</v>
      </c>
      <c r="AU290" s="263" t="s">
        <v>80</v>
      </c>
      <c r="AV290" s="15" t="s">
        <v>147</v>
      </c>
      <c r="AW290" s="15" t="s">
        <v>33</v>
      </c>
      <c r="AX290" s="15" t="s">
        <v>78</v>
      </c>
      <c r="AY290" s="263" t="s">
        <v>140</v>
      </c>
    </row>
    <row r="291" s="2" customFormat="1" ht="16.5" customHeight="1">
      <c r="A291" s="40"/>
      <c r="B291" s="41"/>
      <c r="C291" s="214" t="s">
        <v>465</v>
      </c>
      <c r="D291" s="214" t="s">
        <v>142</v>
      </c>
      <c r="E291" s="215" t="s">
        <v>1968</v>
      </c>
      <c r="F291" s="216" t="s">
        <v>1969</v>
      </c>
      <c r="G291" s="217" t="s">
        <v>157</v>
      </c>
      <c r="H291" s="218">
        <v>1.46</v>
      </c>
      <c r="I291" s="219"/>
      <c r="J291" s="218">
        <f>ROUND(I291*H291,2)</f>
        <v>0</v>
      </c>
      <c r="K291" s="216" t="s">
        <v>146</v>
      </c>
      <c r="L291" s="46"/>
      <c r="M291" s="220" t="s">
        <v>18</v>
      </c>
      <c r="N291" s="221" t="s">
        <v>42</v>
      </c>
      <c r="O291" s="86"/>
      <c r="P291" s="222">
        <f>O291*H291</f>
        <v>0</v>
      </c>
      <c r="Q291" s="222">
        <v>0</v>
      </c>
      <c r="R291" s="222">
        <f>Q291*H291</f>
        <v>0</v>
      </c>
      <c r="S291" s="222">
        <v>2.2000000000000002</v>
      </c>
      <c r="T291" s="223">
        <f>S291*H291</f>
        <v>3.2120000000000002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4" t="s">
        <v>147</v>
      </c>
      <c r="AT291" s="224" t="s">
        <v>142</v>
      </c>
      <c r="AU291" s="224" t="s">
        <v>80</v>
      </c>
      <c r="AY291" s="19" t="s">
        <v>140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9" t="s">
        <v>78</v>
      </c>
      <c r="BK291" s="225">
        <f>ROUND(I291*H291,2)</f>
        <v>0</v>
      </c>
      <c r="BL291" s="19" t="s">
        <v>147</v>
      </c>
      <c r="BM291" s="224" t="s">
        <v>1970</v>
      </c>
    </row>
    <row r="292" s="2" customFormat="1">
      <c r="A292" s="40"/>
      <c r="B292" s="41"/>
      <c r="C292" s="42"/>
      <c r="D292" s="226" t="s">
        <v>149</v>
      </c>
      <c r="E292" s="42"/>
      <c r="F292" s="227" t="s">
        <v>1971</v>
      </c>
      <c r="G292" s="42"/>
      <c r="H292" s="42"/>
      <c r="I292" s="228"/>
      <c r="J292" s="42"/>
      <c r="K292" s="42"/>
      <c r="L292" s="46"/>
      <c r="M292" s="229"/>
      <c r="N292" s="230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149</v>
      </c>
      <c r="AU292" s="19" t="s">
        <v>80</v>
      </c>
    </row>
    <row r="293" s="13" customFormat="1">
      <c r="A293" s="13"/>
      <c r="B293" s="231"/>
      <c r="C293" s="232"/>
      <c r="D293" s="233" t="s">
        <v>151</v>
      </c>
      <c r="E293" s="234" t="s">
        <v>18</v>
      </c>
      <c r="F293" s="235" t="s">
        <v>1965</v>
      </c>
      <c r="G293" s="232"/>
      <c r="H293" s="234" t="s">
        <v>18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151</v>
      </c>
      <c r="AU293" s="241" t="s">
        <v>80</v>
      </c>
      <c r="AV293" s="13" t="s">
        <v>78</v>
      </c>
      <c r="AW293" s="13" t="s">
        <v>33</v>
      </c>
      <c r="AX293" s="13" t="s">
        <v>71</v>
      </c>
      <c r="AY293" s="241" t="s">
        <v>140</v>
      </c>
    </row>
    <row r="294" s="14" customFormat="1">
      <c r="A294" s="14"/>
      <c r="B294" s="242"/>
      <c r="C294" s="243"/>
      <c r="D294" s="233" t="s">
        <v>151</v>
      </c>
      <c r="E294" s="244" t="s">
        <v>18</v>
      </c>
      <c r="F294" s="245" t="s">
        <v>1972</v>
      </c>
      <c r="G294" s="243"/>
      <c r="H294" s="246">
        <v>0.77000000000000002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151</v>
      </c>
      <c r="AU294" s="252" t="s">
        <v>80</v>
      </c>
      <c r="AV294" s="14" t="s">
        <v>80</v>
      </c>
      <c r="AW294" s="14" t="s">
        <v>33</v>
      </c>
      <c r="AX294" s="14" t="s">
        <v>71</v>
      </c>
      <c r="AY294" s="252" t="s">
        <v>140</v>
      </c>
    </row>
    <row r="295" s="14" customFormat="1">
      <c r="A295" s="14"/>
      <c r="B295" s="242"/>
      <c r="C295" s="243"/>
      <c r="D295" s="233" t="s">
        <v>151</v>
      </c>
      <c r="E295" s="244" t="s">
        <v>18</v>
      </c>
      <c r="F295" s="245" t="s">
        <v>1973</v>
      </c>
      <c r="G295" s="243"/>
      <c r="H295" s="246">
        <v>0.68999999999999995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151</v>
      </c>
      <c r="AU295" s="252" t="s">
        <v>80</v>
      </c>
      <c r="AV295" s="14" t="s">
        <v>80</v>
      </c>
      <c r="AW295" s="14" t="s">
        <v>33</v>
      </c>
      <c r="AX295" s="14" t="s">
        <v>71</v>
      </c>
      <c r="AY295" s="252" t="s">
        <v>140</v>
      </c>
    </row>
    <row r="296" s="15" customFormat="1">
      <c r="A296" s="15"/>
      <c r="B296" s="253"/>
      <c r="C296" s="254"/>
      <c r="D296" s="233" t="s">
        <v>151</v>
      </c>
      <c r="E296" s="255" t="s">
        <v>18</v>
      </c>
      <c r="F296" s="256" t="s">
        <v>154</v>
      </c>
      <c r="G296" s="254"/>
      <c r="H296" s="257">
        <v>1.46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3" t="s">
        <v>151</v>
      </c>
      <c r="AU296" s="263" t="s">
        <v>80</v>
      </c>
      <c r="AV296" s="15" t="s">
        <v>147</v>
      </c>
      <c r="AW296" s="15" t="s">
        <v>33</v>
      </c>
      <c r="AX296" s="15" t="s">
        <v>78</v>
      </c>
      <c r="AY296" s="263" t="s">
        <v>140</v>
      </c>
    </row>
    <row r="297" s="2" customFormat="1" ht="16.5" customHeight="1">
      <c r="A297" s="40"/>
      <c r="B297" s="41"/>
      <c r="C297" s="214" t="s">
        <v>488</v>
      </c>
      <c r="D297" s="214" t="s">
        <v>142</v>
      </c>
      <c r="E297" s="215" t="s">
        <v>1974</v>
      </c>
      <c r="F297" s="216" t="s">
        <v>1975</v>
      </c>
      <c r="G297" s="217" t="s">
        <v>157</v>
      </c>
      <c r="H297" s="218">
        <v>4.2800000000000002</v>
      </c>
      <c r="I297" s="219"/>
      <c r="J297" s="218">
        <f>ROUND(I297*H297,2)</f>
        <v>0</v>
      </c>
      <c r="K297" s="216" t="s">
        <v>146</v>
      </c>
      <c r="L297" s="46"/>
      <c r="M297" s="220" t="s">
        <v>18</v>
      </c>
      <c r="N297" s="221" t="s">
        <v>42</v>
      </c>
      <c r="O297" s="86"/>
      <c r="P297" s="222">
        <f>O297*H297</f>
        <v>0</v>
      </c>
      <c r="Q297" s="222">
        <v>0</v>
      </c>
      <c r="R297" s="222">
        <f>Q297*H297</f>
        <v>0</v>
      </c>
      <c r="S297" s="222">
        <v>2.2000000000000002</v>
      </c>
      <c r="T297" s="223">
        <f>S297*H297</f>
        <v>9.4160000000000021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4" t="s">
        <v>147</v>
      </c>
      <c r="AT297" s="224" t="s">
        <v>142</v>
      </c>
      <c r="AU297" s="224" t="s">
        <v>80</v>
      </c>
      <c r="AY297" s="19" t="s">
        <v>140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9" t="s">
        <v>78</v>
      </c>
      <c r="BK297" s="225">
        <f>ROUND(I297*H297,2)</f>
        <v>0</v>
      </c>
      <c r="BL297" s="19" t="s">
        <v>147</v>
      </c>
      <c r="BM297" s="224" t="s">
        <v>1976</v>
      </c>
    </row>
    <row r="298" s="2" customFormat="1">
      <c r="A298" s="40"/>
      <c r="B298" s="41"/>
      <c r="C298" s="42"/>
      <c r="D298" s="226" t="s">
        <v>149</v>
      </c>
      <c r="E298" s="42"/>
      <c r="F298" s="227" t="s">
        <v>1977</v>
      </c>
      <c r="G298" s="42"/>
      <c r="H298" s="42"/>
      <c r="I298" s="228"/>
      <c r="J298" s="42"/>
      <c r="K298" s="42"/>
      <c r="L298" s="46"/>
      <c r="M298" s="229"/>
      <c r="N298" s="230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149</v>
      </c>
      <c r="AU298" s="19" t="s">
        <v>80</v>
      </c>
    </row>
    <row r="299" s="13" customFormat="1">
      <c r="A299" s="13"/>
      <c r="B299" s="231"/>
      <c r="C299" s="232"/>
      <c r="D299" s="233" t="s">
        <v>151</v>
      </c>
      <c r="E299" s="234" t="s">
        <v>18</v>
      </c>
      <c r="F299" s="235" t="s">
        <v>1521</v>
      </c>
      <c r="G299" s="232"/>
      <c r="H299" s="234" t="s">
        <v>18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151</v>
      </c>
      <c r="AU299" s="241" t="s">
        <v>80</v>
      </c>
      <c r="AV299" s="13" t="s">
        <v>78</v>
      </c>
      <c r="AW299" s="13" t="s">
        <v>33</v>
      </c>
      <c r="AX299" s="13" t="s">
        <v>71</v>
      </c>
      <c r="AY299" s="241" t="s">
        <v>140</v>
      </c>
    </row>
    <row r="300" s="14" customFormat="1">
      <c r="A300" s="14"/>
      <c r="B300" s="242"/>
      <c r="C300" s="243"/>
      <c r="D300" s="233" t="s">
        <v>151</v>
      </c>
      <c r="E300" s="244" t="s">
        <v>18</v>
      </c>
      <c r="F300" s="245" t="s">
        <v>1978</v>
      </c>
      <c r="G300" s="243"/>
      <c r="H300" s="246">
        <v>7.8799999999999999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151</v>
      </c>
      <c r="AU300" s="252" t="s">
        <v>80</v>
      </c>
      <c r="AV300" s="14" t="s">
        <v>80</v>
      </c>
      <c r="AW300" s="14" t="s">
        <v>33</v>
      </c>
      <c r="AX300" s="14" t="s">
        <v>71</v>
      </c>
      <c r="AY300" s="252" t="s">
        <v>140</v>
      </c>
    </row>
    <row r="301" s="14" customFormat="1">
      <c r="A301" s="14"/>
      <c r="B301" s="242"/>
      <c r="C301" s="243"/>
      <c r="D301" s="233" t="s">
        <v>151</v>
      </c>
      <c r="E301" s="244" t="s">
        <v>18</v>
      </c>
      <c r="F301" s="245" t="s">
        <v>1926</v>
      </c>
      <c r="G301" s="243"/>
      <c r="H301" s="246">
        <v>-3.6000000000000001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151</v>
      </c>
      <c r="AU301" s="252" t="s">
        <v>80</v>
      </c>
      <c r="AV301" s="14" t="s">
        <v>80</v>
      </c>
      <c r="AW301" s="14" t="s">
        <v>33</v>
      </c>
      <c r="AX301" s="14" t="s">
        <v>71</v>
      </c>
      <c r="AY301" s="252" t="s">
        <v>140</v>
      </c>
    </row>
    <row r="302" s="15" customFormat="1">
      <c r="A302" s="15"/>
      <c r="B302" s="253"/>
      <c r="C302" s="254"/>
      <c r="D302" s="233" t="s">
        <v>151</v>
      </c>
      <c r="E302" s="255" t="s">
        <v>18</v>
      </c>
      <c r="F302" s="256" t="s">
        <v>154</v>
      </c>
      <c r="G302" s="254"/>
      <c r="H302" s="257">
        <v>4.2799999999999994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3" t="s">
        <v>151</v>
      </c>
      <c r="AU302" s="263" t="s">
        <v>80</v>
      </c>
      <c r="AV302" s="15" t="s">
        <v>147</v>
      </c>
      <c r="AW302" s="15" t="s">
        <v>33</v>
      </c>
      <c r="AX302" s="15" t="s">
        <v>78</v>
      </c>
      <c r="AY302" s="263" t="s">
        <v>140</v>
      </c>
    </row>
    <row r="303" s="12" customFormat="1" ht="22.8" customHeight="1">
      <c r="A303" s="12"/>
      <c r="B303" s="198"/>
      <c r="C303" s="199"/>
      <c r="D303" s="200" t="s">
        <v>70</v>
      </c>
      <c r="E303" s="212" t="s">
        <v>988</v>
      </c>
      <c r="F303" s="212" t="s">
        <v>989</v>
      </c>
      <c r="G303" s="199"/>
      <c r="H303" s="199"/>
      <c r="I303" s="202"/>
      <c r="J303" s="213">
        <f>BK303</f>
        <v>0</v>
      </c>
      <c r="K303" s="199"/>
      <c r="L303" s="204"/>
      <c r="M303" s="205"/>
      <c r="N303" s="206"/>
      <c r="O303" s="206"/>
      <c r="P303" s="207">
        <f>SUM(P304:P313)</f>
        <v>0</v>
      </c>
      <c r="Q303" s="206"/>
      <c r="R303" s="207">
        <f>SUM(R304:R313)</f>
        <v>0</v>
      </c>
      <c r="S303" s="206"/>
      <c r="T303" s="208">
        <f>SUM(T304:T313)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9" t="s">
        <v>78</v>
      </c>
      <c r="AT303" s="210" t="s">
        <v>70</v>
      </c>
      <c r="AU303" s="210" t="s">
        <v>78</v>
      </c>
      <c r="AY303" s="209" t="s">
        <v>140</v>
      </c>
      <c r="BK303" s="211">
        <f>SUM(BK304:BK313)</f>
        <v>0</v>
      </c>
    </row>
    <row r="304" s="2" customFormat="1" ht="24.15" customHeight="1">
      <c r="A304" s="40"/>
      <c r="B304" s="41"/>
      <c r="C304" s="214" t="s">
        <v>500</v>
      </c>
      <c r="D304" s="214" t="s">
        <v>142</v>
      </c>
      <c r="E304" s="215" t="s">
        <v>991</v>
      </c>
      <c r="F304" s="216" t="s">
        <v>992</v>
      </c>
      <c r="G304" s="217" t="s">
        <v>171</v>
      </c>
      <c r="H304" s="218">
        <v>20.989999999999998</v>
      </c>
      <c r="I304" s="219"/>
      <c r="J304" s="218">
        <f>ROUND(I304*H304,2)</f>
        <v>0</v>
      </c>
      <c r="K304" s="216" t="s">
        <v>146</v>
      </c>
      <c r="L304" s="46"/>
      <c r="M304" s="220" t="s">
        <v>18</v>
      </c>
      <c r="N304" s="221" t="s">
        <v>42</v>
      </c>
      <c r="O304" s="86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4" t="s">
        <v>147</v>
      </c>
      <c r="AT304" s="224" t="s">
        <v>142</v>
      </c>
      <c r="AU304" s="224" t="s">
        <v>80</v>
      </c>
      <c r="AY304" s="19" t="s">
        <v>140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9" t="s">
        <v>78</v>
      </c>
      <c r="BK304" s="225">
        <f>ROUND(I304*H304,2)</f>
        <v>0</v>
      </c>
      <c r="BL304" s="19" t="s">
        <v>147</v>
      </c>
      <c r="BM304" s="224" t="s">
        <v>1979</v>
      </c>
    </row>
    <row r="305" s="2" customFormat="1">
      <c r="A305" s="40"/>
      <c r="B305" s="41"/>
      <c r="C305" s="42"/>
      <c r="D305" s="226" t="s">
        <v>149</v>
      </c>
      <c r="E305" s="42"/>
      <c r="F305" s="227" t="s">
        <v>994</v>
      </c>
      <c r="G305" s="42"/>
      <c r="H305" s="42"/>
      <c r="I305" s="228"/>
      <c r="J305" s="42"/>
      <c r="K305" s="42"/>
      <c r="L305" s="46"/>
      <c r="M305" s="229"/>
      <c r="N305" s="230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149</v>
      </c>
      <c r="AU305" s="19" t="s">
        <v>80</v>
      </c>
    </row>
    <row r="306" s="2" customFormat="1" ht="21.75" customHeight="1">
      <c r="A306" s="40"/>
      <c r="B306" s="41"/>
      <c r="C306" s="214" t="s">
        <v>507</v>
      </c>
      <c r="D306" s="214" t="s">
        <v>142</v>
      </c>
      <c r="E306" s="215" t="s">
        <v>996</v>
      </c>
      <c r="F306" s="216" t="s">
        <v>997</v>
      </c>
      <c r="G306" s="217" t="s">
        <v>171</v>
      </c>
      <c r="H306" s="218">
        <v>20.989999999999998</v>
      </c>
      <c r="I306" s="219"/>
      <c r="J306" s="218">
        <f>ROUND(I306*H306,2)</f>
        <v>0</v>
      </c>
      <c r="K306" s="216" t="s">
        <v>146</v>
      </c>
      <c r="L306" s="46"/>
      <c r="M306" s="220" t="s">
        <v>18</v>
      </c>
      <c r="N306" s="221" t="s">
        <v>42</v>
      </c>
      <c r="O306" s="86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4" t="s">
        <v>147</v>
      </c>
      <c r="AT306" s="224" t="s">
        <v>142</v>
      </c>
      <c r="AU306" s="224" t="s">
        <v>80</v>
      </c>
      <c r="AY306" s="19" t="s">
        <v>140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9" t="s">
        <v>78</v>
      </c>
      <c r="BK306" s="225">
        <f>ROUND(I306*H306,2)</f>
        <v>0</v>
      </c>
      <c r="BL306" s="19" t="s">
        <v>147</v>
      </c>
      <c r="BM306" s="224" t="s">
        <v>1980</v>
      </c>
    </row>
    <row r="307" s="2" customFormat="1">
      <c r="A307" s="40"/>
      <c r="B307" s="41"/>
      <c r="C307" s="42"/>
      <c r="D307" s="226" t="s">
        <v>149</v>
      </c>
      <c r="E307" s="42"/>
      <c r="F307" s="227" t="s">
        <v>999</v>
      </c>
      <c r="G307" s="42"/>
      <c r="H307" s="42"/>
      <c r="I307" s="228"/>
      <c r="J307" s="42"/>
      <c r="K307" s="42"/>
      <c r="L307" s="46"/>
      <c r="M307" s="229"/>
      <c r="N307" s="230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149</v>
      </c>
      <c r="AU307" s="19" t="s">
        <v>80</v>
      </c>
    </row>
    <row r="308" s="2" customFormat="1" ht="24.15" customHeight="1">
      <c r="A308" s="40"/>
      <c r="B308" s="41"/>
      <c r="C308" s="214" t="s">
        <v>541</v>
      </c>
      <c r="D308" s="214" t="s">
        <v>142</v>
      </c>
      <c r="E308" s="215" t="s">
        <v>1001</v>
      </c>
      <c r="F308" s="216" t="s">
        <v>1002</v>
      </c>
      <c r="G308" s="217" t="s">
        <v>171</v>
      </c>
      <c r="H308" s="218">
        <v>101.34999999999999</v>
      </c>
      <c r="I308" s="219"/>
      <c r="J308" s="218">
        <f>ROUND(I308*H308,2)</f>
        <v>0</v>
      </c>
      <c r="K308" s="216" t="s">
        <v>146</v>
      </c>
      <c r="L308" s="46"/>
      <c r="M308" s="220" t="s">
        <v>18</v>
      </c>
      <c r="N308" s="221" t="s">
        <v>42</v>
      </c>
      <c r="O308" s="86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4" t="s">
        <v>147</v>
      </c>
      <c r="AT308" s="224" t="s">
        <v>142</v>
      </c>
      <c r="AU308" s="224" t="s">
        <v>80</v>
      </c>
      <c r="AY308" s="19" t="s">
        <v>140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9" t="s">
        <v>78</v>
      </c>
      <c r="BK308" s="225">
        <f>ROUND(I308*H308,2)</f>
        <v>0</v>
      </c>
      <c r="BL308" s="19" t="s">
        <v>147</v>
      </c>
      <c r="BM308" s="224" t="s">
        <v>1981</v>
      </c>
    </row>
    <row r="309" s="2" customFormat="1">
      <c r="A309" s="40"/>
      <c r="B309" s="41"/>
      <c r="C309" s="42"/>
      <c r="D309" s="226" t="s">
        <v>149</v>
      </c>
      <c r="E309" s="42"/>
      <c r="F309" s="227" t="s">
        <v>1004</v>
      </c>
      <c r="G309" s="42"/>
      <c r="H309" s="42"/>
      <c r="I309" s="228"/>
      <c r="J309" s="42"/>
      <c r="K309" s="42"/>
      <c r="L309" s="46"/>
      <c r="M309" s="229"/>
      <c r="N309" s="230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149</v>
      </c>
      <c r="AU309" s="19" t="s">
        <v>80</v>
      </c>
    </row>
    <row r="310" s="14" customFormat="1">
      <c r="A310" s="14"/>
      <c r="B310" s="242"/>
      <c r="C310" s="243"/>
      <c r="D310" s="233" t="s">
        <v>151</v>
      </c>
      <c r="E310" s="244" t="s">
        <v>18</v>
      </c>
      <c r="F310" s="245" t="s">
        <v>1982</v>
      </c>
      <c r="G310" s="243"/>
      <c r="H310" s="246">
        <v>101.34999999999999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151</v>
      </c>
      <c r="AU310" s="252" t="s">
        <v>80</v>
      </c>
      <c r="AV310" s="14" t="s">
        <v>80</v>
      </c>
      <c r="AW310" s="14" t="s">
        <v>33</v>
      </c>
      <c r="AX310" s="14" t="s">
        <v>71</v>
      </c>
      <c r="AY310" s="252" t="s">
        <v>140</v>
      </c>
    </row>
    <row r="311" s="15" customFormat="1">
      <c r="A311" s="15"/>
      <c r="B311" s="253"/>
      <c r="C311" s="254"/>
      <c r="D311" s="233" t="s">
        <v>151</v>
      </c>
      <c r="E311" s="255" t="s">
        <v>18</v>
      </c>
      <c r="F311" s="256" t="s">
        <v>154</v>
      </c>
      <c r="G311" s="254"/>
      <c r="H311" s="257">
        <v>101.34999999999999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3" t="s">
        <v>151</v>
      </c>
      <c r="AU311" s="263" t="s">
        <v>80</v>
      </c>
      <c r="AV311" s="15" t="s">
        <v>147</v>
      </c>
      <c r="AW311" s="15" t="s">
        <v>33</v>
      </c>
      <c r="AX311" s="15" t="s">
        <v>78</v>
      </c>
      <c r="AY311" s="263" t="s">
        <v>140</v>
      </c>
    </row>
    <row r="312" s="2" customFormat="1" ht="24.15" customHeight="1">
      <c r="A312" s="40"/>
      <c r="B312" s="41"/>
      <c r="C312" s="214" t="s">
        <v>559</v>
      </c>
      <c r="D312" s="214" t="s">
        <v>142</v>
      </c>
      <c r="E312" s="215" t="s">
        <v>1007</v>
      </c>
      <c r="F312" s="216" t="s">
        <v>1008</v>
      </c>
      <c r="G312" s="217" t="s">
        <v>171</v>
      </c>
      <c r="H312" s="218">
        <v>20.989999999999998</v>
      </c>
      <c r="I312" s="219"/>
      <c r="J312" s="218">
        <f>ROUND(I312*H312,2)</f>
        <v>0</v>
      </c>
      <c r="K312" s="216" t="s">
        <v>146</v>
      </c>
      <c r="L312" s="46"/>
      <c r="M312" s="220" t="s">
        <v>18</v>
      </c>
      <c r="N312" s="221" t="s">
        <v>42</v>
      </c>
      <c r="O312" s="86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4" t="s">
        <v>147</v>
      </c>
      <c r="AT312" s="224" t="s">
        <v>142</v>
      </c>
      <c r="AU312" s="224" t="s">
        <v>80</v>
      </c>
      <c r="AY312" s="19" t="s">
        <v>140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9" t="s">
        <v>78</v>
      </c>
      <c r="BK312" s="225">
        <f>ROUND(I312*H312,2)</f>
        <v>0</v>
      </c>
      <c r="BL312" s="19" t="s">
        <v>147</v>
      </c>
      <c r="BM312" s="224" t="s">
        <v>1983</v>
      </c>
    </row>
    <row r="313" s="2" customFormat="1">
      <c r="A313" s="40"/>
      <c r="B313" s="41"/>
      <c r="C313" s="42"/>
      <c r="D313" s="226" t="s">
        <v>149</v>
      </c>
      <c r="E313" s="42"/>
      <c r="F313" s="227" t="s">
        <v>1010</v>
      </c>
      <c r="G313" s="42"/>
      <c r="H313" s="42"/>
      <c r="I313" s="228"/>
      <c r="J313" s="42"/>
      <c r="K313" s="42"/>
      <c r="L313" s="46"/>
      <c r="M313" s="229"/>
      <c r="N313" s="230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149</v>
      </c>
      <c r="AU313" s="19" t="s">
        <v>80</v>
      </c>
    </row>
    <row r="314" s="12" customFormat="1" ht="22.8" customHeight="1">
      <c r="A314" s="12"/>
      <c r="B314" s="198"/>
      <c r="C314" s="199"/>
      <c r="D314" s="200" t="s">
        <v>70</v>
      </c>
      <c r="E314" s="212" t="s">
        <v>1011</v>
      </c>
      <c r="F314" s="212" t="s">
        <v>1012</v>
      </c>
      <c r="G314" s="199"/>
      <c r="H314" s="199"/>
      <c r="I314" s="202"/>
      <c r="J314" s="213">
        <f>BK314</f>
        <v>0</v>
      </c>
      <c r="K314" s="199"/>
      <c r="L314" s="204"/>
      <c r="M314" s="205"/>
      <c r="N314" s="206"/>
      <c r="O314" s="206"/>
      <c r="P314" s="207">
        <f>SUM(P315:P318)</f>
        <v>0</v>
      </c>
      <c r="Q314" s="206"/>
      <c r="R314" s="207">
        <f>SUM(R315:R318)</f>
        <v>0</v>
      </c>
      <c r="S314" s="206"/>
      <c r="T314" s="208">
        <f>SUM(T315:T318)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9" t="s">
        <v>78</v>
      </c>
      <c r="AT314" s="210" t="s">
        <v>70</v>
      </c>
      <c r="AU314" s="210" t="s">
        <v>78</v>
      </c>
      <c r="AY314" s="209" t="s">
        <v>140</v>
      </c>
      <c r="BK314" s="211">
        <f>SUM(BK315:BK318)</f>
        <v>0</v>
      </c>
    </row>
    <row r="315" s="2" customFormat="1" ht="33" customHeight="1">
      <c r="A315" s="40"/>
      <c r="B315" s="41"/>
      <c r="C315" s="214" t="s">
        <v>579</v>
      </c>
      <c r="D315" s="214" t="s">
        <v>142</v>
      </c>
      <c r="E315" s="215" t="s">
        <v>1984</v>
      </c>
      <c r="F315" s="216" t="s">
        <v>1985</v>
      </c>
      <c r="G315" s="217" t="s">
        <v>171</v>
      </c>
      <c r="H315" s="218">
        <v>11.75</v>
      </c>
      <c r="I315" s="219"/>
      <c r="J315" s="218">
        <f>ROUND(I315*H315,2)</f>
        <v>0</v>
      </c>
      <c r="K315" s="216" t="s">
        <v>146</v>
      </c>
      <c r="L315" s="46"/>
      <c r="M315" s="220" t="s">
        <v>18</v>
      </c>
      <c r="N315" s="221" t="s">
        <v>42</v>
      </c>
      <c r="O315" s="86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4" t="s">
        <v>147</v>
      </c>
      <c r="AT315" s="224" t="s">
        <v>142</v>
      </c>
      <c r="AU315" s="224" t="s">
        <v>80</v>
      </c>
      <c r="AY315" s="19" t="s">
        <v>140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9" t="s">
        <v>78</v>
      </c>
      <c r="BK315" s="225">
        <f>ROUND(I315*H315,2)</f>
        <v>0</v>
      </c>
      <c r="BL315" s="19" t="s">
        <v>147</v>
      </c>
      <c r="BM315" s="224" t="s">
        <v>1986</v>
      </c>
    </row>
    <row r="316" s="2" customFormat="1">
      <c r="A316" s="40"/>
      <c r="B316" s="41"/>
      <c r="C316" s="42"/>
      <c r="D316" s="226" t="s">
        <v>149</v>
      </c>
      <c r="E316" s="42"/>
      <c r="F316" s="227" t="s">
        <v>1987</v>
      </c>
      <c r="G316" s="42"/>
      <c r="H316" s="42"/>
      <c r="I316" s="228"/>
      <c r="J316" s="42"/>
      <c r="K316" s="42"/>
      <c r="L316" s="46"/>
      <c r="M316" s="229"/>
      <c r="N316" s="230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149</v>
      </c>
      <c r="AU316" s="19" t="s">
        <v>80</v>
      </c>
    </row>
    <row r="317" s="2" customFormat="1" ht="24.15" customHeight="1">
      <c r="A317" s="40"/>
      <c r="B317" s="41"/>
      <c r="C317" s="214" t="s">
        <v>591</v>
      </c>
      <c r="D317" s="214" t="s">
        <v>142</v>
      </c>
      <c r="E317" s="215" t="s">
        <v>1019</v>
      </c>
      <c r="F317" s="216" t="s">
        <v>1020</v>
      </c>
      <c r="G317" s="217" t="s">
        <v>171</v>
      </c>
      <c r="H317" s="218">
        <v>5.5499999999999998</v>
      </c>
      <c r="I317" s="219"/>
      <c r="J317" s="218">
        <f>ROUND(I317*H317,2)</f>
        <v>0</v>
      </c>
      <c r="K317" s="216" t="s">
        <v>146</v>
      </c>
      <c r="L317" s="46"/>
      <c r="M317" s="220" t="s">
        <v>18</v>
      </c>
      <c r="N317" s="221" t="s">
        <v>42</v>
      </c>
      <c r="O317" s="86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4" t="s">
        <v>147</v>
      </c>
      <c r="AT317" s="224" t="s">
        <v>142</v>
      </c>
      <c r="AU317" s="224" t="s">
        <v>80</v>
      </c>
      <c r="AY317" s="19" t="s">
        <v>140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9" t="s">
        <v>78</v>
      </c>
      <c r="BK317" s="225">
        <f>ROUND(I317*H317,2)</f>
        <v>0</v>
      </c>
      <c r="BL317" s="19" t="s">
        <v>147</v>
      </c>
      <c r="BM317" s="224" t="s">
        <v>1988</v>
      </c>
    </row>
    <row r="318" s="2" customFormat="1">
      <c r="A318" s="40"/>
      <c r="B318" s="41"/>
      <c r="C318" s="42"/>
      <c r="D318" s="226" t="s">
        <v>149</v>
      </c>
      <c r="E318" s="42"/>
      <c r="F318" s="227" t="s">
        <v>1022</v>
      </c>
      <c r="G318" s="42"/>
      <c r="H318" s="42"/>
      <c r="I318" s="228"/>
      <c r="J318" s="42"/>
      <c r="K318" s="42"/>
      <c r="L318" s="46"/>
      <c r="M318" s="229"/>
      <c r="N318" s="230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149</v>
      </c>
      <c r="AU318" s="19" t="s">
        <v>80</v>
      </c>
    </row>
    <row r="319" s="12" customFormat="1" ht="25.92" customHeight="1">
      <c r="A319" s="12"/>
      <c r="B319" s="198"/>
      <c r="C319" s="199"/>
      <c r="D319" s="200" t="s">
        <v>70</v>
      </c>
      <c r="E319" s="201" t="s">
        <v>1023</v>
      </c>
      <c r="F319" s="201" t="s">
        <v>1024</v>
      </c>
      <c r="G319" s="199"/>
      <c r="H319" s="199"/>
      <c r="I319" s="202"/>
      <c r="J319" s="203">
        <f>BK319</f>
        <v>0</v>
      </c>
      <c r="K319" s="199"/>
      <c r="L319" s="204"/>
      <c r="M319" s="205"/>
      <c r="N319" s="206"/>
      <c r="O319" s="206"/>
      <c r="P319" s="207">
        <f>P320+P343+P363+P393+P406</f>
        <v>0</v>
      </c>
      <c r="Q319" s="206"/>
      <c r="R319" s="207">
        <f>R320+R343+R363+R393+R406</f>
        <v>1.4587344</v>
      </c>
      <c r="S319" s="206"/>
      <c r="T319" s="208">
        <f>T320+T343+T363+T393+T406</f>
        <v>1.3409364999999998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9" t="s">
        <v>80</v>
      </c>
      <c r="AT319" s="210" t="s">
        <v>70</v>
      </c>
      <c r="AU319" s="210" t="s">
        <v>71</v>
      </c>
      <c r="AY319" s="209" t="s">
        <v>140</v>
      </c>
      <c r="BK319" s="211">
        <f>BK320+BK343+BK363+BK393+BK406</f>
        <v>0</v>
      </c>
    </row>
    <row r="320" s="12" customFormat="1" ht="22.8" customHeight="1">
      <c r="A320" s="12"/>
      <c r="B320" s="198"/>
      <c r="C320" s="199"/>
      <c r="D320" s="200" t="s">
        <v>70</v>
      </c>
      <c r="E320" s="212" t="s">
        <v>1025</v>
      </c>
      <c r="F320" s="212" t="s">
        <v>1026</v>
      </c>
      <c r="G320" s="199"/>
      <c r="H320" s="199"/>
      <c r="I320" s="202"/>
      <c r="J320" s="213">
        <f>BK320</f>
        <v>0</v>
      </c>
      <c r="K320" s="199"/>
      <c r="L320" s="204"/>
      <c r="M320" s="205"/>
      <c r="N320" s="206"/>
      <c r="O320" s="206"/>
      <c r="P320" s="207">
        <f>SUM(P321:P342)</f>
        <v>0</v>
      </c>
      <c r="Q320" s="206"/>
      <c r="R320" s="207">
        <f>SUM(R321:R342)</f>
        <v>0.030373000000000004</v>
      </c>
      <c r="S320" s="206"/>
      <c r="T320" s="208">
        <f>SUM(T321:T342)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9" t="s">
        <v>80</v>
      </c>
      <c r="AT320" s="210" t="s">
        <v>70</v>
      </c>
      <c r="AU320" s="210" t="s">
        <v>78</v>
      </c>
      <c r="AY320" s="209" t="s">
        <v>140</v>
      </c>
      <c r="BK320" s="211">
        <f>SUM(BK321:BK342)</f>
        <v>0</v>
      </c>
    </row>
    <row r="321" s="2" customFormat="1" ht="21.75" customHeight="1">
      <c r="A321" s="40"/>
      <c r="B321" s="41"/>
      <c r="C321" s="214" t="s">
        <v>596</v>
      </c>
      <c r="D321" s="214" t="s">
        <v>142</v>
      </c>
      <c r="E321" s="215" t="s">
        <v>1989</v>
      </c>
      <c r="F321" s="216" t="s">
        <v>1990</v>
      </c>
      <c r="G321" s="217" t="s">
        <v>145</v>
      </c>
      <c r="H321" s="218">
        <v>3.1000000000000001</v>
      </c>
      <c r="I321" s="219"/>
      <c r="J321" s="218">
        <f>ROUND(I321*H321,2)</f>
        <v>0</v>
      </c>
      <c r="K321" s="216" t="s">
        <v>146</v>
      </c>
      <c r="L321" s="46"/>
      <c r="M321" s="220" t="s">
        <v>18</v>
      </c>
      <c r="N321" s="221" t="s">
        <v>42</v>
      </c>
      <c r="O321" s="86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4" t="s">
        <v>281</v>
      </c>
      <c r="AT321" s="224" t="s">
        <v>142</v>
      </c>
      <c r="AU321" s="224" t="s">
        <v>80</v>
      </c>
      <c r="AY321" s="19" t="s">
        <v>140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9" t="s">
        <v>78</v>
      </c>
      <c r="BK321" s="225">
        <f>ROUND(I321*H321,2)</f>
        <v>0</v>
      </c>
      <c r="BL321" s="19" t="s">
        <v>281</v>
      </c>
      <c r="BM321" s="224" t="s">
        <v>1991</v>
      </c>
    </row>
    <row r="322" s="2" customFormat="1">
      <c r="A322" s="40"/>
      <c r="B322" s="41"/>
      <c r="C322" s="42"/>
      <c r="D322" s="226" t="s">
        <v>149</v>
      </c>
      <c r="E322" s="42"/>
      <c r="F322" s="227" t="s">
        <v>1992</v>
      </c>
      <c r="G322" s="42"/>
      <c r="H322" s="42"/>
      <c r="I322" s="228"/>
      <c r="J322" s="42"/>
      <c r="K322" s="42"/>
      <c r="L322" s="46"/>
      <c r="M322" s="229"/>
      <c r="N322" s="230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149</v>
      </c>
      <c r="AU322" s="19" t="s">
        <v>80</v>
      </c>
    </row>
    <row r="323" s="13" customFormat="1">
      <c r="A323" s="13"/>
      <c r="B323" s="231"/>
      <c r="C323" s="232"/>
      <c r="D323" s="233" t="s">
        <v>151</v>
      </c>
      <c r="E323" s="234" t="s">
        <v>18</v>
      </c>
      <c r="F323" s="235" t="s">
        <v>1993</v>
      </c>
      <c r="G323" s="232"/>
      <c r="H323" s="234" t="s">
        <v>18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151</v>
      </c>
      <c r="AU323" s="241" t="s">
        <v>80</v>
      </c>
      <c r="AV323" s="13" t="s">
        <v>78</v>
      </c>
      <c r="AW323" s="13" t="s">
        <v>33</v>
      </c>
      <c r="AX323" s="13" t="s">
        <v>71</v>
      </c>
      <c r="AY323" s="241" t="s">
        <v>140</v>
      </c>
    </row>
    <row r="324" s="14" customFormat="1">
      <c r="A324" s="14"/>
      <c r="B324" s="242"/>
      <c r="C324" s="243"/>
      <c r="D324" s="233" t="s">
        <v>151</v>
      </c>
      <c r="E324" s="244" t="s">
        <v>18</v>
      </c>
      <c r="F324" s="245" t="s">
        <v>1994</v>
      </c>
      <c r="G324" s="243"/>
      <c r="H324" s="246">
        <v>1.55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151</v>
      </c>
      <c r="AU324" s="252" t="s">
        <v>80</v>
      </c>
      <c r="AV324" s="14" t="s">
        <v>80</v>
      </c>
      <c r="AW324" s="14" t="s">
        <v>33</v>
      </c>
      <c r="AX324" s="14" t="s">
        <v>71</v>
      </c>
      <c r="AY324" s="252" t="s">
        <v>140</v>
      </c>
    </row>
    <row r="325" s="14" customFormat="1">
      <c r="A325" s="14"/>
      <c r="B325" s="242"/>
      <c r="C325" s="243"/>
      <c r="D325" s="233" t="s">
        <v>151</v>
      </c>
      <c r="E325" s="244" t="s">
        <v>18</v>
      </c>
      <c r="F325" s="245" t="s">
        <v>1994</v>
      </c>
      <c r="G325" s="243"/>
      <c r="H325" s="246">
        <v>1.55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151</v>
      </c>
      <c r="AU325" s="252" t="s">
        <v>80</v>
      </c>
      <c r="AV325" s="14" t="s">
        <v>80</v>
      </c>
      <c r="AW325" s="14" t="s">
        <v>33</v>
      </c>
      <c r="AX325" s="14" t="s">
        <v>71</v>
      </c>
      <c r="AY325" s="252" t="s">
        <v>140</v>
      </c>
    </row>
    <row r="326" s="15" customFormat="1">
      <c r="A326" s="15"/>
      <c r="B326" s="253"/>
      <c r="C326" s="254"/>
      <c r="D326" s="233" t="s">
        <v>151</v>
      </c>
      <c r="E326" s="255" t="s">
        <v>18</v>
      </c>
      <c r="F326" s="256" t="s">
        <v>154</v>
      </c>
      <c r="G326" s="254"/>
      <c r="H326" s="257">
        <v>3.1000000000000001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3" t="s">
        <v>151</v>
      </c>
      <c r="AU326" s="263" t="s">
        <v>80</v>
      </c>
      <c r="AV326" s="15" t="s">
        <v>147</v>
      </c>
      <c r="AW326" s="15" t="s">
        <v>33</v>
      </c>
      <c r="AX326" s="15" t="s">
        <v>78</v>
      </c>
      <c r="AY326" s="263" t="s">
        <v>140</v>
      </c>
    </row>
    <row r="327" s="2" customFormat="1" ht="16.5" customHeight="1">
      <c r="A327" s="40"/>
      <c r="B327" s="41"/>
      <c r="C327" s="264" t="s">
        <v>612</v>
      </c>
      <c r="D327" s="264" t="s">
        <v>300</v>
      </c>
      <c r="E327" s="265" t="s">
        <v>1995</v>
      </c>
      <c r="F327" s="266" t="s">
        <v>1996</v>
      </c>
      <c r="G327" s="267" t="s">
        <v>171</v>
      </c>
      <c r="H327" s="268">
        <v>0.01</v>
      </c>
      <c r="I327" s="269"/>
      <c r="J327" s="268">
        <f>ROUND(I327*H327,2)</f>
        <v>0</v>
      </c>
      <c r="K327" s="266" t="s">
        <v>146</v>
      </c>
      <c r="L327" s="270"/>
      <c r="M327" s="271" t="s">
        <v>18</v>
      </c>
      <c r="N327" s="272" t="s">
        <v>42</v>
      </c>
      <c r="O327" s="86"/>
      <c r="P327" s="222">
        <f>O327*H327</f>
        <v>0</v>
      </c>
      <c r="Q327" s="222">
        <v>1</v>
      </c>
      <c r="R327" s="222">
        <f>Q327*H327</f>
        <v>0.01</v>
      </c>
      <c r="S327" s="222">
        <v>0</v>
      </c>
      <c r="T327" s="223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4" t="s">
        <v>430</v>
      </c>
      <c r="AT327" s="224" t="s">
        <v>300</v>
      </c>
      <c r="AU327" s="224" t="s">
        <v>80</v>
      </c>
      <c r="AY327" s="19" t="s">
        <v>140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9" t="s">
        <v>78</v>
      </c>
      <c r="BK327" s="225">
        <f>ROUND(I327*H327,2)</f>
        <v>0</v>
      </c>
      <c r="BL327" s="19" t="s">
        <v>281</v>
      </c>
      <c r="BM327" s="224" t="s">
        <v>1997</v>
      </c>
    </row>
    <row r="328" s="14" customFormat="1">
      <c r="A328" s="14"/>
      <c r="B328" s="242"/>
      <c r="C328" s="243"/>
      <c r="D328" s="233" t="s">
        <v>151</v>
      </c>
      <c r="E328" s="243"/>
      <c r="F328" s="245" t="s">
        <v>1998</v>
      </c>
      <c r="G328" s="243"/>
      <c r="H328" s="246">
        <v>0.01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151</v>
      </c>
      <c r="AU328" s="252" t="s">
        <v>80</v>
      </c>
      <c r="AV328" s="14" t="s">
        <v>80</v>
      </c>
      <c r="AW328" s="14" t="s">
        <v>4</v>
      </c>
      <c r="AX328" s="14" t="s">
        <v>78</v>
      </c>
      <c r="AY328" s="252" t="s">
        <v>140</v>
      </c>
    </row>
    <row r="329" s="2" customFormat="1" ht="16.5" customHeight="1">
      <c r="A329" s="40"/>
      <c r="B329" s="41"/>
      <c r="C329" s="214" t="s">
        <v>617</v>
      </c>
      <c r="D329" s="214" t="s">
        <v>142</v>
      </c>
      <c r="E329" s="215" t="s">
        <v>1999</v>
      </c>
      <c r="F329" s="216" t="s">
        <v>2000</v>
      </c>
      <c r="G329" s="217" t="s">
        <v>145</v>
      </c>
      <c r="H329" s="218">
        <v>3.1000000000000001</v>
      </c>
      <c r="I329" s="219"/>
      <c r="J329" s="218">
        <f>ROUND(I329*H329,2)</f>
        <v>0</v>
      </c>
      <c r="K329" s="216" t="s">
        <v>146</v>
      </c>
      <c r="L329" s="46"/>
      <c r="M329" s="220" t="s">
        <v>18</v>
      </c>
      <c r="N329" s="221" t="s">
        <v>42</v>
      </c>
      <c r="O329" s="86"/>
      <c r="P329" s="222">
        <f>O329*H329</f>
        <v>0</v>
      </c>
      <c r="Q329" s="222">
        <v>0.00040000000000000002</v>
      </c>
      <c r="R329" s="222">
        <f>Q329*H329</f>
        <v>0.00124</v>
      </c>
      <c r="S329" s="222">
        <v>0</v>
      </c>
      <c r="T329" s="223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4" t="s">
        <v>281</v>
      </c>
      <c r="AT329" s="224" t="s">
        <v>142</v>
      </c>
      <c r="AU329" s="224" t="s">
        <v>80</v>
      </c>
      <c r="AY329" s="19" t="s">
        <v>140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9" t="s">
        <v>78</v>
      </c>
      <c r="BK329" s="225">
        <f>ROUND(I329*H329,2)</f>
        <v>0</v>
      </c>
      <c r="BL329" s="19" t="s">
        <v>281</v>
      </c>
      <c r="BM329" s="224" t="s">
        <v>2001</v>
      </c>
    </row>
    <row r="330" s="2" customFormat="1">
      <c r="A330" s="40"/>
      <c r="B330" s="41"/>
      <c r="C330" s="42"/>
      <c r="D330" s="226" t="s">
        <v>149</v>
      </c>
      <c r="E330" s="42"/>
      <c r="F330" s="227" t="s">
        <v>2002</v>
      </c>
      <c r="G330" s="42"/>
      <c r="H330" s="42"/>
      <c r="I330" s="228"/>
      <c r="J330" s="42"/>
      <c r="K330" s="42"/>
      <c r="L330" s="46"/>
      <c r="M330" s="229"/>
      <c r="N330" s="230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149</v>
      </c>
      <c r="AU330" s="19" t="s">
        <v>80</v>
      </c>
    </row>
    <row r="331" s="13" customFormat="1">
      <c r="A331" s="13"/>
      <c r="B331" s="231"/>
      <c r="C331" s="232"/>
      <c r="D331" s="233" t="s">
        <v>151</v>
      </c>
      <c r="E331" s="234" t="s">
        <v>18</v>
      </c>
      <c r="F331" s="235" t="s">
        <v>1993</v>
      </c>
      <c r="G331" s="232"/>
      <c r="H331" s="234" t="s">
        <v>18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151</v>
      </c>
      <c r="AU331" s="241" t="s">
        <v>80</v>
      </c>
      <c r="AV331" s="13" t="s">
        <v>78</v>
      </c>
      <c r="AW331" s="13" t="s">
        <v>33</v>
      </c>
      <c r="AX331" s="13" t="s">
        <v>71</v>
      </c>
      <c r="AY331" s="241" t="s">
        <v>140</v>
      </c>
    </row>
    <row r="332" s="14" customFormat="1">
      <c r="A332" s="14"/>
      <c r="B332" s="242"/>
      <c r="C332" s="243"/>
      <c r="D332" s="233" t="s">
        <v>151</v>
      </c>
      <c r="E332" s="244" t="s">
        <v>18</v>
      </c>
      <c r="F332" s="245" t="s">
        <v>1994</v>
      </c>
      <c r="G332" s="243"/>
      <c r="H332" s="246">
        <v>1.55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151</v>
      </c>
      <c r="AU332" s="252" t="s">
        <v>80</v>
      </c>
      <c r="AV332" s="14" t="s">
        <v>80</v>
      </c>
      <c r="AW332" s="14" t="s">
        <v>33</v>
      </c>
      <c r="AX332" s="14" t="s">
        <v>71</v>
      </c>
      <c r="AY332" s="252" t="s">
        <v>140</v>
      </c>
    </row>
    <row r="333" s="14" customFormat="1">
      <c r="A333" s="14"/>
      <c r="B333" s="242"/>
      <c r="C333" s="243"/>
      <c r="D333" s="233" t="s">
        <v>151</v>
      </c>
      <c r="E333" s="244" t="s">
        <v>18</v>
      </c>
      <c r="F333" s="245" t="s">
        <v>1994</v>
      </c>
      <c r="G333" s="243"/>
      <c r="H333" s="246">
        <v>1.55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151</v>
      </c>
      <c r="AU333" s="252" t="s">
        <v>80</v>
      </c>
      <c r="AV333" s="14" t="s">
        <v>80</v>
      </c>
      <c r="AW333" s="14" t="s">
        <v>33</v>
      </c>
      <c r="AX333" s="14" t="s">
        <v>71</v>
      </c>
      <c r="AY333" s="252" t="s">
        <v>140</v>
      </c>
    </row>
    <row r="334" s="15" customFormat="1">
      <c r="A334" s="15"/>
      <c r="B334" s="253"/>
      <c r="C334" s="254"/>
      <c r="D334" s="233" t="s">
        <v>151</v>
      </c>
      <c r="E334" s="255" t="s">
        <v>18</v>
      </c>
      <c r="F334" s="256" t="s">
        <v>154</v>
      </c>
      <c r="G334" s="254"/>
      <c r="H334" s="257">
        <v>3.1000000000000001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3" t="s">
        <v>151</v>
      </c>
      <c r="AU334" s="263" t="s">
        <v>80</v>
      </c>
      <c r="AV334" s="15" t="s">
        <v>147</v>
      </c>
      <c r="AW334" s="15" t="s">
        <v>33</v>
      </c>
      <c r="AX334" s="15" t="s">
        <v>78</v>
      </c>
      <c r="AY334" s="263" t="s">
        <v>140</v>
      </c>
    </row>
    <row r="335" s="2" customFormat="1" ht="24.15" customHeight="1">
      <c r="A335" s="40"/>
      <c r="B335" s="41"/>
      <c r="C335" s="264" t="s">
        <v>624</v>
      </c>
      <c r="D335" s="264" t="s">
        <v>300</v>
      </c>
      <c r="E335" s="265" t="s">
        <v>2003</v>
      </c>
      <c r="F335" s="266" t="s">
        <v>2004</v>
      </c>
      <c r="G335" s="267" t="s">
        <v>145</v>
      </c>
      <c r="H335" s="268">
        <v>3.6099999999999999</v>
      </c>
      <c r="I335" s="269"/>
      <c r="J335" s="268">
        <f>ROUND(I335*H335,2)</f>
        <v>0</v>
      </c>
      <c r="K335" s="266" t="s">
        <v>146</v>
      </c>
      <c r="L335" s="270"/>
      <c r="M335" s="271" t="s">
        <v>18</v>
      </c>
      <c r="N335" s="272" t="s">
        <v>42</v>
      </c>
      <c r="O335" s="86"/>
      <c r="P335" s="222">
        <f>O335*H335</f>
        <v>0</v>
      </c>
      <c r="Q335" s="222">
        <v>0.0053</v>
      </c>
      <c r="R335" s="222">
        <f>Q335*H335</f>
        <v>0.019133000000000001</v>
      </c>
      <c r="S335" s="222">
        <v>0</v>
      </c>
      <c r="T335" s="223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4" t="s">
        <v>430</v>
      </c>
      <c r="AT335" s="224" t="s">
        <v>300</v>
      </c>
      <c r="AU335" s="224" t="s">
        <v>80</v>
      </c>
      <c r="AY335" s="19" t="s">
        <v>140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9" t="s">
        <v>78</v>
      </c>
      <c r="BK335" s="225">
        <f>ROUND(I335*H335,2)</f>
        <v>0</v>
      </c>
      <c r="BL335" s="19" t="s">
        <v>281</v>
      </c>
      <c r="BM335" s="224" t="s">
        <v>2005</v>
      </c>
    </row>
    <row r="336" s="13" customFormat="1">
      <c r="A336" s="13"/>
      <c r="B336" s="231"/>
      <c r="C336" s="232"/>
      <c r="D336" s="233" t="s">
        <v>151</v>
      </c>
      <c r="E336" s="234" t="s">
        <v>18</v>
      </c>
      <c r="F336" s="235" t="s">
        <v>1993</v>
      </c>
      <c r="G336" s="232"/>
      <c r="H336" s="234" t="s">
        <v>18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151</v>
      </c>
      <c r="AU336" s="241" t="s">
        <v>80</v>
      </c>
      <c r="AV336" s="13" t="s">
        <v>78</v>
      </c>
      <c r="AW336" s="13" t="s">
        <v>33</v>
      </c>
      <c r="AX336" s="13" t="s">
        <v>71</v>
      </c>
      <c r="AY336" s="241" t="s">
        <v>140</v>
      </c>
    </row>
    <row r="337" s="14" customFormat="1">
      <c r="A337" s="14"/>
      <c r="B337" s="242"/>
      <c r="C337" s="243"/>
      <c r="D337" s="233" t="s">
        <v>151</v>
      </c>
      <c r="E337" s="244" t="s">
        <v>18</v>
      </c>
      <c r="F337" s="245" t="s">
        <v>1994</v>
      </c>
      <c r="G337" s="243"/>
      <c r="H337" s="246">
        <v>1.55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151</v>
      </c>
      <c r="AU337" s="252" t="s">
        <v>80</v>
      </c>
      <c r="AV337" s="14" t="s">
        <v>80</v>
      </c>
      <c r="AW337" s="14" t="s">
        <v>33</v>
      </c>
      <c r="AX337" s="14" t="s">
        <v>71</v>
      </c>
      <c r="AY337" s="252" t="s">
        <v>140</v>
      </c>
    </row>
    <row r="338" s="14" customFormat="1">
      <c r="A338" s="14"/>
      <c r="B338" s="242"/>
      <c r="C338" s="243"/>
      <c r="D338" s="233" t="s">
        <v>151</v>
      </c>
      <c r="E338" s="244" t="s">
        <v>18</v>
      </c>
      <c r="F338" s="245" t="s">
        <v>1994</v>
      </c>
      <c r="G338" s="243"/>
      <c r="H338" s="246">
        <v>1.55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2" t="s">
        <v>151</v>
      </c>
      <c r="AU338" s="252" t="s">
        <v>80</v>
      </c>
      <c r="AV338" s="14" t="s">
        <v>80</v>
      </c>
      <c r="AW338" s="14" t="s">
        <v>33</v>
      </c>
      <c r="AX338" s="14" t="s">
        <v>71</v>
      </c>
      <c r="AY338" s="252" t="s">
        <v>140</v>
      </c>
    </row>
    <row r="339" s="15" customFormat="1">
      <c r="A339" s="15"/>
      <c r="B339" s="253"/>
      <c r="C339" s="254"/>
      <c r="D339" s="233" t="s">
        <v>151</v>
      </c>
      <c r="E339" s="255" t="s">
        <v>18</v>
      </c>
      <c r="F339" s="256" t="s">
        <v>154</v>
      </c>
      <c r="G339" s="254"/>
      <c r="H339" s="257">
        <v>3.1000000000000001</v>
      </c>
      <c r="I339" s="258"/>
      <c r="J339" s="254"/>
      <c r="K339" s="254"/>
      <c r="L339" s="259"/>
      <c r="M339" s="260"/>
      <c r="N339" s="261"/>
      <c r="O339" s="261"/>
      <c r="P339" s="261"/>
      <c r="Q339" s="261"/>
      <c r="R339" s="261"/>
      <c r="S339" s="261"/>
      <c r="T339" s="262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3" t="s">
        <v>151</v>
      </c>
      <c r="AU339" s="263" t="s">
        <v>80</v>
      </c>
      <c r="AV339" s="15" t="s">
        <v>147</v>
      </c>
      <c r="AW339" s="15" t="s">
        <v>33</v>
      </c>
      <c r="AX339" s="15" t="s">
        <v>78</v>
      </c>
      <c r="AY339" s="263" t="s">
        <v>140</v>
      </c>
    </row>
    <row r="340" s="14" customFormat="1">
      <c r="A340" s="14"/>
      <c r="B340" s="242"/>
      <c r="C340" s="243"/>
      <c r="D340" s="233" t="s">
        <v>151</v>
      </c>
      <c r="E340" s="243"/>
      <c r="F340" s="245" t="s">
        <v>2006</v>
      </c>
      <c r="G340" s="243"/>
      <c r="H340" s="246">
        <v>3.6099999999999999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151</v>
      </c>
      <c r="AU340" s="252" t="s">
        <v>80</v>
      </c>
      <c r="AV340" s="14" t="s">
        <v>80</v>
      </c>
      <c r="AW340" s="14" t="s">
        <v>4</v>
      </c>
      <c r="AX340" s="14" t="s">
        <v>78</v>
      </c>
      <c r="AY340" s="252" t="s">
        <v>140</v>
      </c>
    </row>
    <row r="341" s="2" customFormat="1" ht="24.15" customHeight="1">
      <c r="A341" s="40"/>
      <c r="B341" s="41"/>
      <c r="C341" s="214" t="s">
        <v>635</v>
      </c>
      <c r="D341" s="214" t="s">
        <v>142</v>
      </c>
      <c r="E341" s="215" t="s">
        <v>1059</v>
      </c>
      <c r="F341" s="216" t="s">
        <v>1060</v>
      </c>
      <c r="G341" s="217" t="s">
        <v>1061</v>
      </c>
      <c r="H341" s="219"/>
      <c r="I341" s="219"/>
      <c r="J341" s="218">
        <f>ROUND(I341*H341,2)</f>
        <v>0</v>
      </c>
      <c r="K341" s="216" t="s">
        <v>146</v>
      </c>
      <c r="L341" s="46"/>
      <c r="M341" s="220" t="s">
        <v>18</v>
      </c>
      <c r="N341" s="221" t="s">
        <v>42</v>
      </c>
      <c r="O341" s="86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4" t="s">
        <v>281</v>
      </c>
      <c r="AT341" s="224" t="s">
        <v>142</v>
      </c>
      <c r="AU341" s="224" t="s">
        <v>80</v>
      </c>
      <c r="AY341" s="19" t="s">
        <v>140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9" t="s">
        <v>78</v>
      </c>
      <c r="BK341" s="225">
        <f>ROUND(I341*H341,2)</f>
        <v>0</v>
      </c>
      <c r="BL341" s="19" t="s">
        <v>281</v>
      </c>
      <c r="BM341" s="224" t="s">
        <v>2007</v>
      </c>
    </row>
    <row r="342" s="2" customFormat="1">
      <c r="A342" s="40"/>
      <c r="B342" s="41"/>
      <c r="C342" s="42"/>
      <c r="D342" s="226" t="s">
        <v>149</v>
      </c>
      <c r="E342" s="42"/>
      <c r="F342" s="227" t="s">
        <v>1063</v>
      </c>
      <c r="G342" s="42"/>
      <c r="H342" s="42"/>
      <c r="I342" s="228"/>
      <c r="J342" s="42"/>
      <c r="K342" s="42"/>
      <c r="L342" s="46"/>
      <c r="M342" s="229"/>
      <c r="N342" s="230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149</v>
      </c>
      <c r="AU342" s="19" t="s">
        <v>80</v>
      </c>
    </row>
    <row r="343" s="12" customFormat="1" ht="22.8" customHeight="1">
      <c r="A343" s="12"/>
      <c r="B343" s="198"/>
      <c r="C343" s="199"/>
      <c r="D343" s="200" t="s">
        <v>70</v>
      </c>
      <c r="E343" s="212" t="s">
        <v>1160</v>
      </c>
      <c r="F343" s="212" t="s">
        <v>1161</v>
      </c>
      <c r="G343" s="199"/>
      <c r="H343" s="199"/>
      <c r="I343" s="202"/>
      <c r="J343" s="213">
        <f>BK343</f>
        <v>0</v>
      </c>
      <c r="K343" s="199"/>
      <c r="L343" s="204"/>
      <c r="M343" s="205"/>
      <c r="N343" s="206"/>
      <c r="O343" s="206"/>
      <c r="P343" s="207">
        <f>SUM(P344:P362)</f>
        <v>0</v>
      </c>
      <c r="Q343" s="206"/>
      <c r="R343" s="207">
        <f>SUM(R344:R362)</f>
        <v>0.104656</v>
      </c>
      <c r="S343" s="206"/>
      <c r="T343" s="208">
        <f>SUM(T344:T362)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9" t="s">
        <v>80</v>
      </c>
      <c r="AT343" s="210" t="s">
        <v>70</v>
      </c>
      <c r="AU343" s="210" t="s">
        <v>78</v>
      </c>
      <c r="AY343" s="209" t="s">
        <v>140</v>
      </c>
      <c r="BK343" s="211">
        <f>SUM(BK344:BK362)</f>
        <v>0</v>
      </c>
    </row>
    <row r="344" s="2" customFormat="1" ht="24.15" customHeight="1">
      <c r="A344" s="40"/>
      <c r="B344" s="41"/>
      <c r="C344" s="214" t="s">
        <v>644</v>
      </c>
      <c r="D344" s="214" t="s">
        <v>142</v>
      </c>
      <c r="E344" s="215" t="s">
        <v>2008</v>
      </c>
      <c r="F344" s="216" t="s">
        <v>2009</v>
      </c>
      <c r="G344" s="217" t="s">
        <v>345</v>
      </c>
      <c r="H344" s="218">
        <v>10.5</v>
      </c>
      <c r="I344" s="219"/>
      <c r="J344" s="218">
        <f>ROUND(I344*H344,2)</f>
        <v>0</v>
      </c>
      <c r="K344" s="216" t="s">
        <v>1207</v>
      </c>
      <c r="L344" s="46"/>
      <c r="M344" s="220" t="s">
        <v>18</v>
      </c>
      <c r="N344" s="221" t="s">
        <v>42</v>
      </c>
      <c r="O344" s="86"/>
      <c r="P344" s="222">
        <f>O344*H344</f>
        <v>0</v>
      </c>
      <c r="Q344" s="222">
        <v>0.0071199999999999996</v>
      </c>
      <c r="R344" s="222">
        <f>Q344*H344</f>
        <v>0.074759999999999993</v>
      </c>
      <c r="S344" s="222">
        <v>0</v>
      </c>
      <c r="T344" s="223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4" t="s">
        <v>281</v>
      </c>
      <c r="AT344" s="224" t="s">
        <v>142</v>
      </c>
      <c r="AU344" s="224" t="s">
        <v>80</v>
      </c>
      <c r="AY344" s="19" t="s">
        <v>140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9" t="s">
        <v>78</v>
      </c>
      <c r="BK344" s="225">
        <f>ROUND(I344*H344,2)</f>
        <v>0</v>
      </c>
      <c r="BL344" s="19" t="s">
        <v>281</v>
      </c>
      <c r="BM344" s="224" t="s">
        <v>2010</v>
      </c>
    </row>
    <row r="345" s="13" customFormat="1">
      <c r="A345" s="13"/>
      <c r="B345" s="231"/>
      <c r="C345" s="232"/>
      <c r="D345" s="233" t="s">
        <v>151</v>
      </c>
      <c r="E345" s="234" t="s">
        <v>18</v>
      </c>
      <c r="F345" s="235" t="s">
        <v>2011</v>
      </c>
      <c r="G345" s="232"/>
      <c r="H345" s="234" t="s">
        <v>18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151</v>
      </c>
      <c r="AU345" s="241" t="s">
        <v>80</v>
      </c>
      <c r="AV345" s="13" t="s">
        <v>78</v>
      </c>
      <c r="AW345" s="13" t="s">
        <v>33</v>
      </c>
      <c r="AX345" s="13" t="s">
        <v>71</v>
      </c>
      <c r="AY345" s="241" t="s">
        <v>140</v>
      </c>
    </row>
    <row r="346" s="14" customFormat="1">
      <c r="A346" s="14"/>
      <c r="B346" s="242"/>
      <c r="C346" s="243"/>
      <c r="D346" s="233" t="s">
        <v>151</v>
      </c>
      <c r="E346" s="244" t="s">
        <v>18</v>
      </c>
      <c r="F346" s="245" t="s">
        <v>2012</v>
      </c>
      <c r="G346" s="243"/>
      <c r="H346" s="246">
        <v>10.5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151</v>
      </c>
      <c r="AU346" s="252" t="s">
        <v>80</v>
      </c>
      <c r="AV346" s="14" t="s">
        <v>80</v>
      </c>
      <c r="AW346" s="14" t="s">
        <v>33</v>
      </c>
      <c r="AX346" s="14" t="s">
        <v>71</v>
      </c>
      <c r="AY346" s="252" t="s">
        <v>140</v>
      </c>
    </row>
    <row r="347" s="15" customFormat="1">
      <c r="A347" s="15"/>
      <c r="B347" s="253"/>
      <c r="C347" s="254"/>
      <c r="D347" s="233" t="s">
        <v>151</v>
      </c>
      <c r="E347" s="255" t="s">
        <v>18</v>
      </c>
      <c r="F347" s="256" t="s">
        <v>154</v>
      </c>
      <c r="G347" s="254"/>
      <c r="H347" s="257">
        <v>10.5</v>
      </c>
      <c r="I347" s="258"/>
      <c r="J347" s="254"/>
      <c r="K347" s="254"/>
      <c r="L347" s="259"/>
      <c r="M347" s="260"/>
      <c r="N347" s="261"/>
      <c r="O347" s="261"/>
      <c r="P347" s="261"/>
      <c r="Q347" s="261"/>
      <c r="R347" s="261"/>
      <c r="S347" s="261"/>
      <c r="T347" s="262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3" t="s">
        <v>151</v>
      </c>
      <c r="AU347" s="263" t="s">
        <v>80</v>
      </c>
      <c r="AV347" s="15" t="s">
        <v>147</v>
      </c>
      <c r="AW347" s="15" t="s">
        <v>33</v>
      </c>
      <c r="AX347" s="15" t="s">
        <v>78</v>
      </c>
      <c r="AY347" s="263" t="s">
        <v>140</v>
      </c>
    </row>
    <row r="348" s="2" customFormat="1" ht="24.15" customHeight="1">
      <c r="A348" s="40"/>
      <c r="B348" s="41"/>
      <c r="C348" s="214" t="s">
        <v>653</v>
      </c>
      <c r="D348" s="214" t="s">
        <v>142</v>
      </c>
      <c r="E348" s="215" t="s">
        <v>1247</v>
      </c>
      <c r="F348" s="216" t="s">
        <v>1248</v>
      </c>
      <c r="G348" s="217" t="s">
        <v>345</v>
      </c>
      <c r="H348" s="218">
        <v>4.5999999999999996</v>
      </c>
      <c r="I348" s="219"/>
      <c r="J348" s="218">
        <f>ROUND(I348*H348,2)</f>
        <v>0</v>
      </c>
      <c r="K348" s="216" t="s">
        <v>1207</v>
      </c>
      <c r="L348" s="46"/>
      <c r="M348" s="220" t="s">
        <v>18</v>
      </c>
      <c r="N348" s="221" t="s">
        <v>42</v>
      </c>
      <c r="O348" s="86"/>
      <c r="P348" s="222">
        <f>O348*H348</f>
        <v>0</v>
      </c>
      <c r="Q348" s="222">
        <v>0.0043600000000000002</v>
      </c>
      <c r="R348" s="222">
        <f>Q348*H348</f>
        <v>0.020056000000000001</v>
      </c>
      <c r="S348" s="222">
        <v>0</v>
      </c>
      <c r="T348" s="223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4" t="s">
        <v>281</v>
      </c>
      <c r="AT348" s="224" t="s">
        <v>142</v>
      </c>
      <c r="AU348" s="224" t="s">
        <v>80</v>
      </c>
      <c r="AY348" s="19" t="s">
        <v>140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9" t="s">
        <v>78</v>
      </c>
      <c r="BK348" s="225">
        <f>ROUND(I348*H348,2)</f>
        <v>0</v>
      </c>
      <c r="BL348" s="19" t="s">
        <v>281</v>
      </c>
      <c r="BM348" s="224" t="s">
        <v>2013</v>
      </c>
    </row>
    <row r="349" s="13" customFormat="1">
      <c r="A349" s="13"/>
      <c r="B349" s="231"/>
      <c r="C349" s="232"/>
      <c r="D349" s="233" t="s">
        <v>151</v>
      </c>
      <c r="E349" s="234" t="s">
        <v>18</v>
      </c>
      <c r="F349" s="235" t="s">
        <v>2014</v>
      </c>
      <c r="G349" s="232"/>
      <c r="H349" s="234" t="s">
        <v>18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151</v>
      </c>
      <c r="AU349" s="241" t="s">
        <v>80</v>
      </c>
      <c r="AV349" s="13" t="s">
        <v>78</v>
      </c>
      <c r="AW349" s="13" t="s">
        <v>33</v>
      </c>
      <c r="AX349" s="13" t="s">
        <v>71</v>
      </c>
      <c r="AY349" s="241" t="s">
        <v>140</v>
      </c>
    </row>
    <row r="350" s="14" customFormat="1">
      <c r="A350" s="14"/>
      <c r="B350" s="242"/>
      <c r="C350" s="243"/>
      <c r="D350" s="233" t="s">
        <v>151</v>
      </c>
      <c r="E350" s="244" t="s">
        <v>18</v>
      </c>
      <c r="F350" s="245" t="s">
        <v>1944</v>
      </c>
      <c r="G350" s="243"/>
      <c r="H350" s="246">
        <v>4.5999999999999996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151</v>
      </c>
      <c r="AU350" s="252" t="s">
        <v>80</v>
      </c>
      <c r="AV350" s="14" t="s">
        <v>80</v>
      </c>
      <c r="AW350" s="14" t="s">
        <v>33</v>
      </c>
      <c r="AX350" s="14" t="s">
        <v>71</v>
      </c>
      <c r="AY350" s="252" t="s">
        <v>140</v>
      </c>
    </row>
    <row r="351" s="15" customFormat="1">
      <c r="A351" s="15"/>
      <c r="B351" s="253"/>
      <c r="C351" s="254"/>
      <c r="D351" s="233" t="s">
        <v>151</v>
      </c>
      <c r="E351" s="255" t="s">
        <v>18</v>
      </c>
      <c r="F351" s="256" t="s">
        <v>154</v>
      </c>
      <c r="G351" s="254"/>
      <c r="H351" s="257">
        <v>4.5999999999999996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3" t="s">
        <v>151</v>
      </c>
      <c r="AU351" s="263" t="s">
        <v>80</v>
      </c>
      <c r="AV351" s="15" t="s">
        <v>147</v>
      </c>
      <c r="AW351" s="15" t="s">
        <v>33</v>
      </c>
      <c r="AX351" s="15" t="s">
        <v>78</v>
      </c>
      <c r="AY351" s="263" t="s">
        <v>140</v>
      </c>
    </row>
    <row r="352" s="2" customFormat="1" ht="21.75" customHeight="1">
      <c r="A352" s="40"/>
      <c r="B352" s="41"/>
      <c r="C352" s="214" t="s">
        <v>673</v>
      </c>
      <c r="D352" s="214" t="s">
        <v>142</v>
      </c>
      <c r="E352" s="215" t="s">
        <v>1258</v>
      </c>
      <c r="F352" s="216" t="s">
        <v>1259</v>
      </c>
      <c r="G352" s="217" t="s">
        <v>345</v>
      </c>
      <c r="H352" s="218">
        <v>3</v>
      </c>
      <c r="I352" s="219"/>
      <c r="J352" s="218">
        <f>ROUND(I352*H352,2)</f>
        <v>0</v>
      </c>
      <c r="K352" s="216" t="s">
        <v>1207</v>
      </c>
      <c r="L352" s="46"/>
      <c r="M352" s="220" t="s">
        <v>18</v>
      </c>
      <c r="N352" s="221" t="s">
        <v>42</v>
      </c>
      <c r="O352" s="86"/>
      <c r="P352" s="222">
        <f>O352*H352</f>
        <v>0</v>
      </c>
      <c r="Q352" s="222">
        <v>0.0013699999999999999</v>
      </c>
      <c r="R352" s="222">
        <f>Q352*H352</f>
        <v>0.0041099999999999999</v>
      </c>
      <c r="S352" s="222">
        <v>0</v>
      </c>
      <c r="T352" s="223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4" t="s">
        <v>281</v>
      </c>
      <c r="AT352" s="224" t="s">
        <v>142</v>
      </c>
      <c r="AU352" s="224" t="s">
        <v>80</v>
      </c>
      <c r="AY352" s="19" t="s">
        <v>140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9" t="s">
        <v>78</v>
      </c>
      <c r="BK352" s="225">
        <f>ROUND(I352*H352,2)</f>
        <v>0</v>
      </c>
      <c r="BL352" s="19" t="s">
        <v>281</v>
      </c>
      <c r="BM352" s="224" t="s">
        <v>2015</v>
      </c>
    </row>
    <row r="353" s="13" customFormat="1">
      <c r="A353" s="13"/>
      <c r="B353" s="231"/>
      <c r="C353" s="232"/>
      <c r="D353" s="233" t="s">
        <v>151</v>
      </c>
      <c r="E353" s="234" t="s">
        <v>18</v>
      </c>
      <c r="F353" s="235" t="s">
        <v>2016</v>
      </c>
      <c r="G353" s="232"/>
      <c r="H353" s="234" t="s">
        <v>18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151</v>
      </c>
      <c r="AU353" s="241" t="s">
        <v>80</v>
      </c>
      <c r="AV353" s="13" t="s">
        <v>78</v>
      </c>
      <c r="AW353" s="13" t="s">
        <v>33</v>
      </c>
      <c r="AX353" s="13" t="s">
        <v>71</v>
      </c>
      <c r="AY353" s="241" t="s">
        <v>140</v>
      </c>
    </row>
    <row r="354" s="14" customFormat="1">
      <c r="A354" s="14"/>
      <c r="B354" s="242"/>
      <c r="C354" s="243"/>
      <c r="D354" s="233" t="s">
        <v>151</v>
      </c>
      <c r="E354" s="244" t="s">
        <v>18</v>
      </c>
      <c r="F354" s="245" t="s">
        <v>163</v>
      </c>
      <c r="G354" s="243"/>
      <c r="H354" s="246">
        <v>3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151</v>
      </c>
      <c r="AU354" s="252" t="s">
        <v>80</v>
      </c>
      <c r="AV354" s="14" t="s">
        <v>80</v>
      </c>
      <c r="AW354" s="14" t="s">
        <v>33</v>
      </c>
      <c r="AX354" s="14" t="s">
        <v>71</v>
      </c>
      <c r="AY354" s="252" t="s">
        <v>140</v>
      </c>
    </row>
    <row r="355" s="15" customFormat="1">
      <c r="A355" s="15"/>
      <c r="B355" s="253"/>
      <c r="C355" s="254"/>
      <c r="D355" s="233" t="s">
        <v>151</v>
      </c>
      <c r="E355" s="255" t="s">
        <v>18</v>
      </c>
      <c r="F355" s="256" t="s">
        <v>154</v>
      </c>
      <c r="G355" s="254"/>
      <c r="H355" s="257">
        <v>3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3" t="s">
        <v>151</v>
      </c>
      <c r="AU355" s="263" t="s">
        <v>80</v>
      </c>
      <c r="AV355" s="15" t="s">
        <v>147</v>
      </c>
      <c r="AW355" s="15" t="s">
        <v>33</v>
      </c>
      <c r="AX355" s="15" t="s">
        <v>78</v>
      </c>
      <c r="AY355" s="263" t="s">
        <v>140</v>
      </c>
    </row>
    <row r="356" s="2" customFormat="1" ht="24.15" customHeight="1">
      <c r="A356" s="40"/>
      <c r="B356" s="41"/>
      <c r="C356" s="214" t="s">
        <v>698</v>
      </c>
      <c r="D356" s="214" t="s">
        <v>142</v>
      </c>
      <c r="E356" s="215" t="s">
        <v>2017</v>
      </c>
      <c r="F356" s="216" t="s">
        <v>2018</v>
      </c>
      <c r="G356" s="217" t="s">
        <v>345</v>
      </c>
      <c r="H356" s="218">
        <v>3</v>
      </c>
      <c r="I356" s="219"/>
      <c r="J356" s="218">
        <f>ROUND(I356*H356,2)</f>
        <v>0</v>
      </c>
      <c r="K356" s="216" t="s">
        <v>146</v>
      </c>
      <c r="L356" s="46"/>
      <c r="M356" s="220" t="s">
        <v>18</v>
      </c>
      <c r="N356" s="221" t="s">
        <v>42</v>
      </c>
      <c r="O356" s="86"/>
      <c r="P356" s="222">
        <f>O356*H356</f>
        <v>0</v>
      </c>
      <c r="Q356" s="222">
        <v>0.00191</v>
      </c>
      <c r="R356" s="222">
        <f>Q356*H356</f>
        <v>0.0057299999999999999</v>
      </c>
      <c r="S356" s="222">
        <v>0</v>
      </c>
      <c r="T356" s="223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4" t="s">
        <v>281</v>
      </c>
      <c r="AT356" s="224" t="s">
        <v>142</v>
      </c>
      <c r="AU356" s="224" t="s">
        <v>80</v>
      </c>
      <c r="AY356" s="19" t="s">
        <v>140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9" t="s">
        <v>78</v>
      </c>
      <c r="BK356" s="225">
        <f>ROUND(I356*H356,2)</f>
        <v>0</v>
      </c>
      <c r="BL356" s="19" t="s">
        <v>281</v>
      </c>
      <c r="BM356" s="224" t="s">
        <v>2019</v>
      </c>
    </row>
    <row r="357" s="2" customFormat="1">
      <c r="A357" s="40"/>
      <c r="B357" s="41"/>
      <c r="C357" s="42"/>
      <c r="D357" s="226" t="s">
        <v>149</v>
      </c>
      <c r="E357" s="42"/>
      <c r="F357" s="227" t="s">
        <v>2020</v>
      </c>
      <c r="G357" s="42"/>
      <c r="H357" s="42"/>
      <c r="I357" s="228"/>
      <c r="J357" s="42"/>
      <c r="K357" s="42"/>
      <c r="L357" s="46"/>
      <c r="M357" s="229"/>
      <c r="N357" s="230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149</v>
      </c>
      <c r="AU357" s="19" t="s">
        <v>80</v>
      </c>
    </row>
    <row r="358" s="13" customFormat="1">
      <c r="A358" s="13"/>
      <c r="B358" s="231"/>
      <c r="C358" s="232"/>
      <c r="D358" s="233" t="s">
        <v>151</v>
      </c>
      <c r="E358" s="234" t="s">
        <v>18</v>
      </c>
      <c r="F358" s="235" t="s">
        <v>2021</v>
      </c>
      <c r="G358" s="232"/>
      <c r="H358" s="234" t="s">
        <v>18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151</v>
      </c>
      <c r="AU358" s="241" t="s">
        <v>80</v>
      </c>
      <c r="AV358" s="13" t="s">
        <v>78</v>
      </c>
      <c r="AW358" s="13" t="s">
        <v>33</v>
      </c>
      <c r="AX358" s="13" t="s">
        <v>71</v>
      </c>
      <c r="AY358" s="241" t="s">
        <v>140</v>
      </c>
    </row>
    <row r="359" s="14" customFormat="1">
      <c r="A359" s="14"/>
      <c r="B359" s="242"/>
      <c r="C359" s="243"/>
      <c r="D359" s="233" t="s">
        <v>151</v>
      </c>
      <c r="E359" s="244" t="s">
        <v>18</v>
      </c>
      <c r="F359" s="245" t="s">
        <v>163</v>
      </c>
      <c r="G359" s="243"/>
      <c r="H359" s="246">
        <v>3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2" t="s">
        <v>151</v>
      </c>
      <c r="AU359" s="252" t="s">
        <v>80</v>
      </c>
      <c r="AV359" s="14" t="s">
        <v>80</v>
      </c>
      <c r="AW359" s="14" t="s">
        <v>33</v>
      </c>
      <c r="AX359" s="14" t="s">
        <v>71</v>
      </c>
      <c r="AY359" s="252" t="s">
        <v>140</v>
      </c>
    </row>
    <row r="360" s="15" customFormat="1">
      <c r="A360" s="15"/>
      <c r="B360" s="253"/>
      <c r="C360" s="254"/>
      <c r="D360" s="233" t="s">
        <v>151</v>
      </c>
      <c r="E360" s="255" t="s">
        <v>18</v>
      </c>
      <c r="F360" s="256" t="s">
        <v>154</v>
      </c>
      <c r="G360" s="254"/>
      <c r="H360" s="257">
        <v>3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3" t="s">
        <v>151</v>
      </c>
      <c r="AU360" s="263" t="s">
        <v>80</v>
      </c>
      <c r="AV360" s="15" t="s">
        <v>147</v>
      </c>
      <c r="AW360" s="15" t="s">
        <v>33</v>
      </c>
      <c r="AX360" s="15" t="s">
        <v>78</v>
      </c>
      <c r="AY360" s="263" t="s">
        <v>140</v>
      </c>
    </row>
    <row r="361" s="2" customFormat="1" ht="24.15" customHeight="1">
      <c r="A361" s="40"/>
      <c r="B361" s="41"/>
      <c r="C361" s="214" t="s">
        <v>704</v>
      </c>
      <c r="D361" s="214" t="s">
        <v>142</v>
      </c>
      <c r="E361" s="215" t="s">
        <v>1283</v>
      </c>
      <c r="F361" s="216" t="s">
        <v>1284</v>
      </c>
      <c r="G361" s="217" t="s">
        <v>1061</v>
      </c>
      <c r="H361" s="219"/>
      <c r="I361" s="219"/>
      <c r="J361" s="218">
        <f>ROUND(I361*H361,2)</f>
        <v>0</v>
      </c>
      <c r="K361" s="216" t="s">
        <v>146</v>
      </c>
      <c r="L361" s="46"/>
      <c r="M361" s="220" t="s">
        <v>18</v>
      </c>
      <c r="N361" s="221" t="s">
        <v>42</v>
      </c>
      <c r="O361" s="86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4" t="s">
        <v>281</v>
      </c>
      <c r="AT361" s="224" t="s">
        <v>142</v>
      </c>
      <c r="AU361" s="224" t="s">
        <v>80</v>
      </c>
      <c r="AY361" s="19" t="s">
        <v>140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9" t="s">
        <v>78</v>
      </c>
      <c r="BK361" s="225">
        <f>ROUND(I361*H361,2)</f>
        <v>0</v>
      </c>
      <c r="BL361" s="19" t="s">
        <v>281</v>
      </c>
      <c r="BM361" s="224" t="s">
        <v>2022</v>
      </c>
    </row>
    <row r="362" s="2" customFormat="1">
      <c r="A362" s="40"/>
      <c r="B362" s="41"/>
      <c r="C362" s="42"/>
      <c r="D362" s="226" t="s">
        <v>149</v>
      </c>
      <c r="E362" s="42"/>
      <c r="F362" s="227" t="s">
        <v>1286</v>
      </c>
      <c r="G362" s="42"/>
      <c r="H362" s="42"/>
      <c r="I362" s="228"/>
      <c r="J362" s="42"/>
      <c r="K362" s="42"/>
      <c r="L362" s="46"/>
      <c r="M362" s="229"/>
      <c r="N362" s="230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149</v>
      </c>
      <c r="AU362" s="19" t="s">
        <v>80</v>
      </c>
    </row>
    <row r="363" s="12" customFormat="1" ht="22.8" customHeight="1">
      <c r="A363" s="12"/>
      <c r="B363" s="198"/>
      <c r="C363" s="199"/>
      <c r="D363" s="200" t="s">
        <v>70</v>
      </c>
      <c r="E363" s="212" t="s">
        <v>1499</v>
      </c>
      <c r="F363" s="212" t="s">
        <v>1500</v>
      </c>
      <c r="G363" s="199"/>
      <c r="H363" s="199"/>
      <c r="I363" s="202"/>
      <c r="J363" s="213">
        <f>BK363</f>
        <v>0</v>
      </c>
      <c r="K363" s="199"/>
      <c r="L363" s="204"/>
      <c r="M363" s="205"/>
      <c r="N363" s="206"/>
      <c r="O363" s="206"/>
      <c r="P363" s="207">
        <f>SUM(P364:P392)</f>
        <v>0</v>
      </c>
      <c r="Q363" s="206"/>
      <c r="R363" s="207">
        <f>SUM(R364:R392)</f>
        <v>0.066360000000000002</v>
      </c>
      <c r="S363" s="206"/>
      <c r="T363" s="208">
        <f>SUM(T364:T392)</f>
        <v>0.61599999999999999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9" t="s">
        <v>80</v>
      </c>
      <c r="AT363" s="210" t="s">
        <v>70</v>
      </c>
      <c r="AU363" s="210" t="s">
        <v>78</v>
      </c>
      <c r="AY363" s="209" t="s">
        <v>140</v>
      </c>
      <c r="BK363" s="211">
        <f>SUM(BK364:BK392)</f>
        <v>0</v>
      </c>
    </row>
    <row r="364" s="2" customFormat="1" ht="16.5" customHeight="1">
      <c r="A364" s="40"/>
      <c r="B364" s="41"/>
      <c r="C364" s="214" t="s">
        <v>723</v>
      </c>
      <c r="D364" s="214" t="s">
        <v>142</v>
      </c>
      <c r="E364" s="215" t="s">
        <v>2023</v>
      </c>
      <c r="F364" s="216" t="s">
        <v>2024</v>
      </c>
      <c r="G364" s="217" t="s">
        <v>1679</v>
      </c>
      <c r="H364" s="218">
        <v>8</v>
      </c>
      <c r="I364" s="219"/>
      <c r="J364" s="218">
        <f>ROUND(I364*H364,2)</f>
        <v>0</v>
      </c>
      <c r="K364" s="216" t="s">
        <v>1207</v>
      </c>
      <c r="L364" s="46"/>
      <c r="M364" s="220" t="s">
        <v>18</v>
      </c>
      <c r="N364" s="221" t="s">
        <v>42</v>
      </c>
      <c r="O364" s="86"/>
      <c r="P364" s="222">
        <f>O364*H364</f>
        <v>0</v>
      </c>
      <c r="Q364" s="222">
        <v>0</v>
      </c>
      <c r="R364" s="222">
        <f>Q364*H364</f>
        <v>0</v>
      </c>
      <c r="S364" s="222">
        <v>0.033000000000000002</v>
      </c>
      <c r="T364" s="223">
        <f>S364*H364</f>
        <v>0.26400000000000001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4" t="s">
        <v>281</v>
      </c>
      <c r="AT364" s="224" t="s">
        <v>142</v>
      </c>
      <c r="AU364" s="224" t="s">
        <v>80</v>
      </c>
      <c r="AY364" s="19" t="s">
        <v>140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9" t="s">
        <v>78</v>
      </c>
      <c r="BK364" s="225">
        <f>ROUND(I364*H364,2)</f>
        <v>0</v>
      </c>
      <c r="BL364" s="19" t="s">
        <v>281</v>
      </c>
      <c r="BM364" s="224" t="s">
        <v>2025</v>
      </c>
    </row>
    <row r="365" s="2" customFormat="1" ht="16.5" customHeight="1">
      <c r="A365" s="40"/>
      <c r="B365" s="41"/>
      <c r="C365" s="214" t="s">
        <v>728</v>
      </c>
      <c r="D365" s="214" t="s">
        <v>142</v>
      </c>
      <c r="E365" s="215" t="s">
        <v>2026</v>
      </c>
      <c r="F365" s="216" t="s">
        <v>2027</v>
      </c>
      <c r="G365" s="217" t="s">
        <v>2028</v>
      </c>
      <c r="H365" s="218">
        <v>1</v>
      </c>
      <c r="I365" s="219"/>
      <c r="J365" s="218">
        <f>ROUND(I365*H365,2)</f>
        <v>0</v>
      </c>
      <c r="K365" s="216" t="s">
        <v>1207</v>
      </c>
      <c r="L365" s="46"/>
      <c r="M365" s="220" t="s">
        <v>18</v>
      </c>
      <c r="N365" s="221" t="s">
        <v>42</v>
      </c>
      <c r="O365" s="86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4" t="s">
        <v>281</v>
      </c>
      <c r="AT365" s="224" t="s">
        <v>142</v>
      </c>
      <c r="AU365" s="224" t="s">
        <v>80</v>
      </c>
      <c r="AY365" s="19" t="s">
        <v>140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9" t="s">
        <v>78</v>
      </c>
      <c r="BK365" s="225">
        <f>ROUND(I365*H365,2)</f>
        <v>0</v>
      </c>
      <c r="BL365" s="19" t="s">
        <v>281</v>
      </c>
      <c r="BM365" s="224" t="s">
        <v>2029</v>
      </c>
    </row>
    <row r="366" s="2" customFormat="1" ht="16.5" customHeight="1">
      <c r="A366" s="40"/>
      <c r="B366" s="41"/>
      <c r="C366" s="214" t="s">
        <v>735</v>
      </c>
      <c r="D366" s="214" t="s">
        <v>142</v>
      </c>
      <c r="E366" s="215" t="s">
        <v>1511</v>
      </c>
      <c r="F366" s="216" t="s">
        <v>2030</v>
      </c>
      <c r="G366" s="217" t="s">
        <v>1324</v>
      </c>
      <c r="H366" s="218">
        <v>1</v>
      </c>
      <c r="I366" s="219"/>
      <c r="J366" s="218">
        <f>ROUND(I366*H366,2)</f>
        <v>0</v>
      </c>
      <c r="K366" s="216" t="s">
        <v>1207</v>
      </c>
      <c r="L366" s="46"/>
      <c r="M366" s="220" t="s">
        <v>18</v>
      </c>
      <c r="N366" s="221" t="s">
        <v>42</v>
      </c>
      <c r="O366" s="86"/>
      <c r="P366" s="222">
        <f>O366*H366</f>
        <v>0</v>
      </c>
      <c r="Q366" s="222">
        <v>0</v>
      </c>
      <c r="R366" s="222">
        <f>Q366*H366</f>
        <v>0</v>
      </c>
      <c r="S366" s="222">
        <v>0</v>
      </c>
      <c r="T366" s="223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4" t="s">
        <v>281</v>
      </c>
      <c r="AT366" s="224" t="s">
        <v>142</v>
      </c>
      <c r="AU366" s="224" t="s">
        <v>80</v>
      </c>
      <c r="AY366" s="19" t="s">
        <v>140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9" t="s">
        <v>78</v>
      </c>
      <c r="BK366" s="225">
        <f>ROUND(I366*H366,2)</f>
        <v>0</v>
      </c>
      <c r="BL366" s="19" t="s">
        <v>281</v>
      </c>
      <c r="BM366" s="224" t="s">
        <v>2031</v>
      </c>
    </row>
    <row r="367" s="2" customFormat="1" ht="16.5" customHeight="1">
      <c r="A367" s="40"/>
      <c r="B367" s="41"/>
      <c r="C367" s="214" t="s">
        <v>744</v>
      </c>
      <c r="D367" s="214" t="s">
        <v>142</v>
      </c>
      <c r="E367" s="215" t="s">
        <v>2032</v>
      </c>
      <c r="F367" s="216" t="s">
        <v>2033</v>
      </c>
      <c r="G367" s="217" t="s">
        <v>1324</v>
      </c>
      <c r="H367" s="218">
        <v>1</v>
      </c>
      <c r="I367" s="219"/>
      <c r="J367" s="218">
        <f>ROUND(I367*H367,2)</f>
        <v>0</v>
      </c>
      <c r="K367" s="216" t="s">
        <v>1207</v>
      </c>
      <c r="L367" s="46"/>
      <c r="M367" s="220" t="s">
        <v>18</v>
      </c>
      <c r="N367" s="221" t="s">
        <v>42</v>
      </c>
      <c r="O367" s="86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4" t="s">
        <v>281</v>
      </c>
      <c r="AT367" s="224" t="s">
        <v>142</v>
      </c>
      <c r="AU367" s="224" t="s">
        <v>80</v>
      </c>
      <c r="AY367" s="19" t="s">
        <v>140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9" t="s">
        <v>78</v>
      </c>
      <c r="BK367" s="225">
        <f>ROUND(I367*H367,2)</f>
        <v>0</v>
      </c>
      <c r="BL367" s="19" t="s">
        <v>281</v>
      </c>
      <c r="BM367" s="224" t="s">
        <v>2034</v>
      </c>
    </row>
    <row r="368" s="2" customFormat="1" ht="16.5" customHeight="1">
      <c r="A368" s="40"/>
      <c r="B368" s="41"/>
      <c r="C368" s="214" t="s">
        <v>749</v>
      </c>
      <c r="D368" s="214" t="s">
        <v>142</v>
      </c>
      <c r="E368" s="215" t="s">
        <v>2035</v>
      </c>
      <c r="F368" s="216" t="s">
        <v>2036</v>
      </c>
      <c r="G368" s="217" t="s">
        <v>345</v>
      </c>
      <c r="H368" s="218">
        <v>22</v>
      </c>
      <c r="I368" s="219"/>
      <c r="J368" s="218">
        <f>ROUND(I368*H368,2)</f>
        <v>0</v>
      </c>
      <c r="K368" s="216" t="s">
        <v>146</v>
      </c>
      <c r="L368" s="46"/>
      <c r="M368" s="220" t="s">
        <v>18</v>
      </c>
      <c r="N368" s="221" t="s">
        <v>42</v>
      </c>
      <c r="O368" s="86"/>
      <c r="P368" s="222">
        <f>O368*H368</f>
        <v>0</v>
      </c>
      <c r="Q368" s="222">
        <v>0</v>
      </c>
      <c r="R368" s="222">
        <f>Q368*H368</f>
        <v>0</v>
      </c>
      <c r="S368" s="222">
        <v>0.016</v>
      </c>
      <c r="T368" s="223">
        <f>S368*H368</f>
        <v>0.35199999999999998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4" t="s">
        <v>281</v>
      </c>
      <c r="AT368" s="224" t="s">
        <v>142</v>
      </c>
      <c r="AU368" s="224" t="s">
        <v>80</v>
      </c>
      <c r="AY368" s="19" t="s">
        <v>140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9" t="s">
        <v>78</v>
      </c>
      <c r="BK368" s="225">
        <f>ROUND(I368*H368,2)</f>
        <v>0</v>
      </c>
      <c r="BL368" s="19" t="s">
        <v>281</v>
      </c>
      <c r="BM368" s="224" t="s">
        <v>2037</v>
      </c>
    </row>
    <row r="369" s="2" customFormat="1">
      <c r="A369" s="40"/>
      <c r="B369" s="41"/>
      <c r="C369" s="42"/>
      <c r="D369" s="226" t="s">
        <v>149</v>
      </c>
      <c r="E369" s="42"/>
      <c r="F369" s="227" t="s">
        <v>2038</v>
      </c>
      <c r="G369" s="42"/>
      <c r="H369" s="42"/>
      <c r="I369" s="228"/>
      <c r="J369" s="42"/>
      <c r="K369" s="42"/>
      <c r="L369" s="46"/>
      <c r="M369" s="229"/>
      <c r="N369" s="230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149</v>
      </c>
      <c r="AU369" s="19" t="s">
        <v>80</v>
      </c>
    </row>
    <row r="370" s="13" customFormat="1">
      <c r="A370" s="13"/>
      <c r="B370" s="231"/>
      <c r="C370" s="232"/>
      <c r="D370" s="233" t="s">
        <v>151</v>
      </c>
      <c r="E370" s="234" t="s">
        <v>18</v>
      </c>
      <c r="F370" s="235" t="s">
        <v>2039</v>
      </c>
      <c r="G370" s="232"/>
      <c r="H370" s="234" t="s">
        <v>18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151</v>
      </c>
      <c r="AU370" s="241" t="s">
        <v>80</v>
      </c>
      <c r="AV370" s="13" t="s">
        <v>78</v>
      </c>
      <c r="AW370" s="13" t="s">
        <v>33</v>
      </c>
      <c r="AX370" s="13" t="s">
        <v>71</v>
      </c>
      <c r="AY370" s="241" t="s">
        <v>140</v>
      </c>
    </row>
    <row r="371" s="14" customFormat="1">
      <c r="A371" s="14"/>
      <c r="B371" s="242"/>
      <c r="C371" s="243"/>
      <c r="D371" s="233" t="s">
        <v>151</v>
      </c>
      <c r="E371" s="244" t="s">
        <v>18</v>
      </c>
      <c r="F371" s="245" t="s">
        <v>2040</v>
      </c>
      <c r="G371" s="243"/>
      <c r="H371" s="246">
        <v>11.800000000000001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2" t="s">
        <v>151</v>
      </c>
      <c r="AU371" s="252" t="s">
        <v>80</v>
      </c>
      <c r="AV371" s="14" t="s">
        <v>80</v>
      </c>
      <c r="AW371" s="14" t="s">
        <v>33</v>
      </c>
      <c r="AX371" s="14" t="s">
        <v>71</v>
      </c>
      <c r="AY371" s="252" t="s">
        <v>140</v>
      </c>
    </row>
    <row r="372" s="14" customFormat="1">
      <c r="A372" s="14"/>
      <c r="B372" s="242"/>
      <c r="C372" s="243"/>
      <c r="D372" s="233" t="s">
        <v>151</v>
      </c>
      <c r="E372" s="244" t="s">
        <v>18</v>
      </c>
      <c r="F372" s="245" t="s">
        <v>2041</v>
      </c>
      <c r="G372" s="243"/>
      <c r="H372" s="246">
        <v>10.199999999999999</v>
      </c>
      <c r="I372" s="247"/>
      <c r="J372" s="243"/>
      <c r="K372" s="243"/>
      <c r="L372" s="248"/>
      <c r="M372" s="249"/>
      <c r="N372" s="250"/>
      <c r="O372" s="250"/>
      <c r="P372" s="250"/>
      <c r="Q372" s="250"/>
      <c r="R372" s="250"/>
      <c r="S372" s="250"/>
      <c r="T372" s="25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2" t="s">
        <v>151</v>
      </c>
      <c r="AU372" s="252" t="s">
        <v>80</v>
      </c>
      <c r="AV372" s="14" t="s">
        <v>80</v>
      </c>
      <c r="AW372" s="14" t="s">
        <v>33</v>
      </c>
      <c r="AX372" s="14" t="s">
        <v>71</v>
      </c>
      <c r="AY372" s="252" t="s">
        <v>140</v>
      </c>
    </row>
    <row r="373" s="15" customFormat="1">
      <c r="A373" s="15"/>
      <c r="B373" s="253"/>
      <c r="C373" s="254"/>
      <c r="D373" s="233" t="s">
        <v>151</v>
      </c>
      <c r="E373" s="255" t="s">
        <v>18</v>
      </c>
      <c r="F373" s="256" t="s">
        <v>154</v>
      </c>
      <c r="G373" s="254"/>
      <c r="H373" s="257">
        <v>22</v>
      </c>
      <c r="I373" s="258"/>
      <c r="J373" s="254"/>
      <c r="K373" s="254"/>
      <c r="L373" s="259"/>
      <c r="M373" s="260"/>
      <c r="N373" s="261"/>
      <c r="O373" s="261"/>
      <c r="P373" s="261"/>
      <c r="Q373" s="261"/>
      <c r="R373" s="261"/>
      <c r="S373" s="261"/>
      <c r="T373" s="262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3" t="s">
        <v>151</v>
      </c>
      <c r="AU373" s="263" t="s">
        <v>80</v>
      </c>
      <c r="AV373" s="15" t="s">
        <v>147</v>
      </c>
      <c r="AW373" s="15" t="s">
        <v>33</v>
      </c>
      <c r="AX373" s="15" t="s">
        <v>78</v>
      </c>
      <c r="AY373" s="263" t="s">
        <v>140</v>
      </c>
    </row>
    <row r="374" s="2" customFormat="1" ht="16.5" customHeight="1">
      <c r="A374" s="40"/>
      <c r="B374" s="41"/>
      <c r="C374" s="214" t="s">
        <v>754</v>
      </c>
      <c r="D374" s="214" t="s">
        <v>142</v>
      </c>
      <c r="E374" s="215" t="s">
        <v>2042</v>
      </c>
      <c r="F374" s="216" t="s">
        <v>2043</v>
      </c>
      <c r="G374" s="217" t="s">
        <v>345</v>
      </c>
      <c r="H374" s="218">
        <v>7.7999999999999998</v>
      </c>
      <c r="I374" s="219"/>
      <c r="J374" s="218">
        <f>ROUND(I374*H374,2)</f>
        <v>0</v>
      </c>
      <c r="K374" s="216" t="s">
        <v>1207</v>
      </c>
      <c r="L374" s="46"/>
      <c r="M374" s="220" t="s">
        <v>18</v>
      </c>
      <c r="N374" s="221" t="s">
        <v>42</v>
      </c>
      <c r="O374" s="86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4" t="s">
        <v>281</v>
      </c>
      <c r="AT374" s="224" t="s">
        <v>142</v>
      </c>
      <c r="AU374" s="224" t="s">
        <v>80</v>
      </c>
      <c r="AY374" s="19" t="s">
        <v>140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9" t="s">
        <v>78</v>
      </c>
      <c r="BK374" s="225">
        <f>ROUND(I374*H374,2)</f>
        <v>0</v>
      </c>
      <c r="BL374" s="19" t="s">
        <v>281</v>
      </c>
      <c r="BM374" s="224" t="s">
        <v>2044</v>
      </c>
    </row>
    <row r="375" s="13" customFormat="1">
      <c r="A375" s="13"/>
      <c r="B375" s="231"/>
      <c r="C375" s="232"/>
      <c r="D375" s="233" t="s">
        <v>151</v>
      </c>
      <c r="E375" s="234" t="s">
        <v>18</v>
      </c>
      <c r="F375" s="235" t="s">
        <v>1858</v>
      </c>
      <c r="G375" s="232"/>
      <c r="H375" s="234" t="s">
        <v>18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1" t="s">
        <v>151</v>
      </c>
      <c r="AU375" s="241" t="s">
        <v>80</v>
      </c>
      <c r="AV375" s="13" t="s">
        <v>78</v>
      </c>
      <c r="AW375" s="13" t="s">
        <v>33</v>
      </c>
      <c r="AX375" s="13" t="s">
        <v>71</v>
      </c>
      <c r="AY375" s="241" t="s">
        <v>140</v>
      </c>
    </row>
    <row r="376" s="14" customFormat="1">
      <c r="A376" s="14"/>
      <c r="B376" s="242"/>
      <c r="C376" s="243"/>
      <c r="D376" s="233" t="s">
        <v>151</v>
      </c>
      <c r="E376" s="244" t="s">
        <v>18</v>
      </c>
      <c r="F376" s="245" t="s">
        <v>2045</v>
      </c>
      <c r="G376" s="243"/>
      <c r="H376" s="246">
        <v>7.7999999999999998</v>
      </c>
      <c r="I376" s="247"/>
      <c r="J376" s="243"/>
      <c r="K376" s="243"/>
      <c r="L376" s="248"/>
      <c r="M376" s="249"/>
      <c r="N376" s="250"/>
      <c r="O376" s="250"/>
      <c r="P376" s="250"/>
      <c r="Q376" s="250"/>
      <c r="R376" s="250"/>
      <c r="S376" s="250"/>
      <c r="T376" s="25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2" t="s">
        <v>151</v>
      </c>
      <c r="AU376" s="252" t="s">
        <v>80</v>
      </c>
      <c r="AV376" s="14" t="s">
        <v>80</v>
      </c>
      <c r="AW376" s="14" t="s">
        <v>33</v>
      </c>
      <c r="AX376" s="14" t="s">
        <v>71</v>
      </c>
      <c r="AY376" s="252" t="s">
        <v>140</v>
      </c>
    </row>
    <row r="377" s="15" customFormat="1">
      <c r="A377" s="15"/>
      <c r="B377" s="253"/>
      <c r="C377" s="254"/>
      <c r="D377" s="233" t="s">
        <v>151</v>
      </c>
      <c r="E377" s="255" t="s">
        <v>18</v>
      </c>
      <c r="F377" s="256" t="s">
        <v>154</v>
      </c>
      <c r="G377" s="254"/>
      <c r="H377" s="257">
        <v>7.7999999999999998</v>
      </c>
      <c r="I377" s="258"/>
      <c r="J377" s="254"/>
      <c r="K377" s="254"/>
      <c r="L377" s="259"/>
      <c r="M377" s="260"/>
      <c r="N377" s="261"/>
      <c r="O377" s="261"/>
      <c r="P377" s="261"/>
      <c r="Q377" s="261"/>
      <c r="R377" s="261"/>
      <c r="S377" s="261"/>
      <c r="T377" s="262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3" t="s">
        <v>151</v>
      </c>
      <c r="AU377" s="263" t="s">
        <v>80</v>
      </c>
      <c r="AV377" s="15" t="s">
        <v>147</v>
      </c>
      <c r="AW377" s="15" t="s">
        <v>33</v>
      </c>
      <c r="AX377" s="15" t="s">
        <v>78</v>
      </c>
      <c r="AY377" s="263" t="s">
        <v>140</v>
      </c>
    </row>
    <row r="378" s="2" customFormat="1" ht="16.5" customHeight="1">
      <c r="A378" s="40"/>
      <c r="B378" s="41"/>
      <c r="C378" s="264" t="s">
        <v>773</v>
      </c>
      <c r="D378" s="264" t="s">
        <v>300</v>
      </c>
      <c r="E378" s="265" t="s">
        <v>2046</v>
      </c>
      <c r="F378" s="266" t="s">
        <v>2047</v>
      </c>
      <c r="G378" s="267" t="s">
        <v>345</v>
      </c>
      <c r="H378" s="268">
        <v>7.7999999999999998</v>
      </c>
      <c r="I378" s="269"/>
      <c r="J378" s="268">
        <f>ROUND(I378*H378,2)</f>
        <v>0</v>
      </c>
      <c r="K378" s="266" t="s">
        <v>1207</v>
      </c>
      <c r="L378" s="270"/>
      <c r="M378" s="271" t="s">
        <v>18</v>
      </c>
      <c r="N378" s="272" t="s">
        <v>42</v>
      </c>
      <c r="O378" s="86"/>
      <c r="P378" s="222">
        <f>O378*H378</f>
        <v>0</v>
      </c>
      <c r="Q378" s="222">
        <v>0.00020000000000000001</v>
      </c>
      <c r="R378" s="222">
        <f>Q378*H378</f>
        <v>0.00156</v>
      </c>
      <c r="S378" s="222">
        <v>0</v>
      </c>
      <c r="T378" s="223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4" t="s">
        <v>430</v>
      </c>
      <c r="AT378" s="224" t="s">
        <v>300</v>
      </c>
      <c r="AU378" s="224" t="s">
        <v>80</v>
      </c>
      <c r="AY378" s="19" t="s">
        <v>140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9" t="s">
        <v>78</v>
      </c>
      <c r="BK378" s="225">
        <f>ROUND(I378*H378,2)</f>
        <v>0</v>
      </c>
      <c r="BL378" s="19" t="s">
        <v>281</v>
      </c>
      <c r="BM378" s="224" t="s">
        <v>2048</v>
      </c>
    </row>
    <row r="379" s="13" customFormat="1">
      <c r="A379" s="13"/>
      <c r="B379" s="231"/>
      <c r="C379" s="232"/>
      <c r="D379" s="233" t="s">
        <v>151</v>
      </c>
      <c r="E379" s="234" t="s">
        <v>18</v>
      </c>
      <c r="F379" s="235" t="s">
        <v>1858</v>
      </c>
      <c r="G379" s="232"/>
      <c r="H379" s="234" t="s">
        <v>18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151</v>
      </c>
      <c r="AU379" s="241" t="s">
        <v>80</v>
      </c>
      <c r="AV379" s="13" t="s">
        <v>78</v>
      </c>
      <c r="AW379" s="13" t="s">
        <v>33</v>
      </c>
      <c r="AX379" s="13" t="s">
        <v>71</v>
      </c>
      <c r="AY379" s="241" t="s">
        <v>140</v>
      </c>
    </row>
    <row r="380" s="14" customFormat="1">
      <c r="A380" s="14"/>
      <c r="B380" s="242"/>
      <c r="C380" s="243"/>
      <c r="D380" s="233" t="s">
        <v>151</v>
      </c>
      <c r="E380" s="244" t="s">
        <v>18</v>
      </c>
      <c r="F380" s="245" t="s">
        <v>2045</v>
      </c>
      <c r="G380" s="243"/>
      <c r="H380" s="246">
        <v>7.7999999999999998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2" t="s">
        <v>151</v>
      </c>
      <c r="AU380" s="252" t="s">
        <v>80</v>
      </c>
      <c r="AV380" s="14" t="s">
        <v>80</v>
      </c>
      <c r="AW380" s="14" t="s">
        <v>33</v>
      </c>
      <c r="AX380" s="14" t="s">
        <v>71</v>
      </c>
      <c r="AY380" s="252" t="s">
        <v>140</v>
      </c>
    </row>
    <row r="381" s="15" customFormat="1">
      <c r="A381" s="15"/>
      <c r="B381" s="253"/>
      <c r="C381" s="254"/>
      <c r="D381" s="233" t="s">
        <v>151</v>
      </c>
      <c r="E381" s="255" t="s">
        <v>18</v>
      </c>
      <c r="F381" s="256" t="s">
        <v>154</v>
      </c>
      <c r="G381" s="254"/>
      <c r="H381" s="257">
        <v>7.7999999999999998</v>
      </c>
      <c r="I381" s="258"/>
      <c r="J381" s="254"/>
      <c r="K381" s="254"/>
      <c r="L381" s="259"/>
      <c r="M381" s="260"/>
      <c r="N381" s="261"/>
      <c r="O381" s="261"/>
      <c r="P381" s="261"/>
      <c r="Q381" s="261"/>
      <c r="R381" s="261"/>
      <c r="S381" s="261"/>
      <c r="T381" s="262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3" t="s">
        <v>151</v>
      </c>
      <c r="AU381" s="263" t="s">
        <v>80</v>
      </c>
      <c r="AV381" s="15" t="s">
        <v>147</v>
      </c>
      <c r="AW381" s="15" t="s">
        <v>33</v>
      </c>
      <c r="AX381" s="15" t="s">
        <v>78</v>
      </c>
      <c r="AY381" s="263" t="s">
        <v>140</v>
      </c>
    </row>
    <row r="382" s="2" customFormat="1" ht="16.5" customHeight="1">
      <c r="A382" s="40"/>
      <c r="B382" s="41"/>
      <c r="C382" s="214" t="s">
        <v>781</v>
      </c>
      <c r="D382" s="214" t="s">
        <v>142</v>
      </c>
      <c r="E382" s="215" t="s">
        <v>2049</v>
      </c>
      <c r="F382" s="216" t="s">
        <v>2050</v>
      </c>
      <c r="G382" s="217" t="s">
        <v>145</v>
      </c>
      <c r="H382" s="218">
        <v>3.6000000000000001</v>
      </c>
      <c r="I382" s="219"/>
      <c r="J382" s="218">
        <f>ROUND(I382*H382,2)</f>
        <v>0</v>
      </c>
      <c r="K382" s="216" t="s">
        <v>146</v>
      </c>
      <c r="L382" s="46"/>
      <c r="M382" s="220" t="s">
        <v>18</v>
      </c>
      <c r="N382" s="221" t="s">
        <v>42</v>
      </c>
      <c r="O382" s="86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4" t="s">
        <v>281</v>
      </c>
      <c r="AT382" s="224" t="s">
        <v>142</v>
      </c>
      <c r="AU382" s="224" t="s">
        <v>80</v>
      </c>
      <c r="AY382" s="19" t="s">
        <v>140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9" t="s">
        <v>78</v>
      </c>
      <c r="BK382" s="225">
        <f>ROUND(I382*H382,2)</f>
        <v>0</v>
      </c>
      <c r="BL382" s="19" t="s">
        <v>281</v>
      </c>
      <c r="BM382" s="224" t="s">
        <v>2051</v>
      </c>
    </row>
    <row r="383" s="2" customFormat="1">
      <c r="A383" s="40"/>
      <c r="B383" s="41"/>
      <c r="C383" s="42"/>
      <c r="D383" s="226" t="s">
        <v>149</v>
      </c>
      <c r="E383" s="42"/>
      <c r="F383" s="227" t="s">
        <v>2052</v>
      </c>
      <c r="G383" s="42"/>
      <c r="H383" s="42"/>
      <c r="I383" s="228"/>
      <c r="J383" s="42"/>
      <c r="K383" s="42"/>
      <c r="L383" s="46"/>
      <c r="M383" s="229"/>
      <c r="N383" s="230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149</v>
      </c>
      <c r="AU383" s="19" t="s">
        <v>80</v>
      </c>
    </row>
    <row r="384" s="13" customFormat="1">
      <c r="A384" s="13"/>
      <c r="B384" s="231"/>
      <c r="C384" s="232"/>
      <c r="D384" s="233" t="s">
        <v>151</v>
      </c>
      <c r="E384" s="234" t="s">
        <v>18</v>
      </c>
      <c r="F384" s="235" t="s">
        <v>1858</v>
      </c>
      <c r="G384" s="232"/>
      <c r="H384" s="234" t="s">
        <v>18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151</v>
      </c>
      <c r="AU384" s="241" t="s">
        <v>80</v>
      </c>
      <c r="AV384" s="13" t="s">
        <v>78</v>
      </c>
      <c r="AW384" s="13" t="s">
        <v>33</v>
      </c>
      <c r="AX384" s="13" t="s">
        <v>71</v>
      </c>
      <c r="AY384" s="241" t="s">
        <v>140</v>
      </c>
    </row>
    <row r="385" s="14" customFormat="1">
      <c r="A385" s="14"/>
      <c r="B385" s="242"/>
      <c r="C385" s="243"/>
      <c r="D385" s="233" t="s">
        <v>151</v>
      </c>
      <c r="E385" s="244" t="s">
        <v>18</v>
      </c>
      <c r="F385" s="245" t="s">
        <v>2053</v>
      </c>
      <c r="G385" s="243"/>
      <c r="H385" s="246">
        <v>3.6000000000000001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151</v>
      </c>
      <c r="AU385" s="252" t="s">
        <v>80</v>
      </c>
      <c r="AV385" s="14" t="s">
        <v>80</v>
      </c>
      <c r="AW385" s="14" t="s">
        <v>33</v>
      </c>
      <c r="AX385" s="14" t="s">
        <v>71</v>
      </c>
      <c r="AY385" s="252" t="s">
        <v>140</v>
      </c>
    </row>
    <row r="386" s="15" customFormat="1">
      <c r="A386" s="15"/>
      <c r="B386" s="253"/>
      <c r="C386" s="254"/>
      <c r="D386" s="233" t="s">
        <v>151</v>
      </c>
      <c r="E386" s="255" t="s">
        <v>18</v>
      </c>
      <c r="F386" s="256" t="s">
        <v>154</v>
      </c>
      <c r="G386" s="254"/>
      <c r="H386" s="257">
        <v>3.6000000000000001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3" t="s">
        <v>151</v>
      </c>
      <c r="AU386" s="263" t="s">
        <v>80</v>
      </c>
      <c r="AV386" s="15" t="s">
        <v>147</v>
      </c>
      <c r="AW386" s="15" t="s">
        <v>33</v>
      </c>
      <c r="AX386" s="15" t="s">
        <v>78</v>
      </c>
      <c r="AY386" s="263" t="s">
        <v>140</v>
      </c>
    </row>
    <row r="387" s="2" customFormat="1" ht="16.5" customHeight="1">
      <c r="A387" s="40"/>
      <c r="B387" s="41"/>
      <c r="C387" s="264" t="s">
        <v>797</v>
      </c>
      <c r="D387" s="264" t="s">
        <v>300</v>
      </c>
      <c r="E387" s="265" t="s">
        <v>2054</v>
      </c>
      <c r="F387" s="266" t="s">
        <v>2055</v>
      </c>
      <c r="G387" s="267" t="s">
        <v>145</v>
      </c>
      <c r="H387" s="268">
        <v>3.6000000000000001</v>
      </c>
      <c r="I387" s="269"/>
      <c r="J387" s="268">
        <f>ROUND(I387*H387,2)</f>
        <v>0</v>
      </c>
      <c r="K387" s="266" t="s">
        <v>1207</v>
      </c>
      <c r="L387" s="270"/>
      <c r="M387" s="271" t="s">
        <v>18</v>
      </c>
      <c r="N387" s="272" t="s">
        <v>42</v>
      </c>
      <c r="O387" s="86"/>
      <c r="P387" s="222">
        <f>O387*H387</f>
        <v>0</v>
      </c>
      <c r="Q387" s="222">
        <v>0.017999999999999999</v>
      </c>
      <c r="R387" s="222">
        <f>Q387*H387</f>
        <v>0.064799999999999996</v>
      </c>
      <c r="S387" s="222">
        <v>0</v>
      </c>
      <c r="T387" s="223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4" t="s">
        <v>430</v>
      </c>
      <c r="AT387" s="224" t="s">
        <v>300</v>
      </c>
      <c r="AU387" s="224" t="s">
        <v>80</v>
      </c>
      <c r="AY387" s="19" t="s">
        <v>140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9" t="s">
        <v>78</v>
      </c>
      <c r="BK387" s="225">
        <f>ROUND(I387*H387,2)</f>
        <v>0</v>
      </c>
      <c r="BL387" s="19" t="s">
        <v>281</v>
      </c>
      <c r="BM387" s="224" t="s">
        <v>2056</v>
      </c>
    </row>
    <row r="388" s="13" customFormat="1">
      <c r="A388" s="13"/>
      <c r="B388" s="231"/>
      <c r="C388" s="232"/>
      <c r="D388" s="233" t="s">
        <v>151</v>
      </c>
      <c r="E388" s="234" t="s">
        <v>18</v>
      </c>
      <c r="F388" s="235" t="s">
        <v>1858</v>
      </c>
      <c r="G388" s="232"/>
      <c r="H388" s="234" t="s">
        <v>18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151</v>
      </c>
      <c r="AU388" s="241" t="s">
        <v>80</v>
      </c>
      <c r="AV388" s="13" t="s">
        <v>78</v>
      </c>
      <c r="AW388" s="13" t="s">
        <v>33</v>
      </c>
      <c r="AX388" s="13" t="s">
        <v>71</v>
      </c>
      <c r="AY388" s="241" t="s">
        <v>140</v>
      </c>
    </row>
    <row r="389" s="14" customFormat="1">
      <c r="A389" s="14"/>
      <c r="B389" s="242"/>
      <c r="C389" s="243"/>
      <c r="D389" s="233" t="s">
        <v>151</v>
      </c>
      <c r="E389" s="244" t="s">
        <v>18</v>
      </c>
      <c r="F389" s="245" t="s">
        <v>2053</v>
      </c>
      <c r="G389" s="243"/>
      <c r="H389" s="246">
        <v>3.6000000000000001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2" t="s">
        <v>151</v>
      </c>
      <c r="AU389" s="252" t="s">
        <v>80</v>
      </c>
      <c r="AV389" s="14" t="s">
        <v>80</v>
      </c>
      <c r="AW389" s="14" t="s">
        <v>33</v>
      </c>
      <c r="AX389" s="14" t="s">
        <v>71</v>
      </c>
      <c r="AY389" s="252" t="s">
        <v>140</v>
      </c>
    </row>
    <row r="390" s="15" customFormat="1">
      <c r="A390" s="15"/>
      <c r="B390" s="253"/>
      <c r="C390" s="254"/>
      <c r="D390" s="233" t="s">
        <v>151</v>
      </c>
      <c r="E390" s="255" t="s">
        <v>18</v>
      </c>
      <c r="F390" s="256" t="s">
        <v>154</v>
      </c>
      <c r="G390" s="254"/>
      <c r="H390" s="257">
        <v>3.6000000000000001</v>
      </c>
      <c r="I390" s="258"/>
      <c r="J390" s="254"/>
      <c r="K390" s="254"/>
      <c r="L390" s="259"/>
      <c r="M390" s="260"/>
      <c r="N390" s="261"/>
      <c r="O390" s="261"/>
      <c r="P390" s="261"/>
      <c r="Q390" s="261"/>
      <c r="R390" s="261"/>
      <c r="S390" s="261"/>
      <c r="T390" s="26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3" t="s">
        <v>151</v>
      </c>
      <c r="AU390" s="263" t="s">
        <v>80</v>
      </c>
      <c r="AV390" s="15" t="s">
        <v>147</v>
      </c>
      <c r="AW390" s="15" t="s">
        <v>33</v>
      </c>
      <c r="AX390" s="15" t="s">
        <v>78</v>
      </c>
      <c r="AY390" s="263" t="s">
        <v>140</v>
      </c>
    </row>
    <row r="391" s="2" customFormat="1" ht="24.15" customHeight="1">
      <c r="A391" s="40"/>
      <c r="B391" s="41"/>
      <c r="C391" s="214" t="s">
        <v>803</v>
      </c>
      <c r="D391" s="214" t="s">
        <v>142</v>
      </c>
      <c r="E391" s="215" t="s">
        <v>1539</v>
      </c>
      <c r="F391" s="216" t="s">
        <v>1540</v>
      </c>
      <c r="G391" s="217" t="s">
        <v>1061</v>
      </c>
      <c r="H391" s="219"/>
      <c r="I391" s="219"/>
      <c r="J391" s="218">
        <f>ROUND(I391*H391,2)</f>
        <v>0</v>
      </c>
      <c r="K391" s="216" t="s">
        <v>146</v>
      </c>
      <c r="L391" s="46"/>
      <c r="M391" s="220" t="s">
        <v>18</v>
      </c>
      <c r="N391" s="221" t="s">
        <v>42</v>
      </c>
      <c r="O391" s="86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4" t="s">
        <v>281</v>
      </c>
      <c r="AT391" s="224" t="s">
        <v>142</v>
      </c>
      <c r="AU391" s="224" t="s">
        <v>80</v>
      </c>
      <c r="AY391" s="19" t="s">
        <v>140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9" t="s">
        <v>78</v>
      </c>
      <c r="BK391" s="225">
        <f>ROUND(I391*H391,2)</f>
        <v>0</v>
      </c>
      <c r="BL391" s="19" t="s">
        <v>281</v>
      </c>
      <c r="BM391" s="224" t="s">
        <v>2057</v>
      </c>
    </row>
    <row r="392" s="2" customFormat="1">
      <c r="A392" s="40"/>
      <c r="B392" s="41"/>
      <c r="C392" s="42"/>
      <c r="D392" s="226" t="s">
        <v>149</v>
      </c>
      <c r="E392" s="42"/>
      <c r="F392" s="227" t="s">
        <v>1542</v>
      </c>
      <c r="G392" s="42"/>
      <c r="H392" s="42"/>
      <c r="I392" s="228"/>
      <c r="J392" s="42"/>
      <c r="K392" s="42"/>
      <c r="L392" s="46"/>
      <c r="M392" s="229"/>
      <c r="N392" s="230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149</v>
      </c>
      <c r="AU392" s="19" t="s">
        <v>80</v>
      </c>
    </row>
    <row r="393" s="12" customFormat="1" ht="22.8" customHeight="1">
      <c r="A393" s="12"/>
      <c r="B393" s="198"/>
      <c r="C393" s="199"/>
      <c r="D393" s="200" t="s">
        <v>70</v>
      </c>
      <c r="E393" s="212" t="s">
        <v>1543</v>
      </c>
      <c r="F393" s="212" t="s">
        <v>1544</v>
      </c>
      <c r="G393" s="199"/>
      <c r="H393" s="199"/>
      <c r="I393" s="202"/>
      <c r="J393" s="213">
        <f>BK393</f>
        <v>0</v>
      </c>
      <c r="K393" s="199"/>
      <c r="L393" s="204"/>
      <c r="M393" s="205"/>
      <c r="N393" s="206"/>
      <c r="O393" s="206"/>
      <c r="P393" s="207">
        <f>SUM(P394:P405)</f>
        <v>0</v>
      </c>
      <c r="Q393" s="206"/>
      <c r="R393" s="207">
        <f>SUM(R394:R405)</f>
        <v>0.00078880000000000009</v>
      </c>
      <c r="S393" s="206"/>
      <c r="T393" s="208">
        <f>SUM(T394:T405)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9" t="s">
        <v>80</v>
      </c>
      <c r="AT393" s="210" t="s">
        <v>70</v>
      </c>
      <c r="AU393" s="210" t="s">
        <v>78</v>
      </c>
      <c r="AY393" s="209" t="s">
        <v>140</v>
      </c>
      <c r="BK393" s="211">
        <f>SUM(BK394:BK405)</f>
        <v>0</v>
      </c>
    </row>
    <row r="394" s="2" customFormat="1" ht="16.5" customHeight="1">
      <c r="A394" s="40"/>
      <c r="B394" s="41"/>
      <c r="C394" s="214" t="s">
        <v>808</v>
      </c>
      <c r="D394" s="214" t="s">
        <v>142</v>
      </c>
      <c r="E394" s="215" t="s">
        <v>2058</v>
      </c>
      <c r="F394" s="216" t="s">
        <v>2059</v>
      </c>
      <c r="G394" s="217" t="s">
        <v>145</v>
      </c>
      <c r="H394" s="218">
        <v>2.7200000000000002</v>
      </c>
      <c r="I394" s="219"/>
      <c r="J394" s="218">
        <f>ROUND(I394*H394,2)</f>
        <v>0</v>
      </c>
      <c r="K394" s="216" t="s">
        <v>146</v>
      </c>
      <c r="L394" s="46"/>
      <c r="M394" s="220" t="s">
        <v>18</v>
      </c>
      <c r="N394" s="221" t="s">
        <v>42</v>
      </c>
      <c r="O394" s="86"/>
      <c r="P394" s="222">
        <f>O394*H394</f>
        <v>0</v>
      </c>
      <c r="Q394" s="222">
        <v>0.00017000000000000001</v>
      </c>
      <c r="R394" s="222">
        <f>Q394*H394</f>
        <v>0.00046240000000000007</v>
      </c>
      <c r="S394" s="222">
        <v>0</v>
      </c>
      <c r="T394" s="223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4" t="s">
        <v>281</v>
      </c>
      <c r="AT394" s="224" t="s">
        <v>142</v>
      </c>
      <c r="AU394" s="224" t="s">
        <v>80</v>
      </c>
      <c r="AY394" s="19" t="s">
        <v>140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9" t="s">
        <v>78</v>
      </c>
      <c r="BK394" s="225">
        <f>ROUND(I394*H394,2)</f>
        <v>0</v>
      </c>
      <c r="BL394" s="19" t="s">
        <v>281</v>
      </c>
      <c r="BM394" s="224" t="s">
        <v>2060</v>
      </c>
    </row>
    <row r="395" s="2" customFormat="1">
      <c r="A395" s="40"/>
      <c r="B395" s="41"/>
      <c r="C395" s="42"/>
      <c r="D395" s="226" t="s">
        <v>149</v>
      </c>
      <c r="E395" s="42"/>
      <c r="F395" s="227" t="s">
        <v>2061</v>
      </c>
      <c r="G395" s="42"/>
      <c r="H395" s="42"/>
      <c r="I395" s="228"/>
      <c r="J395" s="42"/>
      <c r="K395" s="42"/>
      <c r="L395" s="46"/>
      <c r="M395" s="229"/>
      <c r="N395" s="230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149</v>
      </c>
      <c r="AU395" s="19" t="s">
        <v>80</v>
      </c>
    </row>
    <row r="396" s="13" customFormat="1">
      <c r="A396" s="13"/>
      <c r="B396" s="231"/>
      <c r="C396" s="232"/>
      <c r="D396" s="233" t="s">
        <v>151</v>
      </c>
      <c r="E396" s="234" t="s">
        <v>18</v>
      </c>
      <c r="F396" s="235" t="s">
        <v>2062</v>
      </c>
      <c r="G396" s="232"/>
      <c r="H396" s="234" t="s">
        <v>18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1" t="s">
        <v>151</v>
      </c>
      <c r="AU396" s="241" t="s">
        <v>80</v>
      </c>
      <c r="AV396" s="13" t="s">
        <v>78</v>
      </c>
      <c r="AW396" s="13" t="s">
        <v>33</v>
      </c>
      <c r="AX396" s="13" t="s">
        <v>71</v>
      </c>
      <c r="AY396" s="241" t="s">
        <v>140</v>
      </c>
    </row>
    <row r="397" s="14" customFormat="1">
      <c r="A397" s="14"/>
      <c r="B397" s="242"/>
      <c r="C397" s="243"/>
      <c r="D397" s="233" t="s">
        <v>151</v>
      </c>
      <c r="E397" s="244" t="s">
        <v>18</v>
      </c>
      <c r="F397" s="245" t="s">
        <v>2063</v>
      </c>
      <c r="G397" s="243"/>
      <c r="H397" s="246">
        <v>1.3600000000000001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151</v>
      </c>
      <c r="AU397" s="252" t="s">
        <v>80</v>
      </c>
      <c r="AV397" s="14" t="s">
        <v>80</v>
      </c>
      <c r="AW397" s="14" t="s">
        <v>33</v>
      </c>
      <c r="AX397" s="14" t="s">
        <v>71</v>
      </c>
      <c r="AY397" s="252" t="s">
        <v>140</v>
      </c>
    </row>
    <row r="398" s="14" customFormat="1">
      <c r="A398" s="14"/>
      <c r="B398" s="242"/>
      <c r="C398" s="243"/>
      <c r="D398" s="233" t="s">
        <v>151</v>
      </c>
      <c r="E398" s="244" t="s">
        <v>18</v>
      </c>
      <c r="F398" s="245" t="s">
        <v>2063</v>
      </c>
      <c r="G398" s="243"/>
      <c r="H398" s="246">
        <v>1.3600000000000001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151</v>
      </c>
      <c r="AU398" s="252" t="s">
        <v>80</v>
      </c>
      <c r="AV398" s="14" t="s">
        <v>80</v>
      </c>
      <c r="AW398" s="14" t="s">
        <v>33</v>
      </c>
      <c r="AX398" s="14" t="s">
        <v>71</v>
      </c>
      <c r="AY398" s="252" t="s">
        <v>140</v>
      </c>
    </row>
    <row r="399" s="15" customFormat="1">
      <c r="A399" s="15"/>
      <c r="B399" s="253"/>
      <c r="C399" s="254"/>
      <c r="D399" s="233" t="s">
        <v>151</v>
      </c>
      <c r="E399" s="255" t="s">
        <v>18</v>
      </c>
      <c r="F399" s="256" t="s">
        <v>154</v>
      </c>
      <c r="G399" s="254"/>
      <c r="H399" s="257">
        <v>2.7200000000000002</v>
      </c>
      <c r="I399" s="258"/>
      <c r="J399" s="254"/>
      <c r="K399" s="254"/>
      <c r="L399" s="259"/>
      <c r="M399" s="260"/>
      <c r="N399" s="261"/>
      <c r="O399" s="261"/>
      <c r="P399" s="261"/>
      <c r="Q399" s="261"/>
      <c r="R399" s="261"/>
      <c r="S399" s="261"/>
      <c r="T399" s="262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3" t="s">
        <v>151</v>
      </c>
      <c r="AU399" s="263" t="s">
        <v>80</v>
      </c>
      <c r="AV399" s="15" t="s">
        <v>147</v>
      </c>
      <c r="AW399" s="15" t="s">
        <v>33</v>
      </c>
      <c r="AX399" s="15" t="s">
        <v>78</v>
      </c>
      <c r="AY399" s="263" t="s">
        <v>140</v>
      </c>
    </row>
    <row r="400" s="2" customFormat="1" ht="16.5" customHeight="1">
      <c r="A400" s="40"/>
      <c r="B400" s="41"/>
      <c r="C400" s="214" t="s">
        <v>813</v>
      </c>
      <c r="D400" s="214" t="s">
        <v>142</v>
      </c>
      <c r="E400" s="215" t="s">
        <v>2064</v>
      </c>
      <c r="F400" s="216" t="s">
        <v>2065</v>
      </c>
      <c r="G400" s="217" t="s">
        <v>145</v>
      </c>
      <c r="H400" s="218">
        <v>2.7200000000000002</v>
      </c>
      <c r="I400" s="219"/>
      <c r="J400" s="218">
        <f>ROUND(I400*H400,2)</f>
        <v>0</v>
      </c>
      <c r="K400" s="216" t="s">
        <v>146</v>
      </c>
      <c r="L400" s="46"/>
      <c r="M400" s="220" t="s">
        <v>18</v>
      </c>
      <c r="N400" s="221" t="s">
        <v>42</v>
      </c>
      <c r="O400" s="86"/>
      <c r="P400" s="222">
        <f>O400*H400</f>
        <v>0</v>
      </c>
      <c r="Q400" s="222">
        <v>0.00012</v>
      </c>
      <c r="R400" s="222">
        <f>Q400*H400</f>
        <v>0.00032640000000000002</v>
      </c>
      <c r="S400" s="222">
        <v>0</v>
      </c>
      <c r="T400" s="223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4" t="s">
        <v>281</v>
      </c>
      <c r="AT400" s="224" t="s">
        <v>142</v>
      </c>
      <c r="AU400" s="224" t="s">
        <v>80</v>
      </c>
      <c r="AY400" s="19" t="s">
        <v>140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9" t="s">
        <v>78</v>
      </c>
      <c r="BK400" s="225">
        <f>ROUND(I400*H400,2)</f>
        <v>0</v>
      </c>
      <c r="BL400" s="19" t="s">
        <v>281</v>
      </c>
      <c r="BM400" s="224" t="s">
        <v>2066</v>
      </c>
    </row>
    <row r="401" s="2" customFormat="1">
      <c r="A401" s="40"/>
      <c r="B401" s="41"/>
      <c r="C401" s="42"/>
      <c r="D401" s="226" t="s">
        <v>149</v>
      </c>
      <c r="E401" s="42"/>
      <c r="F401" s="227" t="s">
        <v>2067</v>
      </c>
      <c r="G401" s="42"/>
      <c r="H401" s="42"/>
      <c r="I401" s="228"/>
      <c r="J401" s="42"/>
      <c r="K401" s="42"/>
      <c r="L401" s="46"/>
      <c r="M401" s="229"/>
      <c r="N401" s="230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149</v>
      </c>
      <c r="AU401" s="19" t="s">
        <v>80</v>
      </c>
    </row>
    <row r="402" s="13" customFormat="1">
      <c r="A402" s="13"/>
      <c r="B402" s="231"/>
      <c r="C402" s="232"/>
      <c r="D402" s="233" t="s">
        <v>151</v>
      </c>
      <c r="E402" s="234" t="s">
        <v>18</v>
      </c>
      <c r="F402" s="235" t="s">
        <v>2062</v>
      </c>
      <c r="G402" s="232"/>
      <c r="H402" s="234" t="s">
        <v>18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1" t="s">
        <v>151</v>
      </c>
      <c r="AU402" s="241" t="s">
        <v>80</v>
      </c>
      <c r="AV402" s="13" t="s">
        <v>78</v>
      </c>
      <c r="AW402" s="13" t="s">
        <v>33</v>
      </c>
      <c r="AX402" s="13" t="s">
        <v>71</v>
      </c>
      <c r="AY402" s="241" t="s">
        <v>140</v>
      </c>
    </row>
    <row r="403" s="14" customFormat="1">
      <c r="A403" s="14"/>
      <c r="B403" s="242"/>
      <c r="C403" s="243"/>
      <c r="D403" s="233" t="s">
        <v>151</v>
      </c>
      <c r="E403" s="244" t="s">
        <v>18</v>
      </c>
      <c r="F403" s="245" t="s">
        <v>2063</v>
      </c>
      <c r="G403" s="243"/>
      <c r="H403" s="246">
        <v>1.3600000000000001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2" t="s">
        <v>151</v>
      </c>
      <c r="AU403" s="252" t="s">
        <v>80</v>
      </c>
      <c r="AV403" s="14" t="s">
        <v>80</v>
      </c>
      <c r="AW403" s="14" t="s">
        <v>33</v>
      </c>
      <c r="AX403" s="14" t="s">
        <v>71</v>
      </c>
      <c r="AY403" s="252" t="s">
        <v>140</v>
      </c>
    </row>
    <row r="404" s="14" customFormat="1">
      <c r="A404" s="14"/>
      <c r="B404" s="242"/>
      <c r="C404" s="243"/>
      <c r="D404" s="233" t="s">
        <v>151</v>
      </c>
      <c r="E404" s="244" t="s">
        <v>18</v>
      </c>
      <c r="F404" s="245" t="s">
        <v>2063</v>
      </c>
      <c r="G404" s="243"/>
      <c r="H404" s="246">
        <v>1.3600000000000001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2" t="s">
        <v>151</v>
      </c>
      <c r="AU404" s="252" t="s">
        <v>80</v>
      </c>
      <c r="AV404" s="14" t="s">
        <v>80</v>
      </c>
      <c r="AW404" s="14" t="s">
        <v>33</v>
      </c>
      <c r="AX404" s="14" t="s">
        <v>71</v>
      </c>
      <c r="AY404" s="252" t="s">
        <v>140</v>
      </c>
    </row>
    <row r="405" s="15" customFormat="1">
      <c r="A405" s="15"/>
      <c r="B405" s="253"/>
      <c r="C405" s="254"/>
      <c r="D405" s="233" t="s">
        <v>151</v>
      </c>
      <c r="E405" s="255" t="s">
        <v>18</v>
      </c>
      <c r="F405" s="256" t="s">
        <v>154</v>
      </c>
      <c r="G405" s="254"/>
      <c r="H405" s="257">
        <v>2.7200000000000002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3" t="s">
        <v>151</v>
      </c>
      <c r="AU405" s="263" t="s">
        <v>80</v>
      </c>
      <c r="AV405" s="15" t="s">
        <v>147</v>
      </c>
      <c r="AW405" s="15" t="s">
        <v>33</v>
      </c>
      <c r="AX405" s="15" t="s">
        <v>78</v>
      </c>
      <c r="AY405" s="263" t="s">
        <v>140</v>
      </c>
    </row>
    <row r="406" s="12" customFormat="1" ht="22.8" customHeight="1">
      <c r="A406" s="12"/>
      <c r="B406" s="198"/>
      <c r="C406" s="199"/>
      <c r="D406" s="200" t="s">
        <v>70</v>
      </c>
      <c r="E406" s="212" t="s">
        <v>1565</v>
      </c>
      <c r="F406" s="212" t="s">
        <v>1566</v>
      </c>
      <c r="G406" s="199"/>
      <c r="H406" s="199"/>
      <c r="I406" s="202"/>
      <c r="J406" s="213">
        <f>BK406</f>
        <v>0</v>
      </c>
      <c r="K406" s="199"/>
      <c r="L406" s="204"/>
      <c r="M406" s="205"/>
      <c r="N406" s="206"/>
      <c r="O406" s="206"/>
      <c r="P406" s="207">
        <f>SUM(P407:P467)</f>
        <v>0</v>
      </c>
      <c r="Q406" s="206"/>
      <c r="R406" s="207">
        <f>SUM(R407:R467)</f>
        <v>1.2565565999999999</v>
      </c>
      <c r="S406" s="206"/>
      <c r="T406" s="208">
        <f>SUM(T407:T467)</f>
        <v>0.72493649999999987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9" t="s">
        <v>80</v>
      </c>
      <c r="AT406" s="210" t="s">
        <v>70</v>
      </c>
      <c r="AU406" s="210" t="s">
        <v>78</v>
      </c>
      <c r="AY406" s="209" t="s">
        <v>140</v>
      </c>
      <c r="BK406" s="211">
        <f>SUM(BK407:BK467)</f>
        <v>0</v>
      </c>
    </row>
    <row r="407" s="2" customFormat="1" ht="16.5" customHeight="1">
      <c r="A407" s="40"/>
      <c r="B407" s="41"/>
      <c r="C407" s="214" t="s">
        <v>818</v>
      </c>
      <c r="D407" s="214" t="s">
        <v>142</v>
      </c>
      <c r="E407" s="215" t="s">
        <v>2068</v>
      </c>
      <c r="F407" s="216" t="s">
        <v>2069</v>
      </c>
      <c r="G407" s="217" t="s">
        <v>145</v>
      </c>
      <c r="H407" s="218">
        <v>4832.9099999999999</v>
      </c>
      <c r="I407" s="219"/>
      <c r="J407" s="218">
        <f>ROUND(I407*H407,2)</f>
        <v>0</v>
      </c>
      <c r="K407" s="216" t="s">
        <v>146</v>
      </c>
      <c r="L407" s="46"/>
      <c r="M407" s="220" t="s">
        <v>18</v>
      </c>
      <c r="N407" s="221" t="s">
        <v>42</v>
      </c>
      <c r="O407" s="86"/>
      <c r="P407" s="222">
        <f>O407*H407</f>
        <v>0</v>
      </c>
      <c r="Q407" s="222">
        <v>0</v>
      </c>
      <c r="R407" s="222">
        <f>Q407*H407</f>
        <v>0</v>
      </c>
      <c r="S407" s="222">
        <v>0.00014999999999999999</v>
      </c>
      <c r="T407" s="223">
        <f>S407*H407</f>
        <v>0.72493649999999987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4" t="s">
        <v>281</v>
      </c>
      <c r="AT407" s="224" t="s">
        <v>142</v>
      </c>
      <c r="AU407" s="224" t="s">
        <v>80</v>
      </c>
      <c r="AY407" s="19" t="s">
        <v>140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9" t="s">
        <v>78</v>
      </c>
      <c r="BK407" s="225">
        <f>ROUND(I407*H407,2)</f>
        <v>0</v>
      </c>
      <c r="BL407" s="19" t="s">
        <v>281</v>
      </c>
      <c r="BM407" s="224" t="s">
        <v>2070</v>
      </c>
    </row>
    <row r="408" s="2" customFormat="1">
      <c r="A408" s="40"/>
      <c r="B408" s="41"/>
      <c r="C408" s="42"/>
      <c r="D408" s="226" t="s">
        <v>149</v>
      </c>
      <c r="E408" s="42"/>
      <c r="F408" s="227" t="s">
        <v>2071</v>
      </c>
      <c r="G408" s="42"/>
      <c r="H408" s="42"/>
      <c r="I408" s="228"/>
      <c r="J408" s="42"/>
      <c r="K408" s="42"/>
      <c r="L408" s="46"/>
      <c r="M408" s="229"/>
      <c r="N408" s="230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149</v>
      </c>
      <c r="AU408" s="19" t="s">
        <v>80</v>
      </c>
    </row>
    <row r="409" s="13" customFormat="1">
      <c r="A409" s="13"/>
      <c r="B409" s="231"/>
      <c r="C409" s="232"/>
      <c r="D409" s="233" t="s">
        <v>151</v>
      </c>
      <c r="E409" s="234" t="s">
        <v>18</v>
      </c>
      <c r="F409" s="235" t="s">
        <v>2072</v>
      </c>
      <c r="G409" s="232"/>
      <c r="H409" s="234" t="s">
        <v>18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151</v>
      </c>
      <c r="AU409" s="241" t="s">
        <v>80</v>
      </c>
      <c r="AV409" s="13" t="s">
        <v>78</v>
      </c>
      <c r="AW409" s="13" t="s">
        <v>33</v>
      </c>
      <c r="AX409" s="13" t="s">
        <v>71</v>
      </c>
      <c r="AY409" s="241" t="s">
        <v>140</v>
      </c>
    </row>
    <row r="410" s="14" customFormat="1">
      <c r="A410" s="14"/>
      <c r="B410" s="242"/>
      <c r="C410" s="243"/>
      <c r="D410" s="233" t="s">
        <v>151</v>
      </c>
      <c r="E410" s="244" t="s">
        <v>18</v>
      </c>
      <c r="F410" s="245" t="s">
        <v>2073</v>
      </c>
      <c r="G410" s="243"/>
      <c r="H410" s="246">
        <v>409.5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2" t="s">
        <v>151</v>
      </c>
      <c r="AU410" s="252" t="s">
        <v>80</v>
      </c>
      <c r="AV410" s="14" t="s">
        <v>80</v>
      </c>
      <c r="AW410" s="14" t="s">
        <v>33</v>
      </c>
      <c r="AX410" s="14" t="s">
        <v>71</v>
      </c>
      <c r="AY410" s="252" t="s">
        <v>140</v>
      </c>
    </row>
    <row r="411" s="14" customFormat="1">
      <c r="A411" s="14"/>
      <c r="B411" s="242"/>
      <c r="C411" s="243"/>
      <c r="D411" s="233" t="s">
        <v>151</v>
      </c>
      <c r="E411" s="244" t="s">
        <v>18</v>
      </c>
      <c r="F411" s="245" t="s">
        <v>2073</v>
      </c>
      <c r="G411" s="243"/>
      <c r="H411" s="246">
        <v>409.5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2" t="s">
        <v>151</v>
      </c>
      <c r="AU411" s="252" t="s">
        <v>80</v>
      </c>
      <c r="AV411" s="14" t="s">
        <v>80</v>
      </c>
      <c r="AW411" s="14" t="s">
        <v>33</v>
      </c>
      <c r="AX411" s="14" t="s">
        <v>71</v>
      </c>
      <c r="AY411" s="252" t="s">
        <v>140</v>
      </c>
    </row>
    <row r="412" s="14" customFormat="1">
      <c r="A412" s="14"/>
      <c r="B412" s="242"/>
      <c r="C412" s="243"/>
      <c r="D412" s="233" t="s">
        <v>151</v>
      </c>
      <c r="E412" s="244" t="s">
        <v>18</v>
      </c>
      <c r="F412" s="245" t="s">
        <v>2074</v>
      </c>
      <c r="G412" s="243"/>
      <c r="H412" s="246">
        <v>175.5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151</v>
      </c>
      <c r="AU412" s="252" t="s">
        <v>80</v>
      </c>
      <c r="AV412" s="14" t="s">
        <v>80</v>
      </c>
      <c r="AW412" s="14" t="s">
        <v>33</v>
      </c>
      <c r="AX412" s="14" t="s">
        <v>71</v>
      </c>
      <c r="AY412" s="252" t="s">
        <v>140</v>
      </c>
    </row>
    <row r="413" s="14" customFormat="1">
      <c r="A413" s="14"/>
      <c r="B413" s="242"/>
      <c r="C413" s="243"/>
      <c r="D413" s="233" t="s">
        <v>151</v>
      </c>
      <c r="E413" s="244" t="s">
        <v>18</v>
      </c>
      <c r="F413" s="245" t="s">
        <v>2074</v>
      </c>
      <c r="G413" s="243"/>
      <c r="H413" s="246">
        <v>175.5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2" t="s">
        <v>151</v>
      </c>
      <c r="AU413" s="252" t="s">
        <v>80</v>
      </c>
      <c r="AV413" s="14" t="s">
        <v>80</v>
      </c>
      <c r="AW413" s="14" t="s">
        <v>33</v>
      </c>
      <c r="AX413" s="14" t="s">
        <v>71</v>
      </c>
      <c r="AY413" s="252" t="s">
        <v>140</v>
      </c>
    </row>
    <row r="414" s="14" customFormat="1">
      <c r="A414" s="14"/>
      <c r="B414" s="242"/>
      <c r="C414" s="243"/>
      <c r="D414" s="233" t="s">
        <v>151</v>
      </c>
      <c r="E414" s="244" t="s">
        <v>18</v>
      </c>
      <c r="F414" s="245" t="s">
        <v>2075</v>
      </c>
      <c r="G414" s="243"/>
      <c r="H414" s="246">
        <v>819</v>
      </c>
      <c r="I414" s="247"/>
      <c r="J414" s="243"/>
      <c r="K414" s="243"/>
      <c r="L414" s="248"/>
      <c r="M414" s="249"/>
      <c r="N414" s="250"/>
      <c r="O414" s="250"/>
      <c r="P414" s="250"/>
      <c r="Q414" s="250"/>
      <c r="R414" s="250"/>
      <c r="S414" s="250"/>
      <c r="T414" s="25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2" t="s">
        <v>151</v>
      </c>
      <c r="AU414" s="252" t="s">
        <v>80</v>
      </c>
      <c r="AV414" s="14" t="s">
        <v>80</v>
      </c>
      <c r="AW414" s="14" t="s">
        <v>33</v>
      </c>
      <c r="AX414" s="14" t="s">
        <v>71</v>
      </c>
      <c r="AY414" s="252" t="s">
        <v>140</v>
      </c>
    </row>
    <row r="415" s="14" customFormat="1">
      <c r="A415" s="14"/>
      <c r="B415" s="242"/>
      <c r="C415" s="243"/>
      <c r="D415" s="233" t="s">
        <v>151</v>
      </c>
      <c r="E415" s="244" t="s">
        <v>18</v>
      </c>
      <c r="F415" s="245" t="s">
        <v>2076</v>
      </c>
      <c r="G415" s="243"/>
      <c r="H415" s="246">
        <v>1017.9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151</v>
      </c>
      <c r="AU415" s="252" t="s">
        <v>80</v>
      </c>
      <c r="AV415" s="14" t="s">
        <v>80</v>
      </c>
      <c r="AW415" s="14" t="s">
        <v>33</v>
      </c>
      <c r="AX415" s="14" t="s">
        <v>71</v>
      </c>
      <c r="AY415" s="252" t="s">
        <v>140</v>
      </c>
    </row>
    <row r="416" s="14" customFormat="1">
      <c r="A416" s="14"/>
      <c r="B416" s="242"/>
      <c r="C416" s="243"/>
      <c r="D416" s="233" t="s">
        <v>151</v>
      </c>
      <c r="E416" s="244" t="s">
        <v>18</v>
      </c>
      <c r="F416" s="245" t="s">
        <v>2077</v>
      </c>
      <c r="G416" s="243"/>
      <c r="H416" s="246">
        <v>607.42999999999995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2" t="s">
        <v>151</v>
      </c>
      <c r="AU416" s="252" t="s">
        <v>80</v>
      </c>
      <c r="AV416" s="14" t="s">
        <v>80</v>
      </c>
      <c r="AW416" s="14" t="s">
        <v>33</v>
      </c>
      <c r="AX416" s="14" t="s">
        <v>71</v>
      </c>
      <c r="AY416" s="252" t="s">
        <v>140</v>
      </c>
    </row>
    <row r="417" s="14" customFormat="1">
      <c r="A417" s="14"/>
      <c r="B417" s="242"/>
      <c r="C417" s="243"/>
      <c r="D417" s="233" t="s">
        <v>151</v>
      </c>
      <c r="E417" s="244" t="s">
        <v>18</v>
      </c>
      <c r="F417" s="245" t="s">
        <v>2078</v>
      </c>
      <c r="G417" s="243"/>
      <c r="H417" s="246">
        <v>355.88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2" t="s">
        <v>151</v>
      </c>
      <c r="AU417" s="252" t="s">
        <v>80</v>
      </c>
      <c r="AV417" s="14" t="s">
        <v>80</v>
      </c>
      <c r="AW417" s="14" t="s">
        <v>33</v>
      </c>
      <c r="AX417" s="14" t="s">
        <v>71</v>
      </c>
      <c r="AY417" s="252" t="s">
        <v>140</v>
      </c>
    </row>
    <row r="418" s="16" customFormat="1">
      <c r="A418" s="16"/>
      <c r="B418" s="273"/>
      <c r="C418" s="274"/>
      <c r="D418" s="233" t="s">
        <v>151</v>
      </c>
      <c r="E418" s="275" t="s">
        <v>18</v>
      </c>
      <c r="F418" s="276" t="s">
        <v>1407</v>
      </c>
      <c r="G418" s="274"/>
      <c r="H418" s="277">
        <v>3970.21</v>
      </c>
      <c r="I418" s="278"/>
      <c r="J418" s="274"/>
      <c r="K418" s="274"/>
      <c r="L418" s="279"/>
      <c r="M418" s="280"/>
      <c r="N418" s="281"/>
      <c r="O418" s="281"/>
      <c r="P418" s="281"/>
      <c r="Q418" s="281"/>
      <c r="R418" s="281"/>
      <c r="S418" s="281"/>
      <c r="T418" s="282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83" t="s">
        <v>151</v>
      </c>
      <c r="AU418" s="283" t="s">
        <v>80</v>
      </c>
      <c r="AV418" s="16" t="s">
        <v>163</v>
      </c>
      <c r="AW418" s="16" t="s">
        <v>33</v>
      </c>
      <c r="AX418" s="16" t="s">
        <v>71</v>
      </c>
      <c r="AY418" s="283" t="s">
        <v>140</v>
      </c>
    </row>
    <row r="419" s="13" customFormat="1">
      <c r="A419" s="13"/>
      <c r="B419" s="231"/>
      <c r="C419" s="232"/>
      <c r="D419" s="233" t="s">
        <v>151</v>
      </c>
      <c r="E419" s="234" t="s">
        <v>18</v>
      </c>
      <c r="F419" s="235" t="s">
        <v>2079</v>
      </c>
      <c r="G419" s="232"/>
      <c r="H419" s="234" t="s">
        <v>18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1" t="s">
        <v>151</v>
      </c>
      <c r="AU419" s="241" t="s">
        <v>80</v>
      </c>
      <c r="AV419" s="13" t="s">
        <v>78</v>
      </c>
      <c r="AW419" s="13" t="s">
        <v>33</v>
      </c>
      <c r="AX419" s="13" t="s">
        <v>71</v>
      </c>
      <c r="AY419" s="241" t="s">
        <v>140</v>
      </c>
    </row>
    <row r="420" s="14" customFormat="1">
      <c r="A420" s="14"/>
      <c r="B420" s="242"/>
      <c r="C420" s="243"/>
      <c r="D420" s="233" t="s">
        <v>151</v>
      </c>
      <c r="E420" s="244" t="s">
        <v>18</v>
      </c>
      <c r="F420" s="245" t="s">
        <v>2080</v>
      </c>
      <c r="G420" s="243"/>
      <c r="H420" s="246">
        <v>1159.5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2" t="s">
        <v>151</v>
      </c>
      <c r="AU420" s="252" t="s">
        <v>80</v>
      </c>
      <c r="AV420" s="14" t="s">
        <v>80</v>
      </c>
      <c r="AW420" s="14" t="s">
        <v>33</v>
      </c>
      <c r="AX420" s="14" t="s">
        <v>71</v>
      </c>
      <c r="AY420" s="252" t="s">
        <v>140</v>
      </c>
    </row>
    <row r="421" s="16" customFormat="1">
      <c r="A421" s="16"/>
      <c r="B421" s="273"/>
      <c r="C421" s="274"/>
      <c r="D421" s="233" t="s">
        <v>151</v>
      </c>
      <c r="E421" s="275" t="s">
        <v>18</v>
      </c>
      <c r="F421" s="276" t="s">
        <v>1407</v>
      </c>
      <c r="G421" s="274"/>
      <c r="H421" s="277">
        <v>1159.5</v>
      </c>
      <c r="I421" s="278"/>
      <c r="J421" s="274"/>
      <c r="K421" s="274"/>
      <c r="L421" s="279"/>
      <c r="M421" s="280"/>
      <c r="N421" s="281"/>
      <c r="O421" s="281"/>
      <c r="P421" s="281"/>
      <c r="Q421" s="281"/>
      <c r="R421" s="281"/>
      <c r="S421" s="281"/>
      <c r="T421" s="282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83" t="s">
        <v>151</v>
      </c>
      <c r="AU421" s="283" t="s">
        <v>80</v>
      </c>
      <c r="AV421" s="16" t="s">
        <v>163</v>
      </c>
      <c r="AW421" s="16" t="s">
        <v>33</v>
      </c>
      <c r="AX421" s="16" t="s">
        <v>71</v>
      </c>
      <c r="AY421" s="283" t="s">
        <v>140</v>
      </c>
    </row>
    <row r="422" s="13" customFormat="1">
      <c r="A422" s="13"/>
      <c r="B422" s="231"/>
      <c r="C422" s="232"/>
      <c r="D422" s="233" t="s">
        <v>151</v>
      </c>
      <c r="E422" s="234" t="s">
        <v>18</v>
      </c>
      <c r="F422" s="235" t="s">
        <v>677</v>
      </c>
      <c r="G422" s="232"/>
      <c r="H422" s="234" t="s">
        <v>18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151</v>
      </c>
      <c r="AU422" s="241" t="s">
        <v>80</v>
      </c>
      <c r="AV422" s="13" t="s">
        <v>78</v>
      </c>
      <c r="AW422" s="13" t="s">
        <v>33</v>
      </c>
      <c r="AX422" s="13" t="s">
        <v>71</v>
      </c>
      <c r="AY422" s="241" t="s">
        <v>140</v>
      </c>
    </row>
    <row r="423" s="14" customFormat="1">
      <c r="A423" s="14"/>
      <c r="B423" s="242"/>
      <c r="C423" s="243"/>
      <c r="D423" s="233" t="s">
        <v>151</v>
      </c>
      <c r="E423" s="244" t="s">
        <v>18</v>
      </c>
      <c r="F423" s="245" t="s">
        <v>2081</v>
      </c>
      <c r="G423" s="243"/>
      <c r="H423" s="246">
        <v>-205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151</v>
      </c>
      <c r="AU423" s="252" t="s">
        <v>80</v>
      </c>
      <c r="AV423" s="14" t="s">
        <v>80</v>
      </c>
      <c r="AW423" s="14" t="s">
        <v>33</v>
      </c>
      <c r="AX423" s="14" t="s">
        <v>71</v>
      </c>
      <c r="AY423" s="252" t="s">
        <v>140</v>
      </c>
    </row>
    <row r="424" s="13" customFormat="1">
      <c r="A424" s="13"/>
      <c r="B424" s="231"/>
      <c r="C424" s="232"/>
      <c r="D424" s="233" t="s">
        <v>151</v>
      </c>
      <c r="E424" s="234" t="s">
        <v>18</v>
      </c>
      <c r="F424" s="235" t="s">
        <v>2082</v>
      </c>
      <c r="G424" s="232"/>
      <c r="H424" s="234" t="s">
        <v>18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151</v>
      </c>
      <c r="AU424" s="241" t="s">
        <v>80</v>
      </c>
      <c r="AV424" s="13" t="s">
        <v>78</v>
      </c>
      <c r="AW424" s="13" t="s">
        <v>33</v>
      </c>
      <c r="AX424" s="13" t="s">
        <v>71</v>
      </c>
      <c r="AY424" s="241" t="s">
        <v>140</v>
      </c>
    </row>
    <row r="425" s="14" customFormat="1">
      <c r="A425" s="14"/>
      <c r="B425" s="242"/>
      <c r="C425" s="243"/>
      <c r="D425" s="233" t="s">
        <v>151</v>
      </c>
      <c r="E425" s="244" t="s">
        <v>18</v>
      </c>
      <c r="F425" s="245" t="s">
        <v>2083</v>
      </c>
      <c r="G425" s="243"/>
      <c r="H425" s="246">
        <v>-91.799999999999997</v>
      </c>
      <c r="I425" s="247"/>
      <c r="J425" s="243"/>
      <c r="K425" s="243"/>
      <c r="L425" s="248"/>
      <c r="M425" s="249"/>
      <c r="N425" s="250"/>
      <c r="O425" s="250"/>
      <c r="P425" s="250"/>
      <c r="Q425" s="250"/>
      <c r="R425" s="250"/>
      <c r="S425" s="250"/>
      <c r="T425" s="25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2" t="s">
        <v>151</v>
      </c>
      <c r="AU425" s="252" t="s">
        <v>80</v>
      </c>
      <c r="AV425" s="14" t="s">
        <v>80</v>
      </c>
      <c r="AW425" s="14" t="s">
        <v>33</v>
      </c>
      <c r="AX425" s="14" t="s">
        <v>71</v>
      </c>
      <c r="AY425" s="252" t="s">
        <v>140</v>
      </c>
    </row>
    <row r="426" s="16" customFormat="1">
      <c r="A426" s="16"/>
      <c r="B426" s="273"/>
      <c r="C426" s="274"/>
      <c r="D426" s="233" t="s">
        <v>151</v>
      </c>
      <c r="E426" s="275" t="s">
        <v>18</v>
      </c>
      <c r="F426" s="276" t="s">
        <v>1407</v>
      </c>
      <c r="G426" s="274"/>
      <c r="H426" s="277">
        <v>-296.80000000000001</v>
      </c>
      <c r="I426" s="278"/>
      <c r="J426" s="274"/>
      <c r="K426" s="274"/>
      <c r="L426" s="279"/>
      <c r="M426" s="280"/>
      <c r="N426" s="281"/>
      <c r="O426" s="281"/>
      <c r="P426" s="281"/>
      <c r="Q426" s="281"/>
      <c r="R426" s="281"/>
      <c r="S426" s="281"/>
      <c r="T426" s="282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83" t="s">
        <v>151</v>
      </c>
      <c r="AU426" s="283" t="s">
        <v>80</v>
      </c>
      <c r="AV426" s="16" t="s">
        <v>163</v>
      </c>
      <c r="AW426" s="16" t="s">
        <v>33</v>
      </c>
      <c r="AX426" s="16" t="s">
        <v>71</v>
      </c>
      <c r="AY426" s="283" t="s">
        <v>140</v>
      </c>
    </row>
    <row r="427" s="15" customFormat="1">
      <c r="A427" s="15"/>
      <c r="B427" s="253"/>
      <c r="C427" s="254"/>
      <c r="D427" s="233" t="s">
        <v>151</v>
      </c>
      <c r="E427" s="255" t="s">
        <v>18</v>
      </c>
      <c r="F427" s="256" t="s">
        <v>154</v>
      </c>
      <c r="G427" s="254"/>
      <c r="H427" s="257">
        <v>4832.9099999999999</v>
      </c>
      <c r="I427" s="258"/>
      <c r="J427" s="254"/>
      <c r="K427" s="254"/>
      <c r="L427" s="259"/>
      <c r="M427" s="260"/>
      <c r="N427" s="261"/>
      <c r="O427" s="261"/>
      <c r="P427" s="261"/>
      <c r="Q427" s="261"/>
      <c r="R427" s="261"/>
      <c r="S427" s="261"/>
      <c r="T427" s="262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3" t="s">
        <v>151</v>
      </c>
      <c r="AU427" s="263" t="s">
        <v>80</v>
      </c>
      <c r="AV427" s="15" t="s">
        <v>147</v>
      </c>
      <c r="AW427" s="15" t="s">
        <v>33</v>
      </c>
      <c r="AX427" s="15" t="s">
        <v>78</v>
      </c>
      <c r="AY427" s="263" t="s">
        <v>140</v>
      </c>
    </row>
    <row r="428" s="2" customFormat="1" ht="16.5" customHeight="1">
      <c r="A428" s="40"/>
      <c r="B428" s="41"/>
      <c r="C428" s="214" t="s">
        <v>823</v>
      </c>
      <c r="D428" s="214" t="s">
        <v>142</v>
      </c>
      <c r="E428" s="215" t="s">
        <v>2084</v>
      </c>
      <c r="F428" s="216" t="s">
        <v>2085</v>
      </c>
      <c r="G428" s="217" t="s">
        <v>145</v>
      </c>
      <c r="H428" s="218">
        <v>1159.5</v>
      </c>
      <c r="I428" s="219"/>
      <c r="J428" s="218">
        <f>ROUND(I428*H428,2)</f>
        <v>0</v>
      </c>
      <c r="K428" s="216" t="s">
        <v>146</v>
      </c>
      <c r="L428" s="46"/>
      <c r="M428" s="220" t="s">
        <v>18</v>
      </c>
      <c r="N428" s="221" t="s">
        <v>42</v>
      </c>
      <c r="O428" s="86"/>
      <c r="P428" s="222">
        <f>O428*H428</f>
        <v>0</v>
      </c>
      <c r="Q428" s="222">
        <v>0</v>
      </c>
      <c r="R428" s="222">
        <f>Q428*H428</f>
        <v>0</v>
      </c>
      <c r="S428" s="222">
        <v>0</v>
      </c>
      <c r="T428" s="223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4" t="s">
        <v>281</v>
      </c>
      <c r="AT428" s="224" t="s">
        <v>142</v>
      </c>
      <c r="AU428" s="224" t="s">
        <v>80</v>
      </c>
      <c r="AY428" s="19" t="s">
        <v>140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9" t="s">
        <v>78</v>
      </c>
      <c r="BK428" s="225">
        <f>ROUND(I428*H428,2)</f>
        <v>0</v>
      </c>
      <c r="BL428" s="19" t="s">
        <v>281</v>
      </c>
      <c r="BM428" s="224" t="s">
        <v>2086</v>
      </c>
    </row>
    <row r="429" s="2" customFormat="1">
      <c r="A429" s="40"/>
      <c r="B429" s="41"/>
      <c r="C429" s="42"/>
      <c r="D429" s="226" t="s">
        <v>149</v>
      </c>
      <c r="E429" s="42"/>
      <c r="F429" s="227" t="s">
        <v>2087</v>
      </c>
      <c r="G429" s="42"/>
      <c r="H429" s="42"/>
      <c r="I429" s="228"/>
      <c r="J429" s="42"/>
      <c r="K429" s="42"/>
      <c r="L429" s="46"/>
      <c r="M429" s="229"/>
      <c r="N429" s="230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149</v>
      </c>
      <c r="AU429" s="19" t="s">
        <v>80</v>
      </c>
    </row>
    <row r="430" s="13" customFormat="1">
      <c r="A430" s="13"/>
      <c r="B430" s="231"/>
      <c r="C430" s="232"/>
      <c r="D430" s="233" t="s">
        <v>151</v>
      </c>
      <c r="E430" s="234" t="s">
        <v>18</v>
      </c>
      <c r="F430" s="235" t="s">
        <v>2088</v>
      </c>
      <c r="G430" s="232"/>
      <c r="H430" s="234" t="s">
        <v>18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151</v>
      </c>
      <c r="AU430" s="241" t="s">
        <v>80</v>
      </c>
      <c r="AV430" s="13" t="s">
        <v>78</v>
      </c>
      <c r="AW430" s="13" t="s">
        <v>33</v>
      </c>
      <c r="AX430" s="13" t="s">
        <v>71</v>
      </c>
      <c r="AY430" s="241" t="s">
        <v>140</v>
      </c>
    </row>
    <row r="431" s="14" customFormat="1">
      <c r="A431" s="14"/>
      <c r="B431" s="242"/>
      <c r="C431" s="243"/>
      <c r="D431" s="233" t="s">
        <v>151</v>
      </c>
      <c r="E431" s="244" t="s">
        <v>18</v>
      </c>
      <c r="F431" s="245" t="s">
        <v>2080</v>
      </c>
      <c r="G431" s="243"/>
      <c r="H431" s="246">
        <v>1159.5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151</v>
      </c>
      <c r="AU431" s="252" t="s">
        <v>80</v>
      </c>
      <c r="AV431" s="14" t="s">
        <v>80</v>
      </c>
      <c r="AW431" s="14" t="s">
        <v>33</v>
      </c>
      <c r="AX431" s="14" t="s">
        <v>71</v>
      </c>
      <c r="AY431" s="252" t="s">
        <v>140</v>
      </c>
    </row>
    <row r="432" s="15" customFormat="1">
      <c r="A432" s="15"/>
      <c r="B432" s="253"/>
      <c r="C432" s="254"/>
      <c r="D432" s="233" t="s">
        <v>151</v>
      </c>
      <c r="E432" s="255" t="s">
        <v>18</v>
      </c>
      <c r="F432" s="256" t="s">
        <v>154</v>
      </c>
      <c r="G432" s="254"/>
      <c r="H432" s="257">
        <v>1159.5</v>
      </c>
      <c r="I432" s="258"/>
      <c r="J432" s="254"/>
      <c r="K432" s="254"/>
      <c r="L432" s="259"/>
      <c r="M432" s="260"/>
      <c r="N432" s="261"/>
      <c r="O432" s="261"/>
      <c r="P432" s="261"/>
      <c r="Q432" s="261"/>
      <c r="R432" s="261"/>
      <c r="S432" s="261"/>
      <c r="T432" s="262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3" t="s">
        <v>151</v>
      </c>
      <c r="AU432" s="263" t="s">
        <v>80</v>
      </c>
      <c r="AV432" s="15" t="s">
        <v>147</v>
      </c>
      <c r="AW432" s="15" t="s">
        <v>33</v>
      </c>
      <c r="AX432" s="15" t="s">
        <v>78</v>
      </c>
      <c r="AY432" s="263" t="s">
        <v>140</v>
      </c>
    </row>
    <row r="433" s="2" customFormat="1" ht="16.5" customHeight="1">
      <c r="A433" s="40"/>
      <c r="B433" s="41"/>
      <c r="C433" s="264" t="s">
        <v>829</v>
      </c>
      <c r="D433" s="264" t="s">
        <v>300</v>
      </c>
      <c r="E433" s="265" t="s">
        <v>2089</v>
      </c>
      <c r="F433" s="266" t="s">
        <v>2090</v>
      </c>
      <c r="G433" s="267" t="s">
        <v>145</v>
      </c>
      <c r="H433" s="268">
        <v>1217.48</v>
      </c>
      <c r="I433" s="269"/>
      <c r="J433" s="268">
        <f>ROUND(I433*H433,2)</f>
        <v>0</v>
      </c>
      <c r="K433" s="266" t="s">
        <v>146</v>
      </c>
      <c r="L433" s="270"/>
      <c r="M433" s="271" t="s">
        <v>18</v>
      </c>
      <c r="N433" s="272" t="s">
        <v>42</v>
      </c>
      <c r="O433" s="86"/>
      <c r="P433" s="222">
        <f>O433*H433</f>
        <v>0</v>
      </c>
      <c r="Q433" s="222">
        <v>0</v>
      </c>
      <c r="R433" s="222">
        <f>Q433*H433</f>
        <v>0</v>
      </c>
      <c r="S433" s="222">
        <v>0</v>
      </c>
      <c r="T433" s="223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4" t="s">
        <v>430</v>
      </c>
      <c r="AT433" s="224" t="s">
        <v>300</v>
      </c>
      <c r="AU433" s="224" t="s">
        <v>80</v>
      </c>
      <c r="AY433" s="19" t="s">
        <v>140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9" t="s">
        <v>78</v>
      </c>
      <c r="BK433" s="225">
        <f>ROUND(I433*H433,2)</f>
        <v>0</v>
      </c>
      <c r="BL433" s="19" t="s">
        <v>281</v>
      </c>
      <c r="BM433" s="224" t="s">
        <v>2091</v>
      </c>
    </row>
    <row r="434" s="13" customFormat="1">
      <c r="A434" s="13"/>
      <c r="B434" s="231"/>
      <c r="C434" s="232"/>
      <c r="D434" s="233" t="s">
        <v>151</v>
      </c>
      <c r="E434" s="234" t="s">
        <v>18</v>
      </c>
      <c r="F434" s="235" t="s">
        <v>2088</v>
      </c>
      <c r="G434" s="232"/>
      <c r="H434" s="234" t="s">
        <v>18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151</v>
      </c>
      <c r="AU434" s="241" t="s">
        <v>80</v>
      </c>
      <c r="AV434" s="13" t="s">
        <v>78</v>
      </c>
      <c r="AW434" s="13" t="s">
        <v>33</v>
      </c>
      <c r="AX434" s="13" t="s">
        <v>71</v>
      </c>
      <c r="AY434" s="241" t="s">
        <v>140</v>
      </c>
    </row>
    <row r="435" s="14" customFormat="1">
      <c r="A435" s="14"/>
      <c r="B435" s="242"/>
      <c r="C435" s="243"/>
      <c r="D435" s="233" t="s">
        <v>151</v>
      </c>
      <c r="E435" s="244" t="s">
        <v>18</v>
      </c>
      <c r="F435" s="245" t="s">
        <v>2080</v>
      </c>
      <c r="G435" s="243"/>
      <c r="H435" s="246">
        <v>1159.5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2" t="s">
        <v>151</v>
      </c>
      <c r="AU435" s="252" t="s">
        <v>80</v>
      </c>
      <c r="AV435" s="14" t="s">
        <v>80</v>
      </c>
      <c r="AW435" s="14" t="s">
        <v>33</v>
      </c>
      <c r="AX435" s="14" t="s">
        <v>71</v>
      </c>
      <c r="AY435" s="252" t="s">
        <v>140</v>
      </c>
    </row>
    <row r="436" s="15" customFormat="1">
      <c r="A436" s="15"/>
      <c r="B436" s="253"/>
      <c r="C436" s="254"/>
      <c r="D436" s="233" t="s">
        <v>151</v>
      </c>
      <c r="E436" s="255" t="s">
        <v>18</v>
      </c>
      <c r="F436" s="256" t="s">
        <v>154</v>
      </c>
      <c r="G436" s="254"/>
      <c r="H436" s="257">
        <v>1159.5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3" t="s">
        <v>151</v>
      </c>
      <c r="AU436" s="263" t="s">
        <v>80</v>
      </c>
      <c r="AV436" s="15" t="s">
        <v>147</v>
      </c>
      <c r="AW436" s="15" t="s">
        <v>33</v>
      </c>
      <c r="AX436" s="15" t="s">
        <v>78</v>
      </c>
      <c r="AY436" s="263" t="s">
        <v>140</v>
      </c>
    </row>
    <row r="437" s="14" customFormat="1">
      <c r="A437" s="14"/>
      <c r="B437" s="242"/>
      <c r="C437" s="243"/>
      <c r="D437" s="233" t="s">
        <v>151</v>
      </c>
      <c r="E437" s="243"/>
      <c r="F437" s="245" t="s">
        <v>2092</v>
      </c>
      <c r="G437" s="243"/>
      <c r="H437" s="246">
        <v>1217.48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2" t="s">
        <v>151</v>
      </c>
      <c r="AU437" s="252" t="s">
        <v>80</v>
      </c>
      <c r="AV437" s="14" t="s">
        <v>80</v>
      </c>
      <c r="AW437" s="14" t="s">
        <v>4</v>
      </c>
      <c r="AX437" s="14" t="s">
        <v>78</v>
      </c>
      <c r="AY437" s="252" t="s">
        <v>140</v>
      </c>
    </row>
    <row r="438" s="2" customFormat="1" ht="24.15" customHeight="1">
      <c r="A438" s="40"/>
      <c r="B438" s="41"/>
      <c r="C438" s="214" t="s">
        <v>835</v>
      </c>
      <c r="D438" s="214" t="s">
        <v>142</v>
      </c>
      <c r="E438" s="215" t="s">
        <v>2093</v>
      </c>
      <c r="F438" s="216" t="s">
        <v>2094</v>
      </c>
      <c r="G438" s="217" t="s">
        <v>145</v>
      </c>
      <c r="H438" s="218">
        <v>205</v>
      </c>
      <c r="I438" s="219"/>
      <c r="J438" s="218">
        <f>ROUND(I438*H438,2)</f>
        <v>0</v>
      </c>
      <c r="K438" s="216" t="s">
        <v>146</v>
      </c>
      <c r="L438" s="46"/>
      <c r="M438" s="220" t="s">
        <v>18</v>
      </c>
      <c r="N438" s="221" t="s">
        <v>42</v>
      </c>
      <c r="O438" s="86"/>
      <c r="P438" s="222">
        <f>O438*H438</f>
        <v>0</v>
      </c>
      <c r="Q438" s="222">
        <v>0</v>
      </c>
      <c r="R438" s="222">
        <f>Q438*H438</f>
        <v>0</v>
      </c>
      <c r="S438" s="222">
        <v>0</v>
      </c>
      <c r="T438" s="223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4" t="s">
        <v>281</v>
      </c>
      <c r="AT438" s="224" t="s">
        <v>142</v>
      </c>
      <c r="AU438" s="224" t="s">
        <v>80</v>
      </c>
      <c r="AY438" s="19" t="s">
        <v>140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9" t="s">
        <v>78</v>
      </c>
      <c r="BK438" s="225">
        <f>ROUND(I438*H438,2)</f>
        <v>0</v>
      </c>
      <c r="BL438" s="19" t="s">
        <v>281</v>
      </c>
      <c r="BM438" s="224" t="s">
        <v>2095</v>
      </c>
    </row>
    <row r="439" s="2" customFormat="1">
      <c r="A439" s="40"/>
      <c r="B439" s="41"/>
      <c r="C439" s="42"/>
      <c r="D439" s="226" t="s">
        <v>149</v>
      </c>
      <c r="E439" s="42"/>
      <c r="F439" s="227" t="s">
        <v>2096</v>
      </c>
      <c r="G439" s="42"/>
      <c r="H439" s="42"/>
      <c r="I439" s="228"/>
      <c r="J439" s="42"/>
      <c r="K439" s="42"/>
      <c r="L439" s="46"/>
      <c r="M439" s="229"/>
      <c r="N439" s="230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149</v>
      </c>
      <c r="AU439" s="19" t="s">
        <v>80</v>
      </c>
    </row>
    <row r="440" s="13" customFormat="1">
      <c r="A440" s="13"/>
      <c r="B440" s="231"/>
      <c r="C440" s="232"/>
      <c r="D440" s="233" t="s">
        <v>151</v>
      </c>
      <c r="E440" s="234" t="s">
        <v>18</v>
      </c>
      <c r="F440" s="235" t="s">
        <v>677</v>
      </c>
      <c r="G440" s="232"/>
      <c r="H440" s="234" t="s">
        <v>18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1" t="s">
        <v>151</v>
      </c>
      <c r="AU440" s="241" t="s">
        <v>80</v>
      </c>
      <c r="AV440" s="13" t="s">
        <v>78</v>
      </c>
      <c r="AW440" s="13" t="s">
        <v>33</v>
      </c>
      <c r="AX440" s="13" t="s">
        <v>71</v>
      </c>
      <c r="AY440" s="241" t="s">
        <v>140</v>
      </c>
    </row>
    <row r="441" s="14" customFormat="1">
      <c r="A441" s="14"/>
      <c r="B441" s="242"/>
      <c r="C441" s="243"/>
      <c r="D441" s="233" t="s">
        <v>151</v>
      </c>
      <c r="E441" s="244" t="s">
        <v>18</v>
      </c>
      <c r="F441" s="245" t="s">
        <v>2097</v>
      </c>
      <c r="G441" s="243"/>
      <c r="H441" s="246">
        <v>205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2" t="s">
        <v>151</v>
      </c>
      <c r="AU441" s="252" t="s">
        <v>80</v>
      </c>
      <c r="AV441" s="14" t="s">
        <v>80</v>
      </c>
      <c r="AW441" s="14" t="s">
        <v>33</v>
      </c>
      <c r="AX441" s="14" t="s">
        <v>71</v>
      </c>
      <c r="AY441" s="252" t="s">
        <v>140</v>
      </c>
    </row>
    <row r="442" s="15" customFormat="1">
      <c r="A442" s="15"/>
      <c r="B442" s="253"/>
      <c r="C442" s="254"/>
      <c r="D442" s="233" t="s">
        <v>151</v>
      </c>
      <c r="E442" s="255" t="s">
        <v>18</v>
      </c>
      <c r="F442" s="256" t="s">
        <v>154</v>
      </c>
      <c r="G442" s="254"/>
      <c r="H442" s="257">
        <v>205</v>
      </c>
      <c r="I442" s="258"/>
      <c r="J442" s="254"/>
      <c r="K442" s="254"/>
      <c r="L442" s="259"/>
      <c r="M442" s="260"/>
      <c r="N442" s="261"/>
      <c r="O442" s="261"/>
      <c r="P442" s="261"/>
      <c r="Q442" s="261"/>
      <c r="R442" s="261"/>
      <c r="S442" s="261"/>
      <c r="T442" s="262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3" t="s">
        <v>151</v>
      </c>
      <c r="AU442" s="263" t="s">
        <v>80</v>
      </c>
      <c r="AV442" s="15" t="s">
        <v>147</v>
      </c>
      <c r="AW442" s="15" t="s">
        <v>33</v>
      </c>
      <c r="AX442" s="15" t="s">
        <v>78</v>
      </c>
      <c r="AY442" s="263" t="s">
        <v>140</v>
      </c>
    </row>
    <row r="443" s="2" customFormat="1" ht="16.5" customHeight="1">
      <c r="A443" s="40"/>
      <c r="B443" s="41"/>
      <c r="C443" s="264" t="s">
        <v>840</v>
      </c>
      <c r="D443" s="264" t="s">
        <v>300</v>
      </c>
      <c r="E443" s="265" t="s">
        <v>2098</v>
      </c>
      <c r="F443" s="266" t="s">
        <v>2099</v>
      </c>
      <c r="G443" s="267" t="s">
        <v>145</v>
      </c>
      <c r="H443" s="268">
        <v>215.25</v>
      </c>
      <c r="I443" s="269"/>
      <c r="J443" s="268">
        <f>ROUND(I443*H443,2)</f>
        <v>0</v>
      </c>
      <c r="K443" s="266" t="s">
        <v>146</v>
      </c>
      <c r="L443" s="270"/>
      <c r="M443" s="271" t="s">
        <v>18</v>
      </c>
      <c r="N443" s="272" t="s">
        <v>42</v>
      </c>
      <c r="O443" s="86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4" t="s">
        <v>430</v>
      </c>
      <c r="AT443" s="224" t="s">
        <v>300</v>
      </c>
      <c r="AU443" s="224" t="s">
        <v>80</v>
      </c>
      <c r="AY443" s="19" t="s">
        <v>140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9" t="s">
        <v>78</v>
      </c>
      <c r="BK443" s="225">
        <f>ROUND(I443*H443,2)</f>
        <v>0</v>
      </c>
      <c r="BL443" s="19" t="s">
        <v>281</v>
      </c>
      <c r="BM443" s="224" t="s">
        <v>2100</v>
      </c>
    </row>
    <row r="444" s="13" customFormat="1">
      <c r="A444" s="13"/>
      <c r="B444" s="231"/>
      <c r="C444" s="232"/>
      <c r="D444" s="233" t="s">
        <v>151</v>
      </c>
      <c r="E444" s="234" t="s">
        <v>18</v>
      </c>
      <c r="F444" s="235" t="s">
        <v>2101</v>
      </c>
      <c r="G444" s="232"/>
      <c r="H444" s="234" t="s">
        <v>18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1" t="s">
        <v>151</v>
      </c>
      <c r="AU444" s="241" t="s">
        <v>80</v>
      </c>
      <c r="AV444" s="13" t="s">
        <v>78</v>
      </c>
      <c r="AW444" s="13" t="s">
        <v>33</v>
      </c>
      <c r="AX444" s="13" t="s">
        <v>71</v>
      </c>
      <c r="AY444" s="241" t="s">
        <v>140</v>
      </c>
    </row>
    <row r="445" s="14" customFormat="1">
      <c r="A445" s="14"/>
      <c r="B445" s="242"/>
      <c r="C445" s="243"/>
      <c r="D445" s="233" t="s">
        <v>151</v>
      </c>
      <c r="E445" s="244" t="s">
        <v>18</v>
      </c>
      <c r="F445" s="245" t="s">
        <v>2097</v>
      </c>
      <c r="G445" s="243"/>
      <c r="H445" s="246">
        <v>205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2" t="s">
        <v>151</v>
      </c>
      <c r="AU445" s="252" t="s">
        <v>80</v>
      </c>
      <c r="AV445" s="14" t="s">
        <v>80</v>
      </c>
      <c r="AW445" s="14" t="s">
        <v>33</v>
      </c>
      <c r="AX445" s="14" t="s">
        <v>71</v>
      </c>
      <c r="AY445" s="252" t="s">
        <v>140</v>
      </c>
    </row>
    <row r="446" s="15" customFormat="1">
      <c r="A446" s="15"/>
      <c r="B446" s="253"/>
      <c r="C446" s="254"/>
      <c r="D446" s="233" t="s">
        <v>151</v>
      </c>
      <c r="E446" s="255" t="s">
        <v>18</v>
      </c>
      <c r="F446" s="256" t="s">
        <v>154</v>
      </c>
      <c r="G446" s="254"/>
      <c r="H446" s="257">
        <v>205</v>
      </c>
      <c r="I446" s="258"/>
      <c r="J446" s="254"/>
      <c r="K446" s="254"/>
      <c r="L446" s="259"/>
      <c r="M446" s="260"/>
      <c r="N446" s="261"/>
      <c r="O446" s="261"/>
      <c r="P446" s="261"/>
      <c r="Q446" s="261"/>
      <c r="R446" s="261"/>
      <c r="S446" s="261"/>
      <c r="T446" s="262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3" t="s">
        <v>151</v>
      </c>
      <c r="AU446" s="263" t="s">
        <v>80</v>
      </c>
      <c r="AV446" s="15" t="s">
        <v>147</v>
      </c>
      <c r="AW446" s="15" t="s">
        <v>33</v>
      </c>
      <c r="AX446" s="15" t="s">
        <v>78</v>
      </c>
      <c r="AY446" s="263" t="s">
        <v>140</v>
      </c>
    </row>
    <row r="447" s="14" customFormat="1">
      <c r="A447" s="14"/>
      <c r="B447" s="242"/>
      <c r="C447" s="243"/>
      <c r="D447" s="233" t="s">
        <v>151</v>
      </c>
      <c r="E447" s="243"/>
      <c r="F447" s="245" t="s">
        <v>2102</v>
      </c>
      <c r="G447" s="243"/>
      <c r="H447" s="246">
        <v>215.25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2" t="s">
        <v>151</v>
      </c>
      <c r="AU447" s="252" t="s">
        <v>80</v>
      </c>
      <c r="AV447" s="14" t="s">
        <v>80</v>
      </c>
      <c r="AW447" s="14" t="s">
        <v>4</v>
      </c>
      <c r="AX447" s="14" t="s">
        <v>78</v>
      </c>
      <c r="AY447" s="252" t="s">
        <v>140</v>
      </c>
    </row>
    <row r="448" s="2" customFormat="1" ht="24.15" customHeight="1">
      <c r="A448" s="40"/>
      <c r="B448" s="41"/>
      <c r="C448" s="214" t="s">
        <v>866</v>
      </c>
      <c r="D448" s="214" t="s">
        <v>142</v>
      </c>
      <c r="E448" s="215" t="s">
        <v>2103</v>
      </c>
      <c r="F448" s="216" t="s">
        <v>2104</v>
      </c>
      <c r="G448" s="217" t="s">
        <v>145</v>
      </c>
      <c r="H448" s="218">
        <v>4832.9099999999999</v>
      </c>
      <c r="I448" s="219"/>
      <c r="J448" s="218">
        <f>ROUND(I448*H448,2)</f>
        <v>0</v>
      </c>
      <c r="K448" s="216" t="s">
        <v>1207</v>
      </c>
      <c r="L448" s="46"/>
      <c r="M448" s="220" t="s">
        <v>18</v>
      </c>
      <c r="N448" s="221" t="s">
        <v>42</v>
      </c>
      <c r="O448" s="86"/>
      <c r="P448" s="222">
        <f>O448*H448</f>
        <v>0</v>
      </c>
      <c r="Q448" s="222">
        <v>0.00025999999999999998</v>
      </c>
      <c r="R448" s="222">
        <f>Q448*H448</f>
        <v>1.2565565999999999</v>
      </c>
      <c r="S448" s="222">
        <v>0</v>
      </c>
      <c r="T448" s="223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4" t="s">
        <v>281</v>
      </c>
      <c r="AT448" s="224" t="s">
        <v>142</v>
      </c>
      <c r="AU448" s="224" t="s">
        <v>80</v>
      </c>
      <c r="AY448" s="19" t="s">
        <v>140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9" t="s">
        <v>78</v>
      </c>
      <c r="BK448" s="225">
        <f>ROUND(I448*H448,2)</f>
        <v>0</v>
      </c>
      <c r="BL448" s="19" t="s">
        <v>281</v>
      </c>
      <c r="BM448" s="224" t="s">
        <v>2105</v>
      </c>
    </row>
    <row r="449" s="13" customFormat="1">
      <c r="A449" s="13"/>
      <c r="B449" s="231"/>
      <c r="C449" s="232"/>
      <c r="D449" s="233" t="s">
        <v>151</v>
      </c>
      <c r="E449" s="234" t="s">
        <v>18</v>
      </c>
      <c r="F449" s="235" t="s">
        <v>2072</v>
      </c>
      <c r="G449" s="232"/>
      <c r="H449" s="234" t="s">
        <v>18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1" t="s">
        <v>151</v>
      </c>
      <c r="AU449" s="241" t="s">
        <v>80</v>
      </c>
      <c r="AV449" s="13" t="s">
        <v>78</v>
      </c>
      <c r="AW449" s="13" t="s">
        <v>33</v>
      </c>
      <c r="AX449" s="13" t="s">
        <v>71</v>
      </c>
      <c r="AY449" s="241" t="s">
        <v>140</v>
      </c>
    </row>
    <row r="450" s="14" customFormat="1">
      <c r="A450" s="14"/>
      <c r="B450" s="242"/>
      <c r="C450" s="243"/>
      <c r="D450" s="233" t="s">
        <v>151</v>
      </c>
      <c r="E450" s="244" t="s">
        <v>18</v>
      </c>
      <c r="F450" s="245" t="s">
        <v>2073</v>
      </c>
      <c r="G450" s="243"/>
      <c r="H450" s="246">
        <v>409.5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151</v>
      </c>
      <c r="AU450" s="252" t="s">
        <v>80</v>
      </c>
      <c r="AV450" s="14" t="s">
        <v>80</v>
      </c>
      <c r="AW450" s="14" t="s">
        <v>33</v>
      </c>
      <c r="AX450" s="14" t="s">
        <v>71</v>
      </c>
      <c r="AY450" s="252" t="s">
        <v>140</v>
      </c>
    </row>
    <row r="451" s="14" customFormat="1">
      <c r="A451" s="14"/>
      <c r="B451" s="242"/>
      <c r="C451" s="243"/>
      <c r="D451" s="233" t="s">
        <v>151</v>
      </c>
      <c r="E451" s="244" t="s">
        <v>18</v>
      </c>
      <c r="F451" s="245" t="s">
        <v>2073</v>
      </c>
      <c r="G451" s="243"/>
      <c r="H451" s="246">
        <v>409.5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2" t="s">
        <v>151</v>
      </c>
      <c r="AU451" s="252" t="s">
        <v>80</v>
      </c>
      <c r="AV451" s="14" t="s">
        <v>80</v>
      </c>
      <c r="AW451" s="14" t="s">
        <v>33</v>
      </c>
      <c r="AX451" s="14" t="s">
        <v>71</v>
      </c>
      <c r="AY451" s="252" t="s">
        <v>140</v>
      </c>
    </row>
    <row r="452" s="14" customFormat="1">
      <c r="A452" s="14"/>
      <c r="B452" s="242"/>
      <c r="C452" s="243"/>
      <c r="D452" s="233" t="s">
        <v>151</v>
      </c>
      <c r="E452" s="244" t="s">
        <v>18</v>
      </c>
      <c r="F452" s="245" t="s">
        <v>2074</v>
      </c>
      <c r="G452" s="243"/>
      <c r="H452" s="246">
        <v>175.5</v>
      </c>
      <c r="I452" s="247"/>
      <c r="J452" s="243"/>
      <c r="K452" s="243"/>
      <c r="L452" s="248"/>
      <c r="M452" s="249"/>
      <c r="N452" s="250"/>
      <c r="O452" s="250"/>
      <c r="P452" s="250"/>
      <c r="Q452" s="250"/>
      <c r="R452" s="250"/>
      <c r="S452" s="250"/>
      <c r="T452" s="25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2" t="s">
        <v>151</v>
      </c>
      <c r="AU452" s="252" t="s">
        <v>80</v>
      </c>
      <c r="AV452" s="14" t="s">
        <v>80</v>
      </c>
      <c r="AW452" s="14" t="s">
        <v>33</v>
      </c>
      <c r="AX452" s="14" t="s">
        <v>71</v>
      </c>
      <c r="AY452" s="252" t="s">
        <v>140</v>
      </c>
    </row>
    <row r="453" s="14" customFormat="1">
      <c r="A453" s="14"/>
      <c r="B453" s="242"/>
      <c r="C453" s="243"/>
      <c r="D453" s="233" t="s">
        <v>151</v>
      </c>
      <c r="E453" s="244" t="s">
        <v>18</v>
      </c>
      <c r="F453" s="245" t="s">
        <v>2074</v>
      </c>
      <c r="G453" s="243"/>
      <c r="H453" s="246">
        <v>175.5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2" t="s">
        <v>151</v>
      </c>
      <c r="AU453" s="252" t="s">
        <v>80</v>
      </c>
      <c r="AV453" s="14" t="s">
        <v>80</v>
      </c>
      <c r="AW453" s="14" t="s">
        <v>33</v>
      </c>
      <c r="AX453" s="14" t="s">
        <v>71</v>
      </c>
      <c r="AY453" s="252" t="s">
        <v>140</v>
      </c>
    </row>
    <row r="454" s="14" customFormat="1">
      <c r="A454" s="14"/>
      <c r="B454" s="242"/>
      <c r="C454" s="243"/>
      <c r="D454" s="233" t="s">
        <v>151</v>
      </c>
      <c r="E454" s="244" t="s">
        <v>18</v>
      </c>
      <c r="F454" s="245" t="s">
        <v>2075</v>
      </c>
      <c r="G454" s="243"/>
      <c r="H454" s="246">
        <v>819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2" t="s">
        <v>151</v>
      </c>
      <c r="AU454" s="252" t="s">
        <v>80</v>
      </c>
      <c r="AV454" s="14" t="s">
        <v>80</v>
      </c>
      <c r="AW454" s="14" t="s">
        <v>33</v>
      </c>
      <c r="AX454" s="14" t="s">
        <v>71</v>
      </c>
      <c r="AY454" s="252" t="s">
        <v>140</v>
      </c>
    </row>
    <row r="455" s="14" customFormat="1">
      <c r="A455" s="14"/>
      <c r="B455" s="242"/>
      <c r="C455" s="243"/>
      <c r="D455" s="233" t="s">
        <v>151</v>
      </c>
      <c r="E455" s="244" t="s">
        <v>18</v>
      </c>
      <c r="F455" s="245" t="s">
        <v>2076</v>
      </c>
      <c r="G455" s="243"/>
      <c r="H455" s="246">
        <v>1017.9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2" t="s">
        <v>151</v>
      </c>
      <c r="AU455" s="252" t="s">
        <v>80</v>
      </c>
      <c r="AV455" s="14" t="s">
        <v>80</v>
      </c>
      <c r="AW455" s="14" t="s">
        <v>33</v>
      </c>
      <c r="AX455" s="14" t="s">
        <v>71</v>
      </c>
      <c r="AY455" s="252" t="s">
        <v>140</v>
      </c>
    </row>
    <row r="456" s="14" customFormat="1">
      <c r="A456" s="14"/>
      <c r="B456" s="242"/>
      <c r="C456" s="243"/>
      <c r="D456" s="233" t="s">
        <v>151</v>
      </c>
      <c r="E456" s="244" t="s">
        <v>18</v>
      </c>
      <c r="F456" s="245" t="s">
        <v>2077</v>
      </c>
      <c r="G456" s="243"/>
      <c r="H456" s="246">
        <v>607.42999999999995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2" t="s">
        <v>151</v>
      </c>
      <c r="AU456" s="252" t="s">
        <v>80</v>
      </c>
      <c r="AV456" s="14" t="s">
        <v>80</v>
      </c>
      <c r="AW456" s="14" t="s">
        <v>33</v>
      </c>
      <c r="AX456" s="14" t="s">
        <v>71</v>
      </c>
      <c r="AY456" s="252" t="s">
        <v>140</v>
      </c>
    </row>
    <row r="457" s="14" customFormat="1">
      <c r="A457" s="14"/>
      <c r="B457" s="242"/>
      <c r="C457" s="243"/>
      <c r="D457" s="233" t="s">
        <v>151</v>
      </c>
      <c r="E457" s="244" t="s">
        <v>18</v>
      </c>
      <c r="F457" s="245" t="s">
        <v>2078</v>
      </c>
      <c r="G457" s="243"/>
      <c r="H457" s="246">
        <v>355.88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151</v>
      </c>
      <c r="AU457" s="252" t="s">
        <v>80</v>
      </c>
      <c r="AV457" s="14" t="s">
        <v>80</v>
      </c>
      <c r="AW457" s="14" t="s">
        <v>33</v>
      </c>
      <c r="AX457" s="14" t="s">
        <v>71</v>
      </c>
      <c r="AY457" s="252" t="s">
        <v>140</v>
      </c>
    </row>
    <row r="458" s="16" customFormat="1">
      <c r="A458" s="16"/>
      <c r="B458" s="273"/>
      <c r="C458" s="274"/>
      <c r="D458" s="233" t="s">
        <v>151</v>
      </c>
      <c r="E458" s="275" t="s">
        <v>18</v>
      </c>
      <c r="F458" s="276" t="s">
        <v>1407</v>
      </c>
      <c r="G458" s="274"/>
      <c r="H458" s="277">
        <v>3970.21</v>
      </c>
      <c r="I458" s="278"/>
      <c r="J458" s="274"/>
      <c r="K458" s="274"/>
      <c r="L458" s="279"/>
      <c r="M458" s="280"/>
      <c r="N458" s="281"/>
      <c r="O458" s="281"/>
      <c r="P458" s="281"/>
      <c r="Q458" s="281"/>
      <c r="R458" s="281"/>
      <c r="S458" s="281"/>
      <c r="T458" s="282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283" t="s">
        <v>151</v>
      </c>
      <c r="AU458" s="283" t="s">
        <v>80</v>
      </c>
      <c r="AV458" s="16" t="s">
        <v>163</v>
      </c>
      <c r="AW458" s="16" t="s">
        <v>33</v>
      </c>
      <c r="AX458" s="16" t="s">
        <v>71</v>
      </c>
      <c r="AY458" s="283" t="s">
        <v>140</v>
      </c>
    </row>
    <row r="459" s="13" customFormat="1">
      <c r="A459" s="13"/>
      <c r="B459" s="231"/>
      <c r="C459" s="232"/>
      <c r="D459" s="233" t="s">
        <v>151</v>
      </c>
      <c r="E459" s="234" t="s">
        <v>18</v>
      </c>
      <c r="F459" s="235" t="s">
        <v>2079</v>
      </c>
      <c r="G459" s="232"/>
      <c r="H459" s="234" t="s">
        <v>18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1" t="s">
        <v>151</v>
      </c>
      <c r="AU459" s="241" t="s">
        <v>80</v>
      </c>
      <c r="AV459" s="13" t="s">
        <v>78</v>
      </c>
      <c r="AW459" s="13" t="s">
        <v>33</v>
      </c>
      <c r="AX459" s="13" t="s">
        <v>71</v>
      </c>
      <c r="AY459" s="241" t="s">
        <v>140</v>
      </c>
    </row>
    <row r="460" s="14" customFormat="1">
      <c r="A460" s="14"/>
      <c r="B460" s="242"/>
      <c r="C460" s="243"/>
      <c r="D460" s="233" t="s">
        <v>151</v>
      </c>
      <c r="E460" s="244" t="s">
        <v>18</v>
      </c>
      <c r="F460" s="245" t="s">
        <v>2080</v>
      </c>
      <c r="G460" s="243"/>
      <c r="H460" s="246">
        <v>1159.5</v>
      </c>
      <c r="I460" s="247"/>
      <c r="J460" s="243"/>
      <c r="K460" s="243"/>
      <c r="L460" s="248"/>
      <c r="M460" s="249"/>
      <c r="N460" s="250"/>
      <c r="O460" s="250"/>
      <c r="P460" s="250"/>
      <c r="Q460" s="250"/>
      <c r="R460" s="250"/>
      <c r="S460" s="250"/>
      <c r="T460" s="25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2" t="s">
        <v>151</v>
      </c>
      <c r="AU460" s="252" t="s">
        <v>80</v>
      </c>
      <c r="AV460" s="14" t="s">
        <v>80</v>
      </c>
      <c r="AW460" s="14" t="s">
        <v>33</v>
      </c>
      <c r="AX460" s="14" t="s">
        <v>71</v>
      </c>
      <c r="AY460" s="252" t="s">
        <v>140</v>
      </c>
    </row>
    <row r="461" s="16" customFormat="1">
      <c r="A461" s="16"/>
      <c r="B461" s="273"/>
      <c r="C461" s="274"/>
      <c r="D461" s="233" t="s">
        <v>151</v>
      </c>
      <c r="E461" s="275" t="s">
        <v>18</v>
      </c>
      <c r="F461" s="276" t="s">
        <v>1407</v>
      </c>
      <c r="G461" s="274"/>
      <c r="H461" s="277">
        <v>1159.5</v>
      </c>
      <c r="I461" s="278"/>
      <c r="J461" s="274"/>
      <c r="K461" s="274"/>
      <c r="L461" s="279"/>
      <c r="M461" s="280"/>
      <c r="N461" s="281"/>
      <c r="O461" s="281"/>
      <c r="P461" s="281"/>
      <c r="Q461" s="281"/>
      <c r="R461" s="281"/>
      <c r="S461" s="281"/>
      <c r="T461" s="282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T461" s="283" t="s">
        <v>151</v>
      </c>
      <c r="AU461" s="283" t="s">
        <v>80</v>
      </c>
      <c r="AV461" s="16" t="s">
        <v>163</v>
      </c>
      <c r="AW461" s="16" t="s">
        <v>33</v>
      </c>
      <c r="AX461" s="16" t="s">
        <v>71</v>
      </c>
      <c r="AY461" s="283" t="s">
        <v>140</v>
      </c>
    </row>
    <row r="462" s="13" customFormat="1">
      <c r="A462" s="13"/>
      <c r="B462" s="231"/>
      <c r="C462" s="232"/>
      <c r="D462" s="233" t="s">
        <v>151</v>
      </c>
      <c r="E462" s="234" t="s">
        <v>18</v>
      </c>
      <c r="F462" s="235" t="s">
        <v>677</v>
      </c>
      <c r="G462" s="232"/>
      <c r="H462" s="234" t="s">
        <v>18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1" t="s">
        <v>151</v>
      </c>
      <c r="AU462" s="241" t="s">
        <v>80</v>
      </c>
      <c r="AV462" s="13" t="s">
        <v>78</v>
      </c>
      <c r="AW462" s="13" t="s">
        <v>33</v>
      </c>
      <c r="AX462" s="13" t="s">
        <v>71</v>
      </c>
      <c r="AY462" s="241" t="s">
        <v>140</v>
      </c>
    </row>
    <row r="463" s="14" customFormat="1">
      <c r="A463" s="14"/>
      <c r="B463" s="242"/>
      <c r="C463" s="243"/>
      <c r="D463" s="233" t="s">
        <v>151</v>
      </c>
      <c r="E463" s="244" t="s">
        <v>18</v>
      </c>
      <c r="F463" s="245" t="s">
        <v>2081</v>
      </c>
      <c r="G463" s="243"/>
      <c r="H463" s="246">
        <v>-205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2" t="s">
        <v>151</v>
      </c>
      <c r="AU463" s="252" t="s">
        <v>80</v>
      </c>
      <c r="AV463" s="14" t="s">
        <v>80</v>
      </c>
      <c r="AW463" s="14" t="s">
        <v>33</v>
      </c>
      <c r="AX463" s="14" t="s">
        <v>71</v>
      </c>
      <c r="AY463" s="252" t="s">
        <v>140</v>
      </c>
    </row>
    <row r="464" s="13" customFormat="1">
      <c r="A464" s="13"/>
      <c r="B464" s="231"/>
      <c r="C464" s="232"/>
      <c r="D464" s="233" t="s">
        <v>151</v>
      </c>
      <c r="E464" s="234" t="s">
        <v>18</v>
      </c>
      <c r="F464" s="235" t="s">
        <v>2082</v>
      </c>
      <c r="G464" s="232"/>
      <c r="H464" s="234" t="s">
        <v>18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1" t="s">
        <v>151</v>
      </c>
      <c r="AU464" s="241" t="s">
        <v>80</v>
      </c>
      <c r="AV464" s="13" t="s">
        <v>78</v>
      </c>
      <c r="AW464" s="13" t="s">
        <v>33</v>
      </c>
      <c r="AX464" s="13" t="s">
        <v>71</v>
      </c>
      <c r="AY464" s="241" t="s">
        <v>140</v>
      </c>
    </row>
    <row r="465" s="14" customFormat="1">
      <c r="A465" s="14"/>
      <c r="B465" s="242"/>
      <c r="C465" s="243"/>
      <c r="D465" s="233" t="s">
        <v>151</v>
      </c>
      <c r="E465" s="244" t="s">
        <v>18</v>
      </c>
      <c r="F465" s="245" t="s">
        <v>2083</v>
      </c>
      <c r="G465" s="243"/>
      <c r="H465" s="246">
        <v>-91.799999999999997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2" t="s">
        <v>151</v>
      </c>
      <c r="AU465" s="252" t="s">
        <v>80</v>
      </c>
      <c r="AV465" s="14" t="s">
        <v>80</v>
      </c>
      <c r="AW465" s="14" t="s">
        <v>33</v>
      </c>
      <c r="AX465" s="14" t="s">
        <v>71</v>
      </c>
      <c r="AY465" s="252" t="s">
        <v>140</v>
      </c>
    </row>
    <row r="466" s="16" customFormat="1">
      <c r="A466" s="16"/>
      <c r="B466" s="273"/>
      <c r="C466" s="274"/>
      <c r="D466" s="233" t="s">
        <v>151</v>
      </c>
      <c r="E466" s="275" t="s">
        <v>18</v>
      </c>
      <c r="F466" s="276" t="s">
        <v>1407</v>
      </c>
      <c r="G466" s="274"/>
      <c r="H466" s="277">
        <v>-296.80000000000001</v>
      </c>
      <c r="I466" s="278"/>
      <c r="J466" s="274"/>
      <c r="K466" s="274"/>
      <c r="L466" s="279"/>
      <c r="M466" s="280"/>
      <c r="N466" s="281"/>
      <c r="O466" s="281"/>
      <c r="P466" s="281"/>
      <c r="Q466" s="281"/>
      <c r="R466" s="281"/>
      <c r="S466" s="281"/>
      <c r="T466" s="282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83" t="s">
        <v>151</v>
      </c>
      <c r="AU466" s="283" t="s">
        <v>80</v>
      </c>
      <c r="AV466" s="16" t="s">
        <v>163</v>
      </c>
      <c r="AW466" s="16" t="s">
        <v>33</v>
      </c>
      <c r="AX466" s="16" t="s">
        <v>71</v>
      </c>
      <c r="AY466" s="283" t="s">
        <v>140</v>
      </c>
    </row>
    <row r="467" s="15" customFormat="1">
      <c r="A467" s="15"/>
      <c r="B467" s="253"/>
      <c r="C467" s="254"/>
      <c r="D467" s="233" t="s">
        <v>151</v>
      </c>
      <c r="E467" s="255" t="s">
        <v>18</v>
      </c>
      <c r="F467" s="256" t="s">
        <v>154</v>
      </c>
      <c r="G467" s="254"/>
      <c r="H467" s="257">
        <v>4832.9099999999999</v>
      </c>
      <c r="I467" s="258"/>
      <c r="J467" s="254"/>
      <c r="K467" s="254"/>
      <c r="L467" s="259"/>
      <c r="M467" s="260"/>
      <c r="N467" s="261"/>
      <c r="O467" s="261"/>
      <c r="P467" s="261"/>
      <c r="Q467" s="261"/>
      <c r="R467" s="261"/>
      <c r="S467" s="261"/>
      <c r="T467" s="262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3" t="s">
        <v>151</v>
      </c>
      <c r="AU467" s="263" t="s">
        <v>80</v>
      </c>
      <c r="AV467" s="15" t="s">
        <v>147</v>
      </c>
      <c r="AW467" s="15" t="s">
        <v>33</v>
      </c>
      <c r="AX467" s="15" t="s">
        <v>78</v>
      </c>
      <c r="AY467" s="263" t="s">
        <v>140</v>
      </c>
    </row>
    <row r="468" s="12" customFormat="1" ht="25.92" customHeight="1">
      <c r="A468" s="12"/>
      <c r="B468" s="198"/>
      <c r="C468" s="199"/>
      <c r="D468" s="200" t="s">
        <v>70</v>
      </c>
      <c r="E468" s="201" t="s">
        <v>1674</v>
      </c>
      <c r="F468" s="201" t="s">
        <v>1675</v>
      </c>
      <c r="G468" s="199"/>
      <c r="H468" s="199"/>
      <c r="I468" s="202"/>
      <c r="J468" s="203">
        <f>BK468</f>
        <v>0</v>
      </c>
      <c r="K468" s="199"/>
      <c r="L468" s="204"/>
      <c r="M468" s="205"/>
      <c r="N468" s="206"/>
      <c r="O468" s="206"/>
      <c r="P468" s="207">
        <f>P469</f>
        <v>0</v>
      </c>
      <c r="Q468" s="206"/>
      <c r="R468" s="207">
        <f>R469</f>
        <v>0</v>
      </c>
      <c r="S468" s="206"/>
      <c r="T468" s="208">
        <f>T469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09" t="s">
        <v>147</v>
      </c>
      <c r="AT468" s="210" t="s">
        <v>70</v>
      </c>
      <c r="AU468" s="210" t="s">
        <v>71</v>
      </c>
      <c r="AY468" s="209" t="s">
        <v>140</v>
      </c>
      <c r="BK468" s="211">
        <f>BK469</f>
        <v>0</v>
      </c>
    </row>
    <row r="469" s="2" customFormat="1" ht="16.5" customHeight="1">
      <c r="A469" s="40"/>
      <c r="B469" s="41"/>
      <c r="C469" s="214" t="s">
        <v>874</v>
      </c>
      <c r="D469" s="214" t="s">
        <v>142</v>
      </c>
      <c r="E469" s="215" t="s">
        <v>1677</v>
      </c>
      <c r="F469" s="216" t="s">
        <v>2106</v>
      </c>
      <c r="G469" s="217" t="s">
        <v>2028</v>
      </c>
      <c r="H469" s="218">
        <v>1</v>
      </c>
      <c r="I469" s="219"/>
      <c r="J469" s="218">
        <f>ROUND(I469*H469,2)</f>
        <v>0</v>
      </c>
      <c r="K469" s="216" t="s">
        <v>1207</v>
      </c>
      <c r="L469" s="46"/>
      <c r="M469" s="220" t="s">
        <v>18</v>
      </c>
      <c r="N469" s="221" t="s">
        <v>42</v>
      </c>
      <c r="O469" s="86"/>
      <c r="P469" s="222">
        <f>O469*H469</f>
        <v>0</v>
      </c>
      <c r="Q469" s="222">
        <v>0</v>
      </c>
      <c r="R469" s="222">
        <f>Q469*H469</f>
        <v>0</v>
      </c>
      <c r="S469" s="222">
        <v>0</v>
      </c>
      <c r="T469" s="223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4" t="s">
        <v>1680</v>
      </c>
      <c r="AT469" s="224" t="s">
        <v>142</v>
      </c>
      <c r="AU469" s="224" t="s">
        <v>78</v>
      </c>
      <c r="AY469" s="19" t="s">
        <v>140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9" t="s">
        <v>78</v>
      </c>
      <c r="BK469" s="225">
        <f>ROUND(I469*H469,2)</f>
        <v>0</v>
      </c>
      <c r="BL469" s="19" t="s">
        <v>1680</v>
      </c>
      <c r="BM469" s="224" t="s">
        <v>2107</v>
      </c>
    </row>
    <row r="470" s="12" customFormat="1" ht="25.92" customHeight="1">
      <c r="A470" s="12"/>
      <c r="B470" s="198"/>
      <c r="C470" s="199"/>
      <c r="D470" s="200" t="s">
        <v>70</v>
      </c>
      <c r="E470" s="201" t="s">
        <v>1702</v>
      </c>
      <c r="F470" s="201" t="s">
        <v>1703</v>
      </c>
      <c r="G470" s="199"/>
      <c r="H470" s="199"/>
      <c r="I470" s="202"/>
      <c r="J470" s="203">
        <f>BK470</f>
        <v>0</v>
      </c>
      <c r="K470" s="199"/>
      <c r="L470" s="204"/>
      <c r="M470" s="205"/>
      <c r="N470" s="206"/>
      <c r="O470" s="206"/>
      <c r="P470" s="207">
        <f>SUM(P471:P472)</f>
        <v>0</v>
      </c>
      <c r="Q470" s="206"/>
      <c r="R470" s="207">
        <f>SUM(R471:R472)</f>
        <v>0</v>
      </c>
      <c r="S470" s="206"/>
      <c r="T470" s="208">
        <f>SUM(T471:T472)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9" t="s">
        <v>174</v>
      </c>
      <c r="AT470" s="210" t="s">
        <v>70</v>
      </c>
      <c r="AU470" s="210" t="s">
        <v>71</v>
      </c>
      <c r="AY470" s="209" t="s">
        <v>140</v>
      </c>
      <c r="BK470" s="211">
        <f>SUM(BK471:BK472)</f>
        <v>0</v>
      </c>
    </row>
    <row r="471" s="2" customFormat="1" ht="16.5" customHeight="1">
      <c r="A471" s="40"/>
      <c r="B471" s="41"/>
      <c r="C471" s="214" t="s">
        <v>913</v>
      </c>
      <c r="D471" s="214" t="s">
        <v>142</v>
      </c>
      <c r="E471" s="215" t="s">
        <v>1705</v>
      </c>
      <c r="F471" s="216" t="s">
        <v>1706</v>
      </c>
      <c r="G471" s="217" t="s">
        <v>1061</v>
      </c>
      <c r="H471" s="219"/>
      <c r="I471" s="219"/>
      <c r="J471" s="218">
        <f>ROUND(I471*H471,2)</f>
        <v>0</v>
      </c>
      <c r="K471" s="216" t="s">
        <v>1207</v>
      </c>
      <c r="L471" s="46"/>
      <c r="M471" s="220" t="s">
        <v>18</v>
      </c>
      <c r="N471" s="221" t="s">
        <v>42</v>
      </c>
      <c r="O471" s="86"/>
      <c r="P471" s="222">
        <f>O471*H471</f>
        <v>0</v>
      </c>
      <c r="Q471" s="222">
        <v>0</v>
      </c>
      <c r="R471" s="222">
        <f>Q471*H471</f>
        <v>0</v>
      </c>
      <c r="S471" s="222">
        <v>0</v>
      </c>
      <c r="T471" s="223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4" t="s">
        <v>147</v>
      </c>
      <c r="AT471" s="224" t="s">
        <v>142</v>
      </c>
      <c r="AU471" s="224" t="s">
        <v>78</v>
      </c>
      <c r="AY471" s="19" t="s">
        <v>140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9" t="s">
        <v>78</v>
      </c>
      <c r="BK471" s="225">
        <f>ROUND(I471*H471,2)</f>
        <v>0</v>
      </c>
      <c r="BL471" s="19" t="s">
        <v>147</v>
      </c>
      <c r="BM471" s="224" t="s">
        <v>2108</v>
      </c>
    </row>
    <row r="472" s="2" customFormat="1" ht="16.5" customHeight="1">
      <c r="A472" s="40"/>
      <c r="B472" s="41"/>
      <c r="C472" s="214" t="s">
        <v>920</v>
      </c>
      <c r="D472" s="214" t="s">
        <v>142</v>
      </c>
      <c r="E472" s="215" t="s">
        <v>1709</v>
      </c>
      <c r="F472" s="216" t="s">
        <v>1710</v>
      </c>
      <c r="G472" s="217" t="s">
        <v>1061</v>
      </c>
      <c r="H472" s="219"/>
      <c r="I472" s="219"/>
      <c r="J472" s="218">
        <f>ROUND(I472*H472,2)</f>
        <v>0</v>
      </c>
      <c r="K472" s="216" t="s">
        <v>1207</v>
      </c>
      <c r="L472" s="46"/>
      <c r="M472" s="285" t="s">
        <v>18</v>
      </c>
      <c r="N472" s="286" t="s">
        <v>42</v>
      </c>
      <c r="O472" s="287"/>
      <c r="P472" s="288">
        <f>O472*H472</f>
        <v>0</v>
      </c>
      <c r="Q472" s="288">
        <v>0</v>
      </c>
      <c r="R472" s="288">
        <f>Q472*H472</f>
        <v>0</v>
      </c>
      <c r="S472" s="288">
        <v>0</v>
      </c>
      <c r="T472" s="289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4" t="s">
        <v>147</v>
      </c>
      <c r="AT472" s="224" t="s">
        <v>142</v>
      </c>
      <c r="AU472" s="224" t="s">
        <v>78</v>
      </c>
      <c r="AY472" s="19" t="s">
        <v>140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9" t="s">
        <v>78</v>
      </c>
      <c r="BK472" s="225">
        <f>ROUND(I472*H472,2)</f>
        <v>0</v>
      </c>
      <c r="BL472" s="19" t="s">
        <v>147</v>
      </c>
      <c r="BM472" s="224" t="s">
        <v>2109</v>
      </c>
    </row>
    <row r="473" s="2" customFormat="1" ht="6.96" customHeight="1">
      <c r="A473" s="40"/>
      <c r="B473" s="61"/>
      <c r="C473" s="62"/>
      <c r="D473" s="62"/>
      <c r="E473" s="62"/>
      <c r="F473" s="62"/>
      <c r="G473" s="62"/>
      <c r="H473" s="62"/>
      <c r="I473" s="62"/>
      <c r="J473" s="62"/>
      <c r="K473" s="62"/>
      <c r="L473" s="46"/>
      <c r="M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</row>
  </sheetData>
  <sheetProtection sheet="1" autoFilter="0" formatColumns="0" formatRows="0" objects="1" scenarios="1" spinCount="100000" saltValue="9oqAU72Hln7bVDm1JDCdKfY/jK8OK8JXk4sTHAO1CUNyTzNKicL9KbGofN91C9ejRis3mPK1HtHwCAsFK0M2CA==" hashValue="+cINmD0eLgpc0/jJXWjxvQzrzZpNgMIFs0MgsXw1TBa3YQDqbMAr2qOwS7dFSLraEeSd+bwYX/gQKMlCbJsifQ==" algorithmName="SHA-512" password="CC35"/>
  <autoFilter ref="C96:K472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2_02/121112003"/>
    <hyperlink ref="F108" r:id="rId2" display="https://podminky.urs.cz/item/CS_URS_2022_02/122211101"/>
    <hyperlink ref="F114" r:id="rId3" display="https://podminky.urs.cz/item/CS_URS_2022_02/132212131"/>
    <hyperlink ref="F120" r:id="rId4" display="https://podminky.urs.cz/item/CS_URS_2022_02/162751113"/>
    <hyperlink ref="F126" r:id="rId5" display="https://podminky.urs.cz/item/CS_URS_2022_02/171201221"/>
    <hyperlink ref="F132" r:id="rId6" display="https://podminky.urs.cz/item/CS_URS_2022_02/171251201"/>
    <hyperlink ref="F139" r:id="rId7" display="https://podminky.urs.cz/item/CS_URS_2022_02/274313611"/>
    <hyperlink ref="F145" r:id="rId8" display="https://podminky.urs.cz/item/CS_URS_2022_02/279113134"/>
    <hyperlink ref="F151" r:id="rId9" display="https://podminky.urs.cz/item/CS_URS_2022_02/279361821"/>
    <hyperlink ref="F156" r:id="rId10" display="https://podminky.urs.cz/item/CS_URS_2022_02/311272221"/>
    <hyperlink ref="F163" r:id="rId11" display="https://podminky.urs.cz/item/CS_URS_2022_02/413941123"/>
    <hyperlink ref="F170" r:id="rId12" display="https://podminky.urs.cz/item/CS_URS_2022_02/417321414"/>
    <hyperlink ref="F176" r:id="rId13" display="https://podminky.urs.cz/item/CS_URS_2022_02/417351115"/>
    <hyperlink ref="F182" r:id="rId14" display="https://podminky.urs.cz/item/CS_URS_2022_02/417351116"/>
    <hyperlink ref="F188" r:id="rId15" display="https://podminky.urs.cz/item/CS_URS_2022_02/417361821"/>
    <hyperlink ref="F194" r:id="rId16" display="https://podminky.urs.cz/item/CS_URS_2022_02/113106123"/>
    <hyperlink ref="F200" r:id="rId17" display="https://podminky.urs.cz/item/CS_URS_2022_02/451577777"/>
    <hyperlink ref="F207" r:id="rId18" display="https://podminky.urs.cz/item/CS_URS_2022_02/596211110"/>
    <hyperlink ref="F222" r:id="rId19" display="https://podminky.urs.cz/item/CS_URS_2022_02/622131121"/>
    <hyperlink ref="F228" r:id="rId20" display="https://podminky.urs.cz/item/CS_URS_2022_02/622142001"/>
    <hyperlink ref="F234" r:id="rId21" display="https://podminky.urs.cz/item/CS_URS_2022_02/622151011"/>
    <hyperlink ref="F240" r:id="rId22" display="https://podminky.urs.cz/item/CS_URS_2022_02/622151021"/>
    <hyperlink ref="F246" r:id="rId23" display="https://podminky.urs.cz/item/CS_URS_2022_02/622511112"/>
    <hyperlink ref="F252" r:id="rId24" display="https://podminky.urs.cz/item/CS_URS_2022_02/622541012"/>
    <hyperlink ref="F259" r:id="rId25" display="https://podminky.urs.cz/item/CS_URS_2022_02/935113111"/>
    <hyperlink ref="F276" r:id="rId26" display="https://podminky.urs.cz/item/CS_URS_2022_02/949101111"/>
    <hyperlink ref="F280" r:id="rId27" display="https://podminky.urs.cz/item/CS_URS_2022_02/953331121"/>
    <hyperlink ref="F286" r:id="rId28" display="https://podminky.urs.cz/item/CS_URS_2022_02/963013530"/>
    <hyperlink ref="F292" r:id="rId29" display="https://podminky.urs.cz/item/CS_URS_2022_02/965043431"/>
    <hyperlink ref="F298" r:id="rId30" display="https://podminky.urs.cz/item/CS_URS_2022_02/965043441"/>
    <hyperlink ref="F305" r:id="rId31" display="https://podminky.urs.cz/item/CS_URS_2022_02/997013113"/>
    <hyperlink ref="F307" r:id="rId32" display="https://podminky.urs.cz/item/CS_URS_2022_02/997013501"/>
    <hyperlink ref="F309" r:id="rId33" display="https://podminky.urs.cz/item/CS_URS_2022_02/997013509"/>
    <hyperlink ref="F313" r:id="rId34" display="https://podminky.urs.cz/item/CS_URS_2022_02/997013631"/>
    <hyperlink ref="F316" r:id="rId35" display="https://podminky.urs.cz/item/CS_URS_2022_02/998011002"/>
    <hyperlink ref="F318" r:id="rId36" display="https://podminky.urs.cz/item/CS_URS_2022_02/998223011"/>
    <hyperlink ref="F322" r:id="rId37" display="https://podminky.urs.cz/item/CS_URS_2022_02/711111001"/>
    <hyperlink ref="F330" r:id="rId38" display="https://podminky.urs.cz/item/CS_URS_2022_02/711141559"/>
    <hyperlink ref="F342" r:id="rId39" display="https://podminky.urs.cz/item/CS_URS_2022_02/998711202"/>
    <hyperlink ref="F357" r:id="rId40" display="https://podminky.urs.cz/item/CS_URS_2022_02/764518621"/>
    <hyperlink ref="F362" r:id="rId41" display="https://podminky.urs.cz/item/CS_URS_2022_02/998764202"/>
    <hyperlink ref="F369" r:id="rId42" display="https://podminky.urs.cz/item/CS_URS_2022_02/767161813"/>
    <hyperlink ref="F383" r:id="rId43" display="https://podminky.urs.cz/item/CS_URS_2022_02/767531111"/>
    <hyperlink ref="F392" r:id="rId44" display="https://podminky.urs.cz/item/CS_URS_2022_02/998767202"/>
    <hyperlink ref="F395" r:id="rId45" display="https://podminky.urs.cz/item/CS_URS_2022_02/783314201"/>
    <hyperlink ref="F401" r:id="rId46" display="https://podminky.urs.cz/item/CS_URS_2022_02/783315101"/>
    <hyperlink ref="F408" r:id="rId47" display="https://podminky.urs.cz/item/CS_URS_2022_02/784111011"/>
    <hyperlink ref="F429" r:id="rId48" display="https://podminky.urs.cz/item/CS_URS_2022_02/784171101"/>
    <hyperlink ref="F439" r:id="rId49" display="https://podminky.urs.cz/item/CS_URS_2022_02/78417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Stavební úpravy a zateplení úřadu města Valašské Meziříčí na ul. Soudní 1221, VM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2110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21</v>
      </c>
      <c r="G12" s="40"/>
      <c r="H12" s="40"/>
      <c r="I12" s="144" t="s">
        <v>22</v>
      </c>
      <c r="J12" s="148" t="str">
        <f>'Rekapitulace stavby'!AN8</f>
        <v>17. 8. 2022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">
        <v>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18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25</v>
      </c>
      <c r="J20" s="135" t="s">
        <v>18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18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ROUND((SUM(BE81:BE89)),  2)</f>
        <v>0</v>
      </c>
      <c r="G33" s="40"/>
      <c r="H33" s="40"/>
      <c r="I33" s="159">
        <v>0.20999999999999999</v>
      </c>
      <c r="J33" s="158">
        <f>ROUND(((SUM(BE81:BE89))*I33),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ROUND((SUM(BF81:BF89)),  2)</f>
        <v>0</v>
      </c>
      <c r="G34" s="40"/>
      <c r="H34" s="40"/>
      <c r="I34" s="159">
        <v>0.14999999999999999</v>
      </c>
      <c r="J34" s="158">
        <f>ROUND(((SUM(BF81:BF89))*I34),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ROUND((SUM(BG81:BG89)),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ROUND((SUM(BH81:BH89)),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ROUND((SUM(BI81:BI89)),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Stavební úpravy a zateplení úřadu města Valašské Meziříčí na ul. Soudní 1221, VM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Elektromontážní práce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17. 8. 2022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24</v>
      </c>
      <c r="D54" s="42"/>
      <c r="E54" s="42"/>
      <c r="F54" s="29" t="str">
        <f>E15</f>
        <v>Město Valašské Meziříčí, Náměstí 7, 757 01 VM</v>
      </c>
      <c r="G54" s="42"/>
      <c r="H54" s="42"/>
      <c r="I54" s="34" t="s">
        <v>31</v>
      </c>
      <c r="J54" s="38" t="str">
        <f>E21</f>
        <v>Architektura &amp; interiér, Šimůnek &amp; partners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100</v>
      </c>
      <c r="D57" s="173"/>
      <c r="E57" s="173"/>
      <c r="F57" s="173"/>
      <c r="G57" s="173"/>
      <c r="H57" s="173"/>
      <c r="I57" s="173"/>
      <c r="J57" s="174" t="s">
        <v>101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76"/>
      <c r="C60" s="177"/>
      <c r="D60" s="178" t="s">
        <v>2111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2112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125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15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Stavební úpravy a zateplení úřadu města Valašské Meziříčí na ul. Soudní 1221, VM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97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03 - Elektromontážní práce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20</v>
      </c>
      <c r="D75" s="42"/>
      <c r="E75" s="42"/>
      <c r="F75" s="29" t="str">
        <f>F12</f>
        <v xml:space="preserve"> </v>
      </c>
      <c r="G75" s="42"/>
      <c r="H75" s="42"/>
      <c r="I75" s="34" t="s">
        <v>22</v>
      </c>
      <c r="J75" s="74" t="str">
        <f>IF(J12="","",J12)</f>
        <v>17. 8. 2022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24</v>
      </c>
      <c r="D77" s="42"/>
      <c r="E77" s="42"/>
      <c r="F77" s="29" t="str">
        <f>E15</f>
        <v>Město Valašské Meziříčí, Náměstí 7, 757 01 VM</v>
      </c>
      <c r="G77" s="42"/>
      <c r="H77" s="42"/>
      <c r="I77" s="34" t="s">
        <v>31</v>
      </c>
      <c r="J77" s="38" t="str">
        <f>E21</f>
        <v>Architektura &amp; interiér, Šimůnek &amp; partners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126</v>
      </c>
      <c r="D80" s="190" t="s">
        <v>56</v>
      </c>
      <c r="E80" s="190" t="s">
        <v>52</v>
      </c>
      <c r="F80" s="190" t="s">
        <v>53</v>
      </c>
      <c r="G80" s="190" t="s">
        <v>127</v>
      </c>
      <c r="H80" s="190" t="s">
        <v>128</v>
      </c>
      <c r="I80" s="190" t="s">
        <v>129</v>
      </c>
      <c r="J80" s="190" t="s">
        <v>101</v>
      </c>
      <c r="K80" s="191" t="s">
        <v>130</v>
      </c>
      <c r="L80" s="192"/>
      <c r="M80" s="94" t="s">
        <v>18</v>
      </c>
      <c r="N80" s="95" t="s">
        <v>41</v>
      </c>
      <c r="O80" s="95" t="s">
        <v>131</v>
      </c>
      <c r="P80" s="95" t="s">
        <v>132</v>
      </c>
      <c r="Q80" s="95" t="s">
        <v>133</v>
      </c>
      <c r="R80" s="95" t="s">
        <v>134</v>
      </c>
      <c r="S80" s="95" t="s">
        <v>135</v>
      </c>
      <c r="T80" s="96" t="s">
        <v>136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137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102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70</v>
      </c>
      <c r="E82" s="201" t="s">
        <v>300</v>
      </c>
      <c r="F82" s="201" t="s">
        <v>2113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163</v>
      </c>
      <c r="AT82" s="210" t="s">
        <v>70</v>
      </c>
      <c r="AU82" s="210" t="s">
        <v>71</v>
      </c>
      <c r="AY82" s="209" t="s">
        <v>140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70</v>
      </c>
      <c r="E83" s="212" t="s">
        <v>2114</v>
      </c>
      <c r="F83" s="212" t="s">
        <v>2115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SUM(P84:P89)</f>
        <v>0</v>
      </c>
      <c r="Q83" s="206"/>
      <c r="R83" s="207">
        <f>SUM(R84:R89)</f>
        <v>0</v>
      </c>
      <c r="S83" s="206"/>
      <c r="T83" s="208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163</v>
      </c>
      <c r="AT83" s="210" t="s">
        <v>70</v>
      </c>
      <c r="AU83" s="210" t="s">
        <v>78</v>
      </c>
      <c r="AY83" s="209" t="s">
        <v>140</v>
      </c>
      <c r="BK83" s="211">
        <f>SUM(BK84:BK89)</f>
        <v>0</v>
      </c>
    </row>
    <row r="84" s="2" customFormat="1" ht="16.5" customHeight="1">
      <c r="A84" s="40"/>
      <c r="B84" s="41"/>
      <c r="C84" s="214" t="s">
        <v>78</v>
      </c>
      <c r="D84" s="214" t="s">
        <v>142</v>
      </c>
      <c r="E84" s="215" t="s">
        <v>2116</v>
      </c>
      <c r="F84" s="216" t="s">
        <v>2117</v>
      </c>
      <c r="G84" s="217" t="s">
        <v>1324</v>
      </c>
      <c r="H84" s="218">
        <v>1</v>
      </c>
      <c r="I84" s="219"/>
      <c r="J84" s="218">
        <f>ROUND(I84*H84,2)</f>
        <v>0</v>
      </c>
      <c r="K84" s="216" t="s">
        <v>18</v>
      </c>
      <c r="L84" s="46"/>
      <c r="M84" s="220" t="s">
        <v>18</v>
      </c>
      <c r="N84" s="221" t="s">
        <v>42</v>
      </c>
      <c r="O84" s="86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4" t="s">
        <v>818</v>
      </c>
      <c r="AT84" s="224" t="s">
        <v>142</v>
      </c>
      <c r="AU84" s="224" t="s">
        <v>80</v>
      </c>
      <c r="AY84" s="19" t="s">
        <v>140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9" t="s">
        <v>78</v>
      </c>
      <c r="BK84" s="225">
        <f>ROUND(I84*H84,2)</f>
        <v>0</v>
      </c>
      <c r="BL84" s="19" t="s">
        <v>818</v>
      </c>
      <c r="BM84" s="224" t="s">
        <v>2118</v>
      </c>
    </row>
    <row r="85" s="14" customFormat="1">
      <c r="A85" s="14"/>
      <c r="B85" s="242"/>
      <c r="C85" s="243"/>
      <c r="D85" s="233" t="s">
        <v>151</v>
      </c>
      <c r="E85" s="244" t="s">
        <v>18</v>
      </c>
      <c r="F85" s="245" t="s">
        <v>78</v>
      </c>
      <c r="G85" s="243"/>
      <c r="H85" s="246">
        <v>1</v>
      </c>
      <c r="I85" s="247"/>
      <c r="J85" s="243"/>
      <c r="K85" s="243"/>
      <c r="L85" s="248"/>
      <c r="M85" s="249"/>
      <c r="N85" s="250"/>
      <c r="O85" s="250"/>
      <c r="P85" s="250"/>
      <c r="Q85" s="250"/>
      <c r="R85" s="250"/>
      <c r="S85" s="250"/>
      <c r="T85" s="251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52" t="s">
        <v>151</v>
      </c>
      <c r="AU85" s="252" t="s">
        <v>80</v>
      </c>
      <c r="AV85" s="14" t="s">
        <v>80</v>
      </c>
      <c r="AW85" s="14" t="s">
        <v>33</v>
      </c>
      <c r="AX85" s="14" t="s">
        <v>71</v>
      </c>
      <c r="AY85" s="252" t="s">
        <v>140</v>
      </c>
    </row>
    <row r="86" s="15" customFormat="1">
      <c r="A86" s="15"/>
      <c r="B86" s="253"/>
      <c r="C86" s="254"/>
      <c r="D86" s="233" t="s">
        <v>151</v>
      </c>
      <c r="E86" s="255" t="s">
        <v>18</v>
      </c>
      <c r="F86" s="256" t="s">
        <v>154</v>
      </c>
      <c r="G86" s="254"/>
      <c r="H86" s="257">
        <v>1</v>
      </c>
      <c r="I86" s="258"/>
      <c r="J86" s="254"/>
      <c r="K86" s="254"/>
      <c r="L86" s="259"/>
      <c r="M86" s="260"/>
      <c r="N86" s="261"/>
      <c r="O86" s="261"/>
      <c r="P86" s="261"/>
      <c r="Q86" s="261"/>
      <c r="R86" s="261"/>
      <c r="S86" s="261"/>
      <c r="T86" s="262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63" t="s">
        <v>151</v>
      </c>
      <c r="AU86" s="263" t="s">
        <v>80</v>
      </c>
      <c r="AV86" s="15" t="s">
        <v>147</v>
      </c>
      <c r="AW86" s="15" t="s">
        <v>33</v>
      </c>
      <c r="AX86" s="15" t="s">
        <v>78</v>
      </c>
      <c r="AY86" s="263" t="s">
        <v>140</v>
      </c>
    </row>
    <row r="87" s="2" customFormat="1" ht="16.5" customHeight="1">
      <c r="A87" s="40"/>
      <c r="B87" s="41"/>
      <c r="C87" s="214" t="s">
        <v>80</v>
      </c>
      <c r="D87" s="214" t="s">
        <v>142</v>
      </c>
      <c r="E87" s="215" t="s">
        <v>2119</v>
      </c>
      <c r="F87" s="216" t="s">
        <v>2120</v>
      </c>
      <c r="G87" s="217" t="s">
        <v>1324</v>
      </c>
      <c r="H87" s="218">
        <v>1</v>
      </c>
      <c r="I87" s="219"/>
      <c r="J87" s="218">
        <f>ROUND(I87*H87,2)</f>
        <v>0</v>
      </c>
      <c r="K87" s="216" t="s">
        <v>18</v>
      </c>
      <c r="L87" s="46"/>
      <c r="M87" s="220" t="s">
        <v>18</v>
      </c>
      <c r="N87" s="221" t="s">
        <v>42</v>
      </c>
      <c r="O87" s="86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4" t="s">
        <v>818</v>
      </c>
      <c r="AT87" s="224" t="s">
        <v>142</v>
      </c>
      <c r="AU87" s="224" t="s">
        <v>80</v>
      </c>
      <c r="AY87" s="19" t="s">
        <v>140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9" t="s">
        <v>78</v>
      </c>
      <c r="BK87" s="225">
        <f>ROUND(I87*H87,2)</f>
        <v>0</v>
      </c>
      <c r="BL87" s="19" t="s">
        <v>818</v>
      </c>
      <c r="BM87" s="224" t="s">
        <v>2121</v>
      </c>
    </row>
    <row r="88" s="14" customFormat="1">
      <c r="A88" s="14"/>
      <c r="B88" s="242"/>
      <c r="C88" s="243"/>
      <c r="D88" s="233" t="s">
        <v>151</v>
      </c>
      <c r="E88" s="244" t="s">
        <v>18</v>
      </c>
      <c r="F88" s="245" t="s">
        <v>78</v>
      </c>
      <c r="G88" s="243"/>
      <c r="H88" s="246">
        <v>1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2" t="s">
        <v>151</v>
      </c>
      <c r="AU88" s="252" t="s">
        <v>80</v>
      </c>
      <c r="AV88" s="14" t="s">
        <v>80</v>
      </c>
      <c r="AW88" s="14" t="s">
        <v>33</v>
      </c>
      <c r="AX88" s="14" t="s">
        <v>71</v>
      </c>
      <c r="AY88" s="252" t="s">
        <v>140</v>
      </c>
    </row>
    <row r="89" s="15" customFormat="1">
      <c r="A89" s="15"/>
      <c r="B89" s="253"/>
      <c r="C89" s="254"/>
      <c r="D89" s="233" t="s">
        <v>151</v>
      </c>
      <c r="E89" s="255" t="s">
        <v>18</v>
      </c>
      <c r="F89" s="256" t="s">
        <v>154</v>
      </c>
      <c r="G89" s="254"/>
      <c r="H89" s="257">
        <v>1</v>
      </c>
      <c r="I89" s="258"/>
      <c r="J89" s="254"/>
      <c r="K89" s="254"/>
      <c r="L89" s="259"/>
      <c r="M89" s="290"/>
      <c r="N89" s="291"/>
      <c r="O89" s="291"/>
      <c r="P89" s="291"/>
      <c r="Q89" s="291"/>
      <c r="R89" s="291"/>
      <c r="S89" s="291"/>
      <c r="T89" s="292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63" t="s">
        <v>151</v>
      </c>
      <c r="AU89" s="263" t="s">
        <v>80</v>
      </c>
      <c r="AV89" s="15" t="s">
        <v>147</v>
      </c>
      <c r="AW89" s="15" t="s">
        <v>33</v>
      </c>
      <c r="AX89" s="15" t="s">
        <v>78</v>
      </c>
      <c r="AY89" s="263" t="s">
        <v>140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+D2g+wgq5DZfEeugUSOG782gntSkARqF5do9sMMufqqKjzBBim10Ng9QIBSdCpLYFdatIhtMonXyR0HSnFSaXg==" hashValue="GoFQRMPPvbKtKfxNT448HsqLa0qUC7dPSbb24gXMGKZz1Ip61Grjihgh23qLr7lFCGP42m+GkrF0ZBaQ5oaEFQ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2122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2123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2124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2125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2126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2127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2128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2129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2130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2131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2132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77</v>
      </c>
      <c r="F18" s="304" t="s">
        <v>2133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2134</v>
      </c>
      <c r="F19" s="304" t="s">
        <v>2135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2136</v>
      </c>
      <c r="F20" s="304" t="s">
        <v>2137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2138</v>
      </c>
      <c r="F21" s="304" t="s">
        <v>2139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1674</v>
      </c>
      <c r="F22" s="304" t="s">
        <v>1675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82</v>
      </c>
      <c r="F23" s="304" t="s">
        <v>2140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2141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2142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2143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2144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2145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2146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2147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2148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2149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126</v>
      </c>
      <c r="F36" s="304"/>
      <c r="G36" s="304" t="s">
        <v>2150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2151</v>
      </c>
      <c r="F37" s="304"/>
      <c r="G37" s="304" t="s">
        <v>2152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52</v>
      </c>
      <c r="F38" s="304"/>
      <c r="G38" s="304" t="s">
        <v>2153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53</v>
      </c>
      <c r="F39" s="304"/>
      <c r="G39" s="304" t="s">
        <v>2154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127</v>
      </c>
      <c r="F40" s="304"/>
      <c r="G40" s="304" t="s">
        <v>2155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128</v>
      </c>
      <c r="F41" s="304"/>
      <c r="G41" s="304" t="s">
        <v>2156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2157</v>
      </c>
      <c r="F42" s="304"/>
      <c r="G42" s="304" t="s">
        <v>2158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2159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2160</v>
      </c>
      <c r="F44" s="304"/>
      <c r="G44" s="304" t="s">
        <v>2161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130</v>
      </c>
      <c r="F45" s="304"/>
      <c r="G45" s="304" t="s">
        <v>2162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2163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2164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2165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2166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2167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2168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2169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2170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2171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2172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2173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2174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2175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2176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2177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2178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2179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2180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2181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2182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2183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2184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2185</v>
      </c>
      <c r="D76" s="322"/>
      <c r="E76" s="322"/>
      <c r="F76" s="322" t="s">
        <v>2186</v>
      </c>
      <c r="G76" s="323"/>
      <c r="H76" s="322" t="s">
        <v>53</v>
      </c>
      <c r="I76" s="322" t="s">
        <v>56</v>
      </c>
      <c r="J76" s="322" t="s">
        <v>2187</v>
      </c>
      <c r="K76" s="321"/>
    </row>
    <row r="77" s="1" customFormat="1" ht="17.25" customHeight="1">
      <c r="B77" s="319"/>
      <c r="C77" s="324" t="s">
        <v>2188</v>
      </c>
      <c r="D77" s="324"/>
      <c r="E77" s="324"/>
      <c r="F77" s="325" t="s">
        <v>2189</v>
      </c>
      <c r="G77" s="326"/>
      <c r="H77" s="324"/>
      <c r="I77" s="324"/>
      <c r="J77" s="324" t="s">
        <v>2190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52</v>
      </c>
      <c r="D79" s="329"/>
      <c r="E79" s="329"/>
      <c r="F79" s="330" t="s">
        <v>2191</v>
      </c>
      <c r="G79" s="331"/>
      <c r="H79" s="307" t="s">
        <v>2192</v>
      </c>
      <c r="I79" s="307" t="s">
        <v>2193</v>
      </c>
      <c r="J79" s="307">
        <v>20</v>
      </c>
      <c r="K79" s="321"/>
    </row>
    <row r="80" s="1" customFormat="1" ht="15" customHeight="1">
      <c r="B80" s="319"/>
      <c r="C80" s="307" t="s">
        <v>2194</v>
      </c>
      <c r="D80" s="307"/>
      <c r="E80" s="307"/>
      <c r="F80" s="330" t="s">
        <v>2191</v>
      </c>
      <c r="G80" s="331"/>
      <c r="H80" s="307" t="s">
        <v>2195</v>
      </c>
      <c r="I80" s="307" t="s">
        <v>2193</v>
      </c>
      <c r="J80" s="307">
        <v>120</v>
      </c>
      <c r="K80" s="321"/>
    </row>
    <row r="81" s="1" customFormat="1" ht="15" customHeight="1">
      <c r="B81" s="332"/>
      <c r="C81" s="307" t="s">
        <v>2196</v>
      </c>
      <c r="D81" s="307"/>
      <c r="E81" s="307"/>
      <c r="F81" s="330" t="s">
        <v>2197</v>
      </c>
      <c r="G81" s="331"/>
      <c r="H81" s="307" t="s">
        <v>2198</v>
      </c>
      <c r="I81" s="307" t="s">
        <v>2193</v>
      </c>
      <c r="J81" s="307">
        <v>50</v>
      </c>
      <c r="K81" s="321"/>
    </row>
    <row r="82" s="1" customFormat="1" ht="15" customHeight="1">
      <c r="B82" s="332"/>
      <c r="C82" s="307" t="s">
        <v>2199</v>
      </c>
      <c r="D82" s="307"/>
      <c r="E82" s="307"/>
      <c r="F82" s="330" t="s">
        <v>2191</v>
      </c>
      <c r="G82" s="331"/>
      <c r="H82" s="307" t="s">
        <v>2200</v>
      </c>
      <c r="I82" s="307" t="s">
        <v>2201</v>
      </c>
      <c r="J82" s="307"/>
      <c r="K82" s="321"/>
    </row>
    <row r="83" s="1" customFormat="1" ht="15" customHeight="1">
      <c r="B83" s="332"/>
      <c r="C83" s="333" t="s">
        <v>2202</v>
      </c>
      <c r="D83" s="333"/>
      <c r="E83" s="333"/>
      <c r="F83" s="334" t="s">
        <v>2197</v>
      </c>
      <c r="G83" s="333"/>
      <c r="H83" s="333" t="s">
        <v>2203</v>
      </c>
      <c r="I83" s="333" t="s">
        <v>2193</v>
      </c>
      <c r="J83" s="333">
        <v>15</v>
      </c>
      <c r="K83" s="321"/>
    </row>
    <row r="84" s="1" customFormat="1" ht="15" customHeight="1">
      <c r="B84" s="332"/>
      <c r="C84" s="333" t="s">
        <v>2204</v>
      </c>
      <c r="D84" s="333"/>
      <c r="E84" s="333"/>
      <c r="F84" s="334" t="s">
        <v>2197</v>
      </c>
      <c r="G84" s="333"/>
      <c r="H84" s="333" t="s">
        <v>2205</v>
      </c>
      <c r="I84" s="333" t="s">
        <v>2193</v>
      </c>
      <c r="J84" s="333">
        <v>15</v>
      </c>
      <c r="K84" s="321"/>
    </row>
    <row r="85" s="1" customFormat="1" ht="15" customHeight="1">
      <c r="B85" s="332"/>
      <c r="C85" s="333" t="s">
        <v>2206</v>
      </c>
      <c r="D85" s="333"/>
      <c r="E85" s="333"/>
      <c r="F85" s="334" t="s">
        <v>2197</v>
      </c>
      <c r="G85" s="333"/>
      <c r="H85" s="333" t="s">
        <v>2207</v>
      </c>
      <c r="I85" s="333" t="s">
        <v>2193</v>
      </c>
      <c r="J85" s="333">
        <v>20</v>
      </c>
      <c r="K85" s="321"/>
    </row>
    <row r="86" s="1" customFormat="1" ht="15" customHeight="1">
      <c r="B86" s="332"/>
      <c r="C86" s="333" t="s">
        <v>2208</v>
      </c>
      <c r="D86" s="333"/>
      <c r="E86" s="333"/>
      <c r="F86" s="334" t="s">
        <v>2197</v>
      </c>
      <c r="G86" s="333"/>
      <c r="H86" s="333" t="s">
        <v>2209</v>
      </c>
      <c r="I86" s="333" t="s">
        <v>2193</v>
      </c>
      <c r="J86" s="333">
        <v>20</v>
      </c>
      <c r="K86" s="321"/>
    </row>
    <row r="87" s="1" customFormat="1" ht="15" customHeight="1">
      <c r="B87" s="332"/>
      <c r="C87" s="307" t="s">
        <v>2210</v>
      </c>
      <c r="D87" s="307"/>
      <c r="E87" s="307"/>
      <c r="F87" s="330" t="s">
        <v>2197</v>
      </c>
      <c r="G87" s="331"/>
      <c r="H87" s="307" t="s">
        <v>2211</v>
      </c>
      <c r="I87" s="307" t="s">
        <v>2193</v>
      </c>
      <c r="J87" s="307">
        <v>50</v>
      </c>
      <c r="K87" s="321"/>
    </row>
    <row r="88" s="1" customFormat="1" ht="15" customHeight="1">
      <c r="B88" s="332"/>
      <c r="C88" s="307" t="s">
        <v>2212</v>
      </c>
      <c r="D88" s="307"/>
      <c r="E88" s="307"/>
      <c r="F88" s="330" t="s">
        <v>2197</v>
      </c>
      <c r="G88" s="331"/>
      <c r="H88" s="307" t="s">
        <v>2213</v>
      </c>
      <c r="I88" s="307" t="s">
        <v>2193</v>
      </c>
      <c r="J88" s="307">
        <v>20</v>
      </c>
      <c r="K88" s="321"/>
    </row>
    <row r="89" s="1" customFormat="1" ht="15" customHeight="1">
      <c r="B89" s="332"/>
      <c r="C89" s="307" t="s">
        <v>2214</v>
      </c>
      <c r="D89" s="307"/>
      <c r="E89" s="307"/>
      <c r="F89" s="330" t="s">
        <v>2197</v>
      </c>
      <c r="G89" s="331"/>
      <c r="H89" s="307" t="s">
        <v>2215</v>
      </c>
      <c r="I89" s="307" t="s">
        <v>2193</v>
      </c>
      <c r="J89" s="307">
        <v>20</v>
      </c>
      <c r="K89" s="321"/>
    </row>
    <row r="90" s="1" customFormat="1" ht="15" customHeight="1">
      <c r="B90" s="332"/>
      <c r="C90" s="307" t="s">
        <v>2216</v>
      </c>
      <c r="D90" s="307"/>
      <c r="E90" s="307"/>
      <c r="F90" s="330" t="s">
        <v>2197</v>
      </c>
      <c r="G90" s="331"/>
      <c r="H90" s="307" t="s">
        <v>2217</v>
      </c>
      <c r="I90" s="307" t="s">
        <v>2193</v>
      </c>
      <c r="J90" s="307">
        <v>50</v>
      </c>
      <c r="K90" s="321"/>
    </row>
    <row r="91" s="1" customFormat="1" ht="15" customHeight="1">
      <c r="B91" s="332"/>
      <c r="C91" s="307" t="s">
        <v>2218</v>
      </c>
      <c r="D91" s="307"/>
      <c r="E91" s="307"/>
      <c r="F91" s="330" t="s">
        <v>2197</v>
      </c>
      <c r="G91" s="331"/>
      <c r="H91" s="307" t="s">
        <v>2218</v>
      </c>
      <c r="I91" s="307" t="s">
        <v>2193</v>
      </c>
      <c r="J91" s="307">
        <v>50</v>
      </c>
      <c r="K91" s="321"/>
    </row>
    <row r="92" s="1" customFormat="1" ht="15" customHeight="1">
      <c r="B92" s="332"/>
      <c r="C92" s="307" t="s">
        <v>2219</v>
      </c>
      <c r="D92" s="307"/>
      <c r="E92" s="307"/>
      <c r="F92" s="330" t="s">
        <v>2197</v>
      </c>
      <c r="G92" s="331"/>
      <c r="H92" s="307" t="s">
        <v>2220</v>
      </c>
      <c r="I92" s="307" t="s">
        <v>2193</v>
      </c>
      <c r="J92" s="307">
        <v>255</v>
      </c>
      <c r="K92" s="321"/>
    </row>
    <row r="93" s="1" customFormat="1" ht="15" customHeight="1">
      <c r="B93" s="332"/>
      <c r="C93" s="307" t="s">
        <v>2221</v>
      </c>
      <c r="D93" s="307"/>
      <c r="E93" s="307"/>
      <c r="F93" s="330" t="s">
        <v>2191</v>
      </c>
      <c r="G93" s="331"/>
      <c r="H93" s="307" t="s">
        <v>2222</v>
      </c>
      <c r="I93" s="307" t="s">
        <v>2223</v>
      </c>
      <c r="J93" s="307"/>
      <c r="K93" s="321"/>
    </row>
    <row r="94" s="1" customFormat="1" ht="15" customHeight="1">
      <c r="B94" s="332"/>
      <c r="C94" s="307" t="s">
        <v>2224</v>
      </c>
      <c r="D94" s="307"/>
      <c r="E94" s="307"/>
      <c r="F94" s="330" t="s">
        <v>2191</v>
      </c>
      <c r="G94" s="331"/>
      <c r="H94" s="307" t="s">
        <v>2225</v>
      </c>
      <c r="I94" s="307" t="s">
        <v>2226</v>
      </c>
      <c r="J94" s="307"/>
      <c r="K94" s="321"/>
    </row>
    <row r="95" s="1" customFormat="1" ht="15" customHeight="1">
      <c r="B95" s="332"/>
      <c r="C95" s="307" t="s">
        <v>2227</v>
      </c>
      <c r="D95" s="307"/>
      <c r="E95" s="307"/>
      <c r="F95" s="330" t="s">
        <v>2191</v>
      </c>
      <c r="G95" s="331"/>
      <c r="H95" s="307" t="s">
        <v>2227</v>
      </c>
      <c r="I95" s="307" t="s">
        <v>2226</v>
      </c>
      <c r="J95" s="307"/>
      <c r="K95" s="321"/>
    </row>
    <row r="96" s="1" customFormat="1" ht="15" customHeight="1">
      <c r="B96" s="332"/>
      <c r="C96" s="307" t="s">
        <v>37</v>
      </c>
      <c r="D96" s="307"/>
      <c r="E96" s="307"/>
      <c r="F96" s="330" t="s">
        <v>2191</v>
      </c>
      <c r="G96" s="331"/>
      <c r="H96" s="307" t="s">
        <v>2228</v>
      </c>
      <c r="I96" s="307" t="s">
        <v>2226</v>
      </c>
      <c r="J96" s="307"/>
      <c r="K96" s="321"/>
    </row>
    <row r="97" s="1" customFormat="1" ht="15" customHeight="1">
      <c r="B97" s="332"/>
      <c r="C97" s="307" t="s">
        <v>47</v>
      </c>
      <c r="D97" s="307"/>
      <c r="E97" s="307"/>
      <c r="F97" s="330" t="s">
        <v>2191</v>
      </c>
      <c r="G97" s="331"/>
      <c r="H97" s="307" t="s">
        <v>2229</v>
      </c>
      <c r="I97" s="307" t="s">
        <v>2226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2230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2185</v>
      </c>
      <c r="D103" s="322"/>
      <c r="E103" s="322"/>
      <c r="F103" s="322" t="s">
        <v>2186</v>
      </c>
      <c r="G103" s="323"/>
      <c r="H103" s="322" t="s">
        <v>53</v>
      </c>
      <c r="I103" s="322" t="s">
        <v>56</v>
      </c>
      <c r="J103" s="322" t="s">
        <v>2187</v>
      </c>
      <c r="K103" s="321"/>
    </row>
    <row r="104" s="1" customFormat="1" ht="17.25" customHeight="1">
      <c r="B104" s="319"/>
      <c r="C104" s="324" t="s">
        <v>2188</v>
      </c>
      <c r="D104" s="324"/>
      <c r="E104" s="324"/>
      <c r="F104" s="325" t="s">
        <v>2189</v>
      </c>
      <c r="G104" s="326"/>
      <c r="H104" s="324"/>
      <c r="I104" s="324"/>
      <c r="J104" s="324" t="s">
        <v>2190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52</v>
      </c>
      <c r="D106" s="329"/>
      <c r="E106" s="329"/>
      <c r="F106" s="330" t="s">
        <v>2191</v>
      </c>
      <c r="G106" s="307"/>
      <c r="H106" s="307" t="s">
        <v>2231</v>
      </c>
      <c r="I106" s="307" t="s">
        <v>2193</v>
      </c>
      <c r="J106" s="307">
        <v>20</v>
      </c>
      <c r="K106" s="321"/>
    </row>
    <row r="107" s="1" customFormat="1" ht="15" customHeight="1">
      <c r="B107" s="319"/>
      <c r="C107" s="307" t="s">
        <v>2194</v>
      </c>
      <c r="D107" s="307"/>
      <c r="E107" s="307"/>
      <c r="F107" s="330" t="s">
        <v>2191</v>
      </c>
      <c r="G107" s="307"/>
      <c r="H107" s="307" t="s">
        <v>2231</v>
      </c>
      <c r="I107" s="307" t="s">
        <v>2193</v>
      </c>
      <c r="J107" s="307">
        <v>120</v>
      </c>
      <c r="K107" s="321"/>
    </row>
    <row r="108" s="1" customFormat="1" ht="15" customHeight="1">
      <c r="B108" s="332"/>
      <c r="C108" s="307" t="s">
        <v>2196</v>
      </c>
      <c r="D108" s="307"/>
      <c r="E108" s="307"/>
      <c r="F108" s="330" t="s">
        <v>2197</v>
      </c>
      <c r="G108" s="307"/>
      <c r="H108" s="307" t="s">
        <v>2231</v>
      </c>
      <c r="I108" s="307" t="s">
        <v>2193</v>
      </c>
      <c r="J108" s="307">
        <v>50</v>
      </c>
      <c r="K108" s="321"/>
    </row>
    <row r="109" s="1" customFormat="1" ht="15" customHeight="1">
      <c r="B109" s="332"/>
      <c r="C109" s="307" t="s">
        <v>2199</v>
      </c>
      <c r="D109" s="307"/>
      <c r="E109" s="307"/>
      <c r="F109" s="330" t="s">
        <v>2191</v>
      </c>
      <c r="G109" s="307"/>
      <c r="H109" s="307" t="s">
        <v>2231</v>
      </c>
      <c r="I109" s="307" t="s">
        <v>2201</v>
      </c>
      <c r="J109" s="307"/>
      <c r="K109" s="321"/>
    </row>
    <row r="110" s="1" customFormat="1" ht="15" customHeight="1">
      <c r="B110" s="332"/>
      <c r="C110" s="307" t="s">
        <v>2210</v>
      </c>
      <c r="D110" s="307"/>
      <c r="E110" s="307"/>
      <c r="F110" s="330" t="s">
        <v>2197</v>
      </c>
      <c r="G110" s="307"/>
      <c r="H110" s="307" t="s">
        <v>2231</v>
      </c>
      <c r="I110" s="307" t="s">
        <v>2193</v>
      </c>
      <c r="J110" s="307">
        <v>50</v>
      </c>
      <c r="K110" s="321"/>
    </row>
    <row r="111" s="1" customFormat="1" ht="15" customHeight="1">
      <c r="B111" s="332"/>
      <c r="C111" s="307" t="s">
        <v>2218</v>
      </c>
      <c r="D111" s="307"/>
      <c r="E111" s="307"/>
      <c r="F111" s="330" t="s">
        <v>2197</v>
      </c>
      <c r="G111" s="307"/>
      <c r="H111" s="307" t="s">
        <v>2231</v>
      </c>
      <c r="I111" s="307" t="s">
        <v>2193</v>
      </c>
      <c r="J111" s="307">
        <v>50</v>
      </c>
      <c r="K111" s="321"/>
    </row>
    <row r="112" s="1" customFormat="1" ht="15" customHeight="1">
      <c r="B112" s="332"/>
      <c r="C112" s="307" t="s">
        <v>2216</v>
      </c>
      <c r="D112" s="307"/>
      <c r="E112" s="307"/>
      <c r="F112" s="330" t="s">
        <v>2197</v>
      </c>
      <c r="G112" s="307"/>
      <c r="H112" s="307" t="s">
        <v>2231</v>
      </c>
      <c r="I112" s="307" t="s">
        <v>2193</v>
      </c>
      <c r="J112" s="307">
        <v>50</v>
      </c>
      <c r="K112" s="321"/>
    </row>
    <row r="113" s="1" customFormat="1" ht="15" customHeight="1">
      <c r="B113" s="332"/>
      <c r="C113" s="307" t="s">
        <v>52</v>
      </c>
      <c r="D113" s="307"/>
      <c r="E113" s="307"/>
      <c r="F113" s="330" t="s">
        <v>2191</v>
      </c>
      <c r="G113" s="307"/>
      <c r="H113" s="307" t="s">
        <v>2232</v>
      </c>
      <c r="I113" s="307" t="s">
        <v>2193</v>
      </c>
      <c r="J113" s="307">
        <v>20</v>
      </c>
      <c r="K113" s="321"/>
    </row>
    <row r="114" s="1" customFormat="1" ht="15" customHeight="1">
      <c r="B114" s="332"/>
      <c r="C114" s="307" t="s">
        <v>2233</v>
      </c>
      <c r="D114" s="307"/>
      <c r="E114" s="307"/>
      <c r="F114" s="330" t="s">
        <v>2191</v>
      </c>
      <c r="G114" s="307"/>
      <c r="H114" s="307" t="s">
        <v>2234</v>
      </c>
      <c r="I114" s="307" t="s">
        <v>2193</v>
      </c>
      <c r="J114" s="307">
        <v>120</v>
      </c>
      <c r="K114" s="321"/>
    </row>
    <row r="115" s="1" customFormat="1" ht="15" customHeight="1">
      <c r="B115" s="332"/>
      <c r="C115" s="307" t="s">
        <v>37</v>
      </c>
      <c r="D115" s="307"/>
      <c r="E115" s="307"/>
      <c r="F115" s="330" t="s">
        <v>2191</v>
      </c>
      <c r="G115" s="307"/>
      <c r="H115" s="307" t="s">
        <v>2235</v>
      </c>
      <c r="I115" s="307" t="s">
        <v>2226</v>
      </c>
      <c r="J115" s="307"/>
      <c r="K115" s="321"/>
    </row>
    <row r="116" s="1" customFormat="1" ht="15" customHeight="1">
      <c r="B116" s="332"/>
      <c r="C116" s="307" t="s">
        <v>47</v>
      </c>
      <c r="D116" s="307"/>
      <c r="E116" s="307"/>
      <c r="F116" s="330" t="s">
        <v>2191</v>
      </c>
      <c r="G116" s="307"/>
      <c r="H116" s="307" t="s">
        <v>2236</v>
      </c>
      <c r="I116" s="307" t="s">
        <v>2226</v>
      </c>
      <c r="J116" s="307"/>
      <c r="K116" s="321"/>
    </row>
    <row r="117" s="1" customFormat="1" ht="15" customHeight="1">
      <c r="B117" s="332"/>
      <c r="C117" s="307" t="s">
        <v>56</v>
      </c>
      <c r="D117" s="307"/>
      <c r="E117" s="307"/>
      <c r="F117" s="330" t="s">
        <v>2191</v>
      </c>
      <c r="G117" s="307"/>
      <c r="H117" s="307" t="s">
        <v>2237</v>
      </c>
      <c r="I117" s="307" t="s">
        <v>2238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2239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2185</v>
      </c>
      <c r="D123" s="322"/>
      <c r="E123" s="322"/>
      <c r="F123" s="322" t="s">
        <v>2186</v>
      </c>
      <c r="G123" s="323"/>
      <c r="H123" s="322" t="s">
        <v>53</v>
      </c>
      <c r="I123" s="322" t="s">
        <v>56</v>
      </c>
      <c r="J123" s="322" t="s">
        <v>2187</v>
      </c>
      <c r="K123" s="351"/>
    </row>
    <row r="124" s="1" customFormat="1" ht="17.25" customHeight="1">
      <c r="B124" s="350"/>
      <c r="C124" s="324" t="s">
        <v>2188</v>
      </c>
      <c r="D124" s="324"/>
      <c r="E124" s="324"/>
      <c r="F124" s="325" t="s">
        <v>2189</v>
      </c>
      <c r="G124" s="326"/>
      <c r="H124" s="324"/>
      <c r="I124" s="324"/>
      <c r="J124" s="324" t="s">
        <v>2190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2194</v>
      </c>
      <c r="D126" s="329"/>
      <c r="E126" s="329"/>
      <c r="F126" s="330" t="s">
        <v>2191</v>
      </c>
      <c r="G126" s="307"/>
      <c r="H126" s="307" t="s">
        <v>2231</v>
      </c>
      <c r="I126" s="307" t="s">
        <v>2193</v>
      </c>
      <c r="J126" s="307">
        <v>120</v>
      </c>
      <c r="K126" s="355"/>
    </row>
    <row r="127" s="1" customFormat="1" ht="15" customHeight="1">
      <c r="B127" s="352"/>
      <c r="C127" s="307" t="s">
        <v>2240</v>
      </c>
      <c r="D127" s="307"/>
      <c r="E127" s="307"/>
      <c r="F127" s="330" t="s">
        <v>2191</v>
      </c>
      <c r="G127" s="307"/>
      <c r="H127" s="307" t="s">
        <v>2241</v>
      </c>
      <c r="I127" s="307" t="s">
        <v>2193</v>
      </c>
      <c r="J127" s="307" t="s">
        <v>2242</v>
      </c>
      <c r="K127" s="355"/>
    </row>
    <row r="128" s="1" customFormat="1" ht="15" customHeight="1">
      <c r="B128" s="352"/>
      <c r="C128" s="307" t="s">
        <v>82</v>
      </c>
      <c r="D128" s="307"/>
      <c r="E128" s="307"/>
      <c r="F128" s="330" t="s">
        <v>2191</v>
      </c>
      <c r="G128" s="307"/>
      <c r="H128" s="307" t="s">
        <v>2243</v>
      </c>
      <c r="I128" s="307" t="s">
        <v>2193</v>
      </c>
      <c r="J128" s="307" t="s">
        <v>2242</v>
      </c>
      <c r="K128" s="355"/>
    </row>
    <row r="129" s="1" customFormat="1" ht="15" customHeight="1">
      <c r="B129" s="352"/>
      <c r="C129" s="307" t="s">
        <v>2202</v>
      </c>
      <c r="D129" s="307"/>
      <c r="E129" s="307"/>
      <c r="F129" s="330" t="s">
        <v>2197</v>
      </c>
      <c r="G129" s="307"/>
      <c r="H129" s="307" t="s">
        <v>2203</v>
      </c>
      <c r="I129" s="307" t="s">
        <v>2193</v>
      </c>
      <c r="J129" s="307">
        <v>15</v>
      </c>
      <c r="K129" s="355"/>
    </row>
    <row r="130" s="1" customFormat="1" ht="15" customHeight="1">
      <c r="B130" s="352"/>
      <c r="C130" s="333" t="s">
        <v>2204</v>
      </c>
      <c r="D130" s="333"/>
      <c r="E130" s="333"/>
      <c r="F130" s="334" t="s">
        <v>2197</v>
      </c>
      <c r="G130" s="333"/>
      <c r="H130" s="333" t="s">
        <v>2205</v>
      </c>
      <c r="I130" s="333" t="s">
        <v>2193</v>
      </c>
      <c r="J130" s="333">
        <v>15</v>
      </c>
      <c r="K130" s="355"/>
    </row>
    <row r="131" s="1" customFormat="1" ht="15" customHeight="1">
      <c r="B131" s="352"/>
      <c r="C131" s="333" t="s">
        <v>2206</v>
      </c>
      <c r="D131" s="333"/>
      <c r="E131" s="333"/>
      <c r="F131" s="334" t="s">
        <v>2197</v>
      </c>
      <c r="G131" s="333"/>
      <c r="H131" s="333" t="s">
        <v>2207</v>
      </c>
      <c r="I131" s="333" t="s">
        <v>2193</v>
      </c>
      <c r="J131" s="333">
        <v>20</v>
      </c>
      <c r="K131" s="355"/>
    </row>
    <row r="132" s="1" customFormat="1" ht="15" customHeight="1">
      <c r="B132" s="352"/>
      <c r="C132" s="333" t="s">
        <v>2208</v>
      </c>
      <c r="D132" s="333"/>
      <c r="E132" s="333"/>
      <c r="F132" s="334" t="s">
        <v>2197</v>
      </c>
      <c r="G132" s="333"/>
      <c r="H132" s="333" t="s">
        <v>2209</v>
      </c>
      <c r="I132" s="333" t="s">
        <v>2193</v>
      </c>
      <c r="J132" s="333">
        <v>20</v>
      </c>
      <c r="K132" s="355"/>
    </row>
    <row r="133" s="1" customFormat="1" ht="15" customHeight="1">
      <c r="B133" s="352"/>
      <c r="C133" s="307" t="s">
        <v>2196</v>
      </c>
      <c r="D133" s="307"/>
      <c r="E133" s="307"/>
      <c r="F133" s="330" t="s">
        <v>2197</v>
      </c>
      <c r="G133" s="307"/>
      <c r="H133" s="307" t="s">
        <v>2231</v>
      </c>
      <c r="I133" s="307" t="s">
        <v>2193</v>
      </c>
      <c r="J133" s="307">
        <v>50</v>
      </c>
      <c r="K133" s="355"/>
    </row>
    <row r="134" s="1" customFormat="1" ht="15" customHeight="1">
      <c r="B134" s="352"/>
      <c r="C134" s="307" t="s">
        <v>2210</v>
      </c>
      <c r="D134" s="307"/>
      <c r="E134" s="307"/>
      <c r="F134" s="330" t="s">
        <v>2197</v>
      </c>
      <c r="G134" s="307"/>
      <c r="H134" s="307" t="s">
        <v>2231</v>
      </c>
      <c r="I134" s="307" t="s">
        <v>2193</v>
      </c>
      <c r="J134" s="307">
        <v>50</v>
      </c>
      <c r="K134" s="355"/>
    </row>
    <row r="135" s="1" customFormat="1" ht="15" customHeight="1">
      <c r="B135" s="352"/>
      <c r="C135" s="307" t="s">
        <v>2216</v>
      </c>
      <c r="D135" s="307"/>
      <c r="E135" s="307"/>
      <c r="F135" s="330" t="s">
        <v>2197</v>
      </c>
      <c r="G135" s="307"/>
      <c r="H135" s="307" t="s">
        <v>2231</v>
      </c>
      <c r="I135" s="307" t="s">
        <v>2193</v>
      </c>
      <c r="J135" s="307">
        <v>50</v>
      </c>
      <c r="K135" s="355"/>
    </row>
    <row r="136" s="1" customFormat="1" ht="15" customHeight="1">
      <c r="B136" s="352"/>
      <c r="C136" s="307" t="s">
        <v>2218</v>
      </c>
      <c r="D136" s="307"/>
      <c r="E136" s="307"/>
      <c r="F136" s="330" t="s">
        <v>2197</v>
      </c>
      <c r="G136" s="307"/>
      <c r="H136" s="307" t="s">
        <v>2231</v>
      </c>
      <c r="I136" s="307" t="s">
        <v>2193</v>
      </c>
      <c r="J136" s="307">
        <v>50</v>
      </c>
      <c r="K136" s="355"/>
    </row>
    <row r="137" s="1" customFormat="1" ht="15" customHeight="1">
      <c r="B137" s="352"/>
      <c r="C137" s="307" t="s">
        <v>2219</v>
      </c>
      <c r="D137" s="307"/>
      <c r="E137" s="307"/>
      <c r="F137" s="330" t="s">
        <v>2197</v>
      </c>
      <c r="G137" s="307"/>
      <c r="H137" s="307" t="s">
        <v>2244</v>
      </c>
      <c r="I137" s="307" t="s">
        <v>2193</v>
      </c>
      <c r="J137" s="307">
        <v>255</v>
      </c>
      <c r="K137" s="355"/>
    </row>
    <row r="138" s="1" customFormat="1" ht="15" customHeight="1">
      <c r="B138" s="352"/>
      <c r="C138" s="307" t="s">
        <v>2221</v>
      </c>
      <c r="D138" s="307"/>
      <c r="E138" s="307"/>
      <c r="F138" s="330" t="s">
        <v>2191</v>
      </c>
      <c r="G138" s="307"/>
      <c r="H138" s="307" t="s">
        <v>2245</v>
      </c>
      <c r="I138" s="307" t="s">
        <v>2223</v>
      </c>
      <c r="J138" s="307"/>
      <c r="K138" s="355"/>
    </row>
    <row r="139" s="1" customFormat="1" ht="15" customHeight="1">
      <c r="B139" s="352"/>
      <c r="C139" s="307" t="s">
        <v>2224</v>
      </c>
      <c r="D139" s="307"/>
      <c r="E139" s="307"/>
      <c r="F139" s="330" t="s">
        <v>2191</v>
      </c>
      <c r="G139" s="307"/>
      <c r="H139" s="307" t="s">
        <v>2246</v>
      </c>
      <c r="I139" s="307" t="s">
        <v>2226</v>
      </c>
      <c r="J139" s="307"/>
      <c r="K139" s="355"/>
    </row>
    <row r="140" s="1" customFormat="1" ht="15" customHeight="1">
      <c r="B140" s="352"/>
      <c r="C140" s="307" t="s">
        <v>2227</v>
      </c>
      <c r="D140" s="307"/>
      <c r="E140" s="307"/>
      <c r="F140" s="330" t="s">
        <v>2191</v>
      </c>
      <c r="G140" s="307"/>
      <c r="H140" s="307" t="s">
        <v>2227</v>
      </c>
      <c r="I140" s="307" t="s">
        <v>2226</v>
      </c>
      <c r="J140" s="307"/>
      <c r="K140" s="355"/>
    </row>
    <row r="141" s="1" customFormat="1" ht="15" customHeight="1">
      <c r="B141" s="352"/>
      <c r="C141" s="307" t="s">
        <v>37</v>
      </c>
      <c r="D141" s="307"/>
      <c r="E141" s="307"/>
      <c r="F141" s="330" t="s">
        <v>2191</v>
      </c>
      <c r="G141" s="307"/>
      <c r="H141" s="307" t="s">
        <v>2247</v>
      </c>
      <c r="I141" s="307" t="s">
        <v>2226</v>
      </c>
      <c r="J141" s="307"/>
      <c r="K141" s="355"/>
    </row>
    <row r="142" s="1" customFormat="1" ht="15" customHeight="1">
      <c r="B142" s="352"/>
      <c r="C142" s="307" t="s">
        <v>2248</v>
      </c>
      <c r="D142" s="307"/>
      <c r="E142" s="307"/>
      <c r="F142" s="330" t="s">
        <v>2191</v>
      </c>
      <c r="G142" s="307"/>
      <c r="H142" s="307" t="s">
        <v>2249</v>
      </c>
      <c r="I142" s="307" t="s">
        <v>2226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2250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2185</v>
      </c>
      <c r="D148" s="322"/>
      <c r="E148" s="322"/>
      <c r="F148" s="322" t="s">
        <v>2186</v>
      </c>
      <c r="G148" s="323"/>
      <c r="H148" s="322" t="s">
        <v>53</v>
      </c>
      <c r="I148" s="322" t="s">
        <v>56</v>
      </c>
      <c r="J148" s="322" t="s">
        <v>2187</v>
      </c>
      <c r="K148" s="321"/>
    </row>
    <row r="149" s="1" customFormat="1" ht="17.25" customHeight="1">
      <c r="B149" s="319"/>
      <c r="C149" s="324" t="s">
        <v>2188</v>
      </c>
      <c r="D149" s="324"/>
      <c r="E149" s="324"/>
      <c r="F149" s="325" t="s">
        <v>2189</v>
      </c>
      <c r="G149" s="326"/>
      <c r="H149" s="324"/>
      <c r="I149" s="324"/>
      <c r="J149" s="324" t="s">
        <v>2190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2194</v>
      </c>
      <c r="D151" s="307"/>
      <c r="E151" s="307"/>
      <c r="F151" s="360" t="s">
        <v>2191</v>
      </c>
      <c r="G151" s="307"/>
      <c r="H151" s="359" t="s">
        <v>2231</v>
      </c>
      <c r="I151" s="359" t="s">
        <v>2193</v>
      </c>
      <c r="J151" s="359">
        <v>120</v>
      </c>
      <c r="K151" s="355"/>
    </row>
    <row r="152" s="1" customFormat="1" ht="15" customHeight="1">
      <c r="B152" s="332"/>
      <c r="C152" s="359" t="s">
        <v>2240</v>
      </c>
      <c r="D152" s="307"/>
      <c r="E152" s="307"/>
      <c r="F152" s="360" t="s">
        <v>2191</v>
      </c>
      <c r="G152" s="307"/>
      <c r="H152" s="359" t="s">
        <v>2251</v>
      </c>
      <c r="I152" s="359" t="s">
        <v>2193</v>
      </c>
      <c r="J152" s="359" t="s">
        <v>2242</v>
      </c>
      <c r="K152" s="355"/>
    </row>
    <row r="153" s="1" customFormat="1" ht="15" customHeight="1">
      <c r="B153" s="332"/>
      <c r="C153" s="359" t="s">
        <v>82</v>
      </c>
      <c r="D153" s="307"/>
      <c r="E153" s="307"/>
      <c r="F153" s="360" t="s">
        <v>2191</v>
      </c>
      <c r="G153" s="307"/>
      <c r="H153" s="359" t="s">
        <v>2252</v>
      </c>
      <c r="I153" s="359" t="s">
        <v>2193</v>
      </c>
      <c r="J153" s="359" t="s">
        <v>2242</v>
      </c>
      <c r="K153" s="355"/>
    </row>
    <row r="154" s="1" customFormat="1" ht="15" customHeight="1">
      <c r="B154" s="332"/>
      <c r="C154" s="359" t="s">
        <v>2196</v>
      </c>
      <c r="D154" s="307"/>
      <c r="E154" s="307"/>
      <c r="F154" s="360" t="s">
        <v>2197</v>
      </c>
      <c r="G154" s="307"/>
      <c r="H154" s="359" t="s">
        <v>2231</v>
      </c>
      <c r="I154" s="359" t="s">
        <v>2193</v>
      </c>
      <c r="J154" s="359">
        <v>50</v>
      </c>
      <c r="K154" s="355"/>
    </row>
    <row r="155" s="1" customFormat="1" ht="15" customHeight="1">
      <c r="B155" s="332"/>
      <c r="C155" s="359" t="s">
        <v>2199</v>
      </c>
      <c r="D155" s="307"/>
      <c r="E155" s="307"/>
      <c r="F155" s="360" t="s">
        <v>2191</v>
      </c>
      <c r="G155" s="307"/>
      <c r="H155" s="359" t="s">
        <v>2231</v>
      </c>
      <c r="I155" s="359" t="s">
        <v>2201</v>
      </c>
      <c r="J155" s="359"/>
      <c r="K155" s="355"/>
    </row>
    <row r="156" s="1" customFormat="1" ht="15" customHeight="1">
      <c r="B156" s="332"/>
      <c r="C156" s="359" t="s">
        <v>2210</v>
      </c>
      <c r="D156" s="307"/>
      <c r="E156" s="307"/>
      <c r="F156" s="360" t="s">
        <v>2197</v>
      </c>
      <c r="G156" s="307"/>
      <c r="H156" s="359" t="s">
        <v>2231</v>
      </c>
      <c r="I156" s="359" t="s">
        <v>2193</v>
      </c>
      <c r="J156" s="359">
        <v>50</v>
      </c>
      <c r="K156" s="355"/>
    </row>
    <row r="157" s="1" customFormat="1" ht="15" customHeight="1">
      <c r="B157" s="332"/>
      <c r="C157" s="359" t="s">
        <v>2218</v>
      </c>
      <c r="D157" s="307"/>
      <c r="E157" s="307"/>
      <c r="F157" s="360" t="s">
        <v>2197</v>
      </c>
      <c r="G157" s="307"/>
      <c r="H157" s="359" t="s">
        <v>2231</v>
      </c>
      <c r="I157" s="359" t="s">
        <v>2193</v>
      </c>
      <c r="J157" s="359">
        <v>50</v>
      </c>
      <c r="K157" s="355"/>
    </row>
    <row r="158" s="1" customFormat="1" ht="15" customHeight="1">
      <c r="B158" s="332"/>
      <c r="C158" s="359" t="s">
        <v>2216</v>
      </c>
      <c r="D158" s="307"/>
      <c r="E158" s="307"/>
      <c r="F158" s="360" t="s">
        <v>2197</v>
      </c>
      <c r="G158" s="307"/>
      <c r="H158" s="359" t="s">
        <v>2231</v>
      </c>
      <c r="I158" s="359" t="s">
        <v>2193</v>
      </c>
      <c r="J158" s="359">
        <v>50</v>
      </c>
      <c r="K158" s="355"/>
    </row>
    <row r="159" s="1" customFormat="1" ht="15" customHeight="1">
      <c r="B159" s="332"/>
      <c r="C159" s="359" t="s">
        <v>100</v>
      </c>
      <c r="D159" s="307"/>
      <c r="E159" s="307"/>
      <c r="F159" s="360" t="s">
        <v>2191</v>
      </c>
      <c r="G159" s="307"/>
      <c r="H159" s="359" t="s">
        <v>2253</v>
      </c>
      <c r="I159" s="359" t="s">
        <v>2193</v>
      </c>
      <c r="J159" s="359" t="s">
        <v>2254</v>
      </c>
      <c r="K159" s="355"/>
    </row>
    <row r="160" s="1" customFormat="1" ht="15" customHeight="1">
      <c r="B160" s="332"/>
      <c r="C160" s="359" t="s">
        <v>2255</v>
      </c>
      <c r="D160" s="307"/>
      <c r="E160" s="307"/>
      <c r="F160" s="360" t="s">
        <v>2191</v>
      </c>
      <c r="G160" s="307"/>
      <c r="H160" s="359" t="s">
        <v>2256</v>
      </c>
      <c r="I160" s="359" t="s">
        <v>2226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2257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2185</v>
      </c>
      <c r="D166" s="322"/>
      <c r="E166" s="322"/>
      <c r="F166" s="322" t="s">
        <v>2186</v>
      </c>
      <c r="G166" s="364"/>
      <c r="H166" s="365" t="s">
        <v>53</v>
      </c>
      <c r="I166" s="365" t="s">
        <v>56</v>
      </c>
      <c r="J166" s="322" t="s">
        <v>2187</v>
      </c>
      <c r="K166" s="299"/>
    </row>
    <row r="167" s="1" customFormat="1" ht="17.25" customHeight="1">
      <c r="B167" s="300"/>
      <c r="C167" s="324" t="s">
        <v>2188</v>
      </c>
      <c r="D167" s="324"/>
      <c r="E167" s="324"/>
      <c r="F167" s="325" t="s">
        <v>2189</v>
      </c>
      <c r="G167" s="366"/>
      <c r="H167" s="367"/>
      <c r="I167" s="367"/>
      <c r="J167" s="324" t="s">
        <v>2190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2194</v>
      </c>
      <c r="D169" s="307"/>
      <c r="E169" s="307"/>
      <c r="F169" s="330" t="s">
        <v>2191</v>
      </c>
      <c r="G169" s="307"/>
      <c r="H169" s="307" t="s">
        <v>2231</v>
      </c>
      <c r="I169" s="307" t="s">
        <v>2193</v>
      </c>
      <c r="J169" s="307">
        <v>120</v>
      </c>
      <c r="K169" s="355"/>
    </row>
    <row r="170" s="1" customFormat="1" ht="15" customHeight="1">
      <c r="B170" s="332"/>
      <c r="C170" s="307" t="s">
        <v>2240</v>
      </c>
      <c r="D170" s="307"/>
      <c r="E170" s="307"/>
      <c r="F170" s="330" t="s">
        <v>2191</v>
      </c>
      <c r="G170" s="307"/>
      <c r="H170" s="307" t="s">
        <v>2241</v>
      </c>
      <c r="I170" s="307" t="s">
        <v>2193</v>
      </c>
      <c r="J170" s="307" t="s">
        <v>2242</v>
      </c>
      <c r="K170" s="355"/>
    </row>
    <row r="171" s="1" customFormat="1" ht="15" customHeight="1">
      <c r="B171" s="332"/>
      <c r="C171" s="307" t="s">
        <v>82</v>
      </c>
      <c r="D171" s="307"/>
      <c r="E171" s="307"/>
      <c r="F171" s="330" t="s">
        <v>2191</v>
      </c>
      <c r="G171" s="307"/>
      <c r="H171" s="307" t="s">
        <v>2258</v>
      </c>
      <c r="I171" s="307" t="s">
        <v>2193</v>
      </c>
      <c r="J171" s="307" t="s">
        <v>2242</v>
      </c>
      <c r="K171" s="355"/>
    </row>
    <row r="172" s="1" customFormat="1" ht="15" customHeight="1">
      <c r="B172" s="332"/>
      <c r="C172" s="307" t="s">
        <v>2196</v>
      </c>
      <c r="D172" s="307"/>
      <c r="E172" s="307"/>
      <c r="F172" s="330" t="s">
        <v>2197</v>
      </c>
      <c r="G172" s="307"/>
      <c r="H172" s="307" t="s">
        <v>2258</v>
      </c>
      <c r="I172" s="307" t="s">
        <v>2193</v>
      </c>
      <c r="J172" s="307">
        <v>50</v>
      </c>
      <c r="K172" s="355"/>
    </row>
    <row r="173" s="1" customFormat="1" ht="15" customHeight="1">
      <c r="B173" s="332"/>
      <c r="C173" s="307" t="s">
        <v>2199</v>
      </c>
      <c r="D173" s="307"/>
      <c r="E173" s="307"/>
      <c r="F173" s="330" t="s">
        <v>2191</v>
      </c>
      <c r="G173" s="307"/>
      <c r="H173" s="307" t="s">
        <v>2258</v>
      </c>
      <c r="I173" s="307" t="s">
        <v>2201</v>
      </c>
      <c r="J173" s="307"/>
      <c r="K173" s="355"/>
    </row>
    <row r="174" s="1" customFormat="1" ht="15" customHeight="1">
      <c r="B174" s="332"/>
      <c r="C174" s="307" t="s">
        <v>2210</v>
      </c>
      <c r="D174" s="307"/>
      <c r="E174" s="307"/>
      <c r="F174" s="330" t="s">
        <v>2197</v>
      </c>
      <c r="G174" s="307"/>
      <c r="H174" s="307" t="s">
        <v>2258</v>
      </c>
      <c r="I174" s="307" t="s">
        <v>2193</v>
      </c>
      <c r="J174" s="307">
        <v>50</v>
      </c>
      <c r="K174" s="355"/>
    </row>
    <row r="175" s="1" customFormat="1" ht="15" customHeight="1">
      <c r="B175" s="332"/>
      <c r="C175" s="307" t="s">
        <v>2218</v>
      </c>
      <c r="D175" s="307"/>
      <c r="E175" s="307"/>
      <c r="F175" s="330" t="s">
        <v>2197</v>
      </c>
      <c r="G175" s="307"/>
      <c r="H175" s="307" t="s">
        <v>2258</v>
      </c>
      <c r="I175" s="307" t="s">
        <v>2193</v>
      </c>
      <c r="J175" s="307">
        <v>50</v>
      </c>
      <c r="K175" s="355"/>
    </row>
    <row r="176" s="1" customFormat="1" ht="15" customHeight="1">
      <c r="B176" s="332"/>
      <c r="C176" s="307" t="s">
        <v>2216</v>
      </c>
      <c r="D176" s="307"/>
      <c r="E176" s="307"/>
      <c r="F176" s="330" t="s">
        <v>2197</v>
      </c>
      <c r="G176" s="307"/>
      <c r="H176" s="307" t="s">
        <v>2258</v>
      </c>
      <c r="I176" s="307" t="s">
        <v>2193</v>
      </c>
      <c r="J176" s="307">
        <v>50</v>
      </c>
      <c r="K176" s="355"/>
    </row>
    <row r="177" s="1" customFormat="1" ht="15" customHeight="1">
      <c r="B177" s="332"/>
      <c r="C177" s="307" t="s">
        <v>126</v>
      </c>
      <c r="D177" s="307"/>
      <c r="E177" s="307"/>
      <c r="F177" s="330" t="s">
        <v>2191</v>
      </c>
      <c r="G177" s="307"/>
      <c r="H177" s="307" t="s">
        <v>2259</v>
      </c>
      <c r="I177" s="307" t="s">
        <v>2260</v>
      </c>
      <c r="J177" s="307"/>
      <c r="K177" s="355"/>
    </row>
    <row r="178" s="1" customFormat="1" ht="15" customHeight="1">
      <c r="B178" s="332"/>
      <c r="C178" s="307" t="s">
        <v>56</v>
      </c>
      <c r="D178" s="307"/>
      <c r="E178" s="307"/>
      <c r="F178" s="330" t="s">
        <v>2191</v>
      </c>
      <c r="G178" s="307"/>
      <c r="H178" s="307" t="s">
        <v>2261</v>
      </c>
      <c r="I178" s="307" t="s">
        <v>2262</v>
      </c>
      <c r="J178" s="307">
        <v>1</v>
      </c>
      <c r="K178" s="355"/>
    </row>
    <row r="179" s="1" customFormat="1" ht="15" customHeight="1">
      <c r="B179" s="332"/>
      <c r="C179" s="307" t="s">
        <v>52</v>
      </c>
      <c r="D179" s="307"/>
      <c r="E179" s="307"/>
      <c r="F179" s="330" t="s">
        <v>2191</v>
      </c>
      <c r="G179" s="307"/>
      <c r="H179" s="307" t="s">
        <v>2263</v>
      </c>
      <c r="I179" s="307" t="s">
        <v>2193</v>
      </c>
      <c r="J179" s="307">
        <v>20</v>
      </c>
      <c r="K179" s="355"/>
    </row>
    <row r="180" s="1" customFormat="1" ht="15" customHeight="1">
      <c r="B180" s="332"/>
      <c r="C180" s="307" t="s">
        <v>53</v>
      </c>
      <c r="D180" s="307"/>
      <c r="E180" s="307"/>
      <c r="F180" s="330" t="s">
        <v>2191</v>
      </c>
      <c r="G180" s="307"/>
      <c r="H180" s="307" t="s">
        <v>2264</v>
      </c>
      <c r="I180" s="307" t="s">
        <v>2193</v>
      </c>
      <c r="J180" s="307">
        <v>255</v>
      </c>
      <c r="K180" s="355"/>
    </row>
    <row r="181" s="1" customFormat="1" ht="15" customHeight="1">
      <c r="B181" s="332"/>
      <c r="C181" s="307" t="s">
        <v>127</v>
      </c>
      <c r="D181" s="307"/>
      <c r="E181" s="307"/>
      <c r="F181" s="330" t="s">
        <v>2191</v>
      </c>
      <c r="G181" s="307"/>
      <c r="H181" s="307" t="s">
        <v>2155</v>
      </c>
      <c r="I181" s="307" t="s">
        <v>2193</v>
      </c>
      <c r="J181" s="307">
        <v>10</v>
      </c>
      <c r="K181" s="355"/>
    </row>
    <row r="182" s="1" customFormat="1" ht="15" customHeight="1">
      <c r="B182" s="332"/>
      <c r="C182" s="307" t="s">
        <v>128</v>
      </c>
      <c r="D182" s="307"/>
      <c r="E182" s="307"/>
      <c r="F182" s="330" t="s">
        <v>2191</v>
      </c>
      <c r="G182" s="307"/>
      <c r="H182" s="307" t="s">
        <v>2265</v>
      </c>
      <c r="I182" s="307" t="s">
        <v>2226</v>
      </c>
      <c r="J182" s="307"/>
      <c r="K182" s="355"/>
    </row>
    <row r="183" s="1" customFormat="1" ht="15" customHeight="1">
      <c r="B183" s="332"/>
      <c r="C183" s="307" t="s">
        <v>2266</v>
      </c>
      <c r="D183" s="307"/>
      <c r="E183" s="307"/>
      <c r="F183" s="330" t="s">
        <v>2191</v>
      </c>
      <c r="G183" s="307"/>
      <c r="H183" s="307" t="s">
        <v>2267</v>
      </c>
      <c r="I183" s="307" t="s">
        <v>2226</v>
      </c>
      <c r="J183" s="307"/>
      <c r="K183" s="355"/>
    </row>
    <row r="184" s="1" customFormat="1" ht="15" customHeight="1">
      <c r="B184" s="332"/>
      <c r="C184" s="307" t="s">
        <v>2255</v>
      </c>
      <c r="D184" s="307"/>
      <c r="E184" s="307"/>
      <c r="F184" s="330" t="s">
        <v>2191</v>
      </c>
      <c r="G184" s="307"/>
      <c r="H184" s="307" t="s">
        <v>2268</v>
      </c>
      <c r="I184" s="307" t="s">
        <v>2226</v>
      </c>
      <c r="J184" s="307"/>
      <c r="K184" s="355"/>
    </row>
    <row r="185" s="1" customFormat="1" ht="15" customHeight="1">
      <c r="B185" s="332"/>
      <c r="C185" s="307" t="s">
        <v>130</v>
      </c>
      <c r="D185" s="307"/>
      <c r="E185" s="307"/>
      <c r="F185" s="330" t="s">
        <v>2197</v>
      </c>
      <c r="G185" s="307"/>
      <c r="H185" s="307" t="s">
        <v>2269</v>
      </c>
      <c r="I185" s="307" t="s">
        <v>2193</v>
      </c>
      <c r="J185" s="307">
        <v>50</v>
      </c>
      <c r="K185" s="355"/>
    </row>
    <row r="186" s="1" customFormat="1" ht="15" customHeight="1">
      <c r="B186" s="332"/>
      <c r="C186" s="307" t="s">
        <v>2270</v>
      </c>
      <c r="D186" s="307"/>
      <c r="E186" s="307"/>
      <c r="F186" s="330" t="s">
        <v>2197</v>
      </c>
      <c r="G186" s="307"/>
      <c r="H186" s="307" t="s">
        <v>2271</v>
      </c>
      <c r="I186" s="307" t="s">
        <v>2272</v>
      </c>
      <c r="J186" s="307"/>
      <c r="K186" s="355"/>
    </row>
    <row r="187" s="1" customFormat="1" ht="15" customHeight="1">
      <c r="B187" s="332"/>
      <c r="C187" s="307" t="s">
        <v>2273</v>
      </c>
      <c r="D187" s="307"/>
      <c r="E187" s="307"/>
      <c r="F187" s="330" t="s">
        <v>2197</v>
      </c>
      <c r="G187" s="307"/>
      <c r="H187" s="307" t="s">
        <v>2274</v>
      </c>
      <c r="I187" s="307" t="s">
        <v>2272</v>
      </c>
      <c r="J187" s="307"/>
      <c r="K187" s="355"/>
    </row>
    <row r="188" s="1" customFormat="1" ht="15" customHeight="1">
      <c r="B188" s="332"/>
      <c r="C188" s="307" t="s">
        <v>2275</v>
      </c>
      <c r="D188" s="307"/>
      <c r="E188" s="307"/>
      <c r="F188" s="330" t="s">
        <v>2197</v>
      </c>
      <c r="G188" s="307"/>
      <c r="H188" s="307" t="s">
        <v>2276</v>
      </c>
      <c r="I188" s="307" t="s">
        <v>2272</v>
      </c>
      <c r="J188" s="307"/>
      <c r="K188" s="355"/>
    </row>
    <row r="189" s="1" customFormat="1" ht="15" customHeight="1">
      <c r="B189" s="332"/>
      <c r="C189" s="368" t="s">
        <v>2277</v>
      </c>
      <c r="D189" s="307"/>
      <c r="E189" s="307"/>
      <c r="F189" s="330" t="s">
        <v>2197</v>
      </c>
      <c r="G189" s="307"/>
      <c r="H189" s="307" t="s">
        <v>2278</v>
      </c>
      <c r="I189" s="307" t="s">
        <v>2279</v>
      </c>
      <c r="J189" s="369" t="s">
        <v>2280</v>
      </c>
      <c r="K189" s="355"/>
    </row>
    <row r="190" s="1" customFormat="1" ht="15" customHeight="1">
      <c r="B190" s="332"/>
      <c r="C190" s="368" t="s">
        <v>41</v>
      </c>
      <c r="D190" s="307"/>
      <c r="E190" s="307"/>
      <c r="F190" s="330" t="s">
        <v>2191</v>
      </c>
      <c r="G190" s="307"/>
      <c r="H190" s="304" t="s">
        <v>2281</v>
      </c>
      <c r="I190" s="307" t="s">
        <v>2282</v>
      </c>
      <c r="J190" s="307"/>
      <c r="K190" s="355"/>
    </row>
    <row r="191" s="1" customFormat="1" ht="15" customHeight="1">
      <c r="B191" s="332"/>
      <c r="C191" s="368" t="s">
        <v>2283</v>
      </c>
      <c r="D191" s="307"/>
      <c r="E191" s="307"/>
      <c r="F191" s="330" t="s">
        <v>2191</v>
      </c>
      <c r="G191" s="307"/>
      <c r="H191" s="307" t="s">
        <v>2284</v>
      </c>
      <c r="I191" s="307" t="s">
        <v>2226</v>
      </c>
      <c r="J191" s="307"/>
      <c r="K191" s="355"/>
    </row>
    <row r="192" s="1" customFormat="1" ht="15" customHeight="1">
      <c r="B192" s="332"/>
      <c r="C192" s="368" t="s">
        <v>2285</v>
      </c>
      <c r="D192" s="307"/>
      <c r="E192" s="307"/>
      <c r="F192" s="330" t="s">
        <v>2191</v>
      </c>
      <c r="G192" s="307"/>
      <c r="H192" s="307" t="s">
        <v>2286</v>
      </c>
      <c r="I192" s="307" t="s">
        <v>2226</v>
      </c>
      <c r="J192" s="307"/>
      <c r="K192" s="355"/>
    </row>
    <row r="193" s="1" customFormat="1" ht="15" customHeight="1">
      <c r="B193" s="332"/>
      <c r="C193" s="368" t="s">
        <v>2287</v>
      </c>
      <c r="D193" s="307"/>
      <c r="E193" s="307"/>
      <c r="F193" s="330" t="s">
        <v>2197</v>
      </c>
      <c r="G193" s="307"/>
      <c r="H193" s="307" t="s">
        <v>2288</v>
      </c>
      <c r="I193" s="307" t="s">
        <v>2226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2289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2290</v>
      </c>
      <c r="D200" s="371"/>
      <c r="E200" s="371"/>
      <c r="F200" s="371" t="s">
        <v>2291</v>
      </c>
      <c r="G200" s="372"/>
      <c r="H200" s="371" t="s">
        <v>2292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2282</v>
      </c>
      <c r="D202" s="307"/>
      <c r="E202" s="307"/>
      <c r="F202" s="330" t="s">
        <v>42</v>
      </c>
      <c r="G202" s="307"/>
      <c r="H202" s="307" t="s">
        <v>2293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43</v>
      </c>
      <c r="G203" s="307"/>
      <c r="H203" s="307" t="s">
        <v>2294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46</v>
      </c>
      <c r="G204" s="307"/>
      <c r="H204" s="307" t="s">
        <v>2295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44</v>
      </c>
      <c r="G205" s="307"/>
      <c r="H205" s="307" t="s">
        <v>2296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45</v>
      </c>
      <c r="G206" s="307"/>
      <c r="H206" s="307" t="s">
        <v>2297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2238</v>
      </c>
      <c r="D208" s="307"/>
      <c r="E208" s="307"/>
      <c r="F208" s="330" t="s">
        <v>77</v>
      </c>
      <c r="G208" s="307"/>
      <c r="H208" s="307" t="s">
        <v>2298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2136</v>
      </c>
      <c r="G209" s="307"/>
      <c r="H209" s="307" t="s">
        <v>2137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2134</v>
      </c>
      <c r="G210" s="307"/>
      <c r="H210" s="307" t="s">
        <v>2299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2138</v>
      </c>
      <c r="G211" s="368"/>
      <c r="H211" s="359" t="s">
        <v>2139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1674</v>
      </c>
      <c r="G212" s="368"/>
      <c r="H212" s="359" t="s">
        <v>2300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2262</v>
      </c>
      <c r="D214" s="307"/>
      <c r="E214" s="307"/>
      <c r="F214" s="330">
        <v>1</v>
      </c>
      <c r="G214" s="368"/>
      <c r="H214" s="359" t="s">
        <v>2301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2302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2303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2304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2023-01-24T14:44:20Z</dcterms:created>
  <dcterms:modified xsi:type="dcterms:W3CDTF">2023-01-24T14:44:36Z</dcterms:modified>
</cp:coreProperties>
</file>