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okumenty\Zakázky Irena\"/>
    </mc:Choice>
  </mc:AlternateContent>
  <bookViews>
    <workbookView xWindow="0" yWindow="0" windowWidth="0" windowHeight="0"/>
  </bookViews>
  <sheets>
    <sheet name="Rekapitulace stavby" sheetId="1" r:id="rId1"/>
    <sheet name="101 - SO 101 Chodník" sheetId="2" r:id="rId2"/>
    <sheet name="201 - SO 201 Lávka" sheetId="3" r:id="rId3"/>
    <sheet name="301 - Oplocení,kanalizačn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'101 - SO 101 Chodník'!$C$125:$K$270</definedName>
    <definedName name="_xlnm.Print_Area" localSheetId="1">'101 - SO 101 Chodník'!$C$4:$J$76,'101 - SO 101 Chodník'!$C$82:$J$107,'101 - SO 101 Chodník'!$C$113:$K$270</definedName>
    <definedName name="_xlnm.Print_Titles" localSheetId="1">'101 - SO 101 Chodník'!$125:$125</definedName>
    <definedName name="_xlnm._FilterDatabase" localSheetId="2" hidden="1">'201 - SO 201 Lávka'!$C$132:$K$249</definedName>
    <definedName name="_xlnm.Print_Area" localSheetId="2">'201 - SO 201 Lávka'!$C$4:$J$76,'201 - SO 201 Lávka'!$C$82:$J$114,'201 - SO 201 Lávka'!$C$120:$K$249</definedName>
    <definedName name="_xlnm.Print_Titles" localSheetId="2">'201 - SO 201 Lávka'!$132:$132</definedName>
    <definedName name="_xlnm._FilterDatabase" localSheetId="3" hidden="1">'301 - Oplocení,kanalizačn...'!$C$127:$K$201</definedName>
    <definedName name="_xlnm.Print_Area" localSheetId="3">'301 - Oplocení,kanalizačn...'!$C$4:$J$76,'301 - Oplocení,kanalizačn...'!$C$82:$J$109,'301 - Oplocení,kanalizačn...'!$C$115:$K$201</definedName>
    <definedName name="_xlnm.Print_Titles" localSheetId="3">'301 - Oplocení,kanalizačn...'!$127:$127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3" r="J37"/>
  <c r="J36"/>
  <c i="1" r="AY96"/>
  <c i="3" r="J35"/>
  <c i="1" r="AX96"/>
  <c i="3"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2" r="J37"/>
  <c r="J36"/>
  <c i="1" r="AY95"/>
  <c i="2" r="J35"/>
  <c i="1" r="AX95"/>
  <c i="2" r="BI270"/>
  <c r="BH270"/>
  <c r="BG270"/>
  <c r="BF270"/>
  <c r="T270"/>
  <c r="T269"/>
  <c r="R270"/>
  <c r="R269"/>
  <c r="P270"/>
  <c r="P269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BK191"/>
  <c r="J183"/>
  <c r="BK176"/>
  <c r="J171"/>
  <c r="BK166"/>
  <c r="J159"/>
  <c r="BK154"/>
  <c r="J152"/>
  <c r="J149"/>
  <c r="J146"/>
  <c r="BK142"/>
  <c r="J140"/>
  <c r="BK135"/>
  <c r="F34"/>
  <c i="3" r="J198"/>
  <c r="BK153"/>
  <c r="BK249"/>
  <c r="J240"/>
  <c r="J216"/>
  <c r="J186"/>
  <c r="J160"/>
  <c r="J249"/>
  <c r="J215"/>
  <c r="J196"/>
  <c r="J153"/>
  <c r="BK179"/>
  <c r="J143"/>
  <c r="BK192"/>
  <c r="J154"/>
  <c r="J182"/>
  <c r="BK151"/>
  <c r="BK148"/>
  <c r="J136"/>
  <c i="4" r="J164"/>
  <c r="J153"/>
  <c r="J133"/>
  <c r="BK195"/>
  <c r="J181"/>
  <c r="BK145"/>
  <c r="BK196"/>
  <c r="BK140"/>
  <c r="BK166"/>
  <c r="J145"/>
  <c r="J140"/>
  <c r="J135"/>
  <c r="BK182"/>
  <c r="J157"/>
  <c r="J143"/>
  <c i="2" r="BK268"/>
  <c r="J265"/>
  <c r="BK261"/>
  <c r="J259"/>
  <c r="BK255"/>
  <c r="J254"/>
  <c r="BK249"/>
  <c r="J247"/>
  <c r="BK242"/>
  <c r="J239"/>
  <c r="BK235"/>
  <c r="J234"/>
  <c r="J228"/>
  <c r="BK220"/>
  <c r="J218"/>
  <c r="J217"/>
  <c r="J212"/>
  <c r="BK202"/>
  <c r="BK198"/>
  <c r="BK192"/>
  <c r="BK187"/>
  <c r="J186"/>
  <c r="J181"/>
  <c r="BK171"/>
  <c r="J166"/>
  <c r="BK159"/>
  <c r="BK157"/>
  <c r="J153"/>
  <c r="J150"/>
  <c r="BK147"/>
  <c r="J144"/>
  <c r="J141"/>
  <c r="J136"/>
  <c r="J134"/>
  <c r="F36"/>
  <c i="3" r="J148"/>
  <c r="J145"/>
  <c r="BK141"/>
  <c r="J246"/>
  <c r="BK244"/>
  <c r="J241"/>
  <c r="BK221"/>
  <c r="J176"/>
  <c r="BK137"/>
  <c r="J208"/>
  <c r="BK167"/>
  <c r="BK152"/>
  <c r="J167"/>
  <c r="BK154"/>
  <c r="BK142"/>
  <c i="4" r="BK186"/>
  <c r="BK163"/>
  <c r="J137"/>
  <c r="BK190"/>
  <c r="BK168"/>
  <c r="J169"/>
  <c r="J190"/>
  <c r="BK164"/>
  <c r="BK143"/>
  <c r="BK137"/>
  <c r="BK134"/>
  <c r="BK181"/>
  <c r="BK153"/>
  <c i="2" r="F37"/>
  <c r="BK209"/>
  <c r="J198"/>
  <c r="J191"/>
  <c r="BK183"/>
  <c r="BK173"/>
  <c r="BK170"/>
  <c r="J167"/>
  <c r="J160"/>
  <c r="J157"/>
  <c r="BK152"/>
  <c r="BK149"/>
  <c r="BK146"/>
  <c r="BK144"/>
  <c r="BK141"/>
  <c r="J137"/>
  <c r="BK133"/>
  <c i="1" r="AS94"/>
  <c i="3" r="J219"/>
  <c r="BK208"/>
  <c r="BK187"/>
  <c r="J151"/>
  <c r="J242"/>
  <c r="BK230"/>
  <c r="J201"/>
  <c r="J179"/>
  <c r="BK149"/>
  <c r="J138"/>
  <c r="BK233"/>
  <c r="BK211"/>
  <c r="J180"/>
  <c r="BK161"/>
  <c r="J142"/>
  <c r="J226"/>
  <c r="BK176"/>
  <c r="J159"/>
  <c r="J190"/>
  <c r="BK160"/>
  <c r="J152"/>
  <c r="J141"/>
  <c i="4" r="J168"/>
  <c r="BK158"/>
  <c r="J141"/>
  <c r="J196"/>
  <c r="J186"/>
  <c r="J166"/>
  <c r="BK133"/>
  <c r="BK160"/>
  <c r="BK132"/>
  <c r="J149"/>
  <c r="BK142"/>
  <c r="J201"/>
  <c r="J187"/>
  <c r="J167"/>
  <c r="J131"/>
  <c i="2" r="J268"/>
  <c r="BK264"/>
  <c r="J261"/>
  <c r="BK258"/>
  <c r="J255"/>
  <c r="BK253"/>
  <c r="J249"/>
  <c r="BK247"/>
  <c r="J246"/>
  <c r="BK239"/>
  <c r="J238"/>
  <c r="BK234"/>
  <c r="J231"/>
  <c r="BK225"/>
  <c r="J220"/>
  <c r="BK217"/>
  <c r="J216"/>
  <c r="J209"/>
  <c r="J201"/>
  <c r="J192"/>
  <c r="J187"/>
  <c r="BK182"/>
  <c r="BK160"/>
  <c r="J151"/>
  <c r="J148"/>
  <c r="BK143"/>
  <c r="BK137"/>
  <c r="BK134"/>
  <c r="J133"/>
  <c r="F35"/>
  <c i="3" r="BK155"/>
  <c r="BK225"/>
  <c r="BK182"/>
  <c r="BK159"/>
  <c r="BK231"/>
  <c r="BK219"/>
  <c r="J171"/>
  <c r="J147"/>
  <c r="BK171"/>
  <c r="J137"/>
  <c r="BK145"/>
  <c i="4" r="BK197"/>
  <c r="BK167"/>
  <c r="BK157"/>
  <c r="BK149"/>
  <c r="BK201"/>
  <c r="J197"/>
  <c r="BK192"/>
  <c r="J182"/>
  <c r="J163"/>
  <c r="J136"/>
  <c r="J195"/>
  <c r="J142"/>
  <c r="J175"/>
  <c r="BK146"/>
  <c r="BK141"/>
  <c r="BK135"/>
  <c r="J132"/>
  <c r="BK171"/>
  <c r="BK150"/>
  <c i="2" r="J34"/>
  <c r="BK212"/>
  <c r="J206"/>
  <c r="BK201"/>
  <c r="J195"/>
  <c r="BK190"/>
  <c r="J182"/>
  <c r="J176"/>
  <c r="J170"/>
  <c r="BK163"/>
  <c r="BK158"/>
  <c r="BK153"/>
  <c r="BK150"/>
  <c r="J147"/>
  <c r="J145"/>
  <c r="J142"/>
  <c r="BK136"/>
  <c r="BK129"/>
  <c i="3" r="J231"/>
  <c r="J230"/>
  <c r="J221"/>
  <c r="BK215"/>
  <c r="BK190"/>
  <c r="J181"/>
  <c r="J248"/>
  <c r="BK237"/>
  <c r="J211"/>
  <c r="BK180"/>
  <c r="J161"/>
  <c r="BK136"/>
  <c r="BK226"/>
  <c r="BK181"/>
  <c r="J155"/>
  <c r="J149"/>
  <c i="4" r="J192"/>
  <c i="2" r="BK270"/>
  <c r="J270"/>
  <c r="BK266"/>
  <c r="J266"/>
  <c r="BK265"/>
  <c r="J264"/>
  <c r="BK259"/>
  <c r="J258"/>
  <c r="BK254"/>
  <c r="J253"/>
  <c r="BK246"/>
  <c r="J242"/>
  <c r="BK238"/>
  <c r="J235"/>
  <c r="BK231"/>
  <c r="BK228"/>
  <c r="J225"/>
  <c r="BK218"/>
  <c r="BK216"/>
  <c r="BK206"/>
  <c r="J202"/>
  <c r="BK195"/>
  <c r="J190"/>
  <c r="BK186"/>
  <c r="BK181"/>
  <c r="J173"/>
  <c r="BK167"/>
  <c r="J163"/>
  <c r="J158"/>
  <c r="J154"/>
  <c r="BK151"/>
  <c r="BK148"/>
  <c r="BK145"/>
  <c r="J143"/>
  <c r="BK140"/>
  <c r="J135"/>
  <c r="J129"/>
  <c i="3" r="BK246"/>
  <c r="J225"/>
  <c r="BK216"/>
  <c r="BK201"/>
  <c r="BK186"/>
  <c r="BK150"/>
  <c r="BK241"/>
  <c r="J233"/>
  <c r="BK212"/>
  <c r="J187"/>
  <c r="J164"/>
  <c r="BK147"/>
  <c r="J244"/>
  <c r="J212"/>
  <c r="J150"/>
  <c r="J146"/>
  <c r="BK144"/>
  <c r="BK138"/>
  <c r="BK248"/>
  <c r="BK242"/>
  <c r="BK240"/>
  <c r="BK198"/>
  <c r="BK146"/>
  <c r="J237"/>
  <c r="BK196"/>
  <c r="BK164"/>
  <c r="J192"/>
  <c r="J144"/>
  <c r="BK143"/>
  <c i="4" r="J171"/>
  <c r="J160"/>
  <c r="J150"/>
  <c r="BK199"/>
  <c r="BK169"/>
  <c r="BK144"/>
  <c r="J199"/>
  <c r="J144"/>
  <c r="BK187"/>
  <c r="J158"/>
  <c r="J134"/>
  <c r="BK136"/>
  <c r="BK131"/>
  <c r="BK175"/>
  <c r="J146"/>
  <c i="2" l="1" r="P128"/>
  <c r="BK219"/>
  <c r="J219"/>
  <c r="J100"/>
  <c r="R248"/>
  <c r="T263"/>
  <c r="T262"/>
  <c i="3" r="R135"/>
  <c r="P175"/>
  <c r="R185"/>
  <c r="BK200"/>
  <c r="R220"/>
  <c r="P232"/>
  <c r="BK239"/>
  <c r="J239"/>
  <c r="J110"/>
  <c r="BK247"/>
  <c r="J247"/>
  <c r="J113"/>
  <c i="2" r="BK128"/>
  <c r="J128"/>
  <c r="J98"/>
  <c r="R172"/>
  <c r="T248"/>
  <c r="P263"/>
  <c r="P262"/>
  <c i="3" r="BK158"/>
  <c r="J158"/>
  <c r="J99"/>
  <c r="T175"/>
  <c r="BK220"/>
  <c r="J220"/>
  <c r="J107"/>
  <c r="T232"/>
  <c r="T239"/>
  <c r="R247"/>
  <c i="2" r="BK172"/>
  <c r="J172"/>
  <c r="J99"/>
  <c r="P219"/>
  <c i="3" r="T135"/>
  <c r="R175"/>
  <c i="4" r="P159"/>
  <c i="2" r="T128"/>
  <c r="R219"/>
  <c i="3" r="P158"/>
  <c r="BK175"/>
  <c r="J175"/>
  <c r="J100"/>
  <c r="T185"/>
  <c r="P200"/>
  <c r="T220"/>
  <c i="4" r="BK130"/>
  <c r="J130"/>
  <c r="J98"/>
  <c r="P165"/>
  <c i="2" r="T172"/>
  <c r="BK248"/>
  <c r="J248"/>
  <c r="J101"/>
  <c r="R263"/>
  <c r="R262"/>
  <c i="4" r="R130"/>
  <c r="P156"/>
  <c r="BK159"/>
  <c r="J159"/>
  <c r="J100"/>
  <c r="R159"/>
  <c r="T165"/>
  <c r="P170"/>
  <c r="BK185"/>
  <c r="J185"/>
  <c r="J103"/>
  <c r="T185"/>
  <c r="R194"/>
  <c r="R193"/>
  <c i="2" r="R128"/>
  <c r="R127"/>
  <c r="R126"/>
  <c r="P248"/>
  <c i="3" r="P135"/>
  <c r="R158"/>
  <c r="BK185"/>
  <c r="J185"/>
  <c r="J101"/>
  <c r="T200"/>
  <c r="T199"/>
  <c r="BK232"/>
  <c r="J232"/>
  <c r="J108"/>
  <c r="R239"/>
  <c r="R238"/>
  <c r="T247"/>
  <c i="4" r="T130"/>
  <c r="T156"/>
  <c r="BK165"/>
  <c r="J165"/>
  <c r="J101"/>
  <c r="R165"/>
  <c r="T170"/>
  <c r="R185"/>
  <c r="P194"/>
  <c r="P193"/>
  <c i="2" r="P172"/>
  <c r="T219"/>
  <c r="BK263"/>
  <c r="J263"/>
  <c r="J104"/>
  <c i="3" r="BK135"/>
  <c r="J135"/>
  <c r="J98"/>
  <c r="T158"/>
  <c r="P185"/>
  <c r="R200"/>
  <c r="R199"/>
  <c r="P220"/>
  <c r="R232"/>
  <c r="P239"/>
  <c r="P238"/>
  <c r="P247"/>
  <c i="4" r="P130"/>
  <c r="P129"/>
  <c r="P128"/>
  <c i="1" r="AU97"/>
  <c i="4" r="BK156"/>
  <c r="J156"/>
  <c r="J99"/>
  <c r="R156"/>
  <c r="T159"/>
  <c r="BK170"/>
  <c r="J170"/>
  <c r="J102"/>
  <c r="R170"/>
  <c r="P185"/>
  <c r="BK194"/>
  <c r="J194"/>
  <c r="J106"/>
  <c r="T194"/>
  <c r="T193"/>
  <c i="3" r="BK191"/>
  <c r="J191"/>
  <c r="J102"/>
  <c r="BK197"/>
  <c r="J197"/>
  <c r="J104"/>
  <c i="2" r="BK260"/>
  <c r="J260"/>
  <c r="J102"/>
  <c i="3" r="BK195"/>
  <c r="J195"/>
  <c r="J103"/>
  <c i="4" r="BK198"/>
  <c r="J198"/>
  <c r="J107"/>
  <c r="BK200"/>
  <c r="J200"/>
  <c r="J108"/>
  <c i="2" r="BK267"/>
  <c r="J267"/>
  <c r="J105"/>
  <c r="BK269"/>
  <c r="J269"/>
  <c r="J106"/>
  <c i="3" r="BK243"/>
  <c r="J243"/>
  <c r="J111"/>
  <c r="BK245"/>
  <c r="J245"/>
  <c r="J112"/>
  <c i="4" r="BK191"/>
  <c r="J191"/>
  <c r="J104"/>
  <c i="3" r="BK134"/>
  <c i="4" r="J89"/>
  <c r="BE132"/>
  <c r="BE133"/>
  <c r="BE134"/>
  <c r="BE140"/>
  <c r="BE141"/>
  <c r="BE153"/>
  <c r="BE158"/>
  <c r="BE166"/>
  <c r="BE192"/>
  <c r="BE196"/>
  <c r="F92"/>
  <c r="BE145"/>
  <c r="BE146"/>
  <c r="E85"/>
  <c r="BE142"/>
  <c r="BE144"/>
  <c r="BE149"/>
  <c r="BE167"/>
  <c r="BE171"/>
  <c r="BE181"/>
  <c r="BE182"/>
  <c i="3" r="J200"/>
  <c r="J106"/>
  <c i="4" r="BE131"/>
  <c r="BE157"/>
  <c r="BE163"/>
  <c r="BE168"/>
  <c r="BE186"/>
  <c r="BE190"/>
  <c r="BE199"/>
  <c r="BE135"/>
  <c r="BE136"/>
  <c r="BE137"/>
  <c r="BE143"/>
  <c r="BE160"/>
  <c r="BE164"/>
  <c r="BE175"/>
  <c r="BE197"/>
  <c r="BE201"/>
  <c r="BE150"/>
  <c r="BE169"/>
  <c r="BE187"/>
  <c r="BE195"/>
  <c i="3" r="BE137"/>
  <c r="BE138"/>
  <c r="BE141"/>
  <c r="BE144"/>
  <c r="BE145"/>
  <c r="BE147"/>
  <c r="BE148"/>
  <c r="BE150"/>
  <c r="BE159"/>
  <c r="BE164"/>
  <c r="BE146"/>
  <c r="BE153"/>
  <c r="BE190"/>
  <c r="BE196"/>
  <c r="BE198"/>
  <c r="BE211"/>
  <c r="BE221"/>
  <c r="BE240"/>
  <c r="BE246"/>
  <c r="BE249"/>
  <c r="J89"/>
  <c r="F92"/>
  <c r="BE151"/>
  <c r="BE152"/>
  <c r="BE154"/>
  <c r="BE155"/>
  <c r="BE187"/>
  <c r="BE212"/>
  <c r="BE215"/>
  <c r="BE230"/>
  <c r="BE231"/>
  <c r="BE233"/>
  <c r="E85"/>
  <c r="BE136"/>
  <c r="BE142"/>
  <c r="BE167"/>
  <c r="BE176"/>
  <c r="BE179"/>
  <c r="BE182"/>
  <c r="BE186"/>
  <c r="BE192"/>
  <c r="BE201"/>
  <c r="BE216"/>
  <c r="BE242"/>
  <c r="BE248"/>
  <c r="BE143"/>
  <c r="BE181"/>
  <c r="BE208"/>
  <c r="BE225"/>
  <c r="BE244"/>
  <c r="BE149"/>
  <c r="BE160"/>
  <c r="BE161"/>
  <c r="BE171"/>
  <c r="BE180"/>
  <c r="BE219"/>
  <c r="BE226"/>
  <c r="BE237"/>
  <c r="BE241"/>
  <c i="1" r="AW95"/>
  <c i="2" r="E85"/>
  <c r="J89"/>
  <c r="F92"/>
  <c r="BE129"/>
  <c r="BE133"/>
  <c r="BE134"/>
  <c r="BE135"/>
  <c r="BE136"/>
  <c r="BE137"/>
  <c r="BE140"/>
  <c r="BE141"/>
  <c r="BE142"/>
  <c r="BE143"/>
  <c r="BE144"/>
  <c r="BE145"/>
  <c r="BE146"/>
  <c r="BE147"/>
  <c r="BE148"/>
  <c r="BE149"/>
  <c r="BE150"/>
  <c r="BE151"/>
  <c r="BE152"/>
  <c r="BE153"/>
  <c r="BE154"/>
  <c r="BE157"/>
  <c r="BE158"/>
  <c r="BE159"/>
  <c r="BE160"/>
  <c r="BE163"/>
  <c r="BE166"/>
  <c r="BE167"/>
  <c r="BE170"/>
  <c r="BE171"/>
  <c r="BE173"/>
  <c r="BE176"/>
  <c r="BE181"/>
  <c r="BE182"/>
  <c r="BE183"/>
  <c r="BE186"/>
  <c r="BE187"/>
  <c r="BE190"/>
  <c r="BE191"/>
  <c r="BE192"/>
  <c r="BE195"/>
  <c r="BE198"/>
  <c r="BE201"/>
  <c r="BE202"/>
  <c r="BE206"/>
  <c r="BE209"/>
  <c r="BE212"/>
  <c r="BE216"/>
  <c r="BE217"/>
  <c r="BE218"/>
  <c r="BE220"/>
  <c r="BE225"/>
  <c r="BE228"/>
  <c r="BE231"/>
  <c r="BE234"/>
  <c r="BE235"/>
  <c r="BE238"/>
  <c r="BE239"/>
  <c r="BE242"/>
  <c r="BE246"/>
  <c r="BE247"/>
  <c r="BE249"/>
  <c r="BE253"/>
  <c r="BE254"/>
  <c r="BE255"/>
  <c r="BE258"/>
  <c r="BE259"/>
  <c r="BE261"/>
  <c r="BE264"/>
  <c r="BE265"/>
  <c r="BE266"/>
  <c r="BE268"/>
  <c r="BE270"/>
  <c i="1" r="BA95"/>
  <c r="BB95"/>
  <c r="BC95"/>
  <c r="BD95"/>
  <c i="3" r="F35"/>
  <c i="1" r="BB96"/>
  <c i="4" r="F34"/>
  <c i="1" r="BA97"/>
  <c i="4" r="F35"/>
  <c i="1" r="BB97"/>
  <c i="4" r="J34"/>
  <c i="1" r="AW97"/>
  <c i="3" r="J34"/>
  <c i="1" r="AW96"/>
  <c i="3" r="F34"/>
  <c i="1" r="BA96"/>
  <c i="4" r="F36"/>
  <c i="1" r="BC97"/>
  <c i="4" r="F37"/>
  <c i="1" r="BD97"/>
  <c i="3" r="F36"/>
  <c i="1" r="BC96"/>
  <c i="3" r="F37"/>
  <c i="1" r="BD96"/>
  <c i="3" l="1" r="P134"/>
  <c i="2" r="T127"/>
  <c r="T126"/>
  <c i="3" r="BK199"/>
  <c r="J199"/>
  <c r="J105"/>
  <c r="T134"/>
  <c i="4" r="T129"/>
  <c r="T128"/>
  <c i="3" r="P199"/>
  <c r="T238"/>
  <c r="R134"/>
  <c r="R133"/>
  <c i="4" r="R129"/>
  <c r="R128"/>
  <c i="2" r="P127"/>
  <c r="P126"/>
  <c i="1" r="AU95"/>
  <c i="4" r="BK129"/>
  <c r="J129"/>
  <c r="J97"/>
  <c i="2" r="BK127"/>
  <c r="BK126"/>
  <c r="J126"/>
  <c r="J96"/>
  <c r="BK262"/>
  <c r="J262"/>
  <c r="J103"/>
  <c i="3" r="BK238"/>
  <c r="J238"/>
  <c r="J109"/>
  <c i="4" r="BK193"/>
  <c r="J193"/>
  <c r="J105"/>
  <c i="3" r="J134"/>
  <c r="J97"/>
  <c i="2" r="J33"/>
  <c i="1" r="AV95"/>
  <c r="AT95"/>
  <c i="3" r="J33"/>
  <c i="1" r="AV96"/>
  <c r="AT96"/>
  <c i="2" r="F33"/>
  <c i="1" r="AZ95"/>
  <c i="3" r="F33"/>
  <c i="1" r="AZ96"/>
  <c i="4" r="J33"/>
  <c i="1" r="AV97"/>
  <c r="AT97"/>
  <c r="BB94"/>
  <c r="W31"/>
  <c r="BC94"/>
  <c r="W32"/>
  <c r="BA94"/>
  <c r="W30"/>
  <c r="BD94"/>
  <c r="W33"/>
  <c i="4" r="F33"/>
  <c i="1" r="AZ97"/>
  <c i="3" l="1" r="T133"/>
  <c r="P133"/>
  <c i="1" r="AU96"/>
  <c i="2" r="J127"/>
  <c r="J97"/>
  <c i="4" r="BK128"/>
  <c r="J128"/>
  <c r="J96"/>
  <c i="3" r="BK133"/>
  <c r="J133"/>
  <c r="J96"/>
  <c i="1" r="AU94"/>
  <c i="2" r="J30"/>
  <c i="1" r="AG95"/>
  <c r="AY94"/>
  <c r="AW94"/>
  <c r="AK30"/>
  <c r="AX94"/>
  <c r="AZ94"/>
  <c r="W29"/>
  <c i="2" l="1" r="J39"/>
  <c i="1" r="AN95"/>
  <c i="3" r="J30"/>
  <c i="1" r="AG96"/>
  <c i="4" r="J30"/>
  <c i="1" r="AG97"/>
  <c r="AV94"/>
  <c r="AK29"/>
  <c i="4" l="1" r="J39"/>
  <c i="3" r="J39"/>
  <c i="1" r="AN96"/>
  <c r="AN97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<sst xmlns="http://schemas.openxmlformats.org/spreadsheetml/2006/main">
  <si>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</si>
  <si>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</si>
  <si>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</si>
  <si>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</si>
  <si>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</si>
  <si>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{52c8536a-61df-459e-a8b8-eeb478d5c770}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</si>
  <si>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</si>
  <si>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</si>
  <si>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</si>
  <si>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</si>
  <si>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</si>
  <si>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</si>
  <si>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</si>
  <si>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</si>
  <si>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Zadrapa10721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</si>
  <si>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</si>
  <si>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</si>
  <si>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Propojovací chodník Hrachovec,Valašské Meziříčí</t>
  </si>
  <si>
    <t>KSO:</t>
  </si>
  <si>
    <t>CC-CZ:</t>
  </si>
  <si>
    <t>Místo:</t>
  </si>
  <si>
    <t>Valašské Meziříčí							</t>
  </si>
  <si>
    <t>Datum:</t>
  </si>
  <si>
    <t>5. 10. 2022</t>
  </si>
  <si>
    <t>Zadavatel:</t>
  </si>
  <si>
    <t>IČ:</t>
  </si>
  <si>
    <t>Město Valašské Meziříčí									</t>
  </si>
  <si>
    <t>DIČ:</t>
  </si>
  <si>
    <t>Uchazeč:</t>
  </si>
  <si>
    <t>Vyplň údaj</t>
  </si>
  <si>
    <t>Projektant:</t>
  </si>
  <si>
    <t>LZ-PROJEKT plus s.r.o.									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</si>
  <si>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</si>
  <si>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</si>
  <si>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</si>
  <si>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</si>
  <si>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</si>
  <si>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</si>
  <si>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</si>
  <si>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</si>
  <si>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</si>
  <si>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</si>
  <si>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</si>
  <si>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</si>
  <si>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</si>
  <si>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</si>
  <si>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</si>
  <si>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</si>
  <si>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</si>
  <si>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</si>
  <si>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</si>
  <si>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</si>
  <si>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</si>
  <si>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</si>
  <si>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</si>
  <si>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</si>
  <si>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</si>
  <si>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</si>
  <si>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</si>
  <si>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</si>
  <si>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</si>
  <si>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</si>
  <si>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</si>
  <si>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</si>
  <si>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</si>
  <si>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</si>
  <si>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</si>
  <si>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</si>
  <si>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</si>
  <si>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</si>
  <si>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</si>
  <si>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</si>
  <si>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</si>
  <si>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</si>
  <si>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</si>
  <si>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</si>
  <si>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</si>
  <si>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</si>
  <si>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</si>
  <si>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</si>
  <si>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</si>
  <si>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</si>
  <si>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Chodník</t>
  </si>
  <si>
    <t>STA</t>
  </si>
  <si>
    <t>1</t>
  </si>
  <si>
    <t>{04e9be77-46df-4f53-81ac-f61dec0944b5}</t>
  </si>
  <si>
    <t>2</t>
  </si>
  <si>
    <t>201</t>
  </si>
  <si>
    <t>SO 201 Lávka</t>
  </si>
  <si>
    <t>{f98e3d7b-6977-48e4-b2a4-b2460d123d33}</t>
  </si>
  <si>
    <t>301</t>
  </si>
  <si>
    <t>Oplocení,kanalizační přípojka</t>
  </si>
  <si>
    <t>{69b5d145-2dad-4d29-a67f-72f65d10a7d5}</t>
  </si>
  <si>
    <t>KRYCÍ LIST SOUPISU PRACÍ</t>
  </si>
  <si>
    <t>Objekt:</t>
  </si>
  <si>
    <t>101 - SO 101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</si>
  <si>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</si>
  <si>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</si>
  <si>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</si>
  <si>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</si>
  <si>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</si>
  <si>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</si>
  <si>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</si>
  <si>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</si>
  <si>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</si>
  <si>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</si>
  <si>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</si>
  <si>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</si>
  <si>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</si>
  <si>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</si>
  <si>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</si>
  <si>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</si>
  <si>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</si>
  <si>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</si>
  <si>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</si>
  <si>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</si>
  <si>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</si>
  <si>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</si>
  <si>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</si>
  <si>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</si>
  <si>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</si>
  <si>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</si>
  <si>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</si>
  <si>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</si>
  <si>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</si>
  <si>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</si>
  <si>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</si>
  <si>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</si>
  <si>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</si>
  <si>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</si>
  <si>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</si>
  <si>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</si>
  <si>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02</t>
  </si>
  <si>
    <t>4</t>
  </si>
  <si>
    <t>VV</t>
  </si>
  <si>
    <t>předláždění sjezdu</t>
  </si>
  <si>
    <t>3,0</t>
  </si>
  <si>
    <t>Součet</t>
  </si>
  <si>
    <t>113107123</t>
  </si>
  <si>
    <t>Odstranění podkladu z kameniva drceného tl přes 200 do 300 mm ručně</t>
  </si>
  <si>
    <t>3</t>
  </si>
  <si>
    <t>113107182</t>
  </si>
  <si>
    <t>Odstranění podkladu živičného tl přes 50 do 100 mm strojně pl přes 50 do 200 m2</t>
  </si>
  <si>
    <t>6</t>
  </si>
  <si>
    <t>119003211</t>
  </si>
  <si>
    <t>Mobilní plotová zábrana s reflexním pásem výšky do 1,5 m pro zabezpečení výkopu zřízení</t>
  </si>
  <si>
    <t>m</t>
  </si>
  <si>
    <t>8</t>
  </si>
  <si>
    <t>5</t>
  </si>
  <si>
    <t>119003212</t>
  </si>
  <si>
    <t>Mobilní plotová zábrana s reflexním pásem výšky do 1,5 m pro zabezpečení výkopu odstranění</t>
  </si>
  <si>
    <t>10</t>
  </si>
  <si>
    <t>121151103</t>
  </si>
  <si>
    <t>Sejmutí ornice plochy do 100 m2 tl vrstvy do 200 mm strojně</t>
  </si>
  <si>
    <t>12</t>
  </si>
  <si>
    <t>78</t>
  </si>
  <si>
    <t>7</t>
  </si>
  <si>
    <t>122257203</t>
  </si>
  <si>
    <t>Odkopávky a prokopávky nezapažené pro silnice a dálnice v hornině třídy těžitelnosti I objem do 100 m3 strojně v omezeném prostoru</t>
  </si>
  <si>
    <t>m3</t>
  </si>
  <si>
    <t>14</t>
  </si>
  <si>
    <t>122457203</t>
  </si>
  <si>
    <t>Odkopávky a prokopávky nezapažené pro silnice a dálnice v hornině třídy těžitelnosti II objem do 100 m3 strojně v omezeném prostoru</t>
  </si>
  <si>
    <t>16</t>
  </si>
  <si>
    <t>9</t>
  </si>
  <si>
    <t>132251101</t>
  </si>
  <si>
    <t>Hloubení rýh nezapažených š do 800 mm v hornině třídy těžitelnosti I skupiny 3 objem do 20 m3 strojně</t>
  </si>
  <si>
    <t>18</t>
  </si>
  <si>
    <t>132351101</t>
  </si>
  <si>
    <t>Hloubení rýh nezapažených š do 800 mm v hornině třídy těžitelnosti II skupiny 4 objem do 20 m3 strojně</t>
  </si>
  <si>
    <t>20</t>
  </si>
  <si>
    <t>11</t>
  </si>
  <si>
    <t>162451106</t>
  </si>
  <si>
    <t>Vodorovné přemístění přes 1 500 do 2000 m výkopku/sypaniny z horniny třídy těžitelnosti I skupiny 1 až 3</t>
  </si>
  <si>
    <t>22</t>
  </si>
  <si>
    <t>162451126</t>
  </si>
  <si>
    <t>Vodorovné přemístění přes 1 500 do 2000 m výkopku/sypaniny z horniny třídy těžitelnosti II skupiny 4 a 5</t>
  </si>
  <si>
    <t>24</t>
  </si>
  <si>
    <t>13</t>
  </si>
  <si>
    <t>162751117</t>
  </si>
  <si>
    <t>Vodorovné přemístění přes 9 000 do 10000 m výkopku/sypaniny z horniny třídy těžitelnosti I skupiny 1 až 3</t>
  </si>
  <si>
    <t>26</t>
  </si>
  <si>
    <t>28</t>
  </si>
  <si>
    <t>162751119</t>
  </si>
  <si>
    <t>Příplatek k vodorovnému přemístění výkopku/sypaniny z horniny třídy těžitelnosti I skupiny 1 až 3 ZKD 1000 m přes 10000 m</t>
  </si>
  <si>
    <t>30</t>
  </si>
  <si>
    <t>162751137</t>
  </si>
  <si>
    <t>Vodorovné přemístění přes 9 000 do 10000 m výkopku/sypaniny z horniny třídy těžitelnosti II skupiny 4 a 5</t>
  </si>
  <si>
    <t>32</t>
  </si>
  <si>
    <t>17</t>
  </si>
  <si>
    <t>162751139</t>
  </si>
  <si>
    <t>Příplatek k vodorovnému přemístění výkopku/sypaniny z horniny třídy těžitelnosti II skupiny 4 a 5 ZKD 1000 m přes 10000 m</t>
  </si>
  <si>
    <t>34</t>
  </si>
  <si>
    <t>167151101</t>
  </si>
  <si>
    <t>Nakládání výkopku z hornin třídy těžitelnosti I skupiny 1 až 3 do 100 m3</t>
  </si>
  <si>
    <t>36</t>
  </si>
  <si>
    <t>19</t>
  </si>
  <si>
    <t>38</t>
  </si>
  <si>
    <t>167151102</t>
  </si>
  <si>
    <t>Nakládání výkopku z hornin třídy těžitelnosti II skupiny 4 a 5 do 100 m3</t>
  </si>
  <si>
    <t>40</t>
  </si>
  <si>
    <t>171152101</t>
  </si>
  <si>
    <t>Uložení sypaniny z hornin soudržných do násypů zhutněných silnic a dálnic</t>
  </si>
  <si>
    <t>42</t>
  </si>
  <si>
    <t>2,0</t>
  </si>
  <si>
    <t>171201231</t>
  </si>
  <si>
    <t>Poplatek za uložení zeminy a kamení na recyklační skládce (skládkovné) kód odpadu 17 05 04</t>
  </si>
  <si>
    <t>t</t>
  </si>
  <si>
    <t>44</t>
  </si>
  <si>
    <t>23</t>
  </si>
  <si>
    <t>171251201</t>
  </si>
  <si>
    <t>Uložení sypaniny na skládky nebo meziskládky</t>
  </si>
  <si>
    <t>46</t>
  </si>
  <si>
    <t>48</t>
  </si>
  <si>
    <t>25</t>
  </si>
  <si>
    <t>181152302</t>
  </si>
  <si>
    <t>Úprava pláně pro silnice a dálnice v zářezech se zhutněním</t>
  </si>
  <si>
    <t>50</t>
  </si>
  <si>
    <t>150</t>
  </si>
  <si>
    <t>181311103</t>
  </si>
  <si>
    <t>Rozprostření ornice tl vrstvy do 200 mm v rovině nebo ve svahu do 1:5 ručně</t>
  </si>
  <si>
    <t>52</t>
  </si>
  <si>
    <t>55,0</t>
  </si>
  <si>
    <t>27</t>
  </si>
  <si>
    <t>181411131</t>
  </si>
  <si>
    <t>Založení parkového trávníku výsevem pl do 1000 m2 v rovině a ve svahu do 1:5</t>
  </si>
  <si>
    <t>54</t>
  </si>
  <si>
    <t>M</t>
  </si>
  <si>
    <t>00572410</t>
  </si>
  <si>
    <t>osivo směs travní parková</t>
  </si>
  <si>
    <t>kg</t>
  </si>
  <si>
    <t>56</t>
  </si>
  <si>
    <t>55*0,02 "Přepočtené koeficientem množství</t>
  </si>
  <si>
    <t>29</t>
  </si>
  <si>
    <t>183403153</t>
  </si>
  <si>
    <t>Obdělání půdy hrabáním v rovině a svahu do 1:5</t>
  </si>
  <si>
    <t>58</t>
  </si>
  <si>
    <t>185804513.1</t>
  </si>
  <si>
    <t>mechanické odplevelení</t>
  </si>
  <si>
    <t>60</t>
  </si>
  <si>
    <t>Komunikace pozemní</t>
  </si>
  <si>
    <t>31</t>
  </si>
  <si>
    <t>564750001</t>
  </si>
  <si>
    <t>Podklad z kameniva hrubého drceného vel. 8-16 mm plochy do 100 m2 tl 150 mm</t>
  </si>
  <si>
    <t>62</t>
  </si>
  <si>
    <t>"vysypání plochy"4</t>
  </si>
  <si>
    <t>564831011</t>
  </si>
  <si>
    <t>Podklad ze štěrkodrtě ŠD plochy do 100 m2 tl 100 mm</t>
  </si>
  <si>
    <t>64</t>
  </si>
  <si>
    <t>pod obrubníky</t>
  </si>
  <si>
    <t>89,0*0,55</t>
  </si>
  <si>
    <t>88,0*0,3</t>
  </si>
  <si>
    <t>33</t>
  </si>
  <si>
    <t>564851011</t>
  </si>
  <si>
    <t>Podklad ze štěrkodrtě ŠD plochy do 100 m2 tl 150 mm</t>
  </si>
  <si>
    <t>66</t>
  </si>
  <si>
    <t>564861111</t>
  </si>
  <si>
    <t xml:space="preserve">Podklad ze štěrkodrtě ŠD plochy přes 100 m2 tl 200 mm  0-32</t>
  </si>
  <si>
    <t>68</t>
  </si>
  <si>
    <t>35</t>
  </si>
  <si>
    <t>564871011</t>
  </si>
  <si>
    <t xml:space="preserve">Podklad ze štěrkodrtě ŠD plochy do 100 m2 tl 250 mm  0-32</t>
  </si>
  <si>
    <t>70</t>
  </si>
  <si>
    <t>21+4+3</t>
  </si>
  <si>
    <t>565135101</t>
  </si>
  <si>
    <t>Asfaltový beton vrstva podkladní ACP 16 (obalované kamenivo OKS) tl 50 mm š do 1,5 m</t>
  </si>
  <si>
    <t>72</t>
  </si>
  <si>
    <t>37</t>
  </si>
  <si>
    <t>573231111</t>
  </si>
  <si>
    <t>Postřik živičný spojovací ze silniční emulze v množství 0,70 kg/m2</t>
  </si>
  <si>
    <t>74</t>
  </si>
  <si>
    <t>49,000*2</t>
  </si>
  <si>
    <t>577134111</t>
  </si>
  <si>
    <t>Asfaltový beton vrstva obrusná ACO 11 (ABS) tř. I tl 40 mm š do 3 m z nemodifikovaného asfaltu</t>
  </si>
  <si>
    <t>76</t>
  </si>
  <si>
    <t>39</t>
  </si>
  <si>
    <t>577156111</t>
  </si>
  <si>
    <t>Asfaltový beton vrstva ložní ACL 22 (ABVH) tl 60 mm š do 3 m z nemodifikovaného asfaltu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</si>
  <si>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</si>
  <si>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</si>
  <si>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80</t>
  </si>
  <si>
    <t>111,0+2,0</t>
  </si>
  <si>
    <t>41</t>
  </si>
  <si>
    <t>59245018</t>
  </si>
  <si>
    <t>dlažba tvar obdélník betonová 200x100x60mm přírodní</t>
  </si>
  <si>
    <t>82</t>
  </si>
  <si>
    <t>111*1,02 "Přepočtené koeficientem množství</t>
  </si>
  <si>
    <t>59245006</t>
  </si>
  <si>
    <t>dlažba tvar obdélník betonová pro nevidomé 200x100x60mm barevná</t>
  </si>
  <si>
    <t>84</t>
  </si>
  <si>
    <t>2*1,02 "Přepočtené koeficientem množství</t>
  </si>
  <si>
    <t>43</t>
  </si>
  <si>
    <t>596211114</t>
  </si>
  <si>
    <t>Příplatek za kombinaci dvou barev u kladení betonových dlažeb komunikací pro pěší ručně tl 60 mm skupiny A</t>
  </si>
  <si>
    <t>86</t>
  </si>
  <si>
    <t>596211210</t>
  </si>
  <si>
    <t>Kladení zámkové dlažby komunikací pro pěší ručně tl 80 mm skupiny A pl do 50 m2</t>
  </si>
  <si>
    <t>88</t>
  </si>
  <si>
    <t>sjezdy</t>
  </si>
  <si>
    <t>21,0+4,0</t>
  </si>
  <si>
    <t>45</t>
  </si>
  <si>
    <t>59245020</t>
  </si>
  <si>
    <t>dlažba tvar obdélník betonová 200x100x80mm přírodní</t>
  </si>
  <si>
    <t>90</t>
  </si>
  <si>
    <t>21*1,03 "Přepočtené koeficientem množství</t>
  </si>
  <si>
    <t>59245226</t>
  </si>
  <si>
    <t>dlažba tvar obdélník betonová pro nevidomé 200x100x80mm barevná</t>
  </si>
  <si>
    <t>92</t>
  </si>
  <si>
    <t>4*1,03 "Přepočtené koeficientem množství</t>
  </si>
  <si>
    <t>47</t>
  </si>
  <si>
    <t>94</t>
  </si>
  <si>
    <t>předláždění stáv.sjezdu</t>
  </si>
  <si>
    <t>96</t>
  </si>
  <si>
    <t>49</t>
  </si>
  <si>
    <t>596211214</t>
  </si>
  <si>
    <t>Příplatek za kombinaci dvou barev u kladení betonových dlažeb komunikací pro pěší ručně tl 80 mm skupiny A</t>
  </si>
  <si>
    <t>98</t>
  </si>
  <si>
    <t>599141111</t>
  </si>
  <si>
    <t>Vyplnění spár mezi silničními dílci živičnou zálivkou</t>
  </si>
  <si>
    <t>100</t>
  </si>
  <si>
    <t>Ostatní konstrukce a práce, bourání</t>
  </si>
  <si>
    <t>51</t>
  </si>
  <si>
    <t>916131213</t>
  </si>
  <si>
    <t>Osazení silničního obrubníku betonového stojatého s boční opěrou do lože z betonu prostého</t>
  </si>
  <si>
    <t>102</t>
  </si>
  <si>
    <t xml:space="preserve">"silniční"    59,0</t>
  </si>
  <si>
    <t xml:space="preserve">"snížený"   26,0</t>
  </si>
  <si>
    <t xml:space="preserve">"přechodový"  4,0</t>
  </si>
  <si>
    <t>59217031</t>
  </si>
  <si>
    <t>obrubník betonový silniční 1000x150x250mm</t>
  </si>
  <si>
    <t>104</t>
  </si>
  <si>
    <t>59*1,02 "Přepočtené koeficientem množství</t>
  </si>
  <si>
    <t>53</t>
  </si>
  <si>
    <t>59217029</t>
  </si>
  <si>
    <t>obrubník betonový silniční nájezdový 1000x150x150mm</t>
  </si>
  <si>
    <t>106</t>
  </si>
  <si>
    <t>26*1,02 "Přepočtené koeficientem množství</t>
  </si>
  <si>
    <t>59217030</t>
  </si>
  <si>
    <t>obrubník betonový silniční přechodový 1000x150x150-250mm</t>
  </si>
  <si>
    <t>108</t>
  </si>
  <si>
    <t>4*1,02 "Přepočtené koeficientem množství</t>
  </si>
  <si>
    <t>55</t>
  </si>
  <si>
    <t>916132113</t>
  </si>
  <si>
    <t>Osazení obruby z betonové přídlažby s boční opěrou do lože z betonu prostého</t>
  </si>
  <si>
    <t>110</t>
  </si>
  <si>
    <t>59218002</t>
  </si>
  <si>
    <t>krajník betonový silniční 500x250x100mm</t>
  </si>
  <si>
    <t>112</t>
  </si>
  <si>
    <t>89*1,02 "Přepočtené koeficientem množství</t>
  </si>
  <si>
    <t>57</t>
  </si>
  <si>
    <t>916231213</t>
  </si>
  <si>
    <t>Osazení chodníkového obrubníku betonového stojatého s boční opěrou do lože z betonu prostého</t>
  </si>
  <si>
    <t>114</t>
  </si>
  <si>
    <t>59217017</t>
  </si>
  <si>
    <t>obrubník betonový chodníkový 1000x100x250mm</t>
  </si>
  <si>
    <t>116</t>
  </si>
  <si>
    <t>88*1,02 "Přepočtené koeficientem množství</t>
  </si>
  <si>
    <t>59</t>
  </si>
  <si>
    <t>916991121</t>
  </si>
  <si>
    <t>Lože pod obrubníky, krajníky nebo obruby z dlažebních kostek z betonu prostého</t>
  </si>
  <si>
    <t>118</t>
  </si>
  <si>
    <t>89,0*0,55*0,2</t>
  </si>
  <si>
    <t>88,0*0,3*0,1</t>
  </si>
  <si>
    <t>919726123</t>
  </si>
  <si>
    <t>Geotextilie pro ochranu, separaci a filtraci netkaná měrná hm přes 300 do 500 g/m2</t>
  </si>
  <si>
    <t>120</t>
  </si>
  <si>
    <t>61</t>
  </si>
  <si>
    <t>919735112</t>
  </si>
  <si>
    <t>Řezání stávajícího živičného krytu hl přes 50 do 100 mm</t>
  </si>
  <si>
    <t>122</t>
  </si>
  <si>
    <t>997</t>
  </si>
  <si>
    <t>Přesun sutě</t>
  </si>
  <si>
    <t>997221151</t>
  </si>
  <si>
    <t>Vodorovná doprava suti z kusových materiálů stavebním kolečkem do 50 m</t>
  </si>
  <si>
    <t>124</t>
  </si>
  <si>
    <t>manipulace s dlažbou pro předláždění</t>
  </si>
  <si>
    <t>0,78*2</t>
  </si>
  <si>
    <t>63</t>
  </si>
  <si>
    <t>997221159</t>
  </si>
  <si>
    <t>Příplatek za každých dalších 10 m u vodorovné dopravy suti z kusových materiálů stavebním kolečkem</t>
  </si>
  <si>
    <t>126</t>
  </si>
  <si>
    <t>997221551</t>
  </si>
  <si>
    <t>Vodorovná doprava suti ze sypkých materiálů do 1 km</t>
  </si>
  <si>
    <t>128</t>
  </si>
  <si>
    <t>65</t>
  </si>
  <si>
    <t>997221559</t>
  </si>
  <si>
    <t>Příplatek ZKD 1 km u vodorovné dopravy suti ze sypkých materiálů</t>
  </si>
  <si>
    <t>130</t>
  </si>
  <si>
    <t>16,84*19 "Přepočtené koeficientem množství</t>
  </si>
  <si>
    <t>997221611</t>
  </si>
  <si>
    <t>Nakládání suti na dopravní prostředky pro vodorovnou dopravu</t>
  </si>
  <si>
    <t>132</t>
  </si>
  <si>
    <t>67</t>
  </si>
  <si>
    <t>997221645</t>
  </si>
  <si>
    <t>Poplatek za uložení na skládce (skládkovné) odpadu asfaltového bez dehtu kód odpadu 17 03 02</t>
  </si>
  <si>
    <t>134</t>
  </si>
  <si>
    <t>998</t>
  </si>
  <si>
    <t>Přesun hmot</t>
  </si>
  <si>
    <t>998223011</t>
  </si>
  <si>
    <t>Přesun hmot pro pozemní komunikace s krytem dlážděným</t>
  </si>
  <si>
    <t>136</t>
  </si>
  <si>
    <t>VRN</t>
  </si>
  <si>
    <t>Vedlejší rozpočtové náklady</t>
  </si>
  <si>
    <t>VRN1</t>
  </si>
  <si>
    <t>Průzkumné, geodetické a projektové práce</t>
  </si>
  <si>
    <t>69</t>
  </si>
  <si>
    <t>012103000</t>
  </si>
  <si>
    <t>Geodetické práce před výstavbou- vytyčení inženýrských sítí</t>
  </si>
  <si>
    <t>Kč</t>
  </si>
  <si>
    <t>138</t>
  </si>
  <si>
    <t>012303000</t>
  </si>
  <si>
    <t>Geodetické zaměření skutečného stavu</t>
  </si>
  <si>
    <t>140</t>
  </si>
  <si>
    <t>71</t>
  </si>
  <si>
    <t>013254000</t>
  </si>
  <si>
    <t>Dokumentace skutečného provedení stavby</t>
  </si>
  <si>
    <t>142</t>
  </si>
  <si>
    <t>VRN3</t>
  </si>
  <si>
    <t>Zařízení staveniště</t>
  </si>
  <si>
    <t>030001000</t>
  </si>
  <si>
    <t>144</t>
  </si>
  <si>
    <t>VRN7</t>
  </si>
  <si>
    <t>Provozní vlivy</t>
  </si>
  <si>
    <t>73</t>
  </si>
  <si>
    <t>072002000</t>
  </si>
  <si>
    <t xml:space="preserve">Silniční provoz  - dočasné dopravní značení</t>
  </si>
  <si>
    <t>kpl</t>
  </si>
  <si>
    <t>146</t>
  </si>
  <si>
    <t>201 - SO 201 Lávka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</si>
  <si>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</si>
  <si>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</si>
  <si>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</si>
  <si>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</si>
  <si>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</si>
  <si>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</si>
  <si>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</si>
  <si>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789 - Povrchové úpravy ocelových konstrukcí a technologických zařízení</t>
  </si>
  <si>
    <t xml:space="preserve">    VRN2 - Příprava staveniště</t>
  </si>
  <si>
    <t xml:space="preserve">    VRN9 - Ostatní náklady</t>
  </si>
  <si>
    <t>111209111</t>
  </si>
  <si>
    <t>Spálení proutí a klestu</t>
  </si>
  <si>
    <t>111251201</t>
  </si>
  <si>
    <t>Odstranění křovin a stromů průměru kmene do 100 mm i s kořeny sklonu terénu přes 1:5 z celkové plochy do 100 m2 strojně</t>
  </si>
  <si>
    <t>115101202</t>
  </si>
  <si>
    <t>Čerpání vody na dopravní výšku do 10 m průměrný přítok přes 500 do 1 000 l/min</t>
  </si>
  <si>
    <t>hod</t>
  </si>
  <si>
    <t>24*20</t>
  </si>
  <si>
    <t>115101302</t>
  </si>
  <si>
    <t>Pohotovost čerpací soupravy pro dopravní výšku do 10 m přítok přes 500 do 1 000 l/min</t>
  </si>
  <si>
    <t>den</t>
  </si>
  <si>
    <t>131251103</t>
  </si>
  <si>
    <t>Hloubení jam nezapažených v hornině třídy těžitelnosti I skupiny 3 objem do 100 m3 strojně</t>
  </si>
  <si>
    <t>131451103</t>
  </si>
  <si>
    <t>Hloubení jam nezapažených v hornině třídy těžitelnosti II skupiny 5 objem do 100 m3 strojně</t>
  </si>
  <si>
    <t>162301501</t>
  </si>
  <si>
    <t>Vodorovné přemístění křovin do 5 km D kmene do 100 mm</t>
  </si>
  <si>
    <t>174151101</t>
  </si>
  <si>
    <t>Zásyp jam, šachet rýh nebo kolem objektů sypaninou se zhutněním</t>
  </si>
  <si>
    <t>Zakládání</t>
  </si>
  <si>
    <t>212792212</t>
  </si>
  <si>
    <t>Odvodnění mostní opěry - drenážní flexibilní plastové potrubí DN 160</t>
  </si>
  <si>
    <t>212972113</t>
  </si>
  <si>
    <t>Opláštění drenážních trub filtrační textilií DN 160</t>
  </si>
  <si>
    <t>213141111</t>
  </si>
  <si>
    <t>Zřízení vrstvy z geotextilie v rovině nebo ve sklonu do 1:5 š do 3 m</t>
  </si>
  <si>
    <t>12,0*1,0</t>
  </si>
  <si>
    <t>69311067</t>
  </si>
  <si>
    <t>geotextilie netkaná separační, ochranná, filtrační, drenážní PP 250g/m2</t>
  </si>
  <si>
    <t>12*1,1845 "Přepočtené koeficientem množství</t>
  </si>
  <si>
    <t>271542211</t>
  </si>
  <si>
    <t>Podsyp pod základové konstrukce se zhutněním z netříděné štěrkodrtě</t>
  </si>
  <si>
    <t>pod podkl.beton</t>
  </si>
  <si>
    <t>3,46*1,7*0,15*2</t>
  </si>
  <si>
    <t>274311124</t>
  </si>
  <si>
    <t>Základové pasy, prahy, věnce a ostruhy z betonu prostého C 12/15</t>
  </si>
  <si>
    <t>podkl.beton</t>
  </si>
  <si>
    <t>Svislé a kompletní konstrukce</t>
  </si>
  <si>
    <t>327501111</t>
  </si>
  <si>
    <t>Výplň za opěrami a protimrazové klíny z kameniva drceného nebo těženého</t>
  </si>
  <si>
    <t>3,5*4,0*0,5*2</t>
  </si>
  <si>
    <t>334323118</t>
  </si>
  <si>
    <t>Mostní opěry a úložné prahy ze ŽB C 30/37</t>
  </si>
  <si>
    <t>334351112</t>
  </si>
  <si>
    <t>Bednění systémové mostních opěr a úložných prahů z překližek pro ŽB - zřízení</t>
  </si>
  <si>
    <t>334351211</t>
  </si>
  <si>
    <t>Bednění systémové mostních opěr a úložných prahů z překližek - odstranění</t>
  </si>
  <si>
    <t>334361216</t>
  </si>
  <si>
    <t>Výztuž dříků opěr z betonářské oceli 10 505</t>
  </si>
  <si>
    <t>17,300*120*0,001</t>
  </si>
  <si>
    <t>Vodorovné konstrukce</t>
  </si>
  <si>
    <t>451313511</t>
  </si>
  <si>
    <t>Podkladní vrstva z betonu prostého se zvýšenými nároky na prostředí pod dlažbu tl do 100 mm</t>
  </si>
  <si>
    <t>452218142</t>
  </si>
  <si>
    <t>Zajišťovací práh z upraveného lomového kamene na cementovou maltu</t>
  </si>
  <si>
    <t>3,5*0,8*0,6*2</t>
  </si>
  <si>
    <t>465513327</t>
  </si>
  <si>
    <t>Dlažba z lomového kamene na cementovou maltu s vyspárováním tl 300 mm pro hráze</t>
  </si>
  <si>
    <t>Úpravy povrchů, podlahy a osazování výplní</t>
  </si>
  <si>
    <t>628611141.1</t>
  </si>
  <si>
    <t>Nátěr betonu 2x odolný CHRL</t>
  </si>
  <si>
    <t>(2,26+1,3*2)*3,29*2</t>
  </si>
  <si>
    <t>914112111</t>
  </si>
  <si>
    <t>Tabulka s označením evidenčního čísla mostu</t>
  </si>
  <si>
    <t>kus</t>
  </si>
  <si>
    <t>998212111</t>
  </si>
  <si>
    <t>Přesun hmot pro mosty zděné, monolitické betonové nebo ocelové v do 20 m</t>
  </si>
  <si>
    <t>PSV</t>
  </si>
  <si>
    <t>Práce a dodávky PSV</t>
  </si>
  <si>
    <t>711</t>
  </si>
  <si>
    <t>Izolace proti vodě, vlhkosti a plynům</t>
  </si>
  <si>
    <t>711311001</t>
  </si>
  <si>
    <t>Provedení hydroizolace mostovek za studena lakem asfaltovým penetračním</t>
  </si>
  <si>
    <t>(1,7+3,46)*2*1,05</t>
  </si>
  <si>
    <t>(2,26+0,8*2+1,3*2)*3,29</t>
  </si>
  <si>
    <t>2,26*1,69</t>
  </si>
  <si>
    <t>Mezisoučet</t>
  </si>
  <si>
    <t>35,908</t>
  </si>
  <si>
    <t>11163150</t>
  </si>
  <si>
    <t>lak penetrační asfaltový</t>
  </si>
  <si>
    <t>71,816*0,00032 "Přepočtené koeficientem množství</t>
  </si>
  <si>
    <t>711321131</t>
  </si>
  <si>
    <t>Provedení hydroizolace mostovek za horka nátěrem asfaltovým</t>
  </si>
  <si>
    <t>11161332</t>
  </si>
  <si>
    <t>asfalt pro izolaci trub</t>
  </si>
  <si>
    <t>143,632*0,00158 "Přepočtené koeficientem množství</t>
  </si>
  <si>
    <t>711491272</t>
  </si>
  <si>
    <t>Provedení doplňků izolace proti vodě na ploše svislé z textilií vrstva ochranná</t>
  </si>
  <si>
    <t>69311198</t>
  </si>
  <si>
    <t>geotextilie netkaná separační, ochranná, filtrační, drenážní PES(70%)+PP(30%) 250g/m2</t>
  </si>
  <si>
    <t>71,816*1,05 "Přepočtené koeficientem množství</t>
  </si>
  <si>
    <t>998711201</t>
  </si>
  <si>
    <t>Přesun hmot procentní pro izolace proti vodě, vlhkosti a plynům v objektech v do 6 m</t>
  </si>
  <si>
    <t>%</t>
  </si>
  <si>
    <t>767</t>
  </si>
  <si>
    <t>Konstrukce zámečnické</t>
  </si>
  <si>
    <t>767995114</t>
  </si>
  <si>
    <t>Montáž atypických zámečnických konstrukcí hm přes 20 do 50 kg</t>
  </si>
  <si>
    <t>kotvení lávky</t>
  </si>
  <si>
    <t>30,0</t>
  </si>
  <si>
    <t>55311</t>
  </si>
  <si>
    <t>zámečnické konstrukce</t>
  </si>
  <si>
    <t>767995117</t>
  </si>
  <si>
    <t>Montáž atypických zámečnických konstrukcí hm přes 250 do 500 kg</t>
  </si>
  <si>
    <t>montáž lávka a zábradlí</t>
  </si>
  <si>
    <t>2748,6</t>
  </si>
  <si>
    <t>998767201</t>
  </si>
  <si>
    <t>Přesun hmot procentní pro zámečnické konstrukce v objektech v do 6 m</t>
  </si>
  <si>
    <t>789</t>
  </si>
  <si>
    <t>Povrchové úpravy ocelových konstrukcí a technologických zařízení</t>
  </si>
  <si>
    <t>789222522</t>
  </si>
  <si>
    <t>Otryskání abrazivem ze strusky ocelových kcí třídy II stupeň zarezavění B stupeň přípravy Sa 2 1/2</t>
  </si>
  <si>
    <t>2748,6*54*0,001</t>
  </si>
  <si>
    <t>30*84*0,001</t>
  </si>
  <si>
    <t>789421532</t>
  </si>
  <si>
    <t>Žárové stříkání ocelových konstrukcí třídy II ZnAl 100 μm</t>
  </si>
  <si>
    <t>VRN2</t>
  </si>
  <si>
    <t>Příprava staveniště</t>
  </si>
  <si>
    <t>024003005</t>
  </si>
  <si>
    <t>Slov ryb</t>
  </si>
  <si>
    <t>VRN9</t>
  </si>
  <si>
    <t>Ostatní náklady</t>
  </si>
  <si>
    <t>0917040R1</t>
  </si>
  <si>
    <t>Hlavní prohlídka mostu</t>
  </si>
  <si>
    <t>0917040R2</t>
  </si>
  <si>
    <t>Mostní list</t>
  </si>
  <si>
    <t>301 - Oplocení,kanalizační přípojka</t>
  </si>
  <si>
    <t xml:space="preserve">    8 - Trubní vedení</t>
  </si>
  <si>
    <t>132255101</t>
  </si>
  <si>
    <t>Hloubení rýh zapažených š do 800 mm v hornině třídy těžitelnosti I skupiny 3 objem do 20 m3 strojně v omezeném prostoru</t>
  </si>
  <si>
    <t>132355101</t>
  </si>
  <si>
    <t>Hloubení rýh zapažených š do 800 mm v hornině třídy těžitelnosti II skupiny 4 objem do 20 m3 strojně v omezeném prostoru</t>
  </si>
  <si>
    <t>133255101</t>
  </si>
  <si>
    <t>Hloubení šachet zapažených v hornině třídy těžitelnosti I skupiny 3 objem do 20 m3 v omezeném prostoru</t>
  </si>
  <si>
    <t>133355101</t>
  </si>
  <si>
    <t>Hloubení šachet zapažených v hornině třídy těžitelnosti II skupiny 4 objem do 20 m3 v omezeném prostoru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</si>
  <si>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</si>
  <si>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</si>
  <si>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</si>
  <si>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</si>
  <si>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151101201</t>
  </si>
  <si>
    <t>Zřízení příložného pažení stěn výkopu hl do 4 m</t>
  </si>
  <si>
    <t>2,4*4*1,0</t>
  </si>
  <si>
    <t>151101211</t>
  </si>
  <si>
    <t>Odstranění příložného pažení stěn hl do 4 m</t>
  </si>
  <si>
    <t>58331200</t>
  </si>
  <si>
    <t>štěrkopísek netříděný</t>
  </si>
  <si>
    <t>6,71*2 "Přepočtené koeficientem množství</t>
  </si>
  <si>
    <t>175151101</t>
  </si>
  <si>
    <t>Obsypání potrubí strojně sypaninou bez prohození, uloženou do 3 m</t>
  </si>
  <si>
    <t>0,6*0,45*5,0</t>
  </si>
  <si>
    <t>58337331</t>
  </si>
  <si>
    <t>štěrkopísek frakce 0/22</t>
  </si>
  <si>
    <t>1,35*2 "Přepočtené koeficientem množství</t>
  </si>
  <si>
    <t>3481711R01</t>
  </si>
  <si>
    <t>Montáž + dodávka prefabrikované oplocení výšky 2,0 m , s betonovými sloupky, pohledovou prefa podezdívkou 500 mm a plnou výplní polí z plechových hliníkových lamel vč.ukotvení sloupků,zemních prací a všech doplňků</t>
  </si>
  <si>
    <t>359901211</t>
  </si>
  <si>
    <t>Monitoring stoky jakékoli výšky na nové kanalizaci</t>
  </si>
  <si>
    <t>451572111</t>
  </si>
  <si>
    <t>Lože pod potrubí otevřený výkop z kameniva drobného těženého</t>
  </si>
  <si>
    <t>0,6*0,1*5,0</t>
  </si>
  <si>
    <t>452112112</t>
  </si>
  <si>
    <t>Osazení betonových prstenců nebo rámů v do 100 mm</t>
  </si>
  <si>
    <t>59224187</t>
  </si>
  <si>
    <t>prstenec šachtový vyrovnávací betonový 625x120x100mm</t>
  </si>
  <si>
    <t>Trubní vedení</t>
  </si>
  <si>
    <t>871315221</t>
  </si>
  <si>
    <t>Kanalizační potrubí z tvrdého PVC jednovrstvé tuhost třídy SN8 DN 160</t>
  </si>
  <si>
    <t>894211111</t>
  </si>
  <si>
    <t>Šachty kanalizační kruhové z prostého betonu na potrubí DN 200 dno beton tř. C 25/30</t>
  </si>
  <si>
    <t>894410302</t>
  </si>
  <si>
    <t>Osazení betonových dílců pro kanalizační šachty DN 1000 deska zákrytová</t>
  </si>
  <si>
    <t>59225782</t>
  </si>
  <si>
    <t>deska betonová zákrytová na skruž půlená 130x7,5cm</t>
  </si>
  <si>
    <t>961055111</t>
  </si>
  <si>
    <t>Bourání základů ze ŽB</t>
  </si>
  <si>
    <t>oplocení</t>
  </si>
  <si>
    <t>26,0*0,5*0,6</t>
  </si>
  <si>
    <t>962042321</t>
  </si>
  <si>
    <t>Bourání zdiva nadzákladového z betonu prostého přes 1 m3</t>
  </si>
  <si>
    <t>podezdívka oplocení obložená cihelnými pásky</t>
  </si>
  <si>
    <t>26,0*0,3*0,8</t>
  </si>
  <si>
    <t>krycí deska obložená cihel.pásky</t>
  </si>
  <si>
    <t>26*0,5*0,1</t>
  </si>
  <si>
    <t>966003818</t>
  </si>
  <si>
    <t>Rozebrání oplocení s příčníky a ocelovými sloupky z prken a latí</t>
  </si>
  <si>
    <t>966071721</t>
  </si>
  <si>
    <t>Bourání sloupků a vzpěr plotových ocelových do 2,5 m odřezáním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</si>
  <si>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</si>
  <si>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</si>
  <si>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</si>
  <si>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</si>
  <si>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36,972*19 "Přepočtené koeficientem množství</t>
  </si>
  <si>
    <t>997013631</t>
  </si>
  <si>
    <t>Poplatek za uložení na skládce (skládkovné) stavebního odpadu směsného kód odpadu 17 09 04</t>
  </si>
  <si>
    <t>998276101</t>
  </si>
  <si>
    <t>Přesun hmot pro trubní vedení z trub z plastických hmot otevřený výkop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</si>
</sst>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Zadrapa10721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Propojovací chodník Hrachovec,Valašské Meziříčí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Valašské Meziříčí_x0009__x0009__x0009__x0009__x0009__x0009__x0009_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5. 10. 2022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Valašské Meziříčí_x0009__x0009__x0009__x0009__x0009__x0009__x0009__x0009__x0009_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LZ-PROJEKT plus s.r.o._x0009__x0009__x0009__x0009__x0009__x0009__x0009__x0009__x0009_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'101 - SO 101 Chodník'!J30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'101 - SO 101 Chodník'!P126</f>
        <v>0</v>
      </c>
      <c r="AV95" s="129">
        <f>'101 - SO 101 Chodník'!J33</f>
        <v>0</v>
      </c>
      <c r="AW95" s="129">
        <f>'101 - SO 101 Chodník'!J34</f>
        <v>0</v>
      </c>
      <c r="AX95" s="129">
        <f>'101 - SO 101 Chodník'!J35</f>
        <v>0</v>
      </c>
      <c r="AY95" s="129">
        <f>'101 - SO 101 Chodník'!J36</f>
        <v>0</v>
      </c>
      <c r="AZ95" s="129">
        <f>'101 - SO 101 Chodník'!F33</f>
        <v>0</v>
      </c>
      <c r="BA95" s="129">
        <f>'101 - SO 101 Chodník'!F34</f>
        <v>0</v>
      </c>
      <c r="BB95" s="129">
        <f>'101 - SO 101 Chodník'!F35</f>
        <v>0</v>
      </c>
      <c r="BC95" s="129">
        <f>'101 - SO 101 Chodník'!F36</f>
        <v>0</v>
      </c>
      <c r="BD95" s="131">
        <f>'101 - SO 101 Chodník'!F37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'201 - SO 201 Lávka'!J30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'201 - SO 201 Lávka'!P133</f>
        <v>0</v>
      </c>
      <c r="AV96" s="129">
        <f>'201 - SO 201 Lávka'!J33</f>
        <v>0</v>
      </c>
      <c r="AW96" s="129">
        <f>'201 - SO 201 Lávka'!J34</f>
        <v>0</v>
      </c>
      <c r="AX96" s="129">
        <f>'201 - SO 201 Lávka'!J35</f>
        <v>0</v>
      </c>
      <c r="AY96" s="129">
        <f>'201 - SO 201 Lávka'!J36</f>
        <v>0</v>
      </c>
      <c r="AZ96" s="129">
        <f>'201 - SO 201 Lávka'!F33</f>
        <v>0</v>
      </c>
      <c r="BA96" s="129">
        <f>'201 - SO 201 Lávka'!F34</f>
        <v>0</v>
      </c>
      <c r="BB96" s="129">
        <f>'201 - SO 201 Lávka'!F35</f>
        <v>0</v>
      </c>
      <c r="BC96" s="129">
        <f>'201 - SO 201 Lávka'!F36</f>
        <v>0</v>
      </c>
      <c r="BD96" s="131">
        <f>'201 - SO 201 Lávka'!F37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'301 - Oplocení,kanalizačn...'!J30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'301 - Oplocení,kanalizačn...'!P128</f>
        <v>0</v>
      </c>
      <c r="AV97" s="134">
        <f>'301 - Oplocení,kanalizačn...'!J33</f>
        <v>0</v>
      </c>
      <c r="AW97" s="134">
        <f>'301 - Oplocení,kanalizačn...'!J34</f>
        <v>0</v>
      </c>
      <c r="AX97" s="134">
        <f>'301 - Oplocení,kanalizačn...'!J35</f>
        <v>0</v>
      </c>
      <c r="AY97" s="134">
        <f>'301 - Oplocení,kanalizačn...'!J36</f>
        <v>0</v>
      </c>
      <c r="AZ97" s="134">
        <f>'301 - Oplocení,kanalizačn...'!F33</f>
        <v>0</v>
      </c>
      <c r="BA97" s="134">
        <f>'301 - Oplocení,kanalizačn...'!F34</f>
        <v>0</v>
      </c>
      <c r="BB97" s="134">
        <f>'301 - Oplocení,kanalizačn...'!F35</f>
        <v>0</v>
      </c>
      <c r="BC97" s="134">
        <f>'301 - Oplocení,kanalizačn...'!F36</f>
        <v>0</v>
      </c>
      <c r="BD97" s="136">
        <f>'301 - Oplocení,kanalizačn...'!F37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BtS6JVXiuv2JFgaoRV/oI+MFXFmexzMedWRy5iWHbf6om5uP2oRAPJc2Rh5dxBPlY4yNyrs7QbK/S6qJvGhYTQ==" hashValue="HGR9jkFqofuvuHjhH1/9pptKKqQWIlVJvePoHWTKF4SfKM7ewzpPBmc+uhkXyAcu1p6R3Yb9Mm2jL9oohSWxZ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01 - SO 101 Chodník'!C2" display="/"/>
    <hyperlink ref="A96" location="'201 - SO 201 Lávka'!C2" display="/"/>
    <hyperlink ref="A97" location="'301 - Oplocení,kanalizač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Propojovací chodník Hrachovec,Valašské Meziříčí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ROUND((SUM(BE126:BE270)),  2)</f>
        <v>0</v>
      </c>
      <c r="G33" s="39"/>
      <c r="H33" s="39"/>
      <c r="I33" s="156">
        <v>0.20999999999999999</v>
      </c>
      <c r="J33" s="155">
        <f>ROUND(((SUM(BE126:BE270))*I33),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ROUND((SUM(BF126:BF270)),  2)</f>
        <v>0</v>
      </c>
      <c r="G34" s="39"/>
      <c r="H34" s="39"/>
      <c r="I34" s="156">
        <v>0.14999999999999999</v>
      </c>
      <c r="J34" s="155">
        <f>ROUND(((SUM(BF126:BF270))*I34),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ROUND((SUM(BG126:BG270)),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ROUND((SUM(BH126:BH270)),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ROUND((SUM(BI126:BI270)),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Propojovací chodník Hrachovec,Valašské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101 - SO 101 Chodník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Meziříčí_x0009__x0009__x0009__x0009__x0009__x0009__x0009_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Valašské Meziříčí_x0009__x0009__x0009__x0009__x0009__x0009__x0009__x0009__x0009_</v>
      </c>
      <c r="G91" s="41"/>
      <c r="H91" s="41"/>
      <c r="I91" s="33" t="s">
        <v>30</v>
      </c>
      <c r="J91" s="37" t="str">
        <f>E21</f>
        <v>LZ-PROJEKT plus s.r.o._x0009__x0009__x0009__x0009__x0009__x0009__x0009__x0009__x0009_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J172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J219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J248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J260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107</v>
      </c>
      <c r="E103" s="183"/>
      <c r="F103" s="183"/>
      <c r="G103" s="183"/>
      <c r="H103" s="183"/>
      <c r="I103" s="183"/>
      <c r="J103" s="184">
        <f>J262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J263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J267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J269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Propojovací chodník Hrachovec,Valašské Meziříčí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94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101 - SO 101 Chodník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Valašské Meziříčí_x0009__x0009__x0009__x0009__x0009__x0009__x0009_</v>
      </c>
      <c r="G120" s="41"/>
      <c r="H120" s="41"/>
      <c r="I120" s="33" t="s">
        <v>22</v>
      </c>
      <c r="J120" s="80" t="str">
        <f>IF(J12="","",J12)</f>
        <v>5. 10. 2022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Město Valašské Meziříčí_x0009__x0009__x0009__x0009__x0009__x0009__x0009__x0009__x0009_</v>
      </c>
      <c r="G122" s="41"/>
      <c r="H122" s="41"/>
      <c r="I122" s="33" t="s">
        <v>30</v>
      </c>
      <c r="J122" s="37" t="str">
        <f>E21</f>
        <v>LZ-PROJEKT plus s.r.o._x0009__x0009__x0009__x0009__x0009__x0009__x0009__x0009__x0009_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Fajfrová Irena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112</v>
      </c>
      <c r="D125" s="195" t="s">
        <v>61</v>
      </c>
      <c r="E125" s="195" t="s">
        <v>57</v>
      </c>
      <c r="F125" s="195" t="s">
        <v>58</v>
      </c>
      <c r="G125" s="195" t="s">
        <v>113</v>
      </c>
      <c r="H125" s="195" t="s">
        <v>114</v>
      </c>
      <c r="I125" s="195" t="s">
        <v>115</v>
      </c>
      <c r="J125" s="195" t="s">
        <v>98</v>
      </c>
      <c r="K125" s="196" t="s">
        <v>116</v>
      </c>
      <c r="L125" s="197"/>
      <c r="M125" s="101" t="s">
        <v>1</v>
      </c>
      <c r="N125" s="102" t="s">
        <v>40</v>
      </c>
      <c r="O125" s="102" t="s">
        <v>117</v>
      </c>
      <c r="P125" s="102" t="s">
        <v>118</v>
      </c>
      <c r="Q125" s="102" t="s">
        <v>119</v>
      </c>
      <c r="R125" s="102" t="s">
        <v>120</v>
      </c>
      <c r="S125" s="102" t="s">
        <v>121</v>
      </c>
      <c r="T125" s="103" t="s">
        <v>122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123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P127+P262</f>
        <v>0</v>
      </c>
      <c r="Q126" s="105"/>
      <c r="R126" s="200">
        <f>R127+R262</f>
        <v>0</v>
      </c>
      <c r="S126" s="105"/>
      <c r="T126" s="201">
        <f>T127+T262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100</v>
      </c>
      <c r="BK126" s="202">
        <f>BK127+BK262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124</v>
      </c>
      <c r="F127" s="206" t="s">
        <v>125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P128+P172+P219+P248+P260</f>
        <v>0</v>
      </c>
      <c r="Q127" s="211"/>
      <c r="R127" s="212">
        <f>R128+R172+R219+R248+R260</f>
        <v>0</v>
      </c>
      <c r="S127" s="211"/>
      <c r="T127" s="213">
        <f>T128+T172+T219+T248+T260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126</v>
      </c>
      <c r="BK127" s="216">
        <f>BK128+BK172+BK219+BK248+BK260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127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SUM(P129:P171)</f>
        <v>0</v>
      </c>
      <c r="Q128" s="211"/>
      <c r="R128" s="212">
        <f>SUM(R129:R171)</f>
        <v>0</v>
      </c>
      <c r="S128" s="211"/>
      <c r="T128" s="213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126</v>
      </c>
      <c r="BK128" s="216">
        <f>SUM(BK129:BK171)</f>
        <v>0</v>
      </c>
    </row>
    <row r="129" s="2" customFormat="1" ht="24.15" customHeight="1">
      <c r="A129" s="39"/>
      <c r="B129" s="40"/>
      <c r="C129" s="219" t="s">
        <v>84</v>
      </c>
      <c r="D129" s="219" t="s">
        <v>128</v>
      </c>
      <c r="E129" s="220" t="s">
        <v>129</v>
      </c>
      <c r="F129" s="221" t="s">
        <v>130</v>
      </c>
      <c r="G129" s="222" t="s">
        <v>131</v>
      </c>
      <c r="H129" s="223">
        <v>3</v>
      </c>
      <c r="I129" s="224"/>
      <c r="J129" s="225">
        <f>ROUND(I129*H129,2)</f>
        <v>0</v>
      </c>
      <c r="K129" s="221" t="s">
        <v>132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133</v>
      </c>
      <c r="AT129" s="230" t="s">
        <v>128</v>
      </c>
      <c r="AU129" s="230" t="s">
        <v>86</v>
      </c>
      <c r="AY129" s="18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133</v>
      </c>
      <c r="BM129" s="230" t="s">
        <v>86</v>
      </c>
    </row>
    <row r="130" s="13" customFormat="1">
      <c r="A130" s="13"/>
      <c r="B130" s="232"/>
      <c r="C130" s="233"/>
      <c r="D130" s="234" t="s">
        <v>134</v>
      </c>
      <c r="E130" s="235" t="s">
        <v>1</v>
      </c>
      <c r="F130" s="236" t="s">
        <v>135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134</v>
      </c>
      <c r="AU130" s="242" t="s">
        <v>86</v>
      </c>
      <c r="AV130" s="13" t="s">
        <v>84</v>
      </c>
      <c r="AW130" s="13" t="s">
        <v>32</v>
      </c>
      <c r="AX130" s="13" t="s">
        <v>76</v>
      </c>
      <c r="AY130" s="242" t="s">
        <v>126</v>
      </c>
    </row>
    <row r="131" s="14" customFormat="1">
      <c r="A131" s="14"/>
      <c r="B131" s="243"/>
      <c r="C131" s="244"/>
      <c r="D131" s="234" t="s">
        <v>134</v>
      </c>
      <c r="E131" s="245" t="s">
        <v>1</v>
      </c>
      <c r="F131" s="246" t="s">
        <v>136</v>
      </c>
      <c r="G131" s="244"/>
      <c r="H131" s="247">
        <v>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134</v>
      </c>
      <c r="AU131" s="253" t="s">
        <v>86</v>
      </c>
      <c r="AV131" s="14" t="s">
        <v>86</v>
      </c>
      <c r="AW131" s="14" t="s">
        <v>32</v>
      </c>
      <c r="AX131" s="14" t="s">
        <v>76</v>
      </c>
      <c r="AY131" s="253" t="s">
        <v>126</v>
      </c>
    </row>
    <row r="132" s="15" customFormat="1">
      <c r="A132" s="15"/>
      <c r="B132" s="254"/>
      <c r="C132" s="255"/>
      <c r="D132" s="234" t="s">
        <v>134</v>
      </c>
      <c r="E132" s="256" t="s">
        <v>1</v>
      </c>
      <c r="F132" s="257" t="s">
        <v>137</v>
      </c>
      <c r="G132" s="255"/>
      <c r="H132" s="258">
        <v>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134</v>
      </c>
      <c r="AU132" s="264" t="s">
        <v>86</v>
      </c>
      <c r="AV132" s="15" t="s">
        <v>133</v>
      </c>
      <c r="AW132" s="15" t="s">
        <v>32</v>
      </c>
      <c r="AX132" s="15" t="s">
        <v>84</v>
      </c>
      <c r="AY132" s="264" t="s">
        <v>126</v>
      </c>
    </row>
    <row r="133" s="2" customFormat="1" ht="24.15" customHeight="1">
      <c r="A133" s="39"/>
      <c r="B133" s="40"/>
      <c r="C133" s="219" t="s">
        <v>86</v>
      </c>
      <c r="D133" s="219" t="s">
        <v>128</v>
      </c>
      <c r="E133" s="220" t="s">
        <v>138</v>
      </c>
      <c r="F133" s="221" t="s">
        <v>139</v>
      </c>
      <c r="G133" s="222" t="s">
        <v>131</v>
      </c>
      <c r="H133" s="223">
        <v>3</v>
      </c>
      <c r="I133" s="224"/>
      <c r="J133" s="225">
        <f>ROUND(I133*H133,2)</f>
        <v>0</v>
      </c>
      <c r="K133" s="221" t="s">
        <v>132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133</v>
      </c>
      <c r="AT133" s="230" t="s">
        <v>128</v>
      </c>
      <c r="AU133" s="230" t="s">
        <v>86</v>
      </c>
      <c r="AY133" s="18" t="s">
        <v>126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133</v>
      </c>
      <c r="BM133" s="230" t="s">
        <v>133</v>
      </c>
    </row>
    <row r="134" s="2" customFormat="1" ht="24.15" customHeight="1">
      <c r="A134" s="39"/>
      <c r="B134" s="40"/>
      <c r="C134" s="219" t="s">
        <v>140</v>
      </c>
      <c r="D134" s="219" t="s">
        <v>128</v>
      </c>
      <c r="E134" s="220" t="s">
        <v>141</v>
      </c>
      <c r="F134" s="221" t="s">
        <v>142</v>
      </c>
      <c r="G134" s="222" t="s">
        <v>131</v>
      </c>
      <c r="H134" s="223">
        <v>67</v>
      </c>
      <c r="I134" s="224"/>
      <c r="J134" s="225">
        <f>ROUND(I134*H134,2)</f>
        <v>0</v>
      </c>
      <c r="K134" s="221" t="s">
        <v>132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133</v>
      </c>
      <c r="AT134" s="230" t="s">
        <v>128</v>
      </c>
      <c r="AU134" s="230" t="s">
        <v>86</v>
      </c>
      <c r="AY134" s="18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133</v>
      </c>
      <c r="BM134" s="230" t="s">
        <v>143</v>
      </c>
    </row>
    <row r="135" s="2" customFormat="1" ht="24.15" customHeight="1">
      <c r="A135" s="39"/>
      <c r="B135" s="40"/>
      <c r="C135" s="219" t="s">
        <v>133</v>
      </c>
      <c r="D135" s="219" t="s">
        <v>128</v>
      </c>
      <c r="E135" s="220" t="s">
        <v>144</v>
      </c>
      <c r="F135" s="221" t="s">
        <v>145</v>
      </c>
      <c r="G135" s="222" t="s">
        <v>146</v>
      </c>
      <c r="H135" s="223">
        <v>80</v>
      </c>
      <c r="I135" s="224"/>
      <c r="J135" s="225">
        <f>ROUND(I135*H135,2)</f>
        <v>0</v>
      </c>
      <c r="K135" s="221" t="s">
        <v>132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133</v>
      </c>
      <c r="AT135" s="230" t="s">
        <v>128</v>
      </c>
      <c r="AU135" s="230" t="s">
        <v>86</v>
      </c>
      <c r="AY135" s="18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133</v>
      </c>
      <c r="BM135" s="230" t="s">
        <v>147</v>
      </c>
    </row>
    <row r="136" s="2" customFormat="1" ht="24.15" customHeight="1">
      <c r="A136" s="39"/>
      <c r="B136" s="40"/>
      <c r="C136" s="219" t="s">
        <v>148</v>
      </c>
      <c r="D136" s="219" t="s">
        <v>128</v>
      </c>
      <c r="E136" s="220" t="s">
        <v>149</v>
      </c>
      <c r="F136" s="221" t="s">
        <v>150</v>
      </c>
      <c r="G136" s="222" t="s">
        <v>146</v>
      </c>
      <c r="H136" s="223">
        <v>80</v>
      </c>
      <c r="I136" s="224"/>
      <c r="J136" s="225">
        <f>ROUND(I136*H136,2)</f>
        <v>0</v>
      </c>
      <c r="K136" s="221" t="s">
        <v>132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133</v>
      </c>
      <c r="AT136" s="230" t="s">
        <v>128</v>
      </c>
      <c r="AU136" s="230" t="s">
        <v>86</v>
      </c>
      <c r="AY136" s="18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133</v>
      </c>
      <c r="BM136" s="230" t="s">
        <v>151</v>
      </c>
    </row>
    <row r="137" s="2" customFormat="1" ht="24.15" customHeight="1">
      <c r="A137" s="39"/>
      <c r="B137" s="40"/>
      <c r="C137" s="219" t="s">
        <v>143</v>
      </c>
      <c r="D137" s="219" t="s">
        <v>128</v>
      </c>
      <c r="E137" s="220" t="s">
        <v>152</v>
      </c>
      <c r="F137" s="221" t="s">
        <v>153</v>
      </c>
      <c r="G137" s="222" t="s">
        <v>131</v>
      </c>
      <c r="H137" s="223">
        <v>78</v>
      </c>
      <c r="I137" s="224"/>
      <c r="J137" s="225">
        <f>ROUND(I137*H137,2)</f>
        <v>0</v>
      </c>
      <c r="K137" s="221" t="s">
        <v>132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133</v>
      </c>
      <c r="AT137" s="230" t="s">
        <v>128</v>
      </c>
      <c r="AU137" s="230" t="s">
        <v>86</v>
      </c>
      <c r="AY137" s="18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133</v>
      </c>
      <c r="BM137" s="230" t="s">
        <v>154</v>
      </c>
    </row>
    <row r="138" s="14" customFormat="1">
      <c r="A138" s="14"/>
      <c r="B138" s="243"/>
      <c r="C138" s="244"/>
      <c r="D138" s="234" t="s">
        <v>134</v>
      </c>
      <c r="E138" s="245" t="s">
        <v>1</v>
      </c>
      <c r="F138" s="246" t="s">
        <v>155</v>
      </c>
      <c r="G138" s="244"/>
      <c r="H138" s="247">
        <v>78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134</v>
      </c>
      <c r="AU138" s="253" t="s">
        <v>86</v>
      </c>
      <c r="AV138" s="14" t="s">
        <v>86</v>
      </c>
      <c r="AW138" s="14" t="s">
        <v>32</v>
      </c>
      <c r="AX138" s="14" t="s">
        <v>76</v>
      </c>
      <c r="AY138" s="253" t="s">
        <v>126</v>
      </c>
    </row>
    <row r="139" s="15" customFormat="1">
      <c r="A139" s="15"/>
      <c r="B139" s="254"/>
      <c r="C139" s="255"/>
      <c r="D139" s="234" t="s">
        <v>134</v>
      </c>
      <c r="E139" s="256" t="s">
        <v>1</v>
      </c>
      <c r="F139" s="257" t="s">
        <v>137</v>
      </c>
      <c r="G139" s="255"/>
      <c r="H139" s="258">
        <v>78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134</v>
      </c>
      <c r="AU139" s="264" t="s">
        <v>86</v>
      </c>
      <c r="AV139" s="15" t="s">
        <v>133</v>
      </c>
      <c r="AW139" s="15" t="s">
        <v>32</v>
      </c>
      <c r="AX139" s="15" t="s">
        <v>84</v>
      </c>
      <c r="AY139" s="264" t="s">
        <v>126</v>
      </c>
    </row>
    <row r="140" s="2" customFormat="1" ht="37.8" customHeight="1">
      <c r="A140" s="39"/>
      <c r="B140" s="40"/>
      <c r="C140" s="219" t="s">
        <v>156</v>
      </c>
      <c r="D140" s="219" t="s">
        <v>128</v>
      </c>
      <c r="E140" s="220" t="s">
        <v>157</v>
      </c>
      <c r="F140" s="221" t="s">
        <v>158</v>
      </c>
      <c r="G140" s="222" t="s">
        <v>159</v>
      </c>
      <c r="H140" s="223">
        <v>20.5</v>
      </c>
      <c r="I140" s="224"/>
      <c r="J140" s="225">
        <f>ROUND(I140*H140,2)</f>
        <v>0</v>
      </c>
      <c r="K140" s="221" t="s">
        <v>132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133</v>
      </c>
      <c r="AT140" s="230" t="s">
        <v>128</v>
      </c>
      <c r="AU140" s="230" t="s">
        <v>86</v>
      </c>
      <c r="AY140" s="18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133</v>
      </c>
      <c r="BM140" s="230" t="s">
        <v>160</v>
      </c>
    </row>
    <row r="141" s="2" customFormat="1" ht="37.8" customHeight="1">
      <c r="A141" s="39"/>
      <c r="B141" s="40"/>
      <c r="C141" s="219" t="s">
        <v>147</v>
      </c>
      <c r="D141" s="219" t="s">
        <v>128</v>
      </c>
      <c r="E141" s="220" t="s">
        <v>161</v>
      </c>
      <c r="F141" s="221" t="s">
        <v>162</v>
      </c>
      <c r="G141" s="222" t="s">
        <v>159</v>
      </c>
      <c r="H141" s="223">
        <v>20.5</v>
      </c>
      <c r="I141" s="224"/>
      <c r="J141" s="225">
        <f>ROUND(I141*H141,2)</f>
        <v>0</v>
      </c>
      <c r="K141" s="221" t="s">
        <v>132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133</v>
      </c>
      <c r="AT141" s="230" t="s">
        <v>128</v>
      </c>
      <c r="AU141" s="230" t="s">
        <v>86</v>
      </c>
      <c r="AY141" s="18" t="s">
        <v>126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133</v>
      </c>
      <c r="BM141" s="230" t="s">
        <v>163</v>
      </c>
    </row>
    <row r="142" s="2" customFormat="1" ht="33" customHeight="1">
      <c r="A142" s="39"/>
      <c r="B142" s="40"/>
      <c r="C142" s="219" t="s">
        <v>164</v>
      </c>
      <c r="D142" s="219" t="s">
        <v>128</v>
      </c>
      <c r="E142" s="220" t="s">
        <v>165</v>
      </c>
      <c r="F142" s="221" t="s">
        <v>166</v>
      </c>
      <c r="G142" s="222" t="s">
        <v>159</v>
      </c>
      <c r="H142" s="223">
        <v>5.3399999999999999</v>
      </c>
      <c r="I142" s="224"/>
      <c r="J142" s="225">
        <f>ROUND(I142*H142,2)</f>
        <v>0</v>
      </c>
      <c r="K142" s="221" t="s">
        <v>132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133</v>
      </c>
      <c r="AT142" s="230" t="s">
        <v>128</v>
      </c>
      <c r="AU142" s="230" t="s">
        <v>86</v>
      </c>
      <c r="AY142" s="18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133</v>
      </c>
      <c r="BM142" s="230" t="s">
        <v>167</v>
      </c>
    </row>
    <row r="143" s="2" customFormat="1" ht="33" customHeight="1">
      <c r="A143" s="39"/>
      <c r="B143" s="40"/>
      <c r="C143" s="219" t="s">
        <v>151</v>
      </c>
      <c r="D143" s="219" t="s">
        <v>128</v>
      </c>
      <c r="E143" s="220" t="s">
        <v>168</v>
      </c>
      <c r="F143" s="221" t="s">
        <v>169</v>
      </c>
      <c r="G143" s="222" t="s">
        <v>159</v>
      </c>
      <c r="H143" s="223">
        <v>5.3399999999999999</v>
      </c>
      <c r="I143" s="224"/>
      <c r="J143" s="225">
        <f>ROUND(I143*H143,2)</f>
        <v>0</v>
      </c>
      <c r="K143" s="221" t="s">
        <v>132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133</v>
      </c>
      <c r="AT143" s="230" t="s">
        <v>128</v>
      </c>
      <c r="AU143" s="230" t="s">
        <v>86</v>
      </c>
      <c r="AY143" s="18" t="s">
        <v>126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133</v>
      </c>
      <c r="BM143" s="230" t="s">
        <v>170</v>
      </c>
    </row>
    <row r="144" s="2" customFormat="1" ht="37.8" customHeight="1">
      <c r="A144" s="39"/>
      <c r="B144" s="40"/>
      <c r="C144" s="219" t="s">
        <v>171</v>
      </c>
      <c r="D144" s="219" t="s">
        <v>128</v>
      </c>
      <c r="E144" s="220" t="s">
        <v>172</v>
      </c>
      <c r="F144" s="221" t="s">
        <v>173</v>
      </c>
      <c r="G144" s="222" t="s">
        <v>159</v>
      </c>
      <c r="H144" s="223">
        <v>18.5</v>
      </c>
      <c r="I144" s="224"/>
      <c r="J144" s="225">
        <f>ROUND(I144*H144,2)</f>
        <v>0</v>
      </c>
      <c r="K144" s="221" t="s">
        <v>132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133</v>
      </c>
      <c r="AT144" s="230" t="s">
        <v>128</v>
      </c>
      <c r="AU144" s="230" t="s">
        <v>86</v>
      </c>
      <c r="AY144" s="18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133</v>
      </c>
      <c r="BM144" s="230" t="s">
        <v>174</v>
      </c>
    </row>
    <row r="145" s="2" customFormat="1" ht="37.8" customHeight="1">
      <c r="A145" s="39"/>
      <c r="B145" s="40"/>
      <c r="C145" s="219" t="s">
        <v>154</v>
      </c>
      <c r="D145" s="219" t="s">
        <v>128</v>
      </c>
      <c r="E145" s="220" t="s">
        <v>175</v>
      </c>
      <c r="F145" s="221" t="s">
        <v>176</v>
      </c>
      <c r="G145" s="222" t="s">
        <v>159</v>
      </c>
      <c r="H145" s="223">
        <v>2</v>
      </c>
      <c r="I145" s="224"/>
      <c r="J145" s="225">
        <f>ROUND(I145*H145,2)</f>
        <v>0</v>
      </c>
      <c r="K145" s="221" t="s">
        <v>132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133</v>
      </c>
      <c r="AT145" s="230" t="s">
        <v>128</v>
      </c>
      <c r="AU145" s="230" t="s">
        <v>86</v>
      </c>
      <c r="AY145" s="18" t="s">
        <v>126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133</v>
      </c>
      <c r="BM145" s="230" t="s">
        <v>177</v>
      </c>
    </row>
    <row r="146" s="2" customFormat="1" ht="37.8" customHeight="1">
      <c r="A146" s="39"/>
      <c r="B146" s="40"/>
      <c r="C146" s="219" t="s">
        <v>178</v>
      </c>
      <c r="D146" s="219" t="s">
        <v>128</v>
      </c>
      <c r="E146" s="220" t="s">
        <v>179</v>
      </c>
      <c r="F146" s="221" t="s">
        <v>180</v>
      </c>
      <c r="G146" s="222" t="s">
        <v>159</v>
      </c>
      <c r="H146" s="223">
        <v>24.84</v>
      </c>
      <c r="I146" s="224"/>
      <c r="J146" s="225">
        <f>ROUND(I146*H146,2)</f>
        <v>0</v>
      </c>
      <c r="K146" s="221" t="s">
        <v>132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133</v>
      </c>
      <c r="AT146" s="230" t="s">
        <v>128</v>
      </c>
      <c r="AU146" s="230" t="s">
        <v>86</v>
      </c>
      <c r="AY146" s="18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133</v>
      </c>
      <c r="BM146" s="230" t="s">
        <v>181</v>
      </c>
    </row>
    <row r="147" s="2" customFormat="1" ht="37.8" customHeight="1">
      <c r="A147" s="39"/>
      <c r="B147" s="40"/>
      <c r="C147" s="219" t="s">
        <v>160</v>
      </c>
      <c r="D147" s="219" t="s">
        <v>128</v>
      </c>
      <c r="E147" s="220" t="s">
        <v>179</v>
      </c>
      <c r="F147" s="221" t="s">
        <v>180</v>
      </c>
      <c r="G147" s="222" t="s">
        <v>159</v>
      </c>
      <c r="H147" s="223">
        <v>3.4500000000000002</v>
      </c>
      <c r="I147" s="224"/>
      <c r="J147" s="225">
        <f>ROUND(I147*H147,2)</f>
        <v>0</v>
      </c>
      <c r="K147" s="221" t="s">
        <v>132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133</v>
      </c>
      <c r="AT147" s="230" t="s">
        <v>128</v>
      </c>
      <c r="AU147" s="230" t="s">
        <v>86</v>
      </c>
      <c r="AY147" s="18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133</v>
      </c>
      <c r="BM147" s="230" t="s">
        <v>182</v>
      </c>
    </row>
    <row r="148" s="2" customFormat="1" ht="37.8" customHeight="1">
      <c r="A148" s="39"/>
      <c r="B148" s="40"/>
      <c r="C148" s="219" t="s">
        <v>8</v>
      </c>
      <c r="D148" s="219" t="s">
        <v>128</v>
      </c>
      <c r="E148" s="220" t="s">
        <v>183</v>
      </c>
      <c r="F148" s="221" t="s">
        <v>184</v>
      </c>
      <c r="G148" s="222" t="s">
        <v>159</v>
      </c>
      <c r="H148" s="223">
        <v>248.40000000000001</v>
      </c>
      <c r="I148" s="224"/>
      <c r="J148" s="225">
        <f>ROUND(I148*H148,2)</f>
        <v>0</v>
      </c>
      <c r="K148" s="221" t="s">
        <v>132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133</v>
      </c>
      <c r="AT148" s="230" t="s">
        <v>128</v>
      </c>
      <c r="AU148" s="230" t="s">
        <v>86</v>
      </c>
      <c r="AY148" s="18" t="s">
        <v>126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133</v>
      </c>
      <c r="BM148" s="230" t="s">
        <v>185</v>
      </c>
    </row>
    <row r="149" s="2" customFormat="1" ht="37.8" customHeight="1">
      <c r="A149" s="39"/>
      <c r="B149" s="40"/>
      <c r="C149" s="219" t="s">
        <v>163</v>
      </c>
      <c r="D149" s="219" t="s">
        <v>128</v>
      </c>
      <c r="E149" s="220" t="s">
        <v>186</v>
      </c>
      <c r="F149" s="221" t="s">
        <v>187</v>
      </c>
      <c r="G149" s="222" t="s">
        <v>159</v>
      </c>
      <c r="H149" s="223">
        <v>24.84</v>
      </c>
      <c r="I149" s="224"/>
      <c r="J149" s="225">
        <f>ROUND(I149*H149,2)</f>
        <v>0</v>
      </c>
      <c r="K149" s="221" t="s">
        <v>132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133</v>
      </c>
      <c r="AT149" s="230" t="s">
        <v>128</v>
      </c>
      <c r="AU149" s="230" t="s">
        <v>86</v>
      </c>
      <c r="AY149" s="18" t="s">
        <v>126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133</v>
      </c>
      <c r="BM149" s="230" t="s">
        <v>188</v>
      </c>
    </row>
    <row r="150" s="2" customFormat="1" ht="37.8" customHeight="1">
      <c r="A150" s="39"/>
      <c r="B150" s="40"/>
      <c r="C150" s="219" t="s">
        <v>189</v>
      </c>
      <c r="D150" s="219" t="s">
        <v>128</v>
      </c>
      <c r="E150" s="220" t="s">
        <v>190</v>
      </c>
      <c r="F150" s="221" t="s">
        <v>191</v>
      </c>
      <c r="G150" s="222" t="s">
        <v>159</v>
      </c>
      <c r="H150" s="223">
        <v>248.40000000000001</v>
      </c>
      <c r="I150" s="224"/>
      <c r="J150" s="225">
        <f>ROUND(I150*H150,2)</f>
        <v>0</v>
      </c>
      <c r="K150" s="221" t="s">
        <v>132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133</v>
      </c>
      <c r="AT150" s="230" t="s">
        <v>128</v>
      </c>
      <c r="AU150" s="230" t="s">
        <v>86</v>
      </c>
      <c r="AY150" s="18" t="s">
        <v>126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133</v>
      </c>
      <c r="BM150" s="230" t="s">
        <v>192</v>
      </c>
    </row>
    <row r="151" s="2" customFormat="1" ht="24.15" customHeight="1">
      <c r="A151" s="39"/>
      <c r="B151" s="40"/>
      <c r="C151" s="219" t="s">
        <v>167</v>
      </c>
      <c r="D151" s="219" t="s">
        <v>128</v>
      </c>
      <c r="E151" s="220" t="s">
        <v>193</v>
      </c>
      <c r="F151" s="221" t="s">
        <v>194</v>
      </c>
      <c r="G151" s="222" t="s">
        <v>159</v>
      </c>
      <c r="H151" s="223">
        <v>8.25</v>
      </c>
      <c r="I151" s="224"/>
      <c r="J151" s="225">
        <f>ROUND(I151*H151,2)</f>
        <v>0</v>
      </c>
      <c r="K151" s="221" t="s">
        <v>132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133</v>
      </c>
      <c r="AT151" s="230" t="s">
        <v>128</v>
      </c>
      <c r="AU151" s="230" t="s">
        <v>86</v>
      </c>
      <c r="AY151" s="18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133</v>
      </c>
      <c r="BM151" s="230" t="s">
        <v>195</v>
      </c>
    </row>
    <row r="152" s="2" customFormat="1" ht="24.15" customHeight="1">
      <c r="A152" s="39"/>
      <c r="B152" s="40"/>
      <c r="C152" s="219" t="s">
        <v>196</v>
      </c>
      <c r="D152" s="219" t="s">
        <v>128</v>
      </c>
      <c r="E152" s="220" t="s">
        <v>193</v>
      </c>
      <c r="F152" s="221" t="s">
        <v>194</v>
      </c>
      <c r="G152" s="222" t="s">
        <v>159</v>
      </c>
      <c r="H152" s="223">
        <v>1</v>
      </c>
      <c r="I152" s="224"/>
      <c r="J152" s="225">
        <f>ROUND(I152*H152,2)</f>
        <v>0</v>
      </c>
      <c r="K152" s="221" t="s">
        <v>132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133</v>
      </c>
      <c r="AT152" s="230" t="s">
        <v>128</v>
      </c>
      <c r="AU152" s="230" t="s">
        <v>86</v>
      </c>
      <c r="AY152" s="18" t="s">
        <v>126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133</v>
      </c>
      <c r="BM152" s="230" t="s">
        <v>197</v>
      </c>
    </row>
    <row r="153" s="2" customFormat="1" ht="24.15" customHeight="1">
      <c r="A153" s="39"/>
      <c r="B153" s="40"/>
      <c r="C153" s="219" t="s">
        <v>170</v>
      </c>
      <c r="D153" s="219" t="s">
        <v>128</v>
      </c>
      <c r="E153" s="220" t="s">
        <v>198</v>
      </c>
      <c r="F153" s="221" t="s">
        <v>199</v>
      </c>
      <c r="G153" s="222" t="s">
        <v>159</v>
      </c>
      <c r="H153" s="223">
        <v>1</v>
      </c>
      <c r="I153" s="224"/>
      <c r="J153" s="225">
        <f>ROUND(I153*H153,2)</f>
        <v>0</v>
      </c>
      <c r="K153" s="221" t="s">
        <v>132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133</v>
      </c>
      <c r="AT153" s="230" t="s">
        <v>128</v>
      </c>
      <c r="AU153" s="230" t="s">
        <v>86</v>
      </c>
      <c r="AY153" s="18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133</v>
      </c>
      <c r="BM153" s="230" t="s">
        <v>200</v>
      </c>
    </row>
    <row r="154" s="2" customFormat="1" ht="24.15" customHeight="1">
      <c r="A154" s="39"/>
      <c r="B154" s="40"/>
      <c r="C154" s="219" t="s">
        <v>7</v>
      </c>
      <c r="D154" s="219" t="s">
        <v>128</v>
      </c>
      <c r="E154" s="220" t="s">
        <v>201</v>
      </c>
      <c r="F154" s="221" t="s">
        <v>202</v>
      </c>
      <c r="G154" s="222" t="s">
        <v>159</v>
      </c>
      <c r="H154" s="223">
        <v>2</v>
      </c>
      <c r="I154" s="224"/>
      <c r="J154" s="225">
        <f>ROUND(I154*H154,2)</f>
        <v>0</v>
      </c>
      <c r="K154" s="221" t="s">
        <v>132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133</v>
      </c>
      <c r="AT154" s="230" t="s">
        <v>128</v>
      </c>
      <c r="AU154" s="230" t="s">
        <v>86</v>
      </c>
      <c r="AY154" s="18" t="s">
        <v>126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133</v>
      </c>
      <c r="BM154" s="230" t="s">
        <v>203</v>
      </c>
    </row>
    <row r="155" s="14" customFormat="1">
      <c r="A155" s="14"/>
      <c r="B155" s="243"/>
      <c r="C155" s="244"/>
      <c r="D155" s="234" t="s">
        <v>134</v>
      </c>
      <c r="E155" s="245" t="s">
        <v>1</v>
      </c>
      <c r="F155" s="246" t="s">
        <v>204</v>
      </c>
      <c r="G155" s="244"/>
      <c r="H155" s="247">
        <v>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134</v>
      </c>
      <c r="AU155" s="253" t="s">
        <v>86</v>
      </c>
      <c r="AV155" s="14" t="s">
        <v>86</v>
      </c>
      <c r="AW155" s="14" t="s">
        <v>32</v>
      </c>
      <c r="AX155" s="14" t="s">
        <v>76</v>
      </c>
      <c r="AY155" s="253" t="s">
        <v>126</v>
      </c>
    </row>
    <row r="156" s="15" customFormat="1">
      <c r="A156" s="15"/>
      <c r="B156" s="254"/>
      <c r="C156" s="255"/>
      <c r="D156" s="234" t="s">
        <v>134</v>
      </c>
      <c r="E156" s="256" t="s">
        <v>1</v>
      </c>
      <c r="F156" s="257" t="s">
        <v>137</v>
      </c>
      <c r="G156" s="255"/>
      <c r="H156" s="258">
        <v>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134</v>
      </c>
      <c r="AU156" s="264" t="s">
        <v>86</v>
      </c>
      <c r="AV156" s="15" t="s">
        <v>133</v>
      </c>
      <c r="AW156" s="15" t="s">
        <v>32</v>
      </c>
      <c r="AX156" s="15" t="s">
        <v>84</v>
      </c>
      <c r="AY156" s="264" t="s">
        <v>126</v>
      </c>
    </row>
    <row r="157" s="2" customFormat="1" ht="33" customHeight="1">
      <c r="A157" s="39"/>
      <c r="B157" s="40"/>
      <c r="C157" s="219" t="s">
        <v>174</v>
      </c>
      <c r="D157" s="219" t="s">
        <v>128</v>
      </c>
      <c r="E157" s="220" t="s">
        <v>205</v>
      </c>
      <c r="F157" s="221" t="s">
        <v>206</v>
      </c>
      <c r="G157" s="222" t="s">
        <v>207</v>
      </c>
      <c r="H157" s="223">
        <v>99.359999999999999</v>
      </c>
      <c r="I157" s="224"/>
      <c r="J157" s="225">
        <f>ROUND(I157*H157,2)</f>
        <v>0</v>
      </c>
      <c r="K157" s="221" t="s">
        <v>132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133</v>
      </c>
      <c r="AT157" s="230" t="s">
        <v>128</v>
      </c>
      <c r="AU157" s="230" t="s">
        <v>86</v>
      </c>
      <c r="AY157" s="18" t="s">
        <v>126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133</v>
      </c>
      <c r="BM157" s="230" t="s">
        <v>208</v>
      </c>
    </row>
    <row r="158" s="2" customFormat="1" ht="16.5" customHeight="1">
      <c r="A158" s="39"/>
      <c r="B158" s="40"/>
      <c r="C158" s="219" t="s">
        <v>209</v>
      </c>
      <c r="D158" s="219" t="s">
        <v>128</v>
      </c>
      <c r="E158" s="220" t="s">
        <v>210</v>
      </c>
      <c r="F158" s="221" t="s">
        <v>211</v>
      </c>
      <c r="G158" s="222" t="s">
        <v>159</v>
      </c>
      <c r="H158" s="223">
        <v>3.4500000000000002</v>
      </c>
      <c r="I158" s="224"/>
      <c r="J158" s="225">
        <f>ROUND(I158*H158,2)</f>
        <v>0</v>
      </c>
      <c r="K158" s="221" t="s">
        <v>132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133</v>
      </c>
      <c r="AT158" s="230" t="s">
        <v>128</v>
      </c>
      <c r="AU158" s="230" t="s">
        <v>86</v>
      </c>
      <c r="AY158" s="18" t="s">
        <v>126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133</v>
      </c>
      <c r="BM158" s="230" t="s">
        <v>212</v>
      </c>
    </row>
    <row r="159" s="2" customFormat="1" ht="16.5" customHeight="1">
      <c r="A159" s="39"/>
      <c r="B159" s="40"/>
      <c r="C159" s="219" t="s">
        <v>177</v>
      </c>
      <c r="D159" s="219" t="s">
        <v>128</v>
      </c>
      <c r="E159" s="220" t="s">
        <v>210</v>
      </c>
      <c r="F159" s="221" t="s">
        <v>211</v>
      </c>
      <c r="G159" s="222" t="s">
        <v>159</v>
      </c>
      <c r="H159" s="223">
        <v>49.68</v>
      </c>
      <c r="I159" s="224"/>
      <c r="J159" s="225">
        <f>ROUND(I159*H159,2)</f>
        <v>0</v>
      </c>
      <c r="K159" s="221" t="s">
        <v>132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133</v>
      </c>
      <c r="AT159" s="230" t="s">
        <v>128</v>
      </c>
      <c r="AU159" s="230" t="s">
        <v>86</v>
      </c>
      <c r="AY159" s="18" t="s">
        <v>126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133</v>
      </c>
      <c r="BM159" s="230" t="s">
        <v>213</v>
      </c>
    </row>
    <row r="160" s="2" customFormat="1" ht="24.15" customHeight="1">
      <c r="A160" s="39"/>
      <c r="B160" s="40"/>
      <c r="C160" s="219" t="s">
        <v>214</v>
      </c>
      <c r="D160" s="219" t="s">
        <v>128</v>
      </c>
      <c r="E160" s="220" t="s">
        <v>215</v>
      </c>
      <c r="F160" s="221" t="s">
        <v>216</v>
      </c>
      <c r="G160" s="222" t="s">
        <v>131</v>
      </c>
      <c r="H160" s="223">
        <v>150</v>
      </c>
      <c r="I160" s="224"/>
      <c r="J160" s="225">
        <f>ROUND(I160*H160,2)</f>
        <v>0</v>
      </c>
      <c r="K160" s="221" t="s">
        <v>132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133</v>
      </c>
      <c r="AT160" s="230" t="s">
        <v>128</v>
      </c>
      <c r="AU160" s="230" t="s">
        <v>86</v>
      </c>
      <c r="AY160" s="18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133</v>
      </c>
      <c r="BM160" s="230" t="s">
        <v>217</v>
      </c>
    </row>
    <row r="161" s="14" customFormat="1">
      <c r="A161" s="14"/>
      <c r="B161" s="243"/>
      <c r="C161" s="244"/>
      <c r="D161" s="234" t="s">
        <v>134</v>
      </c>
      <c r="E161" s="245" t="s">
        <v>1</v>
      </c>
      <c r="F161" s="246" t="s">
        <v>218</v>
      </c>
      <c r="G161" s="244"/>
      <c r="H161" s="247">
        <v>150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134</v>
      </c>
      <c r="AU161" s="253" t="s">
        <v>86</v>
      </c>
      <c r="AV161" s="14" t="s">
        <v>86</v>
      </c>
      <c r="AW161" s="14" t="s">
        <v>32</v>
      </c>
      <c r="AX161" s="14" t="s">
        <v>76</v>
      </c>
      <c r="AY161" s="253" t="s">
        <v>126</v>
      </c>
    </row>
    <row r="162" s="15" customFormat="1">
      <c r="A162" s="15"/>
      <c r="B162" s="254"/>
      <c r="C162" s="255"/>
      <c r="D162" s="234" t="s">
        <v>134</v>
      </c>
      <c r="E162" s="256" t="s">
        <v>1</v>
      </c>
      <c r="F162" s="257" t="s">
        <v>137</v>
      </c>
      <c r="G162" s="255"/>
      <c r="H162" s="258">
        <v>150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134</v>
      </c>
      <c r="AU162" s="264" t="s">
        <v>86</v>
      </c>
      <c r="AV162" s="15" t="s">
        <v>133</v>
      </c>
      <c r="AW162" s="15" t="s">
        <v>32</v>
      </c>
      <c r="AX162" s="15" t="s">
        <v>84</v>
      </c>
      <c r="AY162" s="264" t="s">
        <v>126</v>
      </c>
    </row>
    <row r="163" s="2" customFormat="1" ht="24.15" customHeight="1">
      <c r="A163" s="39"/>
      <c r="B163" s="40"/>
      <c r="C163" s="219" t="s">
        <v>181</v>
      </c>
      <c r="D163" s="219" t="s">
        <v>128</v>
      </c>
      <c r="E163" s="220" t="s">
        <v>219</v>
      </c>
      <c r="F163" s="221" t="s">
        <v>220</v>
      </c>
      <c r="G163" s="222" t="s">
        <v>131</v>
      </c>
      <c r="H163" s="223">
        <v>55</v>
      </c>
      <c r="I163" s="224"/>
      <c r="J163" s="225">
        <f>ROUND(I163*H163,2)</f>
        <v>0</v>
      </c>
      <c r="K163" s="221" t="s">
        <v>132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133</v>
      </c>
      <c r="AT163" s="230" t="s">
        <v>128</v>
      </c>
      <c r="AU163" s="230" t="s">
        <v>86</v>
      </c>
      <c r="AY163" s="18" t="s">
        <v>126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133</v>
      </c>
      <c r="BM163" s="230" t="s">
        <v>221</v>
      </c>
    </row>
    <row r="164" s="14" customFormat="1">
      <c r="A164" s="14"/>
      <c r="B164" s="243"/>
      <c r="C164" s="244"/>
      <c r="D164" s="234" t="s">
        <v>134</v>
      </c>
      <c r="E164" s="245" t="s">
        <v>1</v>
      </c>
      <c r="F164" s="246" t="s">
        <v>222</v>
      </c>
      <c r="G164" s="244"/>
      <c r="H164" s="247">
        <v>55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134</v>
      </c>
      <c r="AU164" s="253" t="s">
        <v>86</v>
      </c>
      <c r="AV164" s="14" t="s">
        <v>86</v>
      </c>
      <c r="AW164" s="14" t="s">
        <v>32</v>
      </c>
      <c r="AX164" s="14" t="s">
        <v>76</v>
      </c>
      <c r="AY164" s="253" t="s">
        <v>126</v>
      </c>
    </row>
    <row r="165" s="15" customFormat="1">
      <c r="A165" s="15"/>
      <c r="B165" s="254"/>
      <c r="C165" s="255"/>
      <c r="D165" s="234" t="s">
        <v>134</v>
      </c>
      <c r="E165" s="256" t="s">
        <v>1</v>
      </c>
      <c r="F165" s="257" t="s">
        <v>137</v>
      </c>
      <c r="G165" s="255"/>
      <c r="H165" s="258">
        <v>55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134</v>
      </c>
      <c r="AU165" s="264" t="s">
        <v>86</v>
      </c>
      <c r="AV165" s="15" t="s">
        <v>133</v>
      </c>
      <c r="AW165" s="15" t="s">
        <v>32</v>
      </c>
      <c r="AX165" s="15" t="s">
        <v>84</v>
      </c>
      <c r="AY165" s="264" t="s">
        <v>126</v>
      </c>
    </row>
    <row r="166" s="2" customFormat="1" ht="24.15" customHeight="1">
      <c r="A166" s="39"/>
      <c r="B166" s="40"/>
      <c r="C166" s="219" t="s">
        <v>223</v>
      </c>
      <c r="D166" s="219" t="s">
        <v>128</v>
      </c>
      <c r="E166" s="220" t="s">
        <v>224</v>
      </c>
      <c r="F166" s="221" t="s">
        <v>225</v>
      </c>
      <c r="G166" s="222" t="s">
        <v>131</v>
      </c>
      <c r="H166" s="223">
        <v>55</v>
      </c>
      <c r="I166" s="224"/>
      <c r="J166" s="225">
        <f>ROUND(I166*H166,2)</f>
        <v>0</v>
      </c>
      <c r="K166" s="221" t="s">
        <v>132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133</v>
      </c>
      <c r="AT166" s="230" t="s">
        <v>128</v>
      </c>
      <c r="AU166" s="230" t="s">
        <v>86</v>
      </c>
      <c r="AY166" s="18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133</v>
      </c>
      <c r="BM166" s="230" t="s">
        <v>226</v>
      </c>
    </row>
    <row r="167" s="2" customFormat="1" ht="16.5" customHeight="1">
      <c r="A167" s="39"/>
      <c r="B167" s="40"/>
      <c r="C167" s="265" t="s">
        <v>182</v>
      </c>
      <c r="D167" s="265" t="s">
        <v>227</v>
      </c>
      <c r="E167" s="266" t="s">
        <v>228</v>
      </c>
      <c r="F167" s="267" t="s">
        <v>229</v>
      </c>
      <c r="G167" s="268" t="s">
        <v>230</v>
      </c>
      <c r="H167" s="269">
        <v>1.1000000000000001</v>
      </c>
      <c r="I167" s="270"/>
      <c r="J167" s="271">
        <f>ROUND(I167*H167,2)</f>
        <v>0</v>
      </c>
      <c r="K167" s="267" t="s">
        <v>132</v>
      </c>
      <c r="L167" s="272"/>
      <c r="M167" s="273" t="s">
        <v>1</v>
      </c>
      <c r="N167" s="274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147</v>
      </c>
      <c r="AT167" s="230" t="s">
        <v>227</v>
      </c>
      <c r="AU167" s="230" t="s">
        <v>86</v>
      </c>
      <c r="AY167" s="18" t="s">
        <v>126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133</v>
      </c>
      <c r="BM167" s="230" t="s">
        <v>231</v>
      </c>
    </row>
    <row r="168" s="14" customFormat="1">
      <c r="A168" s="14"/>
      <c r="B168" s="243"/>
      <c r="C168" s="244"/>
      <c r="D168" s="234" t="s">
        <v>134</v>
      </c>
      <c r="E168" s="245" t="s">
        <v>1</v>
      </c>
      <c r="F168" s="246" t="s">
        <v>232</v>
      </c>
      <c r="G168" s="244"/>
      <c r="H168" s="247">
        <v>1.1000000000000001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134</v>
      </c>
      <c r="AU168" s="253" t="s">
        <v>86</v>
      </c>
      <c r="AV168" s="14" t="s">
        <v>86</v>
      </c>
      <c r="AW168" s="14" t="s">
        <v>32</v>
      </c>
      <c r="AX168" s="14" t="s">
        <v>76</v>
      </c>
      <c r="AY168" s="253" t="s">
        <v>126</v>
      </c>
    </row>
    <row r="169" s="15" customFormat="1">
      <c r="A169" s="15"/>
      <c r="B169" s="254"/>
      <c r="C169" s="255"/>
      <c r="D169" s="234" t="s">
        <v>134</v>
      </c>
      <c r="E169" s="256" t="s">
        <v>1</v>
      </c>
      <c r="F169" s="257" t="s">
        <v>137</v>
      </c>
      <c r="G169" s="255"/>
      <c r="H169" s="258">
        <v>1.1000000000000001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134</v>
      </c>
      <c r="AU169" s="264" t="s">
        <v>86</v>
      </c>
      <c r="AV169" s="15" t="s">
        <v>133</v>
      </c>
      <c r="AW169" s="15" t="s">
        <v>32</v>
      </c>
      <c r="AX169" s="15" t="s">
        <v>84</v>
      </c>
      <c r="AY169" s="264" t="s">
        <v>126</v>
      </c>
    </row>
    <row r="170" s="2" customFormat="1" ht="21.75" customHeight="1">
      <c r="A170" s="39"/>
      <c r="B170" s="40"/>
      <c r="C170" s="219" t="s">
        <v>233</v>
      </c>
      <c r="D170" s="219" t="s">
        <v>128</v>
      </c>
      <c r="E170" s="220" t="s">
        <v>234</v>
      </c>
      <c r="F170" s="221" t="s">
        <v>235</v>
      </c>
      <c r="G170" s="222" t="s">
        <v>131</v>
      </c>
      <c r="H170" s="223">
        <v>55</v>
      </c>
      <c r="I170" s="224"/>
      <c r="J170" s="225">
        <f>ROUND(I170*H170,2)</f>
        <v>0</v>
      </c>
      <c r="K170" s="221" t="s">
        <v>132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133</v>
      </c>
      <c r="AT170" s="230" t="s">
        <v>128</v>
      </c>
      <c r="AU170" s="230" t="s">
        <v>86</v>
      </c>
      <c r="AY170" s="18" t="s">
        <v>126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133</v>
      </c>
      <c r="BM170" s="230" t="s">
        <v>236</v>
      </c>
    </row>
    <row r="171" s="2" customFormat="1" ht="16.5" customHeight="1">
      <c r="A171" s="39"/>
      <c r="B171" s="40"/>
      <c r="C171" s="219" t="s">
        <v>185</v>
      </c>
      <c r="D171" s="219" t="s">
        <v>128</v>
      </c>
      <c r="E171" s="220" t="s">
        <v>237</v>
      </c>
      <c r="F171" s="221" t="s">
        <v>238</v>
      </c>
      <c r="G171" s="222" t="s">
        <v>131</v>
      </c>
      <c r="H171" s="223">
        <v>55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133</v>
      </c>
      <c r="AT171" s="230" t="s">
        <v>128</v>
      </c>
      <c r="AU171" s="230" t="s">
        <v>86</v>
      </c>
      <c r="AY171" s="18" t="s">
        <v>126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133</v>
      </c>
      <c r="BM171" s="230" t="s">
        <v>239</v>
      </c>
    </row>
    <row r="172" s="12" customFormat="1" ht="22.8" customHeight="1">
      <c r="A172" s="12"/>
      <c r="B172" s="203"/>
      <c r="C172" s="204"/>
      <c r="D172" s="205" t="s">
        <v>75</v>
      </c>
      <c r="E172" s="217" t="s">
        <v>148</v>
      </c>
      <c r="F172" s="217" t="s">
        <v>240</v>
      </c>
      <c r="G172" s="204"/>
      <c r="H172" s="204"/>
      <c r="I172" s="207"/>
      <c r="J172" s="218">
        <f>BK172</f>
        <v>0</v>
      </c>
      <c r="K172" s="204"/>
      <c r="L172" s="209"/>
      <c r="M172" s="210"/>
      <c r="N172" s="211"/>
      <c r="O172" s="211"/>
      <c r="P172" s="212">
        <f>SUM(P173:P218)</f>
        <v>0</v>
      </c>
      <c r="Q172" s="211"/>
      <c r="R172" s="212">
        <f>SUM(R173:R218)</f>
        <v>0</v>
      </c>
      <c r="S172" s="211"/>
      <c r="T172" s="213">
        <f>SUM(T173:T218)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84</v>
      </c>
      <c r="AT172" s="215" t="s">
        <v>75</v>
      </c>
      <c r="AU172" s="215" t="s">
        <v>84</v>
      </c>
      <c r="AY172" s="214" t="s">
        <v>126</v>
      </c>
      <c r="BK172" s="216">
        <f>SUM(BK173:BK218)</f>
        <v>0</v>
      </c>
    </row>
    <row r="173" s="2" customFormat="1" ht="24.15" customHeight="1">
      <c r="A173" s="39"/>
      <c r="B173" s="40"/>
      <c r="C173" s="219" t="s">
        <v>241</v>
      </c>
      <c r="D173" s="219" t="s">
        <v>128</v>
      </c>
      <c r="E173" s="220" t="s">
        <v>242</v>
      </c>
      <c r="F173" s="221" t="s">
        <v>243</v>
      </c>
      <c r="G173" s="222" t="s">
        <v>131</v>
      </c>
      <c r="H173" s="223">
        <v>4</v>
      </c>
      <c r="I173" s="224"/>
      <c r="J173" s="225">
        <f>ROUND(I173*H173,2)</f>
        <v>0</v>
      </c>
      <c r="K173" s="221" t="s">
        <v>132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133</v>
      </c>
      <c r="AT173" s="230" t="s">
        <v>128</v>
      </c>
      <c r="AU173" s="230" t="s">
        <v>86</v>
      </c>
      <c r="AY173" s="18" t="s">
        <v>126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133</v>
      </c>
      <c r="BM173" s="230" t="s">
        <v>244</v>
      </c>
    </row>
    <row r="174" s="14" customFormat="1">
      <c r="A174" s="14"/>
      <c r="B174" s="243"/>
      <c r="C174" s="244"/>
      <c r="D174" s="234" t="s">
        <v>134</v>
      </c>
      <c r="E174" s="245" t="s">
        <v>1</v>
      </c>
      <c r="F174" s="246" t="s">
        <v>245</v>
      </c>
      <c r="G174" s="244"/>
      <c r="H174" s="247">
        <v>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134</v>
      </c>
      <c r="AU174" s="253" t="s">
        <v>86</v>
      </c>
      <c r="AV174" s="14" t="s">
        <v>86</v>
      </c>
      <c r="AW174" s="14" t="s">
        <v>32</v>
      </c>
      <c r="AX174" s="14" t="s">
        <v>76</v>
      </c>
      <c r="AY174" s="253" t="s">
        <v>126</v>
      </c>
    </row>
    <row r="175" s="15" customFormat="1">
      <c r="A175" s="15"/>
      <c r="B175" s="254"/>
      <c r="C175" s="255"/>
      <c r="D175" s="234" t="s">
        <v>134</v>
      </c>
      <c r="E175" s="256" t="s">
        <v>1</v>
      </c>
      <c r="F175" s="257" t="s">
        <v>137</v>
      </c>
      <c r="G175" s="255"/>
      <c r="H175" s="258">
        <v>4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134</v>
      </c>
      <c r="AU175" s="264" t="s">
        <v>86</v>
      </c>
      <c r="AV175" s="15" t="s">
        <v>133</v>
      </c>
      <c r="AW175" s="15" t="s">
        <v>32</v>
      </c>
      <c r="AX175" s="15" t="s">
        <v>84</v>
      </c>
      <c r="AY175" s="264" t="s">
        <v>126</v>
      </c>
    </row>
    <row r="176" s="2" customFormat="1" ht="21.75" customHeight="1">
      <c r="A176" s="39"/>
      <c r="B176" s="40"/>
      <c r="C176" s="219" t="s">
        <v>188</v>
      </c>
      <c r="D176" s="219" t="s">
        <v>128</v>
      </c>
      <c r="E176" s="220" t="s">
        <v>246</v>
      </c>
      <c r="F176" s="221" t="s">
        <v>247</v>
      </c>
      <c r="G176" s="222" t="s">
        <v>131</v>
      </c>
      <c r="H176" s="223">
        <v>75.349999999999994</v>
      </c>
      <c r="I176" s="224"/>
      <c r="J176" s="225">
        <f>ROUND(I176*H176,2)</f>
        <v>0</v>
      </c>
      <c r="K176" s="221" t="s">
        <v>132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133</v>
      </c>
      <c r="AT176" s="230" t="s">
        <v>128</v>
      </c>
      <c r="AU176" s="230" t="s">
        <v>86</v>
      </c>
      <c r="AY176" s="18" t="s">
        <v>126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133</v>
      </c>
      <c r="BM176" s="230" t="s">
        <v>248</v>
      </c>
    </row>
    <row r="177" s="13" customFormat="1">
      <c r="A177" s="13"/>
      <c r="B177" s="232"/>
      <c r="C177" s="233"/>
      <c r="D177" s="234" t="s">
        <v>134</v>
      </c>
      <c r="E177" s="235" t="s">
        <v>1</v>
      </c>
      <c r="F177" s="236" t="s">
        <v>249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134</v>
      </c>
      <c r="AU177" s="242" t="s">
        <v>86</v>
      </c>
      <c r="AV177" s="13" t="s">
        <v>84</v>
      </c>
      <c r="AW177" s="13" t="s">
        <v>32</v>
      </c>
      <c r="AX177" s="13" t="s">
        <v>76</v>
      </c>
      <c r="AY177" s="242" t="s">
        <v>126</v>
      </c>
    </row>
    <row r="178" s="14" customFormat="1">
      <c r="A178" s="14"/>
      <c r="B178" s="243"/>
      <c r="C178" s="244"/>
      <c r="D178" s="234" t="s">
        <v>134</v>
      </c>
      <c r="E178" s="245" t="s">
        <v>1</v>
      </c>
      <c r="F178" s="246" t="s">
        <v>250</v>
      </c>
      <c r="G178" s="244"/>
      <c r="H178" s="247">
        <v>48.950000000000003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134</v>
      </c>
      <c r="AU178" s="253" t="s">
        <v>86</v>
      </c>
      <c r="AV178" s="14" t="s">
        <v>86</v>
      </c>
      <c r="AW178" s="14" t="s">
        <v>32</v>
      </c>
      <c r="AX178" s="14" t="s">
        <v>76</v>
      </c>
      <c r="AY178" s="253" t="s">
        <v>126</v>
      </c>
    </row>
    <row r="179" s="14" customFormat="1">
      <c r="A179" s="14"/>
      <c r="B179" s="243"/>
      <c r="C179" s="244"/>
      <c r="D179" s="234" t="s">
        <v>134</v>
      </c>
      <c r="E179" s="245" t="s">
        <v>1</v>
      </c>
      <c r="F179" s="246" t="s">
        <v>251</v>
      </c>
      <c r="G179" s="244"/>
      <c r="H179" s="247">
        <v>26.399999999999999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134</v>
      </c>
      <c r="AU179" s="253" t="s">
        <v>86</v>
      </c>
      <c r="AV179" s="14" t="s">
        <v>86</v>
      </c>
      <c r="AW179" s="14" t="s">
        <v>32</v>
      </c>
      <c r="AX179" s="14" t="s">
        <v>76</v>
      </c>
      <c r="AY179" s="253" t="s">
        <v>126</v>
      </c>
    </row>
    <row r="180" s="15" customFormat="1">
      <c r="A180" s="15"/>
      <c r="B180" s="254"/>
      <c r="C180" s="255"/>
      <c r="D180" s="234" t="s">
        <v>134</v>
      </c>
      <c r="E180" s="256" t="s">
        <v>1</v>
      </c>
      <c r="F180" s="257" t="s">
        <v>137</v>
      </c>
      <c r="G180" s="255"/>
      <c r="H180" s="258">
        <v>75.349999999999994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134</v>
      </c>
      <c r="AU180" s="264" t="s">
        <v>86</v>
      </c>
      <c r="AV180" s="15" t="s">
        <v>133</v>
      </c>
      <c r="AW180" s="15" t="s">
        <v>32</v>
      </c>
      <c r="AX180" s="15" t="s">
        <v>84</v>
      </c>
      <c r="AY180" s="264" t="s">
        <v>126</v>
      </c>
    </row>
    <row r="181" s="2" customFormat="1" ht="21.75" customHeight="1">
      <c r="A181" s="39"/>
      <c r="B181" s="40"/>
      <c r="C181" s="219" t="s">
        <v>252</v>
      </c>
      <c r="D181" s="219" t="s">
        <v>128</v>
      </c>
      <c r="E181" s="220" t="s">
        <v>253</v>
      </c>
      <c r="F181" s="221" t="s">
        <v>254</v>
      </c>
      <c r="G181" s="222" t="s">
        <v>131</v>
      </c>
      <c r="H181" s="223">
        <v>49</v>
      </c>
      <c r="I181" s="224"/>
      <c r="J181" s="225">
        <f>ROUND(I181*H181,2)</f>
        <v>0</v>
      </c>
      <c r="K181" s="221" t="s">
        <v>132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133</v>
      </c>
      <c r="AT181" s="230" t="s">
        <v>128</v>
      </c>
      <c r="AU181" s="230" t="s">
        <v>86</v>
      </c>
      <c r="AY181" s="18" t="s">
        <v>126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133</v>
      </c>
      <c r="BM181" s="230" t="s">
        <v>255</v>
      </c>
    </row>
    <row r="182" s="2" customFormat="1" ht="24.15" customHeight="1">
      <c r="A182" s="39"/>
      <c r="B182" s="40"/>
      <c r="C182" s="219" t="s">
        <v>192</v>
      </c>
      <c r="D182" s="219" t="s">
        <v>128</v>
      </c>
      <c r="E182" s="220" t="s">
        <v>256</v>
      </c>
      <c r="F182" s="221" t="s">
        <v>257</v>
      </c>
      <c r="G182" s="222" t="s">
        <v>131</v>
      </c>
      <c r="H182" s="223">
        <v>130</v>
      </c>
      <c r="I182" s="224"/>
      <c r="J182" s="225">
        <f>ROUND(I182*H182,2)</f>
        <v>0</v>
      </c>
      <c r="K182" s="221" t="s">
        <v>132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133</v>
      </c>
      <c r="AT182" s="230" t="s">
        <v>128</v>
      </c>
      <c r="AU182" s="230" t="s">
        <v>86</v>
      </c>
      <c r="AY182" s="18" t="s">
        <v>126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133</v>
      </c>
      <c r="BM182" s="230" t="s">
        <v>258</v>
      </c>
    </row>
    <row r="183" s="2" customFormat="1" ht="24.15" customHeight="1">
      <c r="A183" s="39"/>
      <c r="B183" s="40"/>
      <c r="C183" s="219" t="s">
        <v>259</v>
      </c>
      <c r="D183" s="219" t="s">
        <v>128</v>
      </c>
      <c r="E183" s="220" t="s">
        <v>260</v>
      </c>
      <c r="F183" s="221" t="s">
        <v>261</v>
      </c>
      <c r="G183" s="222" t="s">
        <v>131</v>
      </c>
      <c r="H183" s="223">
        <v>28</v>
      </c>
      <c r="I183" s="224"/>
      <c r="J183" s="225">
        <f>ROUND(I183*H183,2)</f>
        <v>0</v>
      </c>
      <c r="K183" s="221" t="s">
        <v>132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133</v>
      </c>
      <c r="AT183" s="230" t="s">
        <v>128</v>
      </c>
      <c r="AU183" s="230" t="s">
        <v>86</v>
      </c>
      <c r="AY183" s="18" t="s">
        <v>126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133</v>
      </c>
      <c r="BM183" s="230" t="s">
        <v>262</v>
      </c>
    </row>
    <row r="184" s="14" customFormat="1">
      <c r="A184" s="14"/>
      <c r="B184" s="243"/>
      <c r="C184" s="244"/>
      <c r="D184" s="234" t="s">
        <v>134</v>
      </c>
      <c r="E184" s="245" t="s">
        <v>1</v>
      </c>
      <c r="F184" s="246" t="s">
        <v>263</v>
      </c>
      <c r="G184" s="244"/>
      <c r="H184" s="247">
        <v>28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134</v>
      </c>
      <c r="AU184" s="253" t="s">
        <v>86</v>
      </c>
      <c r="AV184" s="14" t="s">
        <v>86</v>
      </c>
      <c r="AW184" s="14" t="s">
        <v>32</v>
      </c>
      <c r="AX184" s="14" t="s">
        <v>76</v>
      </c>
      <c r="AY184" s="253" t="s">
        <v>126</v>
      </c>
    </row>
    <row r="185" s="15" customFormat="1">
      <c r="A185" s="15"/>
      <c r="B185" s="254"/>
      <c r="C185" s="255"/>
      <c r="D185" s="234" t="s">
        <v>134</v>
      </c>
      <c r="E185" s="256" t="s">
        <v>1</v>
      </c>
      <c r="F185" s="257" t="s">
        <v>137</v>
      </c>
      <c r="G185" s="255"/>
      <c r="H185" s="258">
        <v>28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134</v>
      </c>
      <c r="AU185" s="264" t="s">
        <v>86</v>
      </c>
      <c r="AV185" s="15" t="s">
        <v>133</v>
      </c>
      <c r="AW185" s="15" t="s">
        <v>32</v>
      </c>
      <c r="AX185" s="15" t="s">
        <v>84</v>
      </c>
      <c r="AY185" s="264" t="s">
        <v>126</v>
      </c>
    </row>
    <row r="186" s="2" customFormat="1" ht="33" customHeight="1">
      <c r="A186" s="39"/>
      <c r="B186" s="40"/>
      <c r="C186" s="219" t="s">
        <v>195</v>
      </c>
      <c r="D186" s="219" t="s">
        <v>128</v>
      </c>
      <c r="E186" s="220" t="s">
        <v>264</v>
      </c>
      <c r="F186" s="221" t="s">
        <v>265</v>
      </c>
      <c r="G186" s="222" t="s">
        <v>131</v>
      </c>
      <c r="H186" s="223">
        <v>49</v>
      </c>
      <c r="I186" s="224"/>
      <c r="J186" s="225">
        <f>ROUND(I186*H186,2)</f>
        <v>0</v>
      </c>
      <c r="K186" s="221" t="s">
        <v>132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133</v>
      </c>
      <c r="AT186" s="230" t="s">
        <v>128</v>
      </c>
      <c r="AU186" s="230" t="s">
        <v>86</v>
      </c>
      <c r="AY186" s="18" t="s">
        <v>126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133</v>
      </c>
      <c r="BM186" s="230" t="s">
        <v>266</v>
      </c>
    </row>
    <row r="187" s="2" customFormat="1" ht="24.15" customHeight="1">
      <c r="A187" s="39"/>
      <c r="B187" s="40"/>
      <c r="C187" s="219" t="s">
        <v>267</v>
      </c>
      <c r="D187" s="219" t="s">
        <v>128</v>
      </c>
      <c r="E187" s="220" t="s">
        <v>268</v>
      </c>
      <c r="F187" s="221" t="s">
        <v>269</v>
      </c>
      <c r="G187" s="222" t="s">
        <v>131</v>
      </c>
      <c r="H187" s="223">
        <v>98</v>
      </c>
      <c r="I187" s="224"/>
      <c r="J187" s="225">
        <f>ROUND(I187*H187,2)</f>
        <v>0</v>
      </c>
      <c r="K187" s="221" t="s">
        <v>132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133</v>
      </c>
      <c r="AT187" s="230" t="s">
        <v>128</v>
      </c>
      <c r="AU187" s="230" t="s">
        <v>86</v>
      </c>
      <c r="AY187" s="18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133</v>
      </c>
      <c r="BM187" s="230" t="s">
        <v>270</v>
      </c>
    </row>
    <row r="188" s="14" customFormat="1">
      <c r="A188" s="14"/>
      <c r="B188" s="243"/>
      <c r="C188" s="244"/>
      <c r="D188" s="234" t="s">
        <v>134</v>
      </c>
      <c r="E188" s="245" t="s">
        <v>1</v>
      </c>
      <c r="F188" s="246" t="s">
        <v>271</v>
      </c>
      <c r="G188" s="244"/>
      <c r="H188" s="247">
        <v>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134</v>
      </c>
      <c r="AU188" s="253" t="s">
        <v>86</v>
      </c>
      <c r="AV188" s="14" t="s">
        <v>86</v>
      </c>
      <c r="AW188" s="14" t="s">
        <v>32</v>
      </c>
      <c r="AX188" s="14" t="s">
        <v>76</v>
      </c>
      <c r="AY188" s="253" t="s">
        <v>126</v>
      </c>
    </row>
    <row r="189" s="15" customFormat="1">
      <c r="A189" s="15"/>
      <c r="B189" s="254"/>
      <c r="C189" s="255"/>
      <c r="D189" s="234" t="s">
        <v>134</v>
      </c>
      <c r="E189" s="256" t="s">
        <v>1</v>
      </c>
      <c r="F189" s="257" t="s">
        <v>137</v>
      </c>
      <c r="G189" s="255"/>
      <c r="H189" s="258">
        <v>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134</v>
      </c>
      <c r="AU189" s="264" t="s">
        <v>86</v>
      </c>
      <c r="AV189" s="15" t="s">
        <v>133</v>
      </c>
      <c r="AW189" s="15" t="s">
        <v>32</v>
      </c>
      <c r="AX189" s="15" t="s">
        <v>84</v>
      </c>
      <c r="AY189" s="264" t="s">
        <v>126</v>
      </c>
    </row>
    <row r="190" s="2" customFormat="1" ht="33" customHeight="1">
      <c r="A190" s="39"/>
      <c r="B190" s="40"/>
      <c r="C190" s="219" t="s">
        <v>197</v>
      </c>
      <c r="D190" s="219" t="s">
        <v>128</v>
      </c>
      <c r="E190" s="220" t="s">
        <v>272</v>
      </c>
      <c r="F190" s="221" t="s">
        <v>273</v>
      </c>
      <c r="G190" s="222" t="s">
        <v>131</v>
      </c>
      <c r="H190" s="223">
        <v>49</v>
      </c>
      <c r="I190" s="224"/>
      <c r="J190" s="225">
        <f>ROUND(I190*H190,2)</f>
        <v>0</v>
      </c>
      <c r="K190" s="221" t="s">
        <v>132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133</v>
      </c>
      <c r="AT190" s="230" t="s">
        <v>128</v>
      </c>
      <c r="AU190" s="230" t="s">
        <v>86</v>
      </c>
      <c r="AY190" s="18" t="s">
        <v>126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133</v>
      </c>
      <c r="BM190" s="230" t="s">
        <v>274</v>
      </c>
    </row>
    <row r="191" s="2" customFormat="1" ht="24.15" customHeight="1">
      <c r="A191" s="39"/>
      <c r="B191" s="40"/>
      <c r="C191" s="219" t="s">
        <v>275</v>
      </c>
      <c r="D191" s="219" t="s">
        <v>128</v>
      </c>
      <c r="E191" s="220" t="s">
        <v>276</v>
      </c>
      <c r="F191" s="221" t="s">
        <v>277</v>
      </c>
      <c r="G191" s="222" t="s">
        <v>131</v>
      </c>
      <c r="H191" s="223">
        <v>49</v>
      </c>
      <c r="I191" s="224"/>
      <c r="J191" s="225">
        <f>ROUND(I191*H191,2)</f>
        <v>0</v>
      </c>
      <c r="K191" s="221" t="s">
        <v>132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133</v>
      </c>
      <c r="AT191" s="230" t="s">
        <v>128</v>
      </c>
      <c r="AU191" s="230" t="s">
        <v>86</v>
      </c>
      <c r="AY191" s="18" t="s">
        <v>126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133</v>
      </c>
      <c r="BM191" s="230" t="s">
        <v>155</v>
      </c>
    </row>
    <row r="192" s="2" customFormat="1" ht="76.35" customHeight="1">
      <c r="A192" s="39"/>
      <c r="B192" s="40"/>
      <c r="C192" s="219" t="s">
        <v>200</v>
      </c>
      <c r="D192" s="219" t="s">
        <v>128</v>
      </c>
      <c r="E192" s="220" t="s">
        <v>278</v>
      </c>
      <c r="F192" s="221" t="s">
        <v>279</v>
      </c>
      <c r="G192" s="222" t="s">
        <v>131</v>
      </c>
      <c r="H192" s="223">
        <v>113</v>
      </c>
      <c r="I192" s="224"/>
      <c r="J192" s="225">
        <f>ROUND(I192*H192,2)</f>
        <v>0</v>
      </c>
      <c r="K192" s="221" t="s">
        <v>132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133</v>
      </c>
      <c r="AT192" s="230" t="s">
        <v>128</v>
      </c>
      <c r="AU192" s="230" t="s">
        <v>86</v>
      </c>
      <c r="AY192" s="18" t="s">
        <v>126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133</v>
      </c>
      <c r="BM192" s="230" t="s">
        <v>280</v>
      </c>
    </row>
    <row r="193" s="14" customFormat="1">
      <c r="A193" s="14"/>
      <c r="B193" s="243"/>
      <c r="C193" s="244"/>
      <c r="D193" s="234" t="s">
        <v>134</v>
      </c>
      <c r="E193" s="245" t="s">
        <v>1</v>
      </c>
      <c r="F193" s="246" t="s">
        <v>281</v>
      </c>
      <c r="G193" s="244"/>
      <c r="H193" s="247">
        <v>113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134</v>
      </c>
      <c r="AU193" s="253" t="s">
        <v>86</v>
      </c>
      <c r="AV193" s="14" t="s">
        <v>86</v>
      </c>
      <c r="AW193" s="14" t="s">
        <v>32</v>
      </c>
      <c r="AX193" s="14" t="s">
        <v>76</v>
      </c>
      <c r="AY193" s="253" t="s">
        <v>126</v>
      </c>
    </row>
    <row r="194" s="15" customFormat="1">
      <c r="A194" s="15"/>
      <c r="B194" s="254"/>
      <c r="C194" s="255"/>
      <c r="D194" s="234" t="s">
        <v>134</v>
      </c>
      <c r="E194" s="256" t="s">
        <v>1</v>
      </c>
      <c r="F194" s="257" t="s">
        <v>137</v>
      </c>
      <c r="G194" s="255"/>
      <c r="H194" s="258">
        <v>113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134</v>
      </c>
      <c r="AU194" s="264" t="s">
        <v>86</v>
      </c>
      <c r="AV194" s="15" t="s">
        <v>133</v>
      </c>
      <c r="AW194" s="15" t="s">
        <v>32</v>
      </c>
      <c r="AX194" s="15" t="s">
        <v>84</v>
      </c>
      <c r="AY194" s="264" t="s">
        <v>126</v>
      </c>
    </row>
    <row r="195" s="2" customFormat="1" ht="21.75" customHeight="1">
      <c r="A195" s="39"/>
      <c r="B195" s="40"/>
      <c r="C195" s="265" t="s">
        <v>282</v>
      </c>
      <c r="D195" s="265" t="s">
        <v>227</v>
      </c>
      <c r="E195" s="266" t="s">
        <v>283</v>
      </c>
      <c r="F195" s="267" t="s">
        <v>284</v>
      </c>
      <c r="G195" s="268" t="s">
        <v>131</v>
      </c>
      <c r="H195" s="269">
        <v>113.22</v>
      </c>
      <c r="I195" s="270"/>
      <c r="J195" s="271">
        <f>ROUND(I195*H195,2)</f>
        <v>0</v>
      </c>
      <c r="K195" s="267" t="s">
        <v>132</v>
      </c>
      <c r="L195" s="272"/>
      <c r="M195" s="273" t="s">
        <v>1</v>
      </c>
      <c r="N195" s="274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147</v>
      </c>
      <c r="AT195" s="230" t="s">
        <v>227</v>
      </c>
      <c r="AU195" s="230" t="s">
        <v>86</v>
      </c>
      <c r="AY195" s="18" t="s">
        <v>126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133</v>
      </c>
      <c r="BM195" s="230" t="s">
        <v>285</v>
      </c>
    </row>
    <row r="196" s="14" customFormat="1">
      <c r="A196" s="14"/>
      <c r="B196" s="243"/>
      <c r="C196" s="244"/>
      <c r="D196" s="234" t="s">
        <v>134</v>
      </c>
      <c r="E196" s="245" t="s">
        <v>1</v>
      </c>
      <c r="F196" s="246" t="s">
        <v>286</v>
      </c>
      <c r="G196" s="244"/>
      <c r="H196" s="247">
        <v>113.22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134</v>
      </c>
      <c r="AU196" s="253" t="s">
        <v>86</v>
      </c>
      <c r="AV196" s="14" t="s">
        <v>86</v>
      </c>
      <c r="AW196" s="14" t="s">
        <v>32</v>
      </c>
      <c r="AX196" s="14" t="s">
        <v>76</v>
      </c>
      <c r="AY196" s="253" t="s">
        <v>126</v>
      </c>
    </row>
    <row r="197" s="15" customFormat="1">
      <c r="A197" s="15"/>
      <c r="B197" s="254"/>
      <c r="C197" s="255"/>
      <c r="D197" s="234" t="s">
        <v>134</v>
      </c>
      <c r="E197" s="256" t="s">
        <v>1</v>
      </c>
      <c r="F197" s="257" t="s">
        <v>137</v>
      </c>
      <c r="G197" s="255"/>
      <c r="H197" s="258">
        <v>113.22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134</v>
      </c>
      <c r="AU197" s="264" t="s">
        <v>86</v>
      </c>
      <c r="AV197" s="15" t="s">
        <v>133</v>
      </c>
      <c r="AW197" s="15" t="s">
        <v>32</v>
      </c>
      <c r="AX197" s="15" t="s">
        <v>84</v>
      </c>
      <c r="AY197" s="264" t="s">
        <v>126</v>
      </c>
    </row>
    <row r="198" s="2" customFormat="1" ht="24.15" customHeight="1">
      <c r="A198" s="39"/>
      <c r="B198" s="40"/>
      <c r="C198" s="265" t="s">
        <v>203</v>
      </c>
      <c r="D198" s="265" t="s">
        <v>227</v>
      </c>
      <c r="E198" s="266" t="s">
        <v>287</v>
      </c>
      <c r="F198" s="267" t="s">
        <v>288</v>
      </c>
      <c r="G198" s="268" t="s">
        <v>131</v>
      </c>
      <c r="H198" s="269">
        <v>2.04</v>
      </c>
      <c r="I198" s="270"/>
      <c r="J198" s="271">
        <f>ROUND(I198*H198,2)</f>
        <v>0</v>
      </c>
      <c r="K198" s="267" t="s">
        <v>132</v>
      </c>
      <c r="L198" s="272"/>
      <c r="M198" s="273" t="s">
        <v>1</v>
      </c>
      <c r="N198" s="274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147</v>
      </c>
      <c r="AT198" s="230" t="s">
        <v>227</v>
      </c>
      <c r="AU198" s="230" t="s">
        <v>86</v>
      </c>
      <c r="AY198" s="18" t="s">
        <v>126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133</v>
      </c>
      <c r="BM198" s="230" t="s">
        <v>289</v>
      </c>
    </row>
    <row r="199" s="14" customFormat="1">
      <c r="A199" s="14"/>
      <c r="B199" s="243"/>
      <c r="C199" s="244"/>
      <c r="D199" s="234" t="s">
        <v>134</v>
      </c>
      <c r="E199" s="245" t="s">
        <v>1</v>
      </c>
      <c r="F199" s="246" t="s">
        <v>290</v>
      </c>
      <c r="G199" s="244"/>
      <c r="H199" s="247">
        <v>2.04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134</v>
      </c>
      <c r="AU199" s="253" t="s">
        <v>86</v>
      </c>
      <c r="AV199" s="14" t="s">
        <v>86</v>
      </c>
      <c r="AW199" s="14" t="s">
        <v>32</v>
      </c>
      <c r="AX199" s="14" t="s">
        <v>76</v>
      </c>
      <c r="AY199" s="253" t="s">
        <v>126</v>
      </c>
    </row>
    <row r="200" s="15" customFormat="1">
      <c r="A200" s="15"/>
      <c r="B200" s="254"/>
      <c r="C200" s="255"/>
      <c r="D200" s="234" t="s">
        <v>134</v>
      </c>
      <c r="E200" s="256" t="s">
        <v>1</v>
      </c>
      <c r="F200" s="257" t="s">
        <v>137</v>
      </c>
      <c r="G200" s="255"/>
      <c r="H200" s="258">
        <v>2.04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134</v>
      </c>
      <c r="AU200" s="264" t="s">
        <v>86</v>
      </c>
      <c r="AV200" s="15" t="s">
        <v>133</v>
      </c>
      <c r="AW200" s="15" t="s">
        <v>32</v>
      </c>
      <c r="AX200" s="15" t="s">
        <v>84</v>
      </c>
      <c r="AY200" s="264" t="s">
        <v>126</v>
      </c>
    </row>
    <row r="201" s="2" customFormat="1" ht="37.8" customHeight="1">
      <c r="A201" s="39"/>
      <c r="B201" s="40"/>
      <c r="C201" s="219" t="s">
        <v>291</v>
      </c>
      <c r="D201" s="219" t="s">
        <v>128</v>
      </c>
      <c r="E201" s="220" t="s">
        <v>292</v>
      </c>
      <c r="F201" s="221" t="s">
        <v>293</v>
      </c>
      <c r="G201" s="222" t="s">
        <v>131</v>
      </c>
      <c r="H201" s="223">
        <v>2</v>
      </c>
      <c r="I201" s="224"/>
      <c r="J201" s="225">
        <f>ROUND(I201*H201,2)</f>
        <v>0</v>
      </c>
      <c r="K201" s="221" t="s">
        <v>132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133</v>
      </c>
      <c r="AT201" s="230" t="s">
        <v>128</v>
      </c>
      <c r="AU201" s="230" t="s">
        <v>86</v>
      </c>
      <c r="AY201" s="18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133</v>
      </c>
      <c r="BM201" s="230" t="s">
        <v>294</v>
      </c>
    </row>
    <row r="202" s="2" customFormat="1" ht="24.15" customHeight="1">
      <c r="A202" s="39"/>
      <c r="B202" s="40"/>
      <c r="C202" s="219" t="s">
        <v>208</v>
      </c>
      <c r="D202" s="219" t="s">
        <v>128</v>
      </c>
      <c r="E202" s="220" t="s">
        <v>295</v>
      </c>
      <c r="F202" s="221" t="s">
        <v>296</v>
      </c>
      <c r="G202" s="222" t="s">
        <v>131</v>
      </c>
      <c r="H202" s="223">
        <v>25</v>
      </c>
      <c r="I202" s="224"/>
      <c r="J202" s="225">
        <f>ROUND(I202*H202,2)</f>
        <v>0</v>
      </c>
      <c r="K202" s="221" t="s">
        <v>132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133</v>
      </c>
      <c r="AT202" s="230" t="s">
        <v>128</v>
      </c>
      <c r="AU202" s="230" t="s">
        <v>86</v>
      </c>
      <c r="AY202" s="18" t="s">
        <v>126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133</v>
      </c>
      <c r="BM202" s="230" t="s">
        <v>297</v>
      </c>
    </row>
    <row r="203" s="13" customFormat="1">
      <c r="A203" s="13"/>
      <c r="B203" s="232"/>
      <c r="C203" s="233"/>
      <c r="D203" s="234" t="s">
        <v>134</v>
      </c>
      <c r="E203" s="235" t="s">
        <v>1</v>
      </c>
      <c r="F203" s="236" t="s">
        <v>298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134</v>
      </c>
      <c r="AU203" s="242" t="s">
        <v>86</v>
      </c>
      <c r="AV203" s="13" t="s">
        <v>84</v>
      </c>
      <c r="AW203" s="13" t="s">
        <v>32</v>
      </c>
      <c r="AX203" s="13" t="s">
        <v>76</v>
      </c>
      <c r="AY203" s="242" t="s">
        <v>126</v>
      </c>
    </row>
    <row r="204" s="14" customFormat="1">
      <c r="A204" s="14"/>
      <c r="B204" s="243"/>
      <c r="C204" s="244"/>
      <c r="D204" s="234" t="s">
        <v>134</v>
      </c>
      <c r="E204" s="245" t="s">
        <v>1</v>
      </c>
      <c r="F204" s="246" t="s">
        <v>299</v>
      </c>
      <c r="G204" s="244"/>
      <c r="H204" s="247">
        <v>25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134</v>
      </c>
      <c r="AU204" s="253" t="s">
        <v>86</v>
      </c>
      <c r="AV204" s="14" t="s">
        <v>86</v>
      </c>
      <c r="AW204" s="14" t="s">
        <v>32</v>
      </c>
      <c r="AX204" s="14" t="s">
        <v>76</v>
      </c>
      <c r="AY204" s="253" t="s">
        <v>126</v>
      </c>
    </row>
    <row r="205" s="15" customFormat="1">
      <c r="A205" s="15"/>
      <c r="B205" s="254"/>
      <c r="C205" s="255"/>
      <c r="D205" s="234" t="s">
        <v>134</v>
      </c>
      <c r="E205" s="256" t="s">
        <v>1</v>
      </c>
      <c r="F205" s="257" t="s">
        <v>137</v>
      </c>
      <c r="G205" s="255"/>
      <c r="H205" s="258">
        <v>25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134</v>
      </c>
      <c r="AU205" s="264" t="s">
        <v>86</v>
      </c>
      <c r="AV205" s="15" t="s">
        <v>133</v>
      </c>
      <c r="AW205" s="15" t="s">
        <v>32</v>
      </c>
      <c r="AX205" s="15" t="s">
        <v>84</v>
      </c>
      <c r="AY205" s="264" t="s">
        <v>126</v>
      </c>
    </row>
    <row r="206" s="2" customFormat="1" ht="21.75" customHeight="1">
      <c r="A206" s="39"/>
      <c r="B206" s="40"/>
      <c r="C206" s="265" t="s">
        <v>300</v>
      </c>
      <c r="D206" s="265" t="s">
        <v>227</v>
      </c>
      <c r="E206" s="266" t="s">
        <v>301</v>
      </c>
      <c r="F206" s="267" t="s">
        <v>302</v>
      </c>
      <c r="G206" s="268" t="s">
        <v>131</v>
      </c>
      <c r="H206" s="269">
        <v>21.629999999999999</v>
      </c>
      <c r="I206" s="270"/>
      <c r="J206" s="271">
        <f>ROUND(I206*H206,2)</f>
        <v>0</v>
      </c>
      <c r="K206" s="267" t="s">
        <v>132</v>
      </c>
      <c r="L206" s="272"/>
      <c r="M206" s="273" t="s">
        <v>1</v>
      </c>
      <c r="N206" s="274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147</v>
      </c>
      <c r="AT206" s="230" t="s">
        <v>227</v>
      </c>
      <c r="AU206" s="230" t="s">
        <v>86</v>
      </c>
      <c r="AY206" s="18" t="s">
        <v>126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133</v>
      </c>
      <c r="BM206" s="230" t="s">
        <v>303</v>
      </c>
    </row>
    <row r="207" s="14" customFormat="1">
      <c r="A207" s="14"/>
      <c r="B207" s="243"/>
      <c r="C207" s="244"/>
      <c r="D207" s="234" t="s">
        <v>134</v>
      </c>
      <c r="E207" s="245" t="s">
        <v>1</v>
      </c>
      <c r="F207" s="246" t="s">
        <v>304</v>
      </c>
      <c r="G207" s="244"/>
      <c r="H207" s="247">
        <v>21.629999999999999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134</v>
      </c>
      <c r="AU207" s="253" t="s">
        <v>86</v>
      </c>
      <c r="AV207" s="14" t="s">
        <v>86</v>
      </c>
      <c r="AW207" s="14" t="s">
        <v>32</v>
      </c>
      <c r="AX207" s="14" t="s">
        <v>76</v>
      </c>
      <c r="AY207" s="253" t="s">
        <v>126</v>
      </c>
    </row>
    <row r="208" s="15" customFormat="1">
      <c r="A208" s="15"/>
      <c r="B208" s="254"/>
      <c r="C208" s="255"/>
      <c r="D208" s="234" t="s">
        <v>134</v>
      </c>
      <c r="E208" s="256" t="s">
        <v>1</v>
      </c>
      <c r="F208" s="257" t="s">
        <v>137</v>
      </c>
      <c r="G208" s="255"/>
      <c r="H208" s="258">
        <v>21.629999999999999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134</v>
      </c>
      <c r="AU208" s="264" t="s">
        <v>86</v>
      </c>
      <c r="AV208" s="15" t="s">
        <v>133</v>
      </c>
      <c r="AW208" s="15" t="s">
        <v>32</v>
      </c>
      <c r="AX208" s="15" t="s">
        <v>84</v>
      </c>
      <c r="AY208" s="264" t="s">
        <v>126</v>
      </c>
    </row>
    <row r="209" s="2" customFormat="1" ht="24.15" customHeight="1">
      <c r="A209" s="39"/>
      <c r="B209" s="40"/>
      <c r="C209" s="265" t="s">
        <v>212</v>
      </c>
      <c r="D209" s="265" t="s">
        <v>227</v>
      </c>
      <c r="E209" s="266" t="s">
        <v>305</v>
      </c>
      <c r="F209" s="267" t="s">
        <v>306</v>
      </c>
      <c r="G209" s="268" t="s">
        <v>131</v>
      </c>
      <c r="H209" s="269">
        <v>4.1200000000000001</v>
      </c>
      <c r="I209" s="270"/>
      <c r="J209" s="271">
        <f>ROUND(I209*H209,2)</f>
        <v>0</v>
      </c>
      <c r="K209" s="267" t="s">
        <v>132</v>
      </c>
      <c r="L209" s="272"/>
      <c r="M209" s="273" t="s">
        <v>1</v>
      </c>
      <c r="N209" s="274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147</v>
      </c>
      <c r="AT209" s="230" t="s">
        <v>227</v>
      </c>
      <c r="AU209" s="230" t="s">
        <v>86</v>
      </c>
      <c r="AY209" s="18" t="s">
        <v>126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133</v>
      </c>
      <c r="BM209" s="230" t="s">
        <v>307</v>
      </c>
    </row>
    <row r="210" s="14" customFormat="1">
      <c r="A210" s="14"/>
      <c r="B210" s="243"/>
      <c r="C210" s="244"/>
      <c r="D210" s="234" t="s">
        <v>134</v>
      </c>
      <c r="E210" s="245" t="s">
        <v>1</v>
      </c>
      <c r="F210" s="246" t="s">
        <v>308</v>
      </c>
      <c r="G210" s="244"/>
      <c r="H210" s="247">
        <v>4.1200000000000001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134</v>
      </c>
      <c r="AU210" s="253" t="s">
        <v>86</v>
      </c>
      <c r="AV210" s="14" t="s">
        <v>86</v>
      </c>
      <c r="AW210" s="14" t="s">
        <v>32</v>
      </c>
      <c r="AX210" s="14" t="s">
        <v>76</v>
      </c>
      <c r="AY210" s="253" t="s">
        <v>126</v>
      </c>
    </row>
    <row r="211" s="15" customFormat="1">
      <c r="A211" s="15"/>
      <c r="B211" s="254"/>
      <c r="C211" s="255"/>
      <c r="D211" s="234" t="s">
        <v>134</v>
      </c>
      <c r="E211" s="256" t="s">
        <v>1</v>
      </c>
      <c r="F211" s="257" t="s">
        <v>137</v>
      </c>
      <c r="G211" s="255"/>
      <c r="H211" s="258">
        <v>4.1200000000000001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134</v>
      </c>
      <c r="AU211" s="264" t="s">
        <v>86</v>
      </c>
      <c r="AV211" s="15" t="s">
        <v>133</v>
      </c>
      <c r="AW211" s="15" t="s">
        <v>32</v>
      </c>
      <c r="AX211" s="15" t="s">
        <v>84</v>
      </c>
      <c r="AY211" s="264" t="s">
        <v>126</v>
      </c>
    </row>
    <row r="212" s="2" customFormat="1" ht="24.15" customHeight="1">
      <c r="A212" s="39"/>
      <c r="B212" s="40"/>
      <c r="C212" s="219" t="s">
        <v>309</v>
      </c>
      <c r="D212" s="219" t="s">
        <v>128</v>
      </c>
      <c r="E212" s="220" t="s">
        <v>295</v>
      </c>
      <c r="F212" s="221" t="s">
        <v>296</v>
      </c>
      <c r="G212" s="222" t="s">
        <v>131</v>
      </c>
      <c r="H212" s="223">
        <v>3</v>
      </c>
      <c r="I212" s="224"/>
      <c r="J212" s="225">
        <f>ROUND(I212*H212,2)</f>
        <v>0</v>
      </c>
      <c r="K212" s="221" t="s">
        <v>132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133</v>
      </c>
      <c r="AT212" s="230" t="s">
        <v>128</v>
      </c>
      <c r="AU212" s="230" t="s">
        <v>86</v>
      </c>
      <c r="AY212" s="18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133</v>
      </c>
      <c r="BM212" s="230" t="s">
        <v>310</v>
      </c>
    </row>
    <row r="213" s="13" customFormat="1">
      <c r="A213" s="13"/>
      <c r="B213" s="232"/>
      <c r="C213" s="233"/>
      <c r="D213" s="234" t="s">
        <v>134</v>
      </c>
      <c r="E213" s="235" t="s">
        <v>1</v>
      </c>
      <c r="F213" s="236" t="s">
        <v>311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134</v>
      </c>
      <c r="AU213" s="242" t="s">
        <v>86</v>
      </c>
      <c r="AV213" s="13" t="s">
        <v>84</v>
      </c>
      <c r="AW213" s="13" t="s">
        <v>32</v>
      </c>
      <c r="AX213" s="13" t="s">
        <v>76</v>
      </c>
      <c r="AY213" s="242" t="s">
        <v>126</v>
      </c>
    </row>
    <row r="214" s="14" customFormat="1">
      <c r="A214" s="14"/>
      <c r="B214" s="243"/>
      <c r="C214" s="244"/>
      <c r="D214" s="234" t="s">
        <v>134</v>
      </c>
      <c r="E214" s="245" t="s">
        <v>1</v>
      </c>
      <c r="F214" s="246" t="s">
        <v>136</v>
      </c>
      <c r="G214" s="244"/>
      <c r="H214" s="247">
        <v>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134</v>
      </c>
      <c r="AU214" s="253" t="s">
        <v>86</v>
      </c>
      <c r="AV214" s="14" t="s">
        <v>86</v>
      </c>
      <c r="AW214" s="14" t="s">
        <v>32</v>
      </c>
      <c r="AX214" s="14" t="s">
        <v>76</v>
      </c>
      <c r="AY214" s="253" t="s">
        <v>126</v>
      </c>
    </row>
    <row r="215" s="15" customFormat="1">
      <c r="A215" s="15"/>
      <c r="B215" s="254"/>
      <c r="C215" s="255"/>
      <c r="D215" s="234" t="s">
        <v>134</v>
      </c>
      <c r="E215" s="256" t="s">
        <v>1</v>
      </c>
      <c r="F215" s="257" t="s">
        <v>137</v>
      </c>
      <c r="G215" s="255"/>
      <c r="H215" s="258">
        <v>3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134</v>
      </c>
      <c r="AU215" s="264" t="s">
        <v>86</v>
      </c>
      <c r="AV215" s="15" t="s">
        <v>133</v>
      </c>
      <c r="AW215" s="15" t="s">
        <v>32</v>
      </c>
      <c r="AX215" s="15" t="s">
        <v>84</v>
      </c>
      <c r="AY215" s="264" t="s">
        <v>126</v>
      </c>
    </row>
    <row r="216" s="2" customFormat="1" ht="21.75" customHeight="1">
      <c r="A216" s="39"/>
      <c r="B216" s="40"/>
      <c r="C216" s="265" t="s">
        <v>213</v>
      </c>
      <c r="D216" s="265" t="s">
        <v>227</v>
      </c>
      <c r="E216" s="266" t="s">
        <v>301</v>
      </c>
      <c r="F216" s="267" t="s">
        <v>302</v>
      </c>
      <c r="G216" s="268" t="s">
        <v>131</v>
      </c>
      <c r="H216" s="269">
        <v>0.309</v>
      </c>
      <c r="I216" s="270"/>
      <c r="J216" s="271">
        <f>ROUND(I216*H216,2)</f>
        <v>0</v>
      </c>
      <c r="K216" s="267" t="s">
        <v>132</v>
      </c>
      <c r="L216" s="272"/>
      <c r="M216" s="273" t="s">
        <v>1</v>
      </c>
      <c r="N216" s="274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147</v>
      </c>
      <c r="AT216" s="230" t="s">
        <v>227</v>
      </c>
      <c r="AU216" s="230" t="s">
        <v>86</v>
      </c>
      <c r="AY216" s="18" t="s">
        <v>126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133</v>
      </c>
      <c r="BM216" s="230" t="s">
        <v>312</v>
      </c>
    </row>
    <row r="217" s="2" customFormat="1" ht="37.8" customHeight="1">
      <c r="A217" s="39"/>
      <c r="B217" s="40"/>
      <c r="C217" s="219" t="s">
        <v>313</v>
      </c>
      <c r="D217" s="219" t="s">
        <v>128</v>
      </c>
      <c r="E217" s="220" t="s">
        <v>314</v>
      </c>
      <c r="F217" s="221" t="s">
        <v>315</v>
      </c>
      <c r="G217" s="222" t="s">
        <v>131</v>
      </c>
      <c r="H217" s="223">
        <v>4</v>
      </c>
      <c r="I217" s="224"/>
      <c r="J217" s="225">
        <f>ROUND(I217*H217,2)</f>
        <v>0</v>
      </c>
      <c r="K217" s="221" t="s">
        <v>132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133</v>
      </c>
      <c r="AT217" s="230" t="s">
        <v>128</v>
      </c>
      <c r="AU217" s="230" t="s">
        <v>86</v>
      </c>
      <c r="AY217" s="18" t="s">
        <v>126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133</v>
      </c>
      <c r="BM217" s="230" t="s">
        <v>316</v>
      </c>
    </row>
    <row r="218" s="2" customFormat="1" ht="21.75" customHeight="1">
      <c r="A218" s="39"/>
      <c r="B218" s="40"/>
      <c r="C218" s="219" t="s">
        <v>217</v>
      </c>
      <c r="D218" s="219" t="s">
        <v>128</v>
      </c>
      <c r="E218" s="220" t="s">
        <v>317</v>
      </c>
      <c r="F218" s="221" t="s">
        <v>318</v>
      </c>
      <c r="G218" s="222" t="s">
        <v>146</v>
      </c>
      <c r="H218" s="223">
        <v>70</v>
      </c>
      <c r="I218" s="224"/>
      <c r="J218" s="225">
        <f>ROUND(I218*H218,2)</f>
        <v>0</v>
      </c>
      <c r="K218" s="221" t="s">
        <v>132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133</v>
      </c>
      <c r="AT218" s="230" t="s">
        <v>128</v>
      </c>
      <c r="AU218" s="230" t="s">
        <v>86</v>
      </c>
      <c r="AY218" s="18" t="s">
        <v>126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133</v>
      </c>
      <c r="BM218" s="230" t="s">
        <v>319</v>
      </c>
    </row>
    <row r="219" s="12" customFormat="1" ht="22.8" customHeight="1">
      <c r="A219" s="12"/>
      <c r="B219" s="203"/>
      <c r="C219" s="204"/>
      <c r="D219" s="205" t="s">
        <v>75</v>
      </c>
      <c r="E219" s="217" t="s">
        <v>164</v>
      </c>
      <c r="F219" s="217" t="s">
        <v>320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SUM(P220:P247)</f>
        <v>0</v>
      </c>
      <c r="Q219" s="211"/>
      <c r="R219" s="212">
        <f>SUM(R220:R247)</f>
        <v>0</v>
      </c>
      <c r="S219" s="211"/>
      <c r="T219" s="213">
        <f>SUM(T220:T247)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84</v>
      </c>
      <c r="AT219" s="215" t="s">
        <v>75</v>
      </c>
      <c r="AU219" s="215" t="s">
        <v>84</v>
      </c>
      <c r="AY219" s="214" t="s">
        <v>126</v>
      </c>
      <c r="BK219" s="216">
        <f>SUM(BK220:BK247)</f>
        <v>0</v>
      </c>
    </row>
    <row r="220" s="2" customFormat="1" ht="33" customHeight="1">
      <c r="A220" s="39"/>
      <c r="B220" s="40"/>
      <c r="C220" s="219" t="s">
        <v>321</v>
      </c>
      <c r="D220" s="219" t="s">
        <v>128</v>
      </c>
      <c r="E220" s="220" t="s">
        <v>322</v>
      </c>
      <c r="F220" s="221" t="s">
        <v>323</v>
      </c>
      <c r="G220" s="222" t="s">
        <v>146</v>
      </c>
      <c r="H220" s="223">
        <v>89</v>
      </c>
      <c r="I220" s="224"/>
      <c r="J220" s="225">
        <f>ROUND(I220*H220,2)</f>
        <v>0</v>
      </c>
      <c r="K220" s="221" t="s">
        <v>132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133</v>
      </c>
      <c r="AT220" s="230" t="s">
        <v>128</v>
      </c>
      <c r="AU220" s="230" t="s">
        <v>86</v>
      </c>
      <c r="AY220" s="18" t="s">
        <v>126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133</v>
      </c>
      <c r="BM220" s="230" t="s">
        <v>324</v>
      </c>
    </row>
    <row r="221" s="14" customFormat="1">
      <c r="A221" s="14"/>
      <c r="B221" s="243"/>
      <c r="C221" s="244"/>
      <c r="D221" s="234" t="s">
        <v>134</v>
      </c>
      <c r="E221" s="245" t="s">
        <v>1</v>
      </c>
      <c r="F221" s="246" t="s">
        <v>325</v>
      </c>
      <c r="G221" s="244"/>
      <c r="H221" s="247">
        <v>59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134</v>
      </c>
      <c r="AU221" s="253" t="s">
        <v>86</v>
      </c>
      <c r="AV221" s="14" t="s">
        <v>86</v>
      </c>
      <c r="AW221" s="14" t="s">
        <v>32</v>
      </c>
      <c r="AX221" s="14" t="s">
        <v>76</v>
      </c>
      <c r="AY221" s="253" t="s">
        <v>126</v>
      </c>
    </row>
    <row r="222" s="14" customFormat="1">
      <c r="A222" s="14"/>
      <c r="B222" s="243"/>
      <c r="C222" s="244"/>
      <c r="D222" s="234" t="s">
        <v>134</v>
      </c>
      <c r="E222" s="245" t="s">
        <v>1</v>
      </c>
      <c r="F222" s="246" t="s">
        <v>326</v>
      </c>
      <c r="G222" s="244"/>
      <c r="H222" s="247">
        <v>26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134</v>
      </c>
      <c r="AU222" s="253" t="s">
        <v>86</v>
      </c>
      <c r="AV222" s="14" t="s">
        <v>86</v>
      </c>
      <c r="AW222" s="14" t="s">
        <v>32</v>
      </c>
      <c r="AX222" s="14" t="s">
        <v>76</v>
      </c>
      <c r="AY222" s="253" t="s">
        <v>126</v>
      </c>
    </row>
    <row r="223" s="14" customFormat="1">
      <c r="A223" s="14"/>
      <c r="B223" s="243"/>
      <c r="C223" s="244"/>
      <c r="D223" s="234" t="s">
        <v>134</v>
      </c>
      <c r="E223" s="245" t="s">
        <v>1</v>
      </c>
      <c r="F223" s="246" t="s">
        <v>327</v>
      </c>
      <c r="G223" s="244"/>
      <c r="H223" s="247">
        <v>4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134</v>
      </c>
      <c r="AU223" s="253" t="s">
        <v>86</v>
      </c>
      <c r="AV223" s="14" t="s">
        <v>86</v>
      </c>
      <c r="AW223" s="14" t="s">
        <v>32</v>
      </c>
      <c r="AX223" s="14" t="s">
        <v>76</v>
      </c>
      <c r="AY223" s="253" t="s">
        <v>126</v>
      </c>
    </row>
    <row r="224" s="15" customFormat="1">
      <c r="A224" s="15"/>
      <c r="B224" s="254"/>
      <c r="C224" s="255"/>
      <c r="D224" s="234" t="s">
        <v>134</v>
      </c>
      <c r="E224" s="256" t="s">
        <v>1</v>
      </c>
      <c r="F224" s="257" t="s">
        <v>137</v>
      </c>
      <c r="G224" s="255"/>
      <c r="H224" s="258">
        <v>89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134</v>
      </c>
      <c r="AU224" s="264" t="s">
        <v>86</v>
      </c>
      <c r="AV224" s="15" t="s">
        <v>133</v>
      </c>
      <c r="AW224" s="15" t="s">
        <v>32</v>
      </c>
      <c r="AX224" s="15" t="s">
        <v>84</v>
      </c>
      <c r="AY224" s="264" t="s">
        <v>126</v>
      </c>
    </row>
    <row r="225" s="2" customFormat="1" ht="16.5" customHeight="1">
      <c r="A225" s="39"/>
      <c r="B225" s="40"/>
      <c r="C225" s="265" t="s">
        <v>221</v>
      </c>
      <c r="D225" s="265" t="s">
        <v>227</v>
      </c>
      <c r="E225" s="266" t="s">
        <v>328</v>
      </c>
      <c r="F225" s="267" t="s">
        <v>329</v>
      </c>
      <c r="G225" s="268" t="s">
        <v>146</v>
      </c>
      <c r="H225" s="269">
        <v>60.18</v>
      </c>
      <c r="I225" s="270"/>
      <c r="J225" s="271">
        <f>ROUND(I225*H225,2)</f>
        <v>0</v>
      </c>
      <c r="K225" s="267" t="s">
        <v>132</v>
      </c>
      <c r="L225" s="272"/>
      <c r="M225" s="273" t="s">
        <v>1</v>
      </c>
      <c r="N225" s="274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147</v>
      </c>
      <c r="AT225" s="230" t="s">
        <v>227</v>
      </c>
      <c r="AU225" s="230" t="s">
        <v>86</v>
      </c>
      <c r="AY225" s="18" t="s">
        <v>126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133</v>
      </c>
      <c r="BM225" s="230" t="s">
        <v>330</v>
      </c>
    </row>
    <row r="226" s="14" customFormat="1">
      <c r="A226" s="14"/>
      <c r="B226" s="243"/>
      <c r="C226" s="244"/>
      <c r="D226" s="234" t="s">
        <v>134</v>
      </c>
      <c r="E226" s="245" t="s">
        <v>1</v>
      </c>
      <c r="F226" s="246" t="s">
        <v>331</v>
      </c>
      <c r="G226" s="244"/>
      <c r="H226" s="247">
        <v>60.18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134</v>
      </c>
      <c r="AU226" s="253" t="s">
        <v>86</v>
      </c>
      <c r="AV226" s="14" t="s">
        <v>86</v>
      </c>
      <c r="AW226" s="14" t="s">
        <v>32</v>
      </c>
      <c r="AX226" s="14" t="s">
        <v>76</v>
      </c>
      <c r="AY226" s="253" t="s">
        <v>126</v>
      </c>
    </row>
    <row r="227" s="15" customFormat="1">
      <c r="A227" s="15"/>
      <c r="B227" s="254"/>
      <c r="C227" s="255"/>
      <c r="D227" s="234" t="s">
        <v>134</v>
      </c>
      <c r="E227" s="256" t="s">
        <v>1</v>
      </c>
      <c r="F227" s="257" t="s">
        <v>137</v>
      </c>
      <c r="G227" s="255"/>
      <c r="H227" s="258">
        <v>60.18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134</v>
      </c>
      <c r="AU227" s="264" t="s">
        <v>86</v>
      </c>
      <c r="AV227" s="15" t="s">
        <v>133</v>
      </c>
      <c r="AW227" s="15" t="s">
        <v>32</v>
      </c>
      <c r="AX227" s="15" t="s">
        <v>84</v>
      </c>
      <c r="AY227" s="264" t="s">
        <v>126</v>
      </c>
    </row>
    <row r="228" s="2" customFormat="1" ht="24.15" customHeight="1">
      <c r="A228" s="39"/>
      <c r="B228" s="40"/>
      <c r="C228" s="265" t="s">
        <v>332</v>
      </c>
      <c r="D228" s="265" t="s">
        <v>227</v>
      </c>
      <c r="E228" s="266" t="s">
        <v>333</v>
      </c>
      <c r="F228" s="267" t="s">
        <v>334</v>
      </c>
      <c r="G228" s="268" t="s">
        <v>146</v>
      </c>
      <c r="H228" s="269">
        <v>26.52</v>
      </c>
      <c r="I228" s="270"/>
      <c r="J228" s="271">
        <f>ROUND(I228*H228,2)</f>
        <v>0</v>
      </c>
      <c r="K228" s="267" t="s">
        <v>132</v>
      </c>
      <c r="L228" s="272"/>
      <c r="M228" s="273" t="s">
        <v>1</v>
      </c>
      <c r="N228" s="274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147</v>
      </c>
      <c r="AT228" s="230" t="s">
        <v>227</v>
      </c>
      <c r="AU228" s="230" t="s">
        <v>86</v>
      </c>
      <c r="AY228" s="18" t="s">
        <v>126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133</v>
      </c>
      <c r="BM228" s="230" t="s">
        <v>335</v>
      </c>
    </row>
    <row r="229" s="14" customFormat="1">
      <c r="A229" s="14"/>
      <c r="B229" s="243"/>
      <c r="C229" s="244"/>
      <c r="D229" s="234" t="s">
        <v>134</v>
      </c>
      <c r="E229" s="245" t="s">
        <v>1</v>
      </c>
      <c r="F229" s="246" t="s">
        <v>336</v>
      </c>
      <c r="G229" s="244"/>
      <c r="H229" s="247">
        <v>26.52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134</v>
      </c>
      <c r="AU229" s="253" t="s">
        <v>86</v>
      </c>
      <c r="AV229" s="14" t="s">
        <v>86</v>
      </c>
      <c r="AW229" s="14" t="s">
        <v>32</v>
      </c>
      <c r="AX229" s="14" t="s">
        <v>76</v>
      </c>
      <c r="AY229" s="253" t="s">
        <v>126</v>
      </c>
    </row>
    <row r="230" s="15" customFormat="1">
      <c r="A230" s="15"/>
      <c r="B230" s="254"/>
      <c r="C230" s="255"/>
      <c r="D230" s="234" t="s">
        <v>134</v>
      </c>
      <c r="E230" s="256" t="s">
        <v>1</v>
      </c>
      <c r="F230" s="257" t="s">
        <v>137</v>
      </c>
      <c r="G230" s="255"/>
      <c r="H230" s="258">
        <v>26.52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134</v>
      </c>
      <c r="AU230" s="264" t="s">
        <v>86</v>
      </c>
      <c r="AV230" s="15" t="s">
        <v>133</v>
      </c>
      <c r="AW230" s="15" t="s">
        <v>32</v>
      </c>
      <c r="AX230" s="15" t="s">
        <v>84</v>
      </c>
      <c r="AY230" s="264" t="s">
        <v>126</v>
      </c>
    </row>
    <row r="231" s="2" customFormat="1" ht="24.15" customHeight="1">
      <c r="A231" s="39"/>
      <c r="B231" s="40"/>
      <c r="C231" s="265" t="s">
        <v>226</v>
      </c>
      <c r="D231" s="265" t="s">
        <v>227</v>
      </c>
      <c r="E231" s="266" t="s">
        <v>337</v>
      </c>
      <c r="F231" s="267" t="s">
        <v>338</v>
      </c>
      <c r="G231" s="268" t="s">
        <v>146</v>
      </c>
      <c r="H231" s="269">
        <v>4.0800000000000001</v>
      </c>
      <c r="I231" s="270"/>
      <c r="J231" s="271">
        <f>ROUND(I231*H231,2)</f>
        <v>0</v>
      </c>
      <c r="K231" s="267" t="s">
        <v>132</v>
      </c>
      <c r="L231" s="272"/>
      <c r="M231" s="273" t="s">
        <v>1</v>
      </c>
      <c r="N231" s="274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147</v>
      </c>
      <c r="AT231" s="230" t="s">
        <v>227</v>
      </c>
      <c r="AU231" s="230" t="s">
        <v>86</v>
      </c>
      <c r="AY231" s="18" t="s">
        <v>126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133</v>
      </c>
      <c r="BM231" s="230" t="s">
        <v>339</v>
      </c>
    </row>
    <row r="232" s="14" customFormat="1">
      <c r="A232" s="14"/>
      <c r="B232" s="243"/>
      <c r="C232" s="244"/>
      <c r="D232" s="234" t="s">
        <v>134</v>
      </c>
      <c r="E232" s="245" t="s">
        <v>1</v>
      </c>
      <c r="F232" s="246" t="s">
        <v>340</v>
      </c>
      <c r="G232" s="244"/>
      <c r="H232" s="247">
        <v>4.0800000000000001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134</v>
      </c>
      <c r="AU232" s="253" t="s">
        <v>86</v>
      </c>
      <c r="AV232" s="14" t="s">
        <v>86</v>
      </c>
      <c r="AW232" s="14" t="s">
        <v>32</v>
      </c>
      <c r="AX232" s="14" t="s">
        <v>76</v>
      </c>
      <c r="AY232" s="253" t="s">
        <v>126</v>
      </c>
    </row>
    <row r="233" s="15" customFormat="1">
      <c r="A233" s="15"/>
      <c r="B233" s="254"/>
      <c r="C233" s="255"/>
      <c r="D233" s="234" t="s">
        <v>134</v>
      </c>
      <c r="E233" s="256" t="s">
        <v>1</v>
      </c>
      <c r="F233" s="257" t="s">
        <v>137</v>
      </c>
      <c r="G233" s="255"/>
      <c r="H233" s="258">
        <v>4.0800000000000001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134</v>
      </c>
      <c r="AU233" s="264" t="s">
        <v>86</v>
      </c>
      <c r="AV233" s="15" t="s">
        <v>133</v>
      </c>
      <c r="AW233" s="15" t="s">
        <v>32</v>
      </c>
      <c r="AX233" s="15" t="s">
        <v>84</v>
      </c>
      <c r="AY233" s="264" t="s">
        <v>126</v>
      </c>
    </row>
    <row r="234" s="2" customFormat="1" ht="24.15" customHeight="1">
      <c r="A234" s="39"/>
      <c r="B234" s="40"/>
      <c r="C234" s="219" t="s">
        <v>341</v>
      </c>
      <c r="D234" s="219" t="s">
        <v>128</v>
      </c>
      <c r="E234" s="220" t="s">
        <v>342</v>
      </c>
      <c r="F234" s="221" t="s">
        <v>343</v>
      </c>
      <c r="G234" s="222" t="s">
        <v>146</v>
      </c>
      <c r="H234" s="223">
        <v>89</v>
      </c>
      <c r="I234" s="224"/>
      <c r="J234" s="225">
        <f>ROUND(I234*H234,2)</f>
        <v>0</v>
      </c>
      <c r="K234" s="221" t="s">
        <v>132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133</v>
      </c>
      <c r="AT234" s="230" t="s">
        <v>128</v>
      </c>
      <c r="AU234" s="230" t="s">
        <v>86</v>
      </c>
      <c r="AY234" s="18" t="s">
        <v>126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133</v>
      </c>
      <c r="BM234" s="230" t="s">
        <v>344</v>
      </c>
    </row>
    <row r="235" s="2" customFormat="1" ht="16.5" customHeight="1">
      <c r="A235" s="39"/>
      <c r="B235" s="40"/>
      <c r="C235" s="265" t="s">
        <v>231</v>
      </c>
      <c r="D235" s="265" t="s">
        <v>227</v>
      </c>
      <c r="E235" s="266" t="s">
        <v>345</v>
      </c>
      <c r="F235" s="267" t="s">
        <v>346</v>
      </c>
      <c r="G235" s="268" t="s">
        <v>146</v>
      </c>
      <c r="H235" s="269">
        <v>90.780000000000001</v>
      </c>
      <c r="I235" s="270"/>
      <c r="J235" s="271">
        <f>ROUND(I235*H235,2)</f>
        <v>0</v>
      </c>
      <c r="K235" s="267" t="s">
        <v>132</v>
      </c>
      <c r="L235" s="272"/>
      <c r="M235" s="273" t="s">
        <v>1</v>
      </c>
      <c r="N235" s="274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147</v>
      </c>
      <c r="AT235" s="230" t="s">
        <v>227</v>
      </c>
      <c r="AU235" s="230" t="s">
        <v>86</v>
      </c>
      <c r="AY235" s="18" t="s">
        <v>126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133</v>
      </c>
      <c r="BM235" s="230" t="s">
        <v>347</v>
      </c>
    </row>
    <row r="236" s="14" customFormat="1">
      <c r="A236" s="14"/>
      <c r="B236" s="243"/>
      <c r="C236" s="244"/>
      <c r="D236" s="234" t="s">
        <v>134</v>
      </c>
      <c r="E236" s="245" t="s">
        <v>1</v>
      </c>
      <c r="F236" s="246" t="s">
        <v>348</v>
      </c>
      <c r="G236" s="244"/>
      <c r="H236" s="247">
        <v>90.780000000000001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134</v>
      </c>
      <c r="AU236" s="253" t="s">
        <v>86</v>
      </c>
      <c r="AV236" s="14" t="s">
        <v>86</v>
      </c>
      <c r="AW236" s="14" t="s">
        <v>32</v>
      </c>
      <c r="AX236" s="14" t="s">
        <v>76</v>
      </c>
      <c r="AY236" s="253" t="s">
        <v>126</v>
      </c>
    </row>
    <row r="237" s="15" customFormat="1">
      <c r="A237" s="15"/>
      <c r="B237" s="254"/>
      <c r="C237" s="255"/>
      <c r="D237" s="234" t="s">
        <v>134</v>
      </c>
      <c r="E237" s="256" t="s">
        <v>1</v>
      </c>
      <c r="F237" s="257" t="s">
        <v>137</v>
      </c>
      <c r="G237" s="255"/>
      <c r="H237" s="258">
        <v>90.780000000000001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134</v>
      </c>
      <c r="AU237" s="264" t="s">
        <v>86</v>
      </c>
      <c r="AV237" s="15" t="s">
        <v>133</v>
      </c>
      <c r="AW237" s="15" t="s">
        <v>32</v>
      </c>
      <c r="AX237" s="15" t="s">
        <v>84</v>
      </c>
      <c r="AY237" s="264" t="s">
        <v>126</v>
      </c>
    </row>
    <row r="238" s="2" customFormat="1" ht="33" customHeight="1">
      <c r="A238" s="39"/>
      <c r="B238" s="40"/>
      <c r="C238" s="219" t="s">
        <v>349</v>
      </c>
      <c r="D238" s="219" t="s">
        <v>128</v>
      </c>
      <c r="E238" s="220" t="s">
        <v>350</v>
      </c>
      <c r="F238" s="221" t="s">
        <v>351</v>
      </c>
      <c r="G238" s="222" t="s">
        <v>146</v>
      </c>
      <c r="H238" s="223">
        <v>88</v>
      </c>
      <c r="I238" s="224"/>
      <c r="J238" s="225">
        <f>ROUND(I238*H238,2)</f>
        <v>0</v>
      </c>
      <c r="K238" s="221" t="s">
        <v>132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133</v>
      </c>
      <c r="AT238" s="230" t="s">
        <v>128</v>
      </c>
      <c r="AU238" s="230" t="s">
        <v>86</v>
      </c>
      <c r="AY238" s="18" t="s">
        <v>126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133</v>
      </c>
      <c r="BM238" s="230" t="s">
        <v>352</v>
      </c>
    </row>
    <row r="239" s="2" customFormat="1" ht="16.5" customHeight="1">
      <c r="A239" s="39"/>
      <c r="B239" s="40"/>
      <c r="C239" s="265" t="s">
        <v>236</v>
      </c>
      <c r="D239" s="265" t="s">
        <v>227</v>
      </c>
      <c r="E239" s="266" t="s">
        <v>353</v>
      </c>
      <c r="F239" s="267" t="s">
        <v>354</v>
      </c>
      <c r="G239" s="268" t="s">
        <v>146</v>
      </c>
      <c r="H239" s="269">
        <v>89.760000000000005</v>
      </c>
      <c r="I239" s="270"/>
      <c r="J239" s="271">
        <f>ROUND(I239*H239,2)</f>
        <v>0</v>
      </c>
      <c r="K239" s="267" t="s">
        <v>132</v>
      </c>
      <c r="L239" s="272"/>
      <c r="M239" s="273" t="s">
        <v>1</v>
      </c>
      <c r="N239" s="274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147</v>
      </c>
      <c r="AT239" s="230" t="s">
        <v>227</v>
      </c>
      <c r="AU239" s="230" t="s">
        <v>86</v>
      </c>
      <c r="AY239" s="18" t="s">
        <v>126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133</v>
      </c>
      <c r="BM239" s="230" t="s">
        <v>355</v>
      </c>
    </row>
    <row r="240" s="14" customFormat="1">
      <c r="A240" s="14"/>
      <c r="B240" s="243"/>
      <c r="C240" s="244"/>
      <c r="D240" s="234" t="s">
        <v>134</v>
      </c>
      <c r="E240" s="245" t="s">
        <v>1</v>
      </c>
      <c r="F240" s="246" t="s">
        <v>356</v>
      </c>
      <c r="G240" s="244"/>
      <c r="H240" s="247">
        <v>89.760000000000005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134</v>
      </c>
      <c r="AU240" s="253" t="s">
        <v>86</v>
      </c>
      <c r="AV240" s="14" t="s">
        <v>86</v>
      </c>
      <c r="AW240" s="14" t="s">
        <v>32</v>
      </c>
      <c r="AX240" s="14" t="s">
        <v>76</v>
      </c>
      <c r="AY240" s="253" t="s">
        <v>126</v>
      </c>
    </row>
    <row r="241" s="15" customFormat="1">
      <c r="A241" s="15"/>
      <c r="B241" s="254"/>
      <c r="C241" s="255"/>
      <c r="D241" s="234" t="s">
        <v>134</v>
      </c>
      <c r="E241" s="256" t="s">
        <v>1</v>
      </c>
      <c r="F241" s="257" t="s">
        <v>137</v>
      </c>
      <c r="G241" s="255"/>
      <c r="H241" s="258">
        <v>89.760000000000005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134</v>
      </c>
      <c r="AU241" s="264" t="s">
        <v>86</v>
      </c>
      <c r="AV241" s="15" t="s">
        <v>133</v>
      </c>
      <c r="AW241" s="15" t="s">
        <v>32</v>
      </c>
      <c r="AX241" s="15" t="s">
        <v>84</v>
      </c>
      <c r="AY241" s="264" t="s">
        <v>126</v>
      </c>
    </row>
    <row r="242" s="2" customFormat="1" ht="24.15" customHeight="1">
      <c r="A242" s="39"/>
      <c r="B242" s="40"/>
      <c r="C242" s="219" t="s">
        <v>357</v>
      </c>
      <c r="D242" s="219" t="s">
        <v>128</v>
      </c>
      <c r="E242" s="220" t="s">
        <v>358</v>
      </c>
      <c r="F242" s="221" t="s">
        <v>359</v>
      </c>
      <c r="G242" s="222" t="s">
        <v>159</v>
      </c>
      <c r="H242" s="223">
        <v>12.43</v>
      </c>
      <c r="I242" s="224"/>
      <c r="J242" s="225">
        <f>ROUND(I242*H242,2)</f>
        <v>0</v>
      </c>
      <c r="K242" s="221" t="s">
        <v>132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133</v>
      </c>
      <c r="AT242" s="230" t="s">
        <v>128</v>
      </c>
      <c r="AU242" s="230" t="s">
        <v>86</v>
      </c>
      <c r="AY242" s="18" t="s">
        <v>126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133</v>
      </c>
      <c r="BM242" s="230" t="s">
        <v>360</v>
      </c>
    </row>
    <row r="243" s="14" customFormat="1">
      <c r="A243" s="14"/>
      <c r="B243" s="243"/>
      <c r="C243" s="244"/>
      <c r="D243" s="234" t="s">
        <v>134</v>
      </c>
      <c r="E243" s="245" t="s">
        <v>1</v>
      </c>
      <c r="F243" s="246" t="s">
        <v>361</v>
      </c>
      <c r="G243" s="244"/>
      <c r="H243" s="247">
        <v>9.7899999999999991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134</v>
      </c>
      <c r="AU243" s="253" t="s">
        <v>86</v>
      </c>
      <c r="AV243" s="14" t="s">
        <v>86</v>
      </c>
      <c r="AW243" s="14" t="s">
        <v>32</v>
      </c>
      <c r="AX243" s="14" t="s">
        <v>76</v>
      </c>
      <c r="AY243" s="253" t="s">
        <v>126</v>
      </c>
    </row>
    <row r="244" s="14" customFormat="1">
      <c r="A244" s="14"/>
      <c r="B244" s="243"/>
      <c r="C244" s="244"/>
      <c r="D244" s="234" t="s">
        <v>134</v>
      </c>
      <c r="E244" s="245" t="s">
        <v>1</v>
      </c>
      <c r="F244" s="246" t="s">
        <v>362</v>
      </c>
      <c r="G244" s="244"/>
      <c r="H244" s="247">
        <v>2.6400000000000001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134</v>
      </c>
      <c r="AU244" s="253" t="s">
        <v>86</v>
      </c>
      <c r="AV244" s="14" t="s">
        <v>86</v>
      </c>
      <c r="AW244" s="14" t="s">
        <v>32</v>
      </c>
      <c r="AX244" s="14" t="s">
        <v>76</v>
      </c>
      <c r="AY244" s="253" t="s">
        <v>126</v>
      </c>
    </row>
    <row r="245" s="15" customFormat="1">
      <c r="A245" s="15"/>
      <c r="B245" s="254"/>
      <c r="C245" s="255"/>
      <c r="D245" s="234" t="s">
        <v>134</v>
      </c>
      <c r="E245" s="256" t="s">
        <v>1</v>
      </c>
      <c r="F245" s="257" t="s">
        <v>137</v>
      </c>
      <c r="G245" s="255"/>
      <c r="H245" s="258">
        <v>12.43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134</v>
      </c>
      <c r="AU245" s="264" t="s">
        <v>86</v>
      </c>
      <c r="AV245" s="15" t="s">
        <v>133</v>
      </c>
      <c r="AW245" s="15" t="s">
        <v>32</v>
      </c>
      <c r="AX245" s="15" t="s">
        <v>84</v>
      </c>
      <c r="AY245" s="264" t="s">
        <v>126</v>
      </c>
    </row>
    <row r="246" s="2" customFormat="1" ht="24.15" customHeight="1">
      <c r="A246" s="39"/>
      <c r="B246" s="40"/>
      <c r="C246" s="219" t="s">
        <v>239</v>
      </c>
      <c r="D246" s="219" t="s">
        <v>128</v>
      </c>
      <c r="E246" s="220" t="s">
        <v>363</v>
      </c>
      <c r="F246" s="221" t="s">
        <v>364</v>
      </c>
      <c r="G246" s="222" t="s">
        <v>131</v>
      </c>
      <c r="H246" s="223">
        <v>28</v>
      </c>
      <c r="I246" s="224"/>
      <c r="J246" s="225">
        <f>ROUND(I246*H246,2)</f>
        <v>0</v>
      </c>
      <c r="K246" s="221" t="s">
        <v>132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133</v>
      </c>
      <c r="AT246" s="230" t="s">
        <v>128</v>
      </c>
      <c r="AU246" s="230" t="s">
        <v>86</v>
      </c>
      <c r="AY246" s="18" t="s">
        <v>126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133</v>
      </c>
      <c r="BM246" s="230" t="s">
        <v>365</v>
      </c>
    </row>
    <row r="247" s="2" customFormat="1" ht="24.15" customHeight="1">
      <c r="A247" s="39"/>
      <c r="B247" s="40"/>
      <c r="C247" s="219" t="s">
        <v>366</v>
      </c>
      <c r="D247" s="219" t="s">
        <v>128</v>
      </c>
      <c r="E247" s="220" t="s">
        <v>367</v>
      </c>
      <c r="F247" s="221" t="s">
        <v>368</v>
      </c>
      <c r="G247" s="222" t="s">
        <v>146</v>
      </c>
      <c r="H247" s="223">
        <v>70</v>
      </c>
      <c r="I247" s="224"/>
      <c r="J247" s="225">
        <f>ROUND(I247*H247,2)</f>
        <v>0</v>
      </c>
      <c r="K247" s="221" t="s">
        <v>132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133</v>
      </c>
      <c r="AT247" s="230" t="s">
        <v>128</v>
      </c>
      <c r="AU247" s="230" t="s">
        <v>86</v>
      </c>
      <c r="AY247" s="18" t="s">
        <v>126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133</v>
      </c>
      <c r="BM247" s="230" t="s">
        <v>369</v>
      </c>
    </row>
    <row r="248" s="12" customFormat="1" ht="22.8" customHeight="1">
      <c r="A248" s="12"/>
      <c r="B248" s="203"/>
      <c r="C248" s="204"/>
      <c r="D248" s="205" t="s">
        <v>75</v>
      </c>
      <c r="E248" s="217" t="s">
        <v>370</v>
      </c>
      <c r="F248" s="217" t="s">
        <v>371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SUM(P249:P259)</f>
        <v>0</v>
      </c>
      <c r="Q248" s="211"/>
      <c r="R248" s="212">
        <f>SUM(R249:R259)</f>
        <v>0</v>
      </c>
      <c r="S248" s="211"/>
      <c r="T248" s="213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84</v>
      </c>
      <c r="AT248" s="215" t="s">
        <v>75</v>
      </c>
      <c r="AU248" s="215" t="s">
        <v>84</v>
      </c>
      <c r="AY248" s="214" t="s">
        <v>126</v>
      </c>
      <c r="BK248" s="216">
        <f>SUM(BK249:BK259)</f>
        <v>0</v>
      </c>
    </row>
    <row r="249" s="2" customFormat="1" ht="24.15" customHeight="1">
      <c r="A249" s="39"/>
      <c r="B249" s="40"/>
      <c r="C249" s="219" t="s">
        <v>244</v>
      </c>
      <c r="D249" s="219" t="s">
        <v>128</v>
      </c>
      <c r="E249" s="220" t="s">
        <v>372</v>
      </c>
      <c r="F249" s="221" t="s">
        <v>373</v>
      </c>
      <c r="G249" s="222" t="s">
        <v>207</v>
      </c>
      <c r="H249" s="223">
        <v>1.5600000000000001</v>
      </c>
      <c r="I249" s="224"/>
      <c r="J249" s="225">
        <f>ROUND(I249*H249,2)</f>
        <v>0</v>
      </c>
      <c r="K249" s="221" t="s">
        <v>132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133</v>
      </c>
      <c r="AT249" s="230" t="s">
        <v>128</v>
      </c>
      <c r="AU249" s="230" t="s">
        <v>86</v>
      </c>
      <c r="AY249" s="18" t="s">
        <v>126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133</v>
      </c>
      <c r="BM249" s="230" t="s">
        <v>374</v>
      </c>
    </row>
    <row r="250" s="13" customFormat="1">
      <c r="A250" s="13"/>
      <c r="B250" s="232"/>
      <c r="C250" s="233"/>
      <c r="D250" s="234" t="s">
        <v>134</v>
      </c>
      <c r="E250" s="235" t="s">
        <v>1</v>
      </c>
      <c r="F250" s="236" t="s">
        <v>375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134</v>
      </c>
      <c r="AU250" s="242" t="s">
        <v>86</v>
      </c>
      <c r="AV250" s="13" t="s">
        <v>84</v>
      </c>
      <c r="AW250" s="13" t="s">
        <v>32</v>
      </c>
      <c r="AX250" s="13" t="s">
        <v>76</v>
      </c>
      <c r="AY250" s="242" t="s">
        <v>126</v>
      </c>
    </row>
    <row r="251" s="14" customFormat="1">
      <c r="A251" s="14"/>
      <c r="B251" s="243"/>
      <c r="C251" s="244"/>
      <c r="D251" s="234" t="s">
        <v>134</v>
      </c>
      <c r="E251" s="245" t="s">
        <v>1</v>
      </c>
      <c r="F251" s="246" t="s">
        <v>376</v>
      </c>
      <c r="G251" s="244"/>
      <c r="H251" s="247">
        <v>1.5600000000000001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134</v>
      </c>
      <c r="AU251" s="253" t="s">
        <v>86</v>
      </c>
      <c r="AV251" s="14" t="s">
        <v>86</v>
      </c>
      <c r="AW251" s="14" t="s">
        <v>32</v>
      </c>
      <c r="AX251" s="14" t="s">
        <v>76</v>
      </c>
      <c r="AY251" s="253" t="s">
        <v>126</v>
      </c>
    </row>
    <row r="252" s="15" customFormat="1">
      <c r="A252" s="15"/>
      <c r="B252" s="254"/>
      <c r="C252" s="255"/>
      <c r="D252" s="234" t="s">
        <v>134</v>
      </c>
      <c r="E252" s="256" t="s">
        <v>1</v>
      </c>
      <c r="F252" s="257" t="s">
        <v>137</v>
      </c>
      <c r="G252" s="255"/>
      <c r="H252" s="258">
        <v>1.5600000000000001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134</v>
      </c>
      <c r="AU252" s="264" t="s">
        <v>86</v>
      </c>
      <c r="AV252" s="15" t="s">
        <v>133</v>
      </c>
      <c r="AW252" s="15" t="s">
        <v>32</v>
      </c>
      <c r="AX252" s="15" t="s">
        <v>84</v>
      </c>
      <c r="AY252" s="264" t="s">
        <v>126</v>
      </c>
    </row>
    <row r="253" s="2" customFormat="1" ht="33" customHeight="1">
      <c r="A253" s="39"/>
      <c r="B253" s="40"/>
      <c r="C253" s="219" t="s">
        <v>377</v>
      </c>
      <c r="D253" s="219" t="s">
        <v>128</v>
      </c>
      <c r="E253" s="220" t="s">
        <v>378</v>
      </c>
      <c r="F253" s="221" t="s">
        <v>379</v>
      </c>
      <c r="G253" s="222" t="s">
        <v>207</v>
      </c>
      <c r="H253" s="223">
        <v>1.5600000000000001</v>
      </c>
      <c r="I253" s="224"/>
      <c r="J253" s="225">
        <f>ROUND(I253*H253,2)</f>
        <v>0</v>
      </c>
      <c r="K253" s="221" t="s">
        <v>132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133</v>
      </c>
      <c r="AT253" s="230" t="s">
        <v>128</v>
      </c>
      <c r="AU253" s="230" t="s">
        <v>86</v>
      </c>
      <c r="AY253" s="18" t="s">
        <v>126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133</v>
      </c>
      <c r="BM253" s="230" t="s">
        <v>380</v>
      </c>
    </row>
    <row r="254" s="2" customFormat="1" ht="21.75" customHeight="1">
      <c r="A254" s="39"/>
      <c r="B254" s="40"/>
      <c r="C254" s="219" t="s">
        <v>248</v>
      </c>
      <c r="D254" s="219" t="s">
        <v>128</v>
      </c>
      <c r="E254" s="220" t="s">
        <v>381</v>
      </c>
      <c r="F254" s="221" t="s">
        <v>382</v>
      </c>
      <c r="G254" s="222" t="s">
        <v>207</v>
      </c>
      <c r="H254" s="223">
        <v>16.84</v>
      </c>
      <c r="I254" s="224"/>
      <c r="J254" s="225">
        <f>ROUND(I254*H254,2)</f>
        <v>0</v>
      </c>
      <c r="K254" s="221" t="s">
        <v>132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133</v>
      </c>
      <c r="AT254" s="230" t="s">
        <v>128</v>
      </c>
      <c r="AU254" s="230" t="s">
        <v>86</v>
      </c>
      <c r="AY254" s="18" t="s">
        <v>126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133</v>
      </c>
      <c r="BM254" s="230" t="s">
        <v>383</v>
      </c>
    </row>
    <row r="255" s="2" customFormat="1" ht="24.15" customHeight="1">
      <c r="A255" s="39"/>
      <c r="B255" s="40"/>
      <c r="C255" s="219" t="s">
        <v>384</v>
      </c>
      <c r="D255" s="219" t="s">
        <v>128</v>
      </c>
      <c r="E255" s="220" t="s">
        <v>385</v>
      </c>
      <c r="F255" s="221" t="s">
        <v>386</v>
      </c>
      <c r="G255" s="222" t="s">
        <v>207</v>
      </c>
      <c r="H255" s="223">
        <v>319.95999999999998</v>
      </c>
      <c r="I255" s="224"/>
      <c r="J255" s="225">
        <f>ROUND(I255*H255,2)</f>
        <v>0</v>
      </c>
      <c r="K255" s="221" t="s">
        <v>132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133</v>
      </c>
      <c r="AT255" s="230" t="s">
        <v>128</v>
      </c>
      <c r="AU255" s="230" t="s">
        <v>86</v>
      </c>
      <c r="AY255" s="18" t="s">
        <v>126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133</v>
      </c>
      <c r="BM255" s="230" t="s">
        <v>387</v>
      </c>
    </row>
    <row r="256" s="14" customFormat="1">
      <c r="A256" s="14"/>
      <c r="B256" s="243"/>
      <c r="C256" s="244"/>
      <c r="D256" s="234" t="s">
        <v>134</v>
      </c>
      <c r="E256" s="245" t="s">
        <v>1</v>
      </c>
      <c r="F256" s="246" t="s">
        <v>388</v>
      </c>
      <c r="G256" s="244"/>
      <c r="H256" s="247">
        <v>319.95999999999998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134</v>
      </c>
      <c r="AU256" s="253" t="s">
        <v>86</v>
      </c>
      <c r="AV256" s="14" t="s">
        <v>86</v>
      </c>
      <c r="AW256" s="14" t="s">
        <v>32</v>
      </c>
      <c r="AX256" s="14" t="s">
        <v>76</v>
      </c>
      <c r="AY256" s="253" t="s">
        <v>126</v>
      </c>
    </row>
    <row r="257" s="15" customFormat="1">
      <c r="A257" s="15"/>
      <c r="B257" s="254"/>
      <c r="C257" s="255"/>
      <c r="D257" s="234" t="s">
        <v>134</v>
      </c>
      <c r="E257" s="256" t="s">
        <v>1</v>
      </c>
      <c r="F257" s="257" t="s">
        <v>137</v>
      </c>
      <c r="G257" s="255"/>
      <c r="H257" s="258">
        <v>319.95999999999998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134</v>
      </c>
      <c r="AU257" s="264" t="s">
        <v>86</v>
      </c>
      <c r="AV257" s="15" t="s">
        <v>133</v>
      </c>
      <c r="AW257" s="15" t="s">
        <v>32</v>
      </c>
      <c r="AX257" s="15" t="s">
        <v>84</v>
      </c>
      <c r="AY257" s="264" t="s">
        <v>126</v>
      </c>
    </row>
    <row r="258" s="2" customFormat="1" ht="24.15" customHeight="1">
      <c r="A258" s="39"/>
      <c r="B258" s="40"/>
      <c r="C258" s="219" t="s">
        <v>255</v>
      </c>
      <c r="D258" s="219" t="s">
        <v>128</v>
      </c>
      <c r="E258" s="220" t="s">
        <v>389</v>
      </c>
      <c r="F258" s="221" t="s">
        <v>390</v>
      </c>
      <c r="G258" s="222" t="s">
        <v>207</v>
      </c>
      <c r="H258" s="223">
        <v>16.84</v>
      </c>
      <c r="I258" s="224"/>
      <c r="J258" s="225">
        <f>ROUND(I258*H258,2)</f>
        <v>0</v>
      </c>
      <c r="K258" s="221" t="s">
        <v>132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133</v>
      </c>
      <c r="AT258" s="230" t="s">
        <v>128</v>
      </c>
      <c r="AU258" s="230" t="s">
        <v>86</v>
      </c>
      <c r="AY258" s="18" t="s">
        <v>126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133</v>
      </c>
      <c r="BM258" s="230" t="s">
        <v>391</v>
      </c>
    </row>
    <row r="259" s="2" customFormat="1" ht="33" customHeight="1">
      <c r="A259" s="39"/>
      <c r="B259" s="40"/>
      <c r="C259" s="219" t="s">
        <v>392</v>
      </c>
      <c r="D259" s="219" t="s">
        <v>128</v>
      </c>
      <c r="E259" s="220" t="s">
        <v>393</v>
      </c>
      <c r="F259" s="221" t="s">
        <v>394</v>
      </c>
      <c r="G259" s="222" t="s">
        <v>207</v>
      </c>
      <c r="H259" s="223">
        <v>16.84</v>
      </c>
      <c r="I259" s="224"/>
      <c r="J259" s="225">
        <f>ROUND(I259*H259,2)</f>
        <v>0</v>
      </c>
      <c r="K259" s="221" t="s">
        <v>132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133</v>
      </c>
      <c r="AT259" s="230" t="s">
        <v>128</v>
      </c>
      <c r="AU259" s="230" t="s">
        <v>86</v>
      </c>
      <c r="AY259" s="18" t="s">
        <v>126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133</v>
      </c>
      <c r="BM259" s="230" t="s">
        <v>395</v>
      </c>
    </row>
    <row r="260" s="12" customFormat="1" ht="22.8" customHeight="1">
      <c r="A260" s="12"/>
      <c r="B260" s="203"/>
      <c r="C260" s="204"/>
      <c r="D260" s="205" t="s">
        <v>75</v>
      </c>
      <c r="E260" s="217" t="s">
        <v>396</v>
      </c>
      <c r="F260" s="217" t="s">
        <v>397</v>
      </c>
      <c r="G260" s="204"/>
      <c r="H260" s="204"/>
      <c r="I260" s="207"/>
      <c r="J260" s="218">
        <f>BK260</f>
        <v>0</v>
      </c>
      <c r="K260" s="204"/>
      <c r="L260" s="209"/>
      <c r="M260" s="210"/>
      <c r="N260" s="211"/>
      <c r="O260" s="211"/>
      <c r="P260" s="212">
        <f>P261</f>
        <v>0</v>
      </c>
      <c r="Q260" s="211"/>
      <c r="R260" s="212">
        <f>R261</f>
        <v>0</v>
      </c>
      <c r="S260" s="211"/>
      <c r="T260" s="213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84</v>
      </c>
      <c r="AT260" s="215" t="s">
        <v>75</v>
      </c>
      <c r="AU260" s="215" t="s">
        <v>84</v>
      </c>
      <c r="AY260" s="214" t="s">
        <v>126</v>
      </c>
      <c r="BK260" s="216">
        <f>BK261</f>
        <v>0</v>
      </c>
    </row>
    <row r="261" s="2" customFormat="1" ht="24.15" customHeight="1">
      <c r="A261" s="39"/>
      <c r="B261" s="40"/>
      <c r="C261" s="219" t="s">
        <v>258</v>
      </c>
      <c r="D261" s="219" t="s">
        <v>128</v>
      </c>
      <c r="E261" s="220" t="s">
        <v>398</v>
      </c>
      <c r="F261" s="221" t="s">
        <v>399</v>
      </c>
      <c r="G261" s="222" t="s">
        <v>207</v>
      </c>
      <c r="H261" s="223">
        <v>243.67599999999999</v>
      </c>
      <c r="I261" s="224"/>
      <c r="J261" s="225">
        <f>ROUND(I261*H261,2)</f>
        <v>0</v>
      </c>
      <c r="K261" s="221" t="s">
        <v>132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133</v>
      </c>
      <c r="AT261" s="230" t="s">
        <v>128</v>
      </c>
      <c r="AU261" s="230" t="s">
        <v>86</v>
      </c>
      <c r="AY261" s="18" t="s">
        <v>126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133</v>
      </c>
      <c r="BM261" s="230" t="s">
        <v>400</v>
      </c>
    </row>
    <row r="262" s="12" customFormat="1" ht="25.92" customHeight="1">
      <c r="A262" s="12"/>
      <c r="B262" s="203"/>
      <c r="C262" s="204"/>
      <c r="D262" s="205" t="s">
        <v>75</v>
      </c>
      <c r="E262" s="206" t="s">
        <v>401</v>
      </c>
      <c r="F262" s="206" t="s">
        <v>402</v>
      </c>
      <c r="G262" s="204"/>
      <c r="H262" s="204"/>
      <c r="I262" s="207"/>
      <c r="J262" s="208">
        <f>BK262</f>
        <v>0</v>
      </c>
      <c r="K262" s="204"/>
      <c r="L262" s="209"/>
      <c r="M262" s="210"/>
      <c r="N262" s="211"/>
      <c r="O262" s="211"/>
      <c r="P262" s="212">
        <f>P263+P267+P269</f>
        <v>0</v>
      </c>
      <c r="Q262" s="211"/>
      <c r="R262" s="212">
        <f>R263+R267+R269</f>
        <v>0</v>
      </c>
      <c r="S262" s="211"/>
      <c r="T262" s="213">
        <f>T263+T267+T269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148</v>
      </c>
      <c r="AT262" s="215" t="s">
        <v>75</v>
      </c>
      <c r="AU262" s="215" t="s">
        <v>76</v>
      </c>
      <c r="AY262" s="214" t="s">
        <v>126</v>
      </c>
      <c r="BK262" s="216">
        <f>BK263+BK267+BK269</f>
        <v>0</v>
      </c>
    </row>
    <row r="263" s="12" customFormat="1" ht="22.8" customHeight="1">
      <c r="A263" s="12"/>
      <c r="B263" s="203"/>
      <c r="C263" s="204"/>
      <c r="D263" s="205" t="s">
        <v>75</v>
      </c>
      <c r="E263" s="217" t="s">
        <v>403</v>
      </c>
      <c r="F263" s="217" t="s">
        <v>404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SUM(P264:P266)</f>
        <v>0</v>
      </c>
      <c r="Q263" s="211"/>
      <c r="R263" s="212">
        <f>SUM(R264:R266)</f>
        <v>0</v>
      </c>
      <c r="S263" s="211"/>
      <c r="T263" s="213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148</v>
      </c>
      <c r="AT263" s="215" t="s">
        <v>75</v>
      </c>
      <c r="AU263" s="215" t="s">
        <v>84</v>
      </c>
      <c r="AY263" s="214" t="s">
        <v>126</v>
      </c>
      <c r="BK263" s="216">
        <f>SUM(BK264:BK266)</f>
        <v>0</v>
      </c>
    </row>
    <row r="264" s="2" customFormat="1" ht="24.15" customHeight="1">
      <c r="A264" s="39"/>
      <c r="B264" s="40"/>
      <c r="C264" s="219" t="s">
        <v>405</v>
      </c>
      <c r="D264" s="219" t="s">
        <v>128</v>
      </c>
      <c r="E264" s="220" t="s">
        <v>406</v>
      </c>
      <c r="F264" s="221" t="s">
        <v>407</v>
      </c>
      <c r="G264" s="222" t="s">
        <v>408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133</v>
      </c>
      <c r="AT264" s="230" t="s">
        <v>128</v>
      </c>
      <c r="AU264" s="230" t="s">
        <v>86</v>
      </c>
      <c r="AY264" s="18" t="s">
        <v>126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133</v>
      </c>
      <c r="BM264" s="230" t="s">
        <v>409</v>
      </c>
    </row>
    <row r="265" s="2" customFormat="1" ht="16.5" customHeight="1">
      <c r="A265" s="39"/>
      <c r="B265" s="40"/>
      <c r="C265" s="219" t="s">
        <v>262</v>
      </c>
      <c r="D265" s="219" t="s">
        <v>128</v>
      </c>
      <c r="E265" s="220" t="s">
        <v>410</v>
      </c>
      <c r="F265" s="221" t="s">
        <v>411</v>
      </c>
      <c r="G265" s="222" t="s">
        <v>408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133</v>
      </c>
      <c r="AT265" s="230" t="s">
        <v>128</v>
      </c>
      <c r="AU265" s="230" t="s">
        <v>86</v>
      </c>
      <c r="AY265" s="18" t="s">
        <v>126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133</v>
      </c>
      <c r="BM265" s="230" t="s">
        <v>412</v>
      </c>
    </row>
    <row r="266" s="2" customFormat="1" ht="16.5" customHeight="1">
      <c r="A266" s="39"/>
      <c r="B266" s="40"/>
      <c r="C266" s="219" t="s">
        <v>413</v>
      </c>
      <c r="D266" s="219" t="s">
        <v>128</v>
      </c>
      <c r="E266" s="220" t="s">
        <v>414</v>
      </c>
      <c r="F266" s="221" t="s">
        <v>415</v>
      </c>
      <c r="G266" s="222" t="s">
        <v>408</v>
      </c>
      <c r="H266" s="223">
        <v>1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133</v>
      </c>
      <c r="AT266" s="230" t="s">
        <v>128</v>
      </c>
      <c r="AU266" s="230" t="s">
        <v>86</v>
      </c>
      <c r="AY266" s="18" t="s">
        <v>126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133</v>
      </c>
      <c r="BM266" s="230" t="s">
        <v>416</v>
      </c>
    </row>
    <row r="267" s="12" customFormat="1" ht="22.8" customHeight="1">
      <c r="A267" s="12"/>
      <c r="B267" s="203"/>
      <c r="C267" s="204"/>
      <c r="D267" s="205" t="s">
        <v>75</v>
      </c>
      <c r="E267" s="217" t="s">
        <v>417</v>
      </c>
      <c r="F267" s="217" t="s">
        <v>418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P268</f>
        <v>0</v>
      </c>
      <c r="Q267" s="211"/>
      <c r="R267" s="212">
        <f>R268</f>
        <v>0</v>
      </c>
      <c r="S267" s="211"/>
      <c r="T267" s="213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148</v>
      </c>
      <c r="AT267" s="215" t="s">
        <v>75</v>
      </c>
      <c r="AU267" s="215" t="s">
        <v>84</v>
      </c>
      <c r="AY267" s="214" t="s">
        <v>126</v>
      </c>
      <c r="BK267" s="216">
        <f>BK268</f>
        <v>0</v>
      </c>
    </row>
    <row r="268" s="2" customFormat="1" ht="16.5" customHeight="1">
      <c r="A268" s="39"/>
      <c r="B268" s="40"/>
      <c r="C268" s="219" t="s">
        <v>266</v>
      </c>
      <c r="D268" s="219" t="s">
        <v>128</v>
      </c>
      <c r="E268" s="220" t="s">
        <v>419</v>
      </c>
      <c r="F268" s="221" t="s">
        <v>418</v>
      </c>
      <c r="G268" s="222" t="s">
        <v>408</v>
      </c>
      <c r="H268" s="223">
        <v>1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133</v>
      </c>
      <c r="AT268" s="230" t="s">
        <v>128</v>
      </c>
      <c r="AU268" s="230" t="s">
        <v>86</v>
      </c>
      <c r="AY268" s="18" t="s">
        <v>126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133</v>
      </c>
      <c r="BM268" s="230" t="s">
        <v>420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421</v>
      </c>
      <c r="F269" s="217" t="s">
        <v>422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P270</f>
        <v>0</v>
      </c>
      <c r="Q269" s="211"/>
      <c r="R269" s="212">
        <f>R270</f>
        <v>0</v>
      </c>
      <c r="S269" s="211"/>
      <c r="T269" s="213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148</v>
      </c>
      <c r="AT269" s="215" t="s">
        <v>75</v>
      </c>
      <c r="AU269" s="215" t="s">
        <v>84</v>
      </c>
      <c r="AY269" s="214" t="s">
        <v>126</v>
      </c>
      <c r="BK269" s="216">
        <f>BK270</f>
        <v>0</v>
      </c>
    </row>
    <row r="270" s="2" customFormat="1" ht="16.5" customHeight="1">
      <c r="A270" s="39"/>
      <c r="B270" s="40"/>
      <c r="C270" s="219" t="s">
        <v>423</v>
      </c>
      <c r="D270" s="219" t="s">
        <v>128</v>
      </c>
      <c r="E270" s="220" t="s">
        <v>424</v>
      </c>
      <c r="F270" s="221" t="s">
        <v>425</v>
      </c>
      <c r="G270" s="222" t="s">
        <v>426</v>
      </c>
      <c r="H270" s="223">
        <v>1</v>
      </c>
      <c r="I270" s="224"/>
      <c r="J270" s="225">
        <f>ROUND(I270*H270,2)</f>
        <v>0</v>
      </c>
      <c r="K270" s="221" t="s">
        <v>132</v>
      </c>
      <c r="L270" s="45"/>
      <c r="M270" s="275" t="s">
        <v>1</v>
      </c>
      <c r="N270" s="276" t="s">
        <v>41</v>
      </c>
      <c r="O270" s="277"/>
      <c r="P270" s="278">
        <f>O270*H270</f>
        <v>0</v>
      </c>
      <c r="Q270" s="278">
        <v>0</v>
      </c>
      <c r="R270" s="278">
        <f>Q270*H270</f>
        <v>0</v>
      </c>
      <c r="S270" s="278">
        <v>0</v>
      </c>
      <c r="T270" s="27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133</v>
      </c>
      <c r="AT270" s="230" t="s">
        <v>128</v>
      </c>
      <c r="AU270" s="230" t="s">
        <v>86</v>
      </c>
      <c r="AY270" s="18" t="s">
        <v>126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133</v>
      </c>
      <c r="BM270" s="230" t="s">
        <v>427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j4oEBj3mU0UKwVuNYX10cQZZvkzg3IivHSdRrQaIWKqd8r8r2rJB+lyocNBMpVxH4b3UFr8aGc7KP8I+7iYxnw==" hashValue="kGhCczTRoqbZ4UZn0iLpzZk7vAWB8BMaxM8JH8uOiYJlwkurfFPcHGuOQLoYr3m26T8j6LHkop7I2DVZeLLJVg==" algorithmName="SHA-512" password="CC35"/>
  <autoFilter ref="C125:K27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Propojovací chodník Hrachovec,Valašské Meziříčí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ROUND((SUM(BE133:BE249)),  2)</f>
        <v>0</v>
      </c>
      <c r="G33" s="39"/>
      <c r="H33" s="39"/>
      <c r="I33" s="156">
        <v>0.20999999999999999</v>
      </c>
      <c r="J33" s="155">
        <f>ROUND(((SUM(BE133:BE249))*I33),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ROUND((SUM(BF133:BF249)),  2)</f>
        <v>0</v>
      </c>
      <c r="G34" s="39"/>
      <c r="H34" s="39"/>
      <c r="I34" s="156">
        <v>0.14999999999999999</v>
      </c>
      <c r="J34" s="155">
        <f>ROUND(((SUM(BF133:BF249))*I34),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ROUND((SUM(BG133:BG249)),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ROUND((SUM(BH133:BH249)),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ROUND((SUM(BI133:BI249)),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Propojovací chodník Hrachovec,Valašské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201 - SO 201 Lávka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Meziříčí_x0009__x0009__x0009__x0009__x0009__x0009__x0009_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Valašské Meziříčí_x0009__x0009__x0009__x0009__x0009__x0009__x0009__x0009__x0009_</v>
      </c>
      <c r="G91" s="41"/>
      <c r="H91" s="41"/>
      <c r="I91" s="33" t="s">
        <v>30</v>
      </c>
      <c r="J91" s="37" t="str">
        <f>E21</f>
        <v>LZ-PROJEKT plus s.r.o._x0009__x0009__x0009__x0009__x0009__x0009__x0009__x0009__x0009_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429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430</v>
      </c>
      <c r="E100" s="189"/>
      <c r="F100" s="189"/>
      <c r="G100" s="189"/>
      <c r="H100" s="189"/>
      <c r="I100" s="189"/>
      <c r="J100" s="190">
        <f>J175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431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432</v>
      </c>
      <c r="E102" s="189"/>
      <c r="F102" s="189"/>
      <c r="G102" s="189"/>
      <c r="H102" s="189"/>
      <c r="I102" s="189"/>
      <c r="J102" s="190">
        <f>J191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J195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106</v>
      </c>
      <c r="E104" s="189"/>
      <c r="F104" s="189"/>
      <c r="G104" s="189"/>
      <c r="H104" s="189"/>
      <c r="I104" s="189"/>
      <c r="J104" s="190">
        <f>J197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433</v>
      </c>
      <c r="E105" s="183"/>
      <c r="F105" s="183"/>
      <c r="G105" s="183"/>
      <c r="H105" s="183"/>
      <c r="I105" s="183"/>
      <c r="J105" s="184">
        <f>J199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434</v>
      </c>
      <c r="E106" s="189"/>
      <c r="F106" s="189"/>
      <c r="G106" s="189"/>
      <c r="H106" s="189"/>
      <c r="I106" s="189"/>
      <c r="J106" s="190">
        <f>J200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435</v>
      </c>
      <c r="E107" s="189"/>
      <c r="F107" s="189"/>
      <c r="G107" s="189"/>
      <c r="H107" s="189"/>
      <c r="I107" s="189"/>
      <c r="J107" s="190">
        <f>J220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436</v>
      </c>
      <c r="E108" s="189"/>
      <c r="F108" s="189"/>
      <c r="G108" s="189"/>
      <c r="H108" s="189"/>
      <c r="I108" s="189"/>
      <c r="J108" s="190">
        <f>J232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107</v>
      </c>
      <c r="E109" s="183"/>
      <c r="F109" s="183"/>
      <c r="G109" s="183"/>
      <c r="H109" s="183"/>
      <c r="I109" s="183"/>
      <c r="J109" s="184">
        <f>J238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108</v>
      </c>
      <c r="E110" s="189"/>
      <c r="F110" s="189"/>
      <c r="G110" s="189"/>
      <c r="H110" s="189"/>
      <c r="I110" s="189"/>
      <c r="J110" s="190">
        <f>J239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437</v>
      </c>
      <c r="E111" s="189"/>
      <c r="F111" s="189"/>
      <c r="G111" s="189"/>
      <c r="H111" s="189"/>
      <c r="I111" s="189"/>
      <c r="J111" s="190">
        <f>J243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109</v>
      </c>
      <c r="E112" s="189"/>
      <c r="F112" s="189"/>
      <c r="G112" s="189"/>
      <c r="H112" s="189"/>
      <c r="I112" s="189"/>
      <c r="J112" s="190">
        <f>J245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438</v>
      </c>
      <c r="E113" s="189"/>
      <c r="F113" s="189"/>
      <c r="G113" s="189"/>
      <c r="H113" s="189"/>
      <c r="I113" s="189"/>
      <c r="J113" s="190">
        <f>J247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111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Propojovací chodník Hrachovec,Valašské Meziříčí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94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201 - SO 201 Lávka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Valašské Meziříčí_x0009__x0009__x0009__x0009__x0009__x0009__x0009_</v>
      </c>
      <c r="G127" s="41"/>
      <c r="H127" s="41"/>
      <c r="I127" s="33" t="s">
        <v>22</v>
      </c>
      <c r="J127" s="80" t="str">
        <f>IF(J12="","",J12)</f>
        <v>5. 10. 2022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24</v>
      </c>
      <c r="D129" s="41"/>
      <c r="E129" s="41"/>
      <c r="F129" s="28" t="str">
        <f>E15</f>
        <v>Město Valašské Meziříčí_x0009__x0009__x0009__x0009__x0009__x0009__x0009__x0009__x0009_</v>
      </c>
      <c r="G129" s="41"/>
      <c r="H129" s="41"/>
      <c r="I129" s="33" t="s">
        <v>30</v>
      </c>
      <c r="J129" s="37" t="str">
        <f>E21</f>
        <v>LZ-PROJEKT plus s.r.o._x0009__x0009__x0009__x0009__x0009__x0009__x0009__x0009__x0009_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IF(E18="","",E18)</f>
        <v>Vyplň údaj</v>
      </c>
      <c r="G130" s="41"/>
      <c r="H130" s="41"/>
      <c r="I130" s="33" t="s">
        <v>33</v>
      </c>
      <c r="J130" s="37" t="str">
        <f>E24</f>
        <v>Fajfrová Irena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112</v>
      </c>
      <c r="D132" s="195" t="s">
        <v>61</v>
      </c>
      <c r="E132" s="195" t="s">
        <v>57</v>
      </c>
      <c r="F132" s="195" t="s">
        <v>58</v>
      </c>
      <c r="G132" s="195" t="s">
        <v>113</v>
      </c>
      <c r="H132" s="195" t="s">
        <v>114</v>
      </c>
      <c r="I132" s="195" t="s">
        <v>115</v>
      </c>
      <c r="J132" s="195" t="s">
        <v>98</v>
      </c>
      <c r="K132" s="196" t="s">
        <v>116</v>
      </c>
      <c r="L132" s="197"/>
      <c r="M132" s="101" t="s">
        <v>1</v>
      </c>
      <c r="N132" s="102" t="s">
        <v>40</v>
      </c>
      <c r="O132" s="102" t="s">
        <v>117</v>
      </c>
      <c r="P132" s="102" t="s">
        <v>118</v>
      </c>
      <c r="Q132" s="102" t="s">
        <v>119</v>
      </c>
      <c r="R132" s="102" t="s">
        <v>120</v>
      </c>
      <c r="S132" s="102" t="s">
        <v>121</v>
      </c>
      <c r="T132" s="103" t="s">
        <v>122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123</v>
      </c>
      <c r="D133" s="41"/>
      <c r="E133" s="41"/>
      <c r="F133" s="41"/>
      <c r="G133" s="41"/>
      <c r="H133" s="41"/>
      <c r="I133" s="41"/>
      <c r="J133" s="198">
        <f>BK133</f>
        <v>0</v>
      </c>
      <c r="K133" s="41"/>
      <c r="L133" s="45"/>
      <c r="M133" s="104"/>
      <c r="N133" s="199"/>
      <c r="O133" s="105"/>
      <c r="P133" s="200">
        <f>P134+P199+P238</f>
        <v>0</v>
      </c>
      <c r="Q133" s="105"/>
      <c r="R133" s="200">
        <f>R134+R199+R238</f>
        <v>0</v>
      </c>
      <c r="S133" s="105"/>
      <c r="T133" s="201">
        <f>T134+T199+T238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100</v>
      </c>
      <c r="BK133" s="202">
        <f>BK134+BK199+BK238</f>
        <v>0</v>
      </c>
    </row>
    <row r="134" s="12" customFormat="1" ht="25.92" customHeight="1">
      <c r="A134" s="12"/>
      <c r="B134" s="203"/>
      <c r="C134" s="204"/>
      <c r="D134" s="205" t="s">
        <v>75</v>
      </c>
      <c r="E134" s="206" t="s">
        <v>124</v>
      </c>
      <c r="F134" s="206" t="s">
        <v>125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P135+P158+P175+P185+P191+P195+P197</f>
        <v>0</v>
      </c>
      <c r="Q134" s="211"/>
      <c r="R134" s="212">
        <f>R135+R158+R175+R185+R191+R195+R197</f>
        <v>0</v>
      </c>
      <c r="S134" s="211"/>
      <c r="T134" s="213">
        <f>T135+T158+T175+T185+T191+T195+T197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84</v>
      </c>
      <c r="AT134" s="215" t="s">
        <v>75</v>
      </c>
      <c r="AU134" s="215" t="s">
        <v>76</v>
      </c>
      <c r="AY134" s="214" t="s">
        <v>126</v>
      </c>
      <c r="BK134" s="216">
        <f>BK135+BK158+BK175+BK185+BK191+BK195+BK197</f>
        <v>0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84</v>
      </c>
      <c r="F135" s="217" t="s">
        <v>127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SUM(P136:P157)</f>
        <v>0</v>
      </c>
      <c r="Q135" s="211"/>
      <c r="R135" s="212">
        <f>SUM(R136:R157)</f>
        <v>0</v>
      </c>
      <c r="S135" s="211"/>
      <c r="T135" s="213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84</v>
      </c>
      <c r="AT135" s="215" t="s">
        <v>75</v>
      </c>
      <c r="AU135" s="215" t="s">
        <v>84</v>
      </c>
      <c r="AY135" s="214" t="s">
        <v>126</v>
      </c>
      <c r="BK135" s="216">
        <f>SUM(BK136:BK157)</f>
        <v>0</v>
      </c>
    </row>
    <row r="136" s="2" customFormat="1" ht="16.5" customHeight="1">
      <c r="A136" s="39"/>
      <c r="B136" s="40"/>
      <c r="C136" s="219" t="s">
        <v>84</v>
      </c>
      <c r="D136" s="219" t="s">
        <v>128</v>
      </c>
      <c r="E136" s="220" t="s">
        <v>439</v>
      </c>
      <c r="F136" s="221" t="s">
        <v>440</v>
      </c>
      <c r="G136" s="222" t="s">
        <v>131</v>
      </c>
      <c r="H136" s="223">
        <v>20</v>
      </c>
      <c r="I136" s="224"/>
      <c r="J136" s="225">
        <f>ROUND(I136*H136,2)</f>
        <v>0</v>
      </c>
      <c r="K136" s="221" t="s">
        <v>132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133</v>
      </c>
      <c r="AT136" s="230" t="s">
        <v>128</v>
      </c>
      <c r="AU136" s="230" t="s">
        <v>86</v>
      </c>
      <c r="AY136" s="18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133</v>
      </c>
      <c r="BM136" s="230" t="s">
        <v>86</v>
      </c>
    </row>
    <row r="137" s="2" customFormat="1" ht="37.8" customHeight="1">
      <c r="A137" s="39"/>
      <c r="B137" s="40"/>
      <c r="C137" s="219" t="s">
        <v>86</v>
      </c>
      <c r="D137" s="219" t="s">
        <v>128</v>
      </c>
      <c r="E137" s="220" t="s">
        <v>441</v>
      </c>
      <c r="F137" s="221" t="s">
        <v>442</v>
      </c>
      <c r="G137" s="222" t="s">
        <v>131</v>
      </c>
      <c r="H137" s="223">
        <v>20</v>
      </c>
      <c r="I137" s="224"/>
      <c r="J137" s="225">
        <f>ROUND(I137*H137,2)</f>
        <v>0</v>
      </c>
      <c r="K137" s="221" t="s">
        <v>132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133</v>
      </c>
      <c r="AT137" s="230" t="s">
        <v>128</v>
      </c>
      <c r="AU137" s="230" t="s">
        <v>86</v>
      </c>
      <c r="AY137" s="18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133</v>
      </c>
      <c r="BM137" s="230" t="s">
        <v>133</v>
      </c>
    </row>
    <row r="138" s="2" customFormat="1" ht="24.15" customHeight="1">
      <c r="A138" s="39"/>
      <c r="B138" s="40"/>
      <c r="C138" s="219" t="s">
        <v>140</v>
      </c>
      <c r="D138" s="219" t="s">
        <v>128</v>
      </c>
      <c r="E138" s="220" t="s">
        <v>443</v>
      </c>
      <c r="F138" s="221" t="s">
        <v>444</v>
      </c>
      <c r="G138" s="222" t="s">
        <v>445</v>
      </c>
      <c r="H138" s="223">
        <v>480</v>
      </c>
      <c r="I138" s="224"/>
      <c r="J138" s="225">
        <f>ROUND(I138*H138,2)</f>
        <v>0</v>
      </c>
      <c r="K138" s="221" t="s">
        <v>132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133</v>
      </c>
      <c r="AT138" s="230" t="s">
        <v>128</v>
      </c>
      <c r="AU138" s="230" t="s">
        <v>86</v>
      </c>
      <c r="AY138" s="18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133</v>
      </c>
      <c r="BM138" s="230" t="s">
        <v>143</v>
      </c>
    </row>
    <row r="139" s="14" customFormat="1">
      <c r="A139" s="14"/>
      <c r="B139" s="243"/>
      <c r="C139" s="244"/>
      <c r="D139" s="234" t="s">
        <v>134</v>
      </c>
      <c r="E139" s="245" t="s">
        <v>1</v>
      </c>
      <c r="F139" s="246" t="s">
        <v>446</v>
      </c>
      <c r="G139" s="244"/>
      <c r="H139" s="247">
        <v>480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134</v>
      </c>
      <c r="AU139" s="253" t="s">
        <v>86</v>
      </c>
      <c r="AV139" s="14" t="s">
        <v>86</v>
      </c>
      <c r="AW139" s="14" t="s">
        <v>32</v>
      </c>
      <c r="AX139" s="14" t="s">
        <v>76</v>
      </c>
      <c r="AY139" s="253" t="s">
        <v>126</v>
      </c>
    </row>
    <row r="140" s="15" customFormat="1">
      <c r="A140" s="15"/>
      <c r="B140" s="254"/>
      <c r="C140" s="255"/>
      <c r="D140" s="234" t="s">
        <v>134</v>
      </c>
      <c r="E140" s="256" t="s">
        <v>1</v>
      </c>
      <c r="F140" s="257" t="s">
        <v>137</v>
      </c>
      <c r="G140" s="255"/>
      <c r="H140" s="258">
        <v>480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134</v>
      </c>
      <c r="AU140" s="264" t="s">
        <v>86</v>
      </c>
      <c r="AV140" s="15" t="s">
        <v>133</v>
      </c>
      <c r="AW140" s="15" t="s">
        <v>32</v>
      </c>
      <c r="AX140" s="15" t="s">
        <v>84</v>
      </c>
      <c r="AY140" s="264" t="s">
        <v>126</v>
      </c>
    </row>
    <row r="141" s="2" customFormat="1" ht="24.15" customHeight="1">
      <c r="A141" s="39"/>
      <c r="B141" s="40"/>
      <c r="C141" s="219" t="s">
        <v>133</v>
      </c>
      <c r="D141" s="219" t="s">
        <v>128</v>
      </c>
      <c r="E141" s="220" t="s">
        <v>447</v>
      </c>
      <c r="F141" s="221" t="s">
        <v>448</v>
      </c>
      <c r="G141" s="222" t="s">
        <v>449</v>
      </c>
      <c r="H141" s="223">
        <v>20</v>
      </c>
      <c r="I141" s="224"/>
      <c r="J141" s="225">
        <f>ROUND(I141*H141,2)</f>
        <v>0</v>
      </c>
      <c r="K141" s="221" t="s">
        <v>132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133</v>
      </c>
      <c r="AT141" s="230" t="s">
        <v>128</v>
      </c>
      <c r="AU141" s="230" t="s">
        <v>86</v>
      </c>
      <c r="AY141" s="18" t="s">
        <v>126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133</v>
      </c>
      <c r="BM141" s="230" t="s">
        <v>147</v>
      </c>
    </row>
    <row r="142" s="2" customFormat="1" ht="33" customHeight="1">
      <c r="A142" s="39"/>
      <c r="B142" s="40"/>
      <c r="C142" s="219" t="s">
        <v>148</v>
      </c>
      <c r="D142" s="219" t="s">
        <v>128</v>
      </c>
      <c r="E142" s="220" t="s">
        <v>450</v>
      </c>
      <c r="F142" s="221" t="s">
        <v>451</v>
      </c>
      <c r="G142" s="222" t="s">
        <v>159</v>
      </c>
      <c r="H142" s="223">
        <v>31</v>
      </c>
      <c r="I142" s="224"/>
      <c r="J142" s="225">
        <f>ROUND(I142*H142,2)</f>
        <v>0</v>
      </c>
      <c r="K142" s="221" t="s">
        <v>132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133</v>
      </c>
      <c r="AT142" s="230" t="s">
        <v>128</v>
      </c>
      <c r="AU142" s="230" t="s">
        <v>86</v>
      </c>
      <c r="AY142" s="18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133</v>
      </c>
      <c r="BM142" s="230" t="s">
        <v>151</v>
      </c>
    </row>
    <row r="143" s="2" customFormat="1" ht="33" customHeight="1">
      <c r="A143" s="39"/>
      <c r="B143" s="40"/>
      <c r="C143" s="219" t="s">
        <v>143</v>
      </c>
      <c r="D143" s="219" t="s">
        <v>128</v>
      </c>
      <c r="E143" s="220" t="s">
        <v>452</v>
      </c>
      <c r="F143" s="221" t="s">
        <v>453</v>
      </c>
      <c r="G143" s="222" t="s">
        <v>159</v>
      </c>
      <c r="H143" s="223">
        <v>31</v>
      </c>
      <c r="I143" s="224"/>
      <c r="J143" s="225">
        <f>ROUND(I143*H143,2)</f>
        <v>0</v>
      </c>
      <c r="K143" s="221" t="s">
        <v>132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133</v>
      </c>
      <c r="AT143" s="230" t="s">
        <v>128</v>
      </c>
      <c r="AU143" s="230" t="s">
        <v>86</v>
      </c>
      <c r="AY143" s="18" t="s">
        <v>126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133</v>
      </c>
      <c r="BM143" s="230" t="s">
        <v>154</v>
      </c>
    </row>
    <row r="144" s="2" customFormat="1" ht="24.15" customHeight="1">
      <c r="A144" s="39"/>
      <c r="B144" s="40"/>
      <c r="C144" s="219" t="s">
        <v>156</v>
      </c>
      <c r="D144" s="219" t="s">
        <v>128</v>
      </c>
      <c r="E144" s="220" t="s">
        <v>454</v>
      </c>
      <c r="F144" s="221" t="s">
        <v>455</v>
      </c>
      <c r="G144" s="222" t="s">
        <v>131</v>
      </c>
      <c r="H144" s="223">
        <v>20</v>
      </c>
      <c r="I144" s="224"/>
      <c r="J144" s="225">
        <f>ROUND(I144*H144,2)</f>
        <v>0</v>
      </c>
      <c r="K144" s="221" t="s">
        <v>132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133</v>
      </c>
      <c r="AT144" s="230" t="s">
        <v>128</v>
      </c>
      <c r="AU144" s="230" t="s">
        <v>86</v>
      </c>
      <c r="AY144" s="18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133</v>
      </c>
      <c r="BM144" s="230" t="s">
        <v>160</v>
      </c>
    </row>
    <row r="145" s="2" customFormat="1" ht="37.8" customHeight="1">
      <c r="A145" s="39"/>
      <c r="B145" s="40"/>
      <c r="C145" s="219" t="s">
        <v>147</v>
      </c>
      <c r="D145" s="219" t="s">
        <v>128</v>
      </c>
      <c r="E145" s="220" t="s">
        <v>172</v>
      </c>
      <c r="F145" s="221" t="s">
        <v>173</v>
      </c>
      <c r="G145" s="222" t="s">
        <v>159</v>
      </c>
      <c r="H145" s="223">
        <v>40</v>
      </c>
      <c r="I145" s="224"/>
      <c r="J145" s="225">
        <f>ROUND(I145*H145,2)</f>
        <v>0</v>
      </c>
      <c r="K145" s="221" t="s">
        <v>132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133</v>
      </c>
      <c r="AT145" s="230" t="s">
        <v>128</v>
      </c>
      <c r="AU145" s="230" t="s">
        <v>86</v>
      </c>
      <c r="AY145" s="18" t="s">
        <v>126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133</v>
      </c>
      <c r="BM145" s="230" t="s">
        <v>163</v>
      </c>
    </row>
    <row r="146" s="2" customFormat="1" ht="37.8" customHeight="1">
      <c r="A146" s="39"/>
      <c r="B146" s="40"/>
      <c r="C146" s="219" t="s">
        <v>164</v>
      </c>
      <c r="D146" s="219" t="s">
        <v>128</v>
      </c>
      <c r="E146" s="220" t="s">
        <v>175</v>
      </c>
      <c r="F146" s="221" t="s">
        <v>176</v>
      </c>
      <c r="G146" s="222" t="s">
        <v>159</v>
      </c>
      <c r="H146" s="223">
        <v>40</v>
      </c>
      <c r="I146" s="224"/>
      <c r="J146" s="225">
        <f>ROUND(I146*H146,2)</f>
        <v>0</v>
      </c>
      <c r="K146" s="221" t="s">
        <v>132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133</v>
      </c>
      <c r="AT146" s="230" t="s">
        <v>128</v>
      </c>
      <c r="AU146" s="230" t="s">
        <v>86</v>
      </c>
      <c r="AY146" s="18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133</v>
      </c>
      <c r="BM146" s="230" t="s">
        <v>167</v>
      </c>
    </row>
    <row r="147" s="2" customFormat="1" ht="37.8" customHeight="1">
      <c r="A147" s="39"/>
      <c r="B147" s="40"/>
      <c r="C147" s="219" t="s">
        <v>151</v>
      </c>
      <c r="D147" s="219" t="s">
        <v>128</v>
      </c>
      <c r="E147" s="220" t="s">
        <v>179</v>
      </c>
      <c r="F147" s="221" t="s">
        <v>180</v>
      </c>
      <c r="G147" s="222" t="s">
        <v>159</v>
      </c>
      <c r="H147" s="223">
        <v>11</v>
      </c>
      <c r="I147" s="224"/>
      <c r="J147" s="225">
        <f>ROUND(I147*H147,2)</f>
        <v>0</v>
      </c>
      <c r="K147" s="221" t="s">
        <v>132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133</v>
      </c>
      <c r="AT147" s="230" t="s">
        <v>128</v>
      </c>
      <c r="AU147" s="230" t="s">
        <v>86</v>
      </c>
      <c r="AY147" s="18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133</v>
      </c>
      <c r="BM147" s="230" t="s">
        <v>170</v>
      </c>
    </row>
    <row r="148" s="2" customFormat="1" ht="37.8" customHeight="1">
      <c r="A148" s="39"/>
      <c r="B148" s="40"/>
      <c r="C148" s="219" t="s">
        <v>171</v>
      </c>
      <c r="D148" s="219" t="s">
        <v>128</v>
      </c>
      <c r="E148" s="220" t="s">
        <v>183</v>
      </c>
      <c r="F148" s="221" t="s">
        <v>184</v>
      </c>
      <c r="G148" s="222" t="s">
        <v>159</v>
      </c>
      <c r="H148" s="223">
        <v>110</v>
      </c>
      <c r="I148" s="224"/>
      <c r="J148" s="225">
        <f>ROUND(I148*H148,2)</f>
        <v>0</v>
      </c>
      <c r="K148" s="221" t="s">
        <v>132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133</v>
      </c>
      <c r="AT148" s="230" t="s">
        <v>128</v>
      </c>
      <c r="AU148" s="230" t="s">
        <v>86</v>
      </c>
      <c r="AY148" s="18" t="s">
        <v>126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133</v>
      </c>
      <c r="BM148" s="230" t="s">
        <v>174</v>
      </c>
    </row>
    <row r="149" s="2" customFormat="1" ht="37.8" customHeight="1">
      <c r="A149" s="39"/>
      <c r="B149" s="40"/>
      <c r="C149" s="219" t="s">
        <v>154</v>
      </c>
      <c r="D149" s="219" t="s">
        <v>128</v>
      </c>
      <c r="E149" s="220" t="s">
        <v>186</v>
      </c>
      <c r="F149" s="221" t="s">
        <v>187</v>
      </c>
      <c r="G149" s="222" t="s">
        <v>159</v>
      </c>
      <c r="H149" s="223">
        <v>11</v>
      </c>
      <c r="I149" s="224"/>
      <c r="J149" s="225">
        <f>ROUND(I149*H149,2)</f>
        <v>0</v>
      </c>
      <c r="K149" s="221" t="s">
        <v>132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133</v>
      </c>
      <c r="AT149" s="230" t="s">
        <v>128</v>
      </c>
      <c r="AU149" s="230" t="s">
        <v>86</v>
      </c>
      <c r="AY149" s="18" t="s">
        <v>126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133</v>
      </c>
      <c r="BM149" s="230" t="s">
        <v>177</v>
      </c>
    </row>
    <row r="150" s="2" customFormat="1" ht="37.8" customHeight="1">
      <c r="A150" s="39"/>
      <c r="B150" s="40"/>
      <c r="C150" s="219" t="s">
        <v>178</v>
      </c>
      <c r="D150" s="219" t="s">
        <v>128</v>
      </c>
      <c r="E150" s="220" t="s">
        <v>190</v>
      </c>
      <c r="F150" s="221" t="s">
        <v>191</v>
      </c>
      <c r="G150" s="222" t="s">
        <v>159</v>
      </c>
      <c r="H150" s="223">
        <v>110</v>
      </c>
      <c r="I150" s="224"/>
      <c r="J150" s="225">
        <f>ROUND(I150*H150,2)</f>
        <v>0</v>
      </c>
      <c r="K150" s="221" t="s">
        <v>132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133</v>
      </c>
      <c r="AT150" s="230" t="s">
        <v>128</v>
      </c>
      <c r="AU150" s="230" t="s">
        <v>86</v>
      </c>
      <c r="AY150" s="18" t="s">
        <v>126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133</v>
      </c>
      <c r="BM150" s="230" t="s">
        <v>181</v>
      </c>
    </row>
    <row r="151" s="2" customFormat="1" ht="24.15" customHeight="1">
      <c r="A151" s="39"/>
      <c r="B151" s="40"/>
      <c r="C151" s="219" t="s">
        <v>160</v>
      </c>
      <c r="D151" s="219" t="s">
        <v>128</v>
      </c>
      <c r="E151" s="220" t="s">
        <v>193</v>
      </c>
      <c r="F151" s="221" t="s">
        <v>194</v>
      </c>
      <c r="G151" s="222" t="s">
        <v>159</v>
      </c>
      <c r="H151" s="223">
        <v>20</v>
      </c>
      <c r="I151" s="224"/>
      <c r="J151" s="225">
        <f>ROUND(I151*H151,2)</f>
        <v>0</v>
      </c>
      <c r="K151" s="221" t="s">
        <v>132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133</v>
      </c>
      <c r="AT151" s="230" t="s">
        <v>128</v>
      </c>
      <c r="AU151" s="230" t="s">
        <v>86</v>
      </c>
      <c r="AY151" s="18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133</v>
      </c>
      <c r="BM151" s="230" t="s">
        <v>182</v>
      </c>
    </row>
    <row r="152" s="2" customFormat="1" ht="24.15" customHeight="1">
      <c r="A152" s="39"/>
      <c r="B152" s="40"/>
      <c r="C152" s="219" t="s">
        <v>8</v>
      </c>
      <c r="D152" s="219" t="s">
        <v>128</v>
      </c>
      <c r="E152" s="220" t="s">
        <v>198</v>
      </c>
      <c r="F152" s="221" t="s">
        <v>199</v>
      </c>
      <c r="G152" s="222" t="s">
        <v>159</v>
      </c>
      <c r="H152" s="223">
        <v>20</v>
      </c>
      <c r="I152" s="224"/>
      <c r="J152" s="225">
        <f>ROUND(I152*H152,2)</f>
        <v>0</v>
      </c>
      <c r="K152" s="221" t="s">
        <v>132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133</v>
      </c>
      <c r="AT152" s="230" t="s">
        <v>128</v>
      </c>
      <c r="AU152" s="230" t="s">
        <v>86</v>
      </c>
      <c r="AY152" s="18" t="s">
        <v>126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133</v>
      </c>
      <c r="BM152" s="230" t="s">
        <v>185</v>
      </c>
    </row>
    <row r="153" s="2" customFormat="1" ht="33" customHeight="1">
      <c r="A153" s="39"/>
      <c r="B153" s="40"/>
      <c r="C153" s="219" t="s">
        <v>163</v>
      </c>
      <c r="D153" s="219" t="s">
        <v>128</v>
      </c>
      <c r="E153" s="220" t="s">
        <v>205</v>
      </c>
      <c r="F153" s="221" t="s">
        <v>206</v>
      </c>
      <c r="G153" s="222" t="s">
        <v>207</v>
      </c>
      <c r="H153" s="223">
        <v>44</v>
      </c>
      <c r="I153" s="224"/>
      <c r="J153" s="225">
        <f>ROUND(I153*H153,2)</f>
        <v>0</v>
      </c>
      <c r="K153" s="221" t="s">
        <v>132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133</v>
      </c>
      <c r="AT153" s="230" t="s">
        <v>128</v>
      </c>
      <c r="AU153" s="230" t="s">
        <v>86</v>
      </c>
      <c r="AY153" s="18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133</v>
      </c>
      <c r="BM153" s="230" t="s">
        <v>188</v>
      </c>
    </row>
    <row r="154" s="2" customFormat="1" ht="16.5" customHeight="1">
      <c r="A154" s="39"/>
      <c r="B154" s="40"/>
      <c r="C154" s="219" t="s">
        <v>189</v>
      </c>
      <c r="D154" s="219" t="s">
        <v>128</v>
      </c>
      <c r="E154" s="220" t="s">
        <v>210</v>
      </c>
      <c r="F154" s="221" t="s">
        <v>211</v>
      </c>
      <c r="G154" s="222" t="s">
        <v>159</v>
      </c>
      <c r="H154" s="223">
        <v>22</v>
      </c>
      <c r="I154" s="224"/>
      <c r="J154" s="225">
        <f>ROUND(I154*H154,2)</f>
        <v>0</v>
      </c>
      <c r="K154" s="221" t="s">
        <v>132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133</v>
      </c>
      <c r="AT154" s="230" t="s">
        <v>128</v>
      </c>
      <c r="AU154" s="230" t="s">
        <v>86</v>
      </c>
      <c r="AY154" s="18" t="s">
        <v>126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133</v>
      </c>
      <c r="BM154" s="230" t="s">
        <v>192</v>
      </c>
    </row>
    <row r="155" s="2" customFormat="1" ht="24.15" customHeight="1">
      <c r="A155" s="39"/>
      <c r="B155" s="40"/>
      <c r="C155" s="219" t="s">
        <v>167</v>
      </c>
      <c r="D155" s="219" t="s">
        <v>128</v>
      </c>
      <c r="E155" s="220" t="s">
        <v>456</v>
      </c>
      <c r="F155" s="221" t="s">
        <v>457</v>
      </c>
      <c r="G155" s="222" t="s">
        <v>159</v>
      </c>
      <c r="H155" s="223">
        <v>40</v>
      </c>
      <c r="I155" s="224"/>
      <c r="J155" s="225">
        <f>ROUND(I155*H155,2)</f>
        <v>0</v>
      </c>
      <c r="K155" s="221" t="s">
        <v>132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133</v>
      </c>
      <c r="AT155" s="230" t="s">
        <v>128</v>
      </c>
      <c r="AU155" s="230" t="s">
        <v>86</v>
      </c>
      <c r="AY155" s="18" t="s">
        <v>126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133</v>
      </c>
      <c r="BM155" s="230" t="s">
        <v>195</v>
      </c>
    </row>
    <row r="156" s="14" customFormat="1">
      <c r="A156" s="14"/>
      <c r="B156" s="243"/>
      <c r="C156" s="244"/>
      <c r="D156" s="234" t="s">
        <v>134</v>
      </c>
      <c r="E156" s="245" t="s">
        <v>1</v>
      </c>
      <c r="F156" s="246" t="s">
        <v>200</v>
      </c>
      <c r="G156" s="244"/>
      <c r="H156" s="247">
        <v>40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134</v>
      </c>
      <c r="AU156" s="253" t="s">
        <v>86</v>
      </c>
      <c r="AV156" s="14" t="s">
        <v>86</v>
      </c>
      <c r="AW156" s="14" t="s">
        <v>32</v>
      </c>
      <c r="AX156" s="14" t="s">
        <v>76</v>
      </c>
      <c r="AY156" s="253" t="s">
        <v>126</v>
      </c>
    </row>
    <row r="157" s="15" customFormat="1">
      <c r="A157" s="15"/>
      <c r="B157" s="254"/>
      <c r="C157" s="255"/>
      <c r="D157" s="234" t="s">
        <v>134</v>
      </c>
      <c r="E157" s="256" t="s">
        <v>1</v>
      </c>
      <c r="F157" s="257" t="s">
        <v>137</v>
      </c>
      <c r="G157" s="255"/>
      <c r="H157" s="258">
        <v>40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134</v>
      </c>
      <c r="AU157" s="264" t="s">
        <v>86</v>
      </c>
      <c r="AV157" s="15" t="s">
        <v>133</v>
      </c>
      <c r="AW157" s="15" t="s">
        <v>32</v>
      </c>
      <c r="AX157" s="15" t="s">
        <v>84</v>
      </c>
      <c r="AY157" s="264" t="s">
        <v>126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86</v>
      </c>
      <c r="F158" s="217" t="s">
        <v>458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SUM(P159:P174)</f>
        <v>0</v>
      </c>
      <c r="Q158" s="211"/>
      <c r="R158" s="212">
        <f>SUM(R159:R174)</f>
        <v>0</v>
      </c>
      <c r="S158" s="211"/>
      <c r="T158" s="21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126</v>
      </c>
      <c r="BK158" s="216">
        <f>SUM(BK159:BK174)</f>
        <v>0</v>
      </c>
    </row>
    <row r="159" s="2" customFormat="1" ht="24.15" customHeight="1">
      <c r="A159" s="39"/>
      <c r="B159" s="40"/>
      <c r="C159" s="219" t="s">
        <v>196</v>
      </c>
      <c r="D159" s="219" t="s">
        <v>128</v>
      </c>
      <c r="E159" s="220" t="s">
        <v>459</v>
      </c>
      <c r="F159" s="221" t="s">
        <v>460</v>
      </c>
      <c r="G159" s="222" t="s">
        <v>146</v>
      </c>
      <c r="H159" s="223">
        <v>12</v>
      </c>
      <c r="I159" s="224"/>
      <c r="J159" s="225">
        <f>ROUND(I159*H159,2)</f>
        <v>0</v>
      </c>
      <c r="K159" s="221" t="s">
        <v>132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133</v>
      </c>
      <c r="AT159" s="230" t="s">
        <v>128</v>
      </c>
      <c r="AU159" s="230" t="s">
        <v>86</v>
      </c>
      <c r="AY159" s="18" t="s">
        <v>126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133</v>
      </c>
      <c r="BM159" s="230" t="s">
        <v>197</v>
      </c>
    </row>
    <row r="160" s="2" customFormat="1" ht="16.5" customHeight="1">
      <c r="A160" s="39"/>
      <c r="B160" s="40"/>
      <c r="C160" s="219" t="s">
        <v>170</v>
      </c>
      <c r="D160" s="219" t="s">
        <v>128</v>
      </c>
      <c r="E160" s="220" t="s">
        <v>461</v>
      </c>
      <c r="F160" s="221" t="s">
        <v>462</v>
      </c>
      <c r="G160" s="222" t="s">
        <v>146</v>
      </c>
      <c r="H160" s="223">
        <v>12</v>
      </c>
      <c r="I160" s="224"/>
      <c r="J160" s="225">
        <f>ROUND(I160*H160,2)</f>
        <v>0</v>
      </c>
      <c r="K160" s="221" t="s">
        <v>132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133</v>
      </c>
      <c r="AT160" s="230" t="s">
        <v>128</v>
      </c>
      <c r="AU160" s="230" t="s">
        <v>86</v>
      </c>
      <c r="AY160" s="18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133</v>
      </c>
      <c r="BM160" s="230" t="s">
        <v>200</v>
      </c>
    </row>
    <row r="161" s="2" customFormat="1" ht="24.15" customHeight="1">
      <c r="A161" s="39"/>
      <c r="B161" s="40"/>
      <c r="C161" s="219" t="s">
        <v>7</v>
      </c>
      <c r="D161" s="219" t="s">
        <v>128</v>
      </c>
      <c r="E161" s="220" t="s">
        <v>463</v>
      </c>
      <c r="F161" s="221" t="s">
        <v>464</v>
      </c>
      <c r="G161" s="222" t="s">
        <v>131</v>
      </c>
      <c r="H161" s="223">
        <v>12</v>
      </c>
      <c r="I161" s="224"/>
      <c r="J161" s="225">
        <f>ROUND(I161*H161,2)</f>
        <v>0</v>
      </c>
      <c r="K161" s="221" t="s">
        <v>132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133</v>
      </c>
      <c r="AT161" s="230" t="s">
        <v>128</v>
      </c>
      <c r="AU161" s="230" t="s">
        <v>86</v>
      </c>
      <c r="AY161" s="18" t="s">
        <v>126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133</v>
      </c>
      <c r="BM161" s="230" t="s">
        <v>203</v>
      </c>
    </row>
    <row r="162" s="14" customFormat="1">
      <c r="A162" s="14"/>
      <c r="B162" s="243"/>
      <c r="C162" s="244"/>
      <c r="D162" s="234" t="s">
        <v>134</v>
      </c>
      <c r="E162" s="245" t="s">
        <v>1</v>
      </c>
      <c r="F162" s="246" t="s">
        <v>465</v>
      </c>
      <c r="G162" s="244"/>
      <c r="H162" s="247">
        <v>12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134</v>
      </c>
      <c r="AU162" s="253" t="s">
        <v>86</v>
      </c>
      <c r="AV162" s="14" t="s">
        <v>86</v>
      </c>
      <c r="AW162" s="14" t="s">
        <v>32</v>
      </c>
      <c r="AX162" s="14" t="s">
        <v>76</v>
      </c>
      <c r="AY162" s="253" t="s">
        <v>126</v>
      </c>
    </row>
    <row r="163" s="15" customFormat="1">
      <c r="A163" s="15"/>
      <c r="B163" s="254"/>
      <c r="C163" s="255"/>
      <c r="D163" s="234" t="s">
        <v>134</v>
      </c>
      <c r="E163" s="256" t="s">
        <v>1</v>
      </c>
      <c r="F163" s="257" t="s">
        <v>137</v>
      </c>
      <c r="G163" s="255"/>
      <c r="H163" s="258">
        <v>12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134</v>
      </c>
      <c r="AU163" s="264" t="s">
        <v>86</v>
      </c>
      <c r="AV163" s="15" t="s">
        <v>133</v>
      </c>
      <c r="AW163" s="15" t="s">
        <v>32</v>
      </c>
      <c r="AX163" s="15" t="s">
        <v>84</v>
      </c>
      <c r="AY163" s="264" t="s">
        <v>126</v>
      </c>
    </row>
    <row r="164" s="2" customFormat="1" ht="24.15" customHeight="1">
      <c r="A164" s="39"/>
      <c r="B164" s="40"/>
      <c r="C164" s="265" t="s">
        <v>174</v>
      </c>
      <c r="D164" s="265" t="s">
        <v>227</v>
      </c>
      <c r="E164" s="266" t="s">
        <v>466</v>
      </c>
      <c r="F164" s="267" t="s">
        <v>467</v>
      </c>
      <c r="G164" s="268" t="s">
        <v>131</v>
      </c>
      <c r="H164" s="269">
        <v>14.214</v>
      </c>
      <c r="I164" s="270"/>
      <c r="J164" s="271">
        <f>ROUND(I164*H164,2)</f>
        <v>0</v>
      </c>
      <c r="K164" s="267" t="s">
        <v>132</v>
      </c>
      <c r="L164" s="272"/>
      <c r="M164" s="273" t="s">
        <v>1</v>
      </c>
      <c r="N164" s="274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147</v>
      </c>
      <c r="AT164" s="230" t="s">
        <v>227</v>
      </c>
      <c r="AU164" s="230" t="s">
        <v>86</v>
      </c>
      <c r="AY164" s="18" t="s">
        <v>126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133</v>
      </c>
      <c r="BM164" s="230" t="s">
        <v>208</v>
      </c>
    </row>
    <row r="165" s="14" customFormat="1">
      <c r="A165" s="14"/>
      <c r="B165" s="243"/>
      <c r="C165" s="244"/>
      <c r="D165" s="234" t="s">
        <v>134</v>
      </c>
      <c r="E165" s="245" t="s">
        <v>1</v>
      </c>
      <c r="F165" s="246" t="s">
        <v>468</v>
      </c>
      <c r="G165" s="244"/>
      <c r="H165" s="247">
        <v>14.214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134</v>
      </c>
      <c r="AU165" s="253" t="s">
        <v>86</v>
      </c>
      <c r="AV165" s="14" t="s">
        <v>86</v>
      </c>
      <c r="AW165" s="14" t="s">
        <v>32</v>
      </c>
      <c r="AX165" s="14" t="s">
        <v>76</v>
      </c>
      <c r="AY165" s="253" t="s">
        <v>126</v>
      </c>
    </row>
    <row r="166" s="15" customFormat="1">
      <c r="A166" s="15"/>
      <c r="B166" s="254"/>
      <c r="C166" s="255"/>
      <c r="D166" s="234" t="s">
        <v>134</v>
      </c>
      <c r="E166" s="256" t="s">
        <v>1</v>
      </c>
      <c r="F166" s="257" t="s">
        <v>137</v>
      </c>
      <c r="G166" s="255"/>
      <c r="H166" s="258">
        <v>14.214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134</v>
      </c>
      <c r="AU166" s="264" t="s">
        <v>86</v>
      </c>
      <c r="AV166" s="15" t="s">
        <v>133</v>
      </c>
      <c r="AW166" s="15" t="s">
        <v>32</v>
      </c>
      <c r="AX166" s="15" t="s">
        <v>84</v>
      </c>
      <c r="AY166" s="264" t="s">
        <v>126</v>
      </c>
    </row>
    <row r="167" s="2" customFormat="1" ht="24.15" customHeight="1">
      <c r="A167" s="39"/>
      <c r="B167" s="40"/>
      <c r="C167" s="219" t="s">
        <v>209</v>
      </c>
      <c r="D167" s="219" t="s">
        <v>128</v>
      </c>
      <c r="E167" s="220" t="s">
        <v>469</v>
      </c>
      <c r="F167" s="221" t="s">
        <v>470</v>
      </c>
      <c r="G167" s="222" t="s">
        <v>159</v>
      </c>
      <c r="H167" s="223">
        <v>1.7649999999999999</v>
      </c>
      <c r="I167" s="224"/>
      <c r="J167" s="225">
        <f>ROUND(I167*H167,2)</f>
        <v>0</v>
      </c>
      <c r="K167" s="221" t="s">
        <v>132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133</v>
      </c>
      <c r="AT167" s="230" t="s">
        <v>128</v>
      </c>
      <c r="AU167" s="230" t="s">
        <v>86</v>
      </c>
      <c r="AY167" s="18" t="s">
        <v>126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133</v>
      </c>
      <c r="BM167" s="230" t="s">
        <v>212</v>
      </c>
    </row>
    <row r="168" s="13" customFormat="1">
      <c r="A168" s="13"/>
      <c r="B168" s="232"/>
      <c r="C168" s="233"/>
      <c r="D168" s="234" t="s">
        <v>134</v>
      </c>
      <c r="E168" s="235" t="s">
        <v>1</v>
      </c>
      <c r="F168" s="236" t="s">
        <v>471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134</v>
      </c>
      <c r="AU168" s="242" t="s">
        <v>86</v>
      </c>
      <c r="AV168" s="13" t="s">
        <v>84</v>
      </c>
      <c r="AW168" s="13" t="s">
        <v>32</v>
      </c>
      <c r="AX168" s="13" t="s">
        <v>76</v>
      </c>
      <c r="AY168" s="242" t="s">
        <v>126</v>
      </c>
    </row>
    <row r="169" s="14" customFormat="1">
      <c r="A169" s="14"/>
      <c r="B169" s="243"/>
      <c r="C169" s="244"/>
      <c r="D169" s="234" t="s">
        <v>134</v>
      </c>
      <c r="E169" s="245" t="s">
        <v>1</v>
      </c>
      <c r="F169" s="246" t="s">
        <v>472</v>
      </c>
      <c r="G169" s="244"/>
      <c r="H169" s="247">
        <v>1.7649999999999999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134</v>
      </c>
      <c r="AU169" s="253" t="s">
        <v>86</v>
      </c>
      <c r="AV169" s="14" t="s">
        <v>86</v>
      </c>
      <c r="AW169" s="14" t="s">
        <v>32</v>
      </c>
      <c r="AX169" s="14" t="s">
        <v>76</v>
      </c>
      <c r="AY169" s="253" t="s">
        <v>126</v>
      </c>
    </row>
    <row r="170" s="15" customFormat="1">
      <c r="A170" s="15"/>
      <c r="B170" s="254"/>
      <c r="C170" s="255"/>
      <c r="D170" s="234" t="s">
        <v>134</v>
      </c>
      <c r="E170" s="256" t="s">
        <v>1</v>
      </c>
      <c r="F170" s="257" t="s">
        <v>137</v>
      </c>
      <c r="G170" s="255"/>
      <c r="H170" s="258">
        <v>1.7649999999999999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134</v>
      </c>
      <c r="AU170" s="264" t="s">
        <v>86</v>
      </c>
      <c r="AV170" s="15" t="s">
        <v>133</v>
      </c>
      <c r="AW170" s="15" t="s">
        <v>32</v>
      </c>
      <c r="AX170" s="15" t="s">
        <v>84</v>
      </c>
      <c r="AY170" s="264" t="s">
        <v>126</v>
      </c>
    </row>
    <row r="171" s="2" customFormat="1" ht="24.15" customHeight="1">
      <c r="A171" s="39"/>
      <c r="B171" s="40"/>
      <c r="C171" s="219" t="s">
        <v>177</v>
      </c>
      <c r="D171" s="219" t="s">
        <v>128</v>
      </c>
      <c r="E171" s="220" t="s">
        <v>473</v>
      </c>
      <c r="F171" s="221" t="s">
        <v>474</v>
      </c>
      <c r="G171" s="222" t="s">
        <v>159</v>
      </c>
      <c r="H171" s="223">
        <v>1.7649999999999999</v>
      </c>
      <c r="I171" s="224"/>
      <c r="J171" s="225">
        <f>ROUND(I171*H171,2)</f>
        <v>0</v>
      </c>
      <c r="K171" s="221" t="s">
        <v>132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133</v>
      </c>
      <c r="AT171" s="230" t="s">
        <v>128</v>
      </c>
      <c r="AU171" s="230" t="s">
        <v>86</v>
      </c>
      <c r="AY171" s="18" t="s">
        <v>126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133</v>
      </c>
      <c r="BM171" s="230" t="s">
        <v>213</v>
      </c>
    </row>
    <row r="172" s="13" customFormat="1">
      <c r="A172" s="13"/>
      <c r="B172" s="232"/>
      <c r="C172" s="233"/>
      <c r="D172" s="234" t="s">
        <v>134</v>
      </c>
      <c r="E172" s="235" t="s">
        <v>1</v>
      </c>
      <c r="F172" s="236" t="s">
        <v>475</v>
      </c>
      <c r="G172" s="233"/>
      <c r="H172" s="235" t="s">
        <v>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134</v>
      </c>
      <c r="AU172" s="242" t="s">
        <v>86</v>
      </c>
      <c r="AV172" s="13" t="s">
        <v>84</v>
      </c>
      <c r="AW172" s="13" t="s">
        <v>32</v>
      </c>
      <c r="AX172" s="13" t="s">
        <v>76</v>
      </c>
      <c r="AY172" s="242" t="s">
        <v>126</v>
      </c>
    </row>
    <row r="173" s="14" customFormat="1">
      <c r="A173" s="14"/>
      <c r="B173" s="243"/>
      <c r="C173" s="244"/>
      <c r="D173" s="234" t="s">
        <v>134</v>
      </c>
      <c r="E173" s="245" t="s">
        <v>1</v>
      </c>
      <c r="F173" s="246" t="s">
        <v>472</v>
      </c>
      <c r="G173" s="244"/>
      <c r="H173" s="247">
        <v>1.7649999999999999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134</v>
      </c>
      <c r="AU173" s="253" t="s">
        <v>86</v>
      </c>
      <c r="AV173" s="14" t="s">
        <v>86</v>
      </c>
      <c r="AW173" s="14" t="s">
        <v>32</v>
      </c>
      <c r="AX173" s="14" t="s">
        <v>76</v>
      </c>
      <c r="AY173" s="253" t="s">
        <v>126</v>
      </c>
    </row>
    <row r="174" s="15" customFormat="1">
      <c r="A174" s="15"/>
      <c r="B174" s="254"/>
      <c r="C174" s="255"/>
      <c r="D174" s="234" t="s">
        <v>134</v>
      </c>
      <c r="E174" s="256" t="s">
        <v>1</v>
      </c>
      <c r="F174" s="257" t="s">
        <v>137</v>
      </c>
      <c r="G174" s="255"/>
      <c r="H174" s="258">
        <v>1.7649999999999999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134</v>
      </c>
      <c r="AU174" s="264" t="s">
        <v>86</v>
      </c>
      <c r="AV174" s="15" t="s">
        <v>133</v>
      </c>
      <c r="AW174" s="15" t="s">
        <v>32</v>
      </c>
      <c r="AX174" s="15" t="s">
        <v>84</v>
      </c>
      <c r="AY174" s="264" t="s">
        <v>126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140</v>
      </c>
      <c r="F175" s="217" t="s">
        <v>476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SUM(P176:P184)</f>
        <v>0</v>
      </c>
      <c r="Q175" s="211"/>
      <c r="R175" s="212">
        <f>SUM(R176:R184)</f>
        <v>0</v>
      </c>
      <c r="S175" s="211"/>
      <c r="T175" s="213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126</v>
      </c>
      <c r="BK175" s="216">
        <f>SUM(BK176:BK184)</f>
        <v>0</v>
      </c>
    </row>
    <row r="176" s="2" customFormat="1" ht="24.15" customHeight="1">
      <c r="A176" s="39"/>
      <c r="B176" s="40"/>
      <c r="C176" s="219" t="s">
        <v>214</v>
      </c>
      <c r="D176" s="219" t="s">
        <v>128</v>
      </c>
      <c r="E176" s="220" t="s">
        <v>477</v>
      </c>
      <c r="F176" s="221" t="s">
        <v>478</v>
      </c>
      <c r="G176" s="222" t="s">
        <v>159</v>
      </c>
      <c r="H176" s="223">
        <v>14</v>
      </c>
      <c r="I176" s="224"/>
      <c r="J176" s="225">
        <f>ROUND(I176*H176,2)</f>
        <v>0</v>
      </c>
      <c r="K176" s="221" t="s">
        <v>132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133</v>
      </c>
      <c r="AT176" s="230" t="s">
        <v>128</v>
      </c>
      <c r="AU176" s="230" t="s">
        <v>86</v>
      </c>
      <c r="AY176" s="18" t="s">
        <v>126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133</v>
      </c>
      <c r="BM176" s="230" t="s">
        <v>217</v>
      </c>
    </row>
    <row r="177" s="14" customFormat="1">
      <c r="A177" s="14"/>
      <c r="B177" s="243"/>
      <c r="C177" s="244"/>
      <c r="D177" s="234" t="s">
        <v>134</v>
      </c>
      <c r="E177" s="245" t="s">
        <v>1</v>
      </c>
      <c r="F177" s="246" t="s">
        <v>479</v>
      </c>
      <c r="G177" s="244"/>
      <c r="H177" s="247">
        <v>14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134</v>
      </c>
      <c r="AU177" s="253" t="s">
        <v>86</v>
      </c>
      <c r="AV177" s="14" t="s">
        <v>86</v>
      </c>
      <c r="AW177" s="14" t="s">
        <v>32</v>
      </c>
      <c r="AX177" s="14" t="s">
        <v>76</v>
      </c>
      <c r="AY177" s="253" t="s">
        <v>126</v>
      </c>
    </row>
    <row r="178" s="15" customFormat="1">
      <c r="A178" s="15"/>
      <c r="B178" s="254"/>
      <c r="C178" s="255"/>
      <c r="D178" s="234" t="s">
        <v>134</v>
      </c>
      <c r="E178" s="256" t="s">
        <v>1</v>
      </c>
      <c r="F178" s="257" t="s">
        <v>137</v>
      </c>
      <c r="G178" s="255"/>
      <c r="H178" s="258">
        <v>14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134</v>
      </c>
      <c r="AU178" s="264" t="s">
        <v>86</v>
      </c>
      <c r="AV178" s="15" t="s">
        <v>133</v>
      </c>
      <c r="AW178" s="15" t="s">
        <v>32</v>
      </c>
      <c r="AX178" s="15" t="s">
        <v>84</v>
      </c>
      <c r="AY178" s="264" t="s">
        <v>126</v>
      </c>
    </row>
    <row r="179" s="2" customFormat="1" ht="16.5" customHeight="1">
      <c r="A179" s="39"/>
      <c r="B179" s="40"/>
      <c r="C179" s="219" t="s">
        <v>181</v>
      </c>
      <c r="D179" s="219" t="s">
        <v>128</v>
      </c>
      <c r="E179" s="220" t="s">
        <v>480</v>
      </c>
      <c r="F179" s="221" t="s">
        <v>481</v>
      </c>
      <c r="G179" s="222" t="s">
        <v>159</v>
      </c>
      <c r="H179" s="223">
        <v>17.300000000000001</v>
      </c>
      <c r="I179" s="224"/>
      <c r="J179" s="225">
        <f>ROUND(I179*H179,2)</f>
        <v>0</v>
      </c>
      <c r="K179" s="221" t="s">
        <v>132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133</v>
      </c>
      <c r="AT179" s="230" t="s">
        <v>128</v>
      </c>
      <c r="AU179" s="230" t="s">
        <v>86</v>
      </c>
      <c r="AY179" s="18" t="s">
        <v>126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133</v>
      </c>
      <c r="BM179" s="230" t="s">
        <v>221</v>
      </c>
    </row>
    <row r="180" s="2" customFormat="1" ht="24.15" customHeight="1">
      <c r="A180" s="39"/>
      <c r="B180" s="40"/>
      <c r="C180" s="219" t="s">
        <v>223</v>
      </c>
      <c r="D180" s="219" t="s">
        <v>128</v>
      </c>
      <c r="E180" s="220" t="s">
        <v>482</v>
      </c>
      <c r="F180" s="221" t="s">
        <v>483</v>
      </c>
      <c r="G180" s="222" t="s">
        <v>131</v>
      </c>
      <c r="H180" s="223">
        <v>87.590000000000003</v>
      </c>
      <c r="I180" s="224"/>
      <c r="J180" s="225">
        <f>ROUND(I180*H180,2)</f>
        <v>0</v>
      </c>
      <c r="K180" s="221" t="s">
        <v>132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133</v>
      </c>
      <c r="AT180" s="230" t="s">
        <v>128</v>
      </c>
      <c r="AU180" s="230" t="s">
        <v>86</v>
      </c>
      <c r="AY180" s="18" t="s">
        <v>126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133</v>
      </c>
      <c r="BM180" s="230" t="s">
        <v>226</v>
      </c>
    </row>
    <row r="181" s="2" customFormat="1" ht="24.15" customHeight="1">
      <c r="A181" s="39"/>
      <c r="B181" s="40"/>
      <c r="C181" s="219" t="s">
        <v>182</v>
      </c>
      <c r="D181" s="219" t="s">
        <v>128</v>
      </c>
      <c r="E181" s="220" t="s">
        <v>484</v>
      </c>
      <c r="F181" s="221" t="s">
        <v>485</v>
      </c>
      <c r="G181" s="222" t="s">
        <v>131</v>
      </c>
      <c r="H181" s="223">
        <v>87.590000000000003</v>
      </c>
      <c r="I181" s="224"/>
      <c r="J181" s="225">
        <f>ROUND(I181*H181,2)</f>
        <v>0</v>
      </c>
      <c r="K181" s="221" t="s">
        <v>132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133</v>
      </c>
      <c r="AT181" s="230" t="s">
        <v>128</v>
      </c>
      <c r="AU181" s="230" t="s">
        <v>86</v>
      </c>
      <c r="AY181" s="18" t="s">
        <v>126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133</v>
      </c>
      <c r="BM181" s="230" t="s">
        <v>231</v>
      </c>
    </row>
    <row r="182" s="2" customFormat="1" ht="16.5" customHeight="1">
      <c r="A182" s="39"/>
      <c r="B182" s="40"/>
      <c r="C182" s="219" t="s">
        <v>233</v>
      </c>
      <c r="D182" s="219" t="s">
        <v>128</v>
      </c>
      <c r="E182" s="220" t="s">
        <v>486</v>
      </c>
      <c r="F182" s="221" t="s">
        <v>487</v>
      </c>
      <c r="G182" s="222" t="s">
        <v>207</v>
      </c>
      <c r="H182" s="223">
        <v>2.0760000000000001</v>
      </c>
      <c r="I182" s="224"/>
      <c r="J182" s="225">
        <f>ROUND(I182*H182,2)</f>
        <v>0</v>
      </c>
      <c r="K182" s="221" t="s">
        <v>132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133</v>
      </c>
      <c r="AT182" s="230" t="s">
        <v>128</v>
      </c>
      <c r="AU182" s="230" t="s">
        <v>86</v>
      </c>
      <c r="AY182" s="18" t="s">
        <v>126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133</v>
      </c>
      <c r="BM182" s="230" t="s">
        <v>236</v>
      </c>
    </row>
    <row r="183" s="14" customFormat="1">
      <c r="A183" s="14"/>
      <c r="B183" s="243"/>
      <c r="C183" s="244"/>
      <c r="D183" s="234" t="s">
        <v>134</v>
      </c>
      <c r="E183" s="245" t="s">
        <v>1</v>
      </c>
      <c r="F183" s="246" t="s">
        <v>488</v>
      </c>
      <c r="G183" s="244"/>
      <c r="H183" s="247">
        <v>2.0760000000000001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134</v>
      </c>
      <c r="AU183" s="253" t="s">
        <v>86</v>
      </c>
      <c r="AV183" s="14" t="s">
        <v>86</v>
      </c>
      <c r="AW183" s="14" t="s">
        <v>32</v>
      </c>
      <c r="AX183" s="14" t="s">
        <v>76</v>
      </c>
      <c r="AY183" s="253" t="s">
        <v>126</v>
      </c>
    </row>
    <row r="184" s="15" customFormat="1">
      <c r="A184" s="15"/>
      <c r="B184" s="254"/>
      <c r="C184" s="255"/>
      <c r="D184" s="234" t="s">
        <v>134</v>
      </c>
      <c r="E184" s="256" t="s">
        <v>1</v>
      </c>
      <c r="F184" s="257" t="s">
        <v>137</v>
      </c>
      <c r="G184" s="255"/>
      <c r="H184" s="258">
        <v>2.0760000000000001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134</v>
      </c>
      <c r="AU184" s="264" t="s">
        <v>86</v>
      </c>
      <c r="AV184" s="15" t="s">
        <v>133</v>
      </c>
      <c r="AW184" s="15" t="s">
        <v>32</v>
      </c>
      <c r="AX184" s="15" t="s">
        <v>84</v>
      </c>
      <c r="AY184" s="264" t="s">
        <v>126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133</v>
      </c>
      <c r="F185" s="217" t="s">
        <v>489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SUM(P186:P190)</f>
        <v>0</v>
      </c>
      <c r="Q185" s="211"/>
      <c r="R185" s="212">
        <f>SUM(R186:R190)</f>
        <v>0</v>
      </c>
      <c r="S185" s="211"/>
      <c r="T185" s="213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126</v>
      </c>
      <c r="BK185" s="216">
        <f>SUM(BK186:BK190)</f>
        <v>0</v>
      </c>
    </row>
    <row r="186" s="2" customFormat="1" ht="24.15" customHeight="1">
      <c r="A186" s="39"/>
      <c r="B186" s="40"/>
      <c r="C186" s="219" t="s">
        <v>185</v>
      </c>
      <c r="D186" s="219" t="s">
        <v>128</v>
      </c>
      <c r="E186" s="220" t="s">
        <v>490</v>
      </c>
      <c r="F186" s="221" t="s">
        <v>491</v>
      </c>
      <c r="G186" s="222" t="s">
        <v>131</v>
      </c>
      <c r="H186" s="223">
        <v>21.5</v>
      </c>
      <c r="I186" s="224"/>
      <c r="J186" s="225">
        <f>ROUND(I186*H186,2)</f>
        <v>0</v>
      </c>
      <c r="K186" s="221" t="s">
        <v>132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133</v>
      </c>
      <c r="AT186" s="230" t="s">
        <v>128</v>
      </c>
      <c r="AU186" s="230" t="s">
        <v>86</v>
      </c>
      <c r="AY186" s="18" t="s">
        <v>126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133</v>
      </c>
      <c r="BM186" s="230" t="s">
        <v>239</v>
      </c>
    </row>
    <row r="187" s="2" customFormat="1" ht="24.15" customHeight="1">
      <c r="A187" s="39"/>
      <c r="B187" s="40"/>
      <c r="C187" s="219" t="s">
        <v>241</v>
      </c>
      <c r="D187" s="219" t="s">
        <v>128</v>
      </c>
      <c r="E187" s="220" t="s">
        <v>492</v>
      </c>
      <c r="F187" s="221" t="s">
        <v>493</v>
      </c>
      <c r="G187" s="222" t="s">
        <v>159</v>
      </c>
      <c r="H187" s="223">
        <v>3.3599999999999999</v>
      </c>
      <c r="I187" s="224"/>
      <c r="J187" s="225">
        <f>ROUND(I187*H187,2)</f>
        <v>0</v>
      </c>
      <c r="K187" s="221" t="s">
        <v>132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133</v>
      </c>
      <c r="AT187" s="230" t="s">
        <v>128</v>
      </c>
      <c r="AU187" s="230" t="s">
        <v>86</v>
      </c>
      <c r="AY187" s="18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133</v>
      </c>
      <c r="BM187" s="230" t="s">
        <v>244</v>
      </c>
    </row>
    <row r="188" s="14" customFormat="1">
      <c r="A188" s="14"/>
      <c r="B188" s="243"/>
      <c r="C188" s="244"/>
      <c r="D188" s="234" t="s">
        <v>134</v>
      </c>
      <c r="E188" s="245" t="s">
        <v>1</v>
      </c>
      <c r="F188" s="246" t="s">
        <v>494</v>
      </c>
      <c r="G188" s="244"/>
      <c r="H188" s="247">
        <v>3.3599999999999999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134</v>
      </c>
      <c r="AU188" s="253" t="s">
        <v>86</v>
      </c>
      <c r="AV188" s="14" t="s">
        <v>86</v>
      </c>
      <c r="AW188" s="14" t="s">
        <v>32</v>
      </c>
      <c r="AX188" s="14" t="s">
        <v>76</v>
      </c>
      <c r="AY188" s="253" t="s">
        <v>126</v>
      </c>
    </row>
    <row r="189" s="15" customFormat="1">
      <c r="A189" s="15"/>
      <c r="B189" s="254"/>
      <c r="C189" s="255"/>
      <c r="D189" s="234" t="s">
        <v>134</v>
      </c>
      <c r="E189" s="256" t="s">
        <v>1</v>
      </c>
      <c r="F189" s="257" t="s">
        <v>137</v>
      </c>
      <c r="G189" s="255"/>
      <c r="H189" s="258">
        <v>3.3599999999999999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134</v>
      </c>
      <c r="AU189" s="264" t="s">
        <v>86</v>
      </c>
      <c r="AV189" s="15" t="s">
        <v>133</v>
      </c>
      <c r="AW189" s="15" t="s">
        <v>32</v>
      </c>
      <c r="AX189" s="15" t="s">
        <v>84</v>
      </c>
      <c r="AY189" s="264" t="s">
        <v>126</v>
      </c>
    </row>
    <row r="190" s="2" customFormat="1" ht="24.15" customHeight="1">
      <c r="A190" s="39"/>
      <c r="B190" s="40"/>
      <c r="C190" s="219" t="s">
        <v>188</v>
      </c>
      <c r="D190" s="219" t="s">
        <v>128</v>
      </c>
      <c r="E190" s="220" t="s">
        <v>495</v>
      </c>
      <c r="F190" s="221" t="s">
        <v>496</v>
      </c>
      <c r="G190" s="222" t="s">
        <v>131</v>
      </c>
      <c r="H190" s="223">
        <v>21.5</v>
      </c>
      <c r="I190" s="224"/>
      <c r="J190" s="225">
        <f>ROUND(I190*H190,2)</f>
        <v>0</v>
      </c>
      <c r="K190" s="221" t="s">
        <v>132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133</v>
      </c>
      <c r="AT190" s="230" t="s">
        <v>128</v>
      </c>
      <c r="AU190" s="230" t="s">
        <v>86</v>
      </c>
      <c r="AY190" s="18" t="s">
        <v>126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133</v>
      </c>
      <c r="BM190" s="230" t="s">
        <v>248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143</v>
      </c>
      <c r="F191" s="217" t="s">
        <v>497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SUM(P192:P194)</f>
        <v>0</v>
      </c>
      <c r="Q191" s="211"/>
      <c r="R191" s="212">
        <f>SUM(R192:R194)</f>
        <v>0</v>
      </c>
      <c r="S191" s="211"/>
      <c r="T191" s="213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126</v>
      </c>
      <c r="BK191" s="216">
        <f>SUM(BK192:BK194)</f>
        <v>0</v>
      </c>
    </row>
    <row r="192" s="2" customFormat="1" ht="16.5" customHeight="1">
      <c r="A192" s="39"/>
      <c r="B192" s="40"/>
      <c r="C192" s="219" t="s">
        <v>252</v>
      </c>
      <c r="D192" s="219" t="s">
        <v>128</v>
      </c>
      <c r="E192" s="220" t="s">
        <v>498</v>
      </c>
      <c r="F192" s="221" t="s">
        <v>499</v>
      </c>
      <c r="G192" s="222" t="s">
        <v>131</v>
      </c>
      <c r="H192" s="223">
        <v>31.978999999999999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133</v>
      </c>
      <c r="AT192" s="230" t="s">
        <v>128</v>
      </c>
      <c r="AU192" s="230" t="s">
        <v>86</v>
      </c>
      <c r="AY192" s="18" t="s">
        <v>126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133</v>
      </c>
      <c r="BM192" s="230" t="s">
        <v>255</v>
      </c>
    </row>
    <row r="193" s="14" customFormat="1">
      <c r="A193" s="14"/>
      <c r="B193" s="243"/>
      <c r="C193" s="244"/>
      <c r="D193" s="234" t="s">
        <v>134</v>
      </c>
      <c r="E193" s="245" t="s">
        <v>1</v>
      </c>
      <c r="F193" s="246" t="s">
        <v>500</v>
      </c>
      <c r="G193" s="244"/>
      <c r="H193" s="247">
        <v>31.978999999999999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134</v>
      </c>
      <c r="AU193" s="253" t="s">
        <v>86</v>
      </c>
      <c r="AV193" s="14" t="s">
        <v>86</v>
      </c>
      <c r="AW193" s="14" t="s">
        <v>32</v>
      </c>
      <c r="AX193" s="14" t="s">
        <v>76</v>
      </c>
      <c r="AY193" s="253" t="s">
        <v>126</v>
      </c>
    </row>
    <row r="194" s="15" customFormat="1">
      <c r="A194" s="15"/>
      <c r="B194" s="254"/>
      <c r="C194" s="255"/>
      <c r="D194" s="234" t="s">
        <v>134</v>
      </c>
      <c r="E194" s="256" t="s">
        <v>1</v>
      </c>
      <c r="F194" s="257" t="s">
        <v>137</v>
      </c>
      <c r="G194" s="255"/>
      <c r="H194" s="258">
        <v>31.978999999999999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134</v>
      </c>
      <c r="AU194" s="264" t="s">
        <v>86</v>
      </c>
      <c r="AV194" s="15" t="s">
        <v>133</v>
      </c>
      <c r="AW194" s="15" t="s">
        <v>32</v>
      </c>
      <c r="AX194" s="15" t="s">
        <v>84</v>
      </c>
      <c r="AY194" s="264" t="s">
        <v>126</v>
      </c>
    </row>
    <row r="195" s="12" customFormat="1" ht="22.8" customHeight="1">
      <c r="A195" s="12"/>
      <c r="B195" s="203"/>
      <c r="C195" s="204"/>
      <c r="D195" s="205" t="s">
        <v>75</v>
      </c>
      <c r="E195" s="217" t="s">
        <v>164</v>
      </c>
      <c r="F195" s="217" t="s">
        <v>320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P196</f>
        <v>0</v>
      </c>
      <c r="Q195" s="211"/>
      <c r="R195" s="212">
        <f>R196</f>
        <v>0</v>
      </c>
      <c r="S195" s="211"/>
      <c r="T195" s="213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84</v>
      </c>
      <c r="AT195" s="215" t="s">
        <v>75</v>
      </c>
      <c r="AU195" s="215" t="s">
        <v>84</v>
      </c>
      <c r="AY195" s="214" t="s">
        <v>126</v>
      </c>
      <c r="BK195" s="216">
        <f>BK196</f>
        <v>0</v>
      </c>
    </row>
    <row r="196" s="2" customFormat="1" ht="16.5" customHeight="1">
      <c r="A196" s="39"/>
      <c r="B196" s="40"/>
      <c r="C196" s="219" t="s">
        <v>192</v>
      </c>
      <c r="D196" s="219" t="s">
        <v>128</v>
      </c>
      <c r="E196" s="220" t="s">
        <v>501</v>
      </c>
      <c r="F196" s="221" t="s">
        <v>502</v>
      </c>
      <c r="G196" s="222" t="s">
        <v>503</v>
      </c>
      <c r="H196" s="223">
        <v>1</v>
      </c>
      <c r="I196" s="224"/>
      <c r="J196" s="225">
        <f>ROUND(I196*H196,2)</f>
        <v>0</v>
      </c>
      <c r="K196" s="221" t="s">
        <v>132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133</v>
      </c>
      <c r="AT196" s="230" t="s">
        <v>128</v>
      </c>
      <c r="AU196" s="230" t="s">
        <v>86</v>
      </c>
      <c r="AY196" s="18" t="s">
        <v>126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133</v>
      </c>
      <c r="BM196" s="230" t="s">
        <v>258</v>
      </c>
    </row>
    <row r="197" s="12" customFormat="1" ht="22.8" customHeight="1">
      <c r="A197" s="12"/>
      <c r="B197" s="203"/>
      <c r="C197" s="204"/>
      <c r="D197" s="205" t="s">
        <v>75</v>
      </c>
      <c r="E197" s="217" t="s">
        <v>396</v>
      </c>
      <c r="F197" s="217" t="s">
        <v>397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P198</f>
        <v>0</v>
      </c>
      <c r="Q197" s="211"/>
      <c r="R197" s="212">
        <f>R198</f>
        <v>0</v>
      </c>
      <c r="S197" s="211"/>
      <c r="T197" s="21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84</v>
      </c>
      <c r="AT197" s="215" t="s">
        <v>75</v>
      </c>
      <c r="AU197" s="215" t="s">
        <v>84</v>
      </c>
      <c r="AY197" s="214" t="s">
        <v>126</v>
      </c>
      <c r="BK197" s="216">
        <f>BK198</f>
        <v>0</v>
      </c>
    </row>
    <row r="198" s="2" customFormat="1" ht="24.15" customHeight="1">
      <c r="A198" s="39"/>
      <c r="B198" s="40"/>
      <c r="C198" s="219" t="s">
        <v>259</v>
      </c>
      <c r="D198" s="219" t="s">
        <v>128</v>
      </c>
      <c r="E198" s="220" t="s">
        <v>504</v>
      </c>
      <c r="F198" s="221" t="s">
        <v>505</v>
      </c>
      <c r="G198" s="222" t="s">
        <v>207</v>
      </c>
      <c r="H198" s="223">
        <v>117.89400000000001</v>
      </c>
      <c r="I198" s="224"/>
      <c r="J198" s="225">
        <f>ROUND(I198*H198,2)</f>
        <v>0</v>
      </c>
      <c r="K198" s="221" t="s">
        <v>132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133</v>
      </c>
      <c r="AT198" s="230" t="s">
        <v>128</v>
      </c>
      <c r="AU198" s="230" t="s">
        <v>86</v>
      </c>
      <c r="AY198" s="18" t="s">
        <v>126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133</v>
      </c>
      <c r="BM198" s="230" t="s">
        <v>262</v>
      </c>
    </row>
    <row r="199" s="12" customFormat="1" ht="25.92" customHeight="1">
      <c r="A199" s="12"/>
      <c r="B199" s="203"/>
      <c r="C199" s="204"/>
      <c r="D199" s="205" t="s">
        <v>75</v>
      </c>
      <c r="E199" s="206" t="s">
        <v>506</v>
      </c>
      <c r="F199" s="206" t="s">
        <v>507</v>
      </c>
      <c r="G199" s="204"/>
      <c r="H199" s="204"/>
      <c r="I199" s="207"/>
      <c r="J199" s="208">
        <f>BK199</f>
        <v>0</v>
      </c>
      <c r="K199" s="204"/>
      <c r="L199" s="209"/>
      <c r="M199" s="210"/>
      <c r="N199" s="211"/>
      <c r="O199" s="211"/>
      <c r="P199" s="212">
        <f>P200+P220+P232</f>
        <v>0</v>
      </c>
      <c r="Q199" s="211"/>
      <c r="R199" s="212">
        <f>R200+R220+R232</f>
        <v>0</v>
      </c>
      <c r="S199" s="211"/>
      <c r="T199" s="213">
        <f>T200+T220+T232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86</v>
      </c>
      <c r="AT199" s="215" t="s">
        <v>75</v>
      </c>
      <c r="AU199" s="215" t="s">
        <v>76</v>
      </c>
      <c r="AY199" s="214" t="s">
        <v>126</v>
      </c>
      <c r="BK199" s="216">
        <f>BK200+BK220+BK232</f>
        <v>0</v>
      </c>
    </row>
    <row r="200" s="12" customFormat="1" ht="22.8" customHeight="1">
      <c r="A200" s="12"/>
      <c r="B200" s="203"/>
      <c r="C200" s="204"/>
      <c r="D200" s="205" t="s">
        <v>75</v>
      </c>
      <c r="E200" s="217" t="s">
        <v>508</v>
      </c>
      <c r="F200" s="217" t="s">
        <v>509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SUM(P201:P219)</f>
        <v>0</v>
      </c>
      <c r="Q200" s="211"/>
      <c r="R200" s="212">
        <f>SUM(R201:R219)</f>
        <v>0</v>
      </c>
      <c r="S200" s="211"/>
      <c r="T200" s="213">
        <f>SUM(T201:T219)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86</v>
      </c>
      <c r="AT200" s="215" t="s">
        <v>75</v>
      </c>
      <c r="AU200" s="215" t="s">
        <v>84</v>
      </c>
      <c r="AY200" s="214" t="s">
        <v>126</v>
      </c>
      <c r="BK200" s="216">
        <f>SUM(BK201:BK219)</f>
        <v>0</v>
      </c>
    </row>
    <row r="201" s="2" customFormat="1" ht="24.15" customHeight="1">
      <c r="A201" s="39"/>
      <c r="B201" s="40"/>
      <c r="C201" s="219" t="s">
        <v>195</v>
      </c>
      <c r="D201" s="219" t="s">
        <v>128</v>
      </c>
      <c r="E201" s="220" t="s">
        <v>510</v>
      </c>
      <c r="F201" s="221" t="s">
        <v>511</v>
      </c>
      <c r="G201" s="222" t="s">
        <v>131</v>
      </c>
      <c r="H201" s="223">
        <v>71.816000000000002</v>
      </c>
      <c r="I201" s="224"/>
      <c r="J201" s="225">
        <f>ROUND(I201*H201,2)</f>
        <v>0</v>
      </c>
      <c r="K201" s="221" t="s">
        <v>132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163</v>
      </c>
      <c r="AT201" s="230" t="s">
        <v>128</v>
      </c>
      <c r="AU201" s="230" t="s">
        <v>86</v>
      </c>
      <c r="AY201" s="18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163</v>
      </c>
      <c r="BM201" s="230" t="s">
        <v>266</v>
      </c>
    </row>
    <row r="202" s="14" customFormat="1">
      <c r="A202" s="14"/>
      <c r="B202" s="243"/>
      <c r="C202" s="244"/>
      <c r="D202" s="234" t="s">
        <v>134</v>
      </c>
      <c r="E202" s="245" t="s">
        <v>1</v>
      </c>
      <c r="F202" s="246" t="s">
        <v>512</v>
      </c>
      <c r="G202" s="244"/>
      <c r="H202" s="247">
        <v>10.836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134</v>
      </c>
      <c r="AU202" s="253" t="s">
        <v>86</v>
      </c>
      <c r="AV202" s="14" t="s">
        <v>86</v>
      </c>
      <c r="AW202" s="14" t="s">
        <v>32</v>
      </c>
      <c r="AX202" s="14" t="s">
        <v>76</v>
      </c>
      <c r="AY202" s="253" t="s">
        <v>126</v>
      </c>
    </row>
    <row r="203" s="14" customFormat="1">
      <c r="A203" s="14"/>
      <c r="B203" s="243"/>
      <c r="C203" s="244"/>
      <c r="D203" s="234" t="s">
        <v>134</v>
      </c>
      <c r="E203" s="245" t="s">
        <v>1</v>
      </c>
      <c r="F203" s="246" t="s">
        <v>513</v>
      </c>
      <c r="G203" s="244"/>
      <c r="H203" s="247">
        <v>21.253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134</v>
      </c>
      <c r="AU203" s="253" t="s">
        <v>86</v>
      </c>
      <c r="AV203" s="14" t="s">
        <v>86</v>
      </c>
      <c r="AW203" s="14" t="s">
        <v>32</v>
      </c>
      <c r="AX203" s="14" t="s">
        <v>76</v>
      </c>
      <c r="AY203" s="253" t="s">
        <v>126</v>
      </c>
    </row>
    <row r="204" s="14" customFormat="1">
      <c r="A204" s="14"/>
      <c r="B204" s="243"/>
      <c r="C204" s="244"/>
      <c r="D204" s="234" t="s">
        <v>134</v>
      </c>
      <c r="E204" s="245" t="s">
        <v>1</v>
      </c>
      <c r="F204" s="246" t="s">
        <v>514</v>
      </c>
      <c r="G204" s="244"/>
      <c r="H204" s="247">
        <v>3.819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134</v>
      </c>
      <c r="AU204" s="253" t="s">
        <v>86</v>
      </c>
      <c r="AV204" s="14" t="s">
        <v>86</v>
      </c>
      <c r="AW204" s="14" t="s">
        <v>32</v>
      </c>
      <c r="AX204" s="14" t="s">
        <v>76</v>
      </c>
      <c r="AY204" s="253" t="s">
        <v>126</v>
      </c>
    </row>
    <row r="205" s="16" customFormat="1">
      <c r="A205" s="16"/>
      <c r="B205" s="280"/>
      <c r="C205" s="281"/>
      <c r="D205" s="234" t="s">
        <v>134</v>
      </c>
      <c r="E205" s="282" t="s">
        <v>1</v>
      </c>
      <c r="F205" s="283" t="s">
        <v>515</v>
      </c>
      <c r="G205" s="281"/>
      <c r="H205" s="284">
        <v>35.908000000000001</v>
      </c>
      <c r="I205" s="285"/>
      <c r="J205" s="281"/>
      <c r="K205" s="281"/>
      <c r="L205" s="286"/>
      <c r="M205" s="287"/>
      <c r="N205" s="288"/>
      <c r="O205" s="288"/>
      <c r="P205" s="288"/>
      <c r="Q205" s="288"/>
      <c r="R205" s="288"/>
      <c r="S205" s="288"/>
      <c r="T205" s="289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0" t="s">
        <v>134</v>
      </c>
      <c r="AU205" s="290" t="s">
        <v>86</v>
      </c>
      <c r="AV205" s="16" t="s">
        <v>140</v>
      </c>
      <c r="AW205" s="16" t="s">
        <v>32</v>
      </c>
      <c r="AX205" s="16" t="s">
        <v>76</v>
      </c>
      <c r="AY205" s="290" t="s">
        <v>126</v>
      </c>
    </row>
    <row r="206" s="14" customFormat="1">
      <c r="A206" s="14"/>
      <c r="B206" s="243"/>
      <c r="C206" s="244"/>
      <c r="D206" s="234" t="s">
        <v>134</v>
      </c>
      <c r="E206" s="245" t="s">
        <v>1</v>
      </c>
      <c r="F206" s="246" t="s">
        <v>516</v>
      </c>
      <c r="G206" s="244"/>
      <c r="H206" s="247">
        <v>35.908000000000001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134</v>
      </c>
      <c r="AU206" s="253" t="s">
        <v>86</v>
      </c>
      <c r="AV206" s="14" t="s">
        <v>86</v>
      </c>
      <c r="AW206" s="14" t="s">
        <v>32</v>
      </c>
      <c r="AX206" s="14" t="s">
        <v>76</v>
      </c>
      <c r="AY206" s="253" t="s">
        <v>126</v>
      </c>
    </row>
    <row r="207" s="15" customFormat="1">
      <c r="A207" s="15"/>
      <c r="B207" s="254"/>
      <c r="C207" s="255"/>
      <c r="D207" s="234" t="s">
        <v>134</v>
      </c>
      <c r="E207" s="256" t="s">
        <v>1</v>
      </c>
      <c r="F207" s="257" t="s">
        <v>137</v>
      </c>
      <c r="G207" s="255"/>
      <c r="H207" s="258">
        <v>71.816000000000002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134</v>
      </c>
      <c r="AU207" s="264" t="s">
        <v>86</v>
      </c>
      <c r="AV207" s="15" t="s">
        <v>133</v>
      </c>
      <c r="AW207" s="15" t="s">
        <v>32</v>
      </c>
      <c r="AX207" s="15" t="s">
        <v>84</v>
      </c>
      <c r="AY207" s="264" t="s">
        <v>126</v>
      </c>
    </row>
    <row r="208" s="2" customFormat="1" ht="16.5" customHeight="1">
      <c r="A208" s="39"/>
      <c r="B208" s="40"/>
      <c r="C208" s="265" t="s">
        <v>267</v>
      </c>
      <c r="D208" s="265" t="s">
        <v>227</v>
      </c>
      <c r="E208" s="266" t="s">
        <v>517</v>
      </c>
      <c r="F208" s="267" t="s">
        <v>518</v>
      </c>
      <c r="G208" s="268" t="s">
        <v>207</v>
      </c>
      <c r="H208" s="269">
        <v>0.023</v>
      </c>
      <c r="I208" s="270"/>
      <c r="J208" s="271">
        <f>ROUND(I208*H208,2)</f>
        <v>0</v>
      </c>
      <c r="K208" s="267" t="s">
        <v>132</v>
      </c>
      <c r="L208" s="272"/>
      <c r="M208" s="273" t="s">
        <v>1</v>
      </c>
      <c r="N208" s="274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188</v>
      </c>
      <c r="AT208" s="230" t="s">
        <v>227</v>
      </c>
      <c r="AU208" s="230" t="s">
        <v>86</v>
      </c>
      <c r="AY208" s="18" t="s">
        <v>126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163</v>
      </c>
      <c r="BM208" s="230" t="s">
        <v>270</v>
      </c>
    </row>
    <row r="209" s="14" customFormat="1">
      <c r="A209" s="14"/>
      <c r="B209" s="243"/>
      <c r="C209" s="244"/>
      <c r="D209" s="234" t="s">
        <v>134</v>
      </c>
      <c r="E209" s="245" t="s">
        <v>1</v>
      </c>
      <c r="F209" s="246" t="s">
        <v>519</v>
      </c>
      <c r="G209" s="244"/>
      <c r="H209" s="247">
        <v>0.023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134</v>
      </c>
      <c r="AU209" s="253" t="s">
        <v>86</v>
      </c>
      <c r="AV209" s="14" t="s">
        <v>86</v>
      </c>
      <c r="AW209" s="14" t="s">
        <v>32</v>
      </c>
      <c r="AX209" s="14" t="s">
        <v>76</v>
      </c>
      <c r="AY209" s="253" t="s">
        <v>126</v>
      </c>
    </row>
    <row r="210" s="15" customFormat="1">
      <c r="A210" s="15"/>
      <c r="B210" s="254"/>
      <c r="C210" s="255"/>
      <c r="D210" s="234" t="s">
        <v>134</v>
      </c>
      <c r="E210" s="256" t="s">
        <v>1</v>
      </c>
      <c r="F210" s="257" t="s">
        <v>137</v>
      </c>
      <c r="G210" s="255"/>
      <c r="H210" s="258">
        <v>0.023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134</v>
      </c>
      <c r="AU210" s="264" t="s">
        <v>86</v>
      </c>
      <c r="AV210" s="15" t="s">
        <v>133</v>
      </c>
      <c r="AW210" s="15" t="s">
        <v>32</v>
      </c>
      <c r="AX210" s="15" t="s">
        <v>84</v>
      </c>
      <c r="AY210" s="264" t="s">
        <v>126</v>
      </c>
    </row>
    <row r="211" s="2" customFormat="1" ht="24.15" customHeight="1">
      <c r="A211" s="39"/>
      <c r="B211" s="40"/>
      <c r="C211" s="219" t="s">
        <v>197</v>
      </c>
      <c r="D211" s="219" t="s">
        <v>128</v>
      </c>
      <c r="E211" s="220" t="s">
        <v>520</v>
      </c>
      <c r="F211" s="221" t="s">
        <v>521</v>
      </c>
      <c r="G211" s="222" t="s">
        <v>131</v>
      </c>
      <c r="H211" s="223">
        <v>143.63200000000001</v>
      </c>
      <c r="I211" s="224"/>
      <c r="J211" s="225">
        <f>ROUND(I211*H211,2)</f>
        <v>0</v>
      </c>
      <c r="K211" s="221" t="s">
        <v>132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163</v>
      </c>
      <c r="AT211" s="230" t="s">
        <v>128</v>
      </c>
      <c r="AU211" s="230" t="s">
        <v>86</v>
      </c>
      <c r="AY211" s="18" t="s">
        <v>126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163</v>
      </c>
      <c r="BM211" s="230" t="s">
        <v>274</v>
      </c>
    </row>
    <row r="212" s="2" customFormat="1" ht="16.5" customHeight="1">
      <c r="A212" s="39"/>
      <c r="B212" s="40"/>
      <c r="C212" s="265" t="s">
        <v>275</v>
      </c>
      <c r="D212" s="265" t="s">
        <v>227</v>
      </c>
      <c r="E212" s="266" t="s">
        <v>522</v>
      </c>
      <c r="F212" s="267" t="s">
        <v>523</v>
      </c>
      <c r="G212" s="268" t="s">
        <v>207</v>
      </c>
      <c r="H212" s="269">
        <v>0.22700000000000001</v>
      </c>
      <c r="I212" s="270"/>
      <c r="J212" s="271">
        <f>ROUND(I212*H212,2)</f>
        <v>0</v>
      </c>
      <c r="K212" s="267" t="s">
        <v>132</v>
      </c>
      <c r="L212" s="272"/>
      <c r="M212" s="273" t="s">
        <v>1</v>
      </c>
      <c r="N212" s="274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188</v>
      </c>
      <c r="AT212" s="230" t="s">
        <v>227</v>
      </c>
      <c r="AU212" s="230" t="s">
        <v>86</v>
      </c>
      <c r="AY212" s="18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163</v>
      </c>
      <c r="BM212" s="230" t="s">
        <v>155</v>
      </c>
    </row>
    <row r="213" s="14" customFormat="1">
      <c r="A213" s="14"/>
      <c r="B213" s="243"/>
      <c r="C213" s="244"/>
      <c r="D213" s="234" t="s">
        <v>134</v>
      </c>
      <c r="E213" s="245" t="s">
        <v>1</v>
      </c>
      <c r="F213" s="246" t="s">
        <v>524</v>
      </c>
      <c r="G213" s="244"/>
      <c r="H213" s="247">
        <v>0.22700000000000001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134</v>
      </c>
      <c r="AU213" s="253" t="s">
        <v>86</v>
      </c>
      <c r="AV213" s="14" t="s">
        <v>86</v>
      </c>
      <c r="AW213" s="14" t="s">
        <v>32</v>
      </c>
      <c r="AX213" s="14" t="s">
        <v>76</v>
      </c>
      <c r="AY213" s="253" t="s">
        <v>126</v>
      </c>
    </row>
    <row r="214" s="15" customFormat="1">
      <c r="A214" s="15"/>
      <c r="B214" s="254"/>
      <c r="C214" s="255"/>
      <c r="D214" s="234" t="s">
        <v>134</v>
      </c>
      <c r="E214" s="256" t="s">
        <v>1</v>
      </c>
      <c r="F214" s="257" t="s">
        <v>137</v>
      </c>
      <c r="G214" s="255"/>
      <c r="H214" s="258">
        <v>0.22700000000000001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134</v>
      </c>
      <c r="AU214" s="264" t="s">
        <v>86</v>
      </c>
      <c r="AV214" s="15" t="s">
        <v>133</v>
      </c>
      <c r="AW214" s="15" t="s">
        <v>32</v>
      </c>
      <c r="AX214" s="15" t="s">
        <v>84</v>
      </c>
      <c r="AY214" s="264" t="s">
        <v>126</v>
      </c>
    </row>
    <row r="215" s="2" customFormat="1" ht="24.15" customHeight="1">
      <c r="A215" s="39"/>
      <c r="B215" s="40"/>
      <c r="C215" s="219" t="s">
        <v>200</v>
      </c>
      <c r="D215" s="219" t="s">
        <v>128</v>
      </c>
      <c r="E215" s="220" t="s">
        <v>525</v>
      </c>
      <c r="F215" s="221" t="s">
        <v>526</v>
      </c>
      <c r="G215" s="222" t="s">
        <v>131</v>
      </c>
      <c r="H215" s="223">
        <v>71.816000000000002</v>
      </c>
      <c r="I215" s="224"/>
      <c r="J215" s="225">
        <f>ROUND(I215*H215,2)</f>
        <v>0</v>
      </c>
      <c r="K215" s="221" t="s">
        <v>132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163</v>
      </c>
      <c r="AT215" s="230" t="s">
        <v>128</v>
      </c>
      <c r="AU215" s="230" t="s">
        <v>86</v>
      </c>
      <c r="AY215" s="18" t="s">
        <v>126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163</v>
      </c>
      <c r="BM215" s="230" t="s">
        <v>280</v>
      </c>
    </row>
    <row r="216" s="2" customFormat="1" ht="24.15" customHeight="1">
      <c r="A216" s="39"/>
      <c r="B216" s="40"/>
      <c r="C216" s="265" t="s">
        <v>282</v>
      </c>
      <c r="D216" s="265" t="s">
        <v>227</v>
      </c>
      <c r="E216" s="266" t="s">
        <v>527</v>
      </c>
      <c r="F216" s="267" t="s">
        <v>528</v>
      </c>
      <c r="G216" s="268" t="s">
        <v>131</v>
      </c>
      <c r="H216" s="269">
        <v>75.406999999999996</v>
      </c>
      <c r="I216" s="270"/>
      <c r="J216" s="271">
        <f>ROUND(I216*H216,2)</f>
        <v>0</v>
      </c>
      <c r="K216" s="267" t="s">
        <v>132</v>
      </c>
      <c r="L216" s="272"/>
      <c r="M216" s="273" t="s">
        <v>1</v>
      </c>
      <c r="N216" s="274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188</v>
      </c>
      <c r="AT216" s="230" t="s">
        <v>227</v>
      </c>
      <c r="AU216" s="230" t="s">
        <v>86</v>
      </c>
      <c r="AY216" s="18" t="s">
        <v>126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163</v>
      </c>
      <c r="BM216" s="230" t="s">
        <v>285</v>
      </c>
    </row>
    <row r="217" s="14" customFormat="1">
      <c r="A217" s="14"/>
      <c r="B217" s="243"/>
      <c r="C217" s="244"/>
      <c r="D217" s="234" t="s">
        <v>134</v>
      </c>
      <c r="E217" s="245" t="s">
        <v>1</v>
      </c>
      <c r="F217" s="246" t="s">
        <v>529</v>
      </c>
      <c r="G217" s="244"/>
      <c r="H217" s="247">
        <v>75.406999999999996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134</v>
      </c>
      <c r="AU217" s="253" t="s">
        <v>86</v>
      </c>
      <c r="AV217" s="14" t="s">
        <v>86</v>
      </c>
      <c r="AW217" s="14" t="s">
        <v>32</v>
      </c>
      <c r="AX217" s="14" t="s">
        <v>76</v>
      </c>
      <c r="AY217" s="253" t="s">
        <v>126</v>
      </c>
    </row>
    <row r="218" s="15" customFormat="1">
      <c r="A218" s="15"/>
      <c r="B218" s="254"/>
      <c r="C218" s="255"/>
      <c r="D218" s="234" t="s">
        <v>134</v>
      </c>
      <c r="E218" s="256" t="s">
        <v>1</v>
      </c>
      <c r="F218" s="257" t="s">
        <v>137</v>
      </c>
      <c r="G218" s="255"/>
      <c r="H218" s="258">
        <v>75.406999999999996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134</v>
      </c>
      <c r="AU218" s="264" t="s">
        <v>86</v>
      </c>
      <c r="AV218" s="15" t="s">
        <v>133</v>
      </c>
      <c r="AW218" s="15" t="s">
        <v>32</v>
      </c>
      <c r="AX218" s="15" t="s">
        <v>84</v>
      </c>
      <c r="AY218" s="264" t="s">
        <v>126</v>
      </c>
    </row>
    <row r="219" s="2" customFormat="1" ht="24.15" customHeight="1">
      <c r="A219" s="39"/>
      <c r="B219" s="40"/>
      <c r="C219" s="219" t="s">
        <v>203</v>
      </c>
      <c r="D219" s="219" t="s">
        <v>128</v>
      </c>
      <c r="E219" s="220" t="s">
        <v>530</v>
      </c>
      <c r="F219" s="221" t="s">
        <v>531</v>
      </c>
      <c r="G219" s="222" t="s">
        <v>532</v>
      </c>
      <c r="H219" s="291"/>
      <c r="I219" s="224"/>
      <c r="J219" s="225">
        <f>ROUND(I219*H219,2)</f>
        <v>0</v>
      </c>
      <c r="K219" s="221" t="s">
        <v>132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163</v>
      </c>
      <c r="AT219" s="230" t="s">
        <v>128</v>
      </c>
      <c r="AU219" s="230" t="s">
        <v>86</v>
      </c>
      <c r="AY219" s="18" t="s">
        <v>126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163</v>
      </c>
      <c r="BM219" s="230" t="s">
        <v>289</v>
      </c>
    </row>
    <row r="220" s="12" customFormat="1" ht="22.8" customHeight="1">
      <c r="A220" s="12"/>
      <c r="B220" s="203"/>
      <c r="C220" s="204"/>
      <c r="D220" s="205" t="s">
        <v>75</v>
      </c>
      <c r="E220" s="217" t="s">
        <v>533</v>
      </c>
      <c r="F220" s="217" t="s">
        <v>534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SUM(P221:P231)</f>
        <v>0</v>
      </c>
      <c r="Q220" s="211"/>
      <c r="R220" s="212">
        <f>SUM(R221:R231)</f>
        <v>0</v>
      </c>
      <c r="S220" s="211"/>
      <c r="T220" s="213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86</v>
      </c>
      <c r="AT220" s="215" t="s">
        <v>75</v>
      </c>
      <c r="AU220" s="215" t="s">
        <v>84</v>
      </c>
      <c r="AY220" s="214" t="s">
        <v>126</v>
      </c>
      <c r="BK220" s="216">
        <f>SUM(BK221:BK231)</f>
        <v>0</v>
      </c>
    </row>
    <row r="221" s="2" customFormat="1" ht="24.15" customHeight="1">
      <c r="A221" s="39"/>
      <c r="B221" s="40"/>
      <c r="C221" s="219" t="s">
        <v>291</v>
      </c>
      <c r="D221" s="219" t="s">
        <v>128</v>
      </c>
      <c r="E221" s="220" t="s">
        <v>535</v>
      </c>
      <c r="F221" s="221" t="s">
        <v>536</v>
      </c>
      <c r="G221" s="222" t="s">
        <v>230</v>
      </c>
      <c r="H221" s="223">
        <v>30</v>
      </c>
      <c r="I221" s="224"/>
      <c r="J221" s="225">
        <f>ROUND(I221*H221,2)</f>
        <v>0</v>
      </c>
      <c r="K221" s="221" t="s">
        <v>132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163</v>
      </c>
      <c r="AT221" s="230" t="s">
        <v>128</v>
      </c>
      <c r="AU221" s="230" t="s">
        <v>86</v>
      </c>
      <c r="AY221" s="18" t="s">
        <v>126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163</v>
      </c>
      <c r="BM221" s="230" t="s">
        <v>294</v>
      </c>
    </row>
    <row r="222" s="13" customFormat="1">
      <c r="A222" s="13"/>
      <c r="B222" s="232"/>
      <c r="C222" s="233"/>
      <c r="D222" s="234" t="s">
        <v>134</v>
      </c>
      <c r="E222" s="235" t="s">
        <v>1</v>
      </c>
      <c r="F222" s="236" t="s">
        <v>537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134</v>
      </c>
      <c r="AU222" s="242" t="s">
        <v>86</v>
      </c>
      <c r="AV222" s="13" t="s">
        <v>84</v>
      </c>
      <c r="AW222" s="13" t="s">
        <v>32</v>
      </c>
      <c r="AX222" s="13" t="s">
        <v>76</v>
      </c>
      <c r="AY222" s="242" t="s">
        <v>126</v>
      </c>
    </row>
    <row r="223" s="14" customFormat="1">
      <c r="A223" s="14"/>
      <c r="B223" s="243"/>
      <c r="C223" s="244"/>
      <c r="D223" s="234" t="s">
        <v>134</v>
      </c>
      <c r="E223" s="245" t="s">
        <v>1</v>
      </c>
      <c r="F223" s="246" t="s">
        <v>538</v>
      </c>
      <c r="G223" s="244"/>
      <c r="H223" s="247">
        <v>30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134</v>
      </c>
      <c r="AU223" s="253" t="s">
        <v>86</v>
      </c>
      <c r="AV223" s="14" t="s">
        <v>86</v>
      </c>
      <c r="AW223" s="14" t="s">
        <v>32</v>
      </c>
      <c r="AX223" s="14" t="s">
        <v>76</v>
      </c>
      <c r="AY223" s="253" t="s">
        <v>126</v>
      </c>
    </row>
    <row r="224" s="15" customFormat="1">
      <c r="A224" s="15"/>
      <c r="B224" s="254"/>
      <c r="C224" s="255"/>
      <c r="D224" s="234" t="s">
        <v>134</v>
      </c>
      <c r="E224" s="256" t="s">
        <v>1</v>
      </c>
      <c r="F224" s="257" t="s">
        <v>137</v>
      </c>
      <c r="G224" s="255"/>
      <c r="H224" s="258">
        <v>30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134</v>
      </c>
      <c r="AU224" s="264" t="s">
        <v>86</v>
      </c>
      <c r="AV224" s="15" t="s">
        <v>133</v>
      </c>
      <c r="AW224" s="15" t="s">
        <v>32</v>
      </c>
      <c r="AX224" s="15" t="s">
        <v>84</v>
      </c>
      <c r="AY224" s="264" t="s">
        <v>126</v>
      </c>
    </row>
    <row r="225" s="2" customFormat="1" ht="16.5" customHeight="1">
      <c r="A225" s="39"/>
      <c r="B225" s="40"/>
      <c r="C225" s="265" t="s">
        <v>208</v>
      </c>
      <c r="D225" s="265" t="s">
        <v>227</v>
      </c>
      <c r="E225" s="266" t="s">
        <v>539</v>
      </c>
      <c r="F225" s="267" t="s">
        <v>540</v>
      </c>
      <c r="G225" s="268" t="s">
        <v>230</v>
      </c>
      <c r="H225" s="269">
        <v>30</v>
      </c>
      <c r="I225" s="270"/>
      <c r="J225" s="271">
        <f>ROUND(I225*H225,2)</f>
        <v>0</v>
      </c>
      <c r="K225" s="267" t="s">
        <v>1</v>
      </c>
      <c r="L225" s="272"/>
      <c r="M225" s="273" t="s">
        <v>1</v>
      </c>
      <c r="N225" s="274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188</v>
      </c>
      <c r="AT225" s="230" t="s">
        <v>227</v>
      </c>
      <c r="AU225" s="230" t="s">
        <v>86</v>
      </c>
      <c r="AY225" s="18" t="s">
        <v>126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163</v>
      </c>
      <c r="BM225" s="230" t="s">
        <v>297</v>
      </c>
    </row>
    <row r="226" s="2" customFormat="1" ht="24.15" customHeight="1">
      <c r="A226" s="39"/>
      <c r="B226" s="40"/>
      <c r="C226" s="219" t="s">
        <v>300</v>
      </c>
      <c r="D226" s="219" t="s">
        <v>128</v>
      </c>
      <c r="E226" s="220" t="s">
        <v>541</v>
      </c>
      <c r="F226" s="221" t="s">
        <v>542</v>
      </c>
      <c r="G226" s="222" t="s">
        <v>230</v>
      </c>
      <c r="H226" s="223">
        <v>2748.5999999999999</v>
      </c>
      <c r="I226" s="224"/>
      <c r="J226" s="225">
        <f>ROUND(I226*H226,2)</f>
        <v>0</v>
      </c>
      <c r="K226" s="221" t="s">
        <v>132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163</v>
      </c>
      <c r="AT226" s="230" t="s">
        <v>128</v>
      </c>
      <c r="AU226" s="230" t="s">
        <v>86</v>
      </c>
      <c r="AY226" s="18" t="s">
        <v>126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163</v>
      </c>
      <c r="BM226" s="230" t="s">
        <v>303</v>
      </c>
    </row>
    <row r="227" s="13" customFormat="1">
      <c r="A227" s="13"/>
      <c r="B227" s="232"/>
      <c r="C227" s="233"/>
      <c r="D227" s="234" t="s">
        <v>134</v>
      </c>
      <c r="E227" s="235" t="s">
        <v>1</v>
      </c>
      <c r="F227" s="236" t="s">
        <v>543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134</v>
      </c>
      <c r="AU227" s="242" t="s">
        <v>86</v>
      </c>
      <c r="AV227" s="13" t="s">
        <v>84</v>
      </c>
      <c r="AW227" s="13" t="s">
        <v>32</v>
      </c>
      <c r="AX227" s="13" t="s">
        <v>76</v>
      </c>
      <c r="AY227" s="242" t="s">
        <v>126</v>
      </c>
    </row>
    <row r="228" s="14" customFormat="1">
      <c r="A228" s="14"/>
      <c r="B228" s="243"/>
      <c r="C228" s="244"/>
      <c r="D228" s="234" t="s">
        <v>134</v>
      </c>
      <c r="E228" s="245" t="s">
        <v>1</v>
      </c>
      <c r="F228" s="246" t="s">
        <v>544</v>
      </c>
      <c r="G228" s="244"/>
      <c r="H228" s="247">
        <v>2748.5999999999999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134</v>
      </c>
      <c r="AU228" s="253" t="s">
        <v>86</v>
      </c>
      <c r="AV228" s="14" t="s">
        <v>86</v>
      </c>
      <c r="AW228" s="14" t="s">
        <v>32</v>
      </c>
      <c r="AX228" s="14" t="s">
        <v>76</v>
      </c>
      <c r="AY228" s="253" t="s">
        <v>126</v>
      </c>
    </row>
    <row r="229" s="15" customFormat="1">
      <c r="A229" s="15"/>
      <c r="B229" s="254"/>
      <c r="C229" s="255"/>
      <c r="D229" s="234" t="s">
        <v>134</v>
      </c>
      <c r="E229" s="256" t="s">
        <v>1</v>
      </c>
      <c r="F229" s="257" t="s">
        <v>137</v>
      </c>
      <c r="G229" s="255"/>
      <c r="H229" s="258">
        <v>2748.5999999999999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134</v>
      </c>
      <c r="AU229" s="264" t="s">
        <v>86</v>
      </c>
      <c r="AV229" s="15" t="s">
        <v>133</v>
      </c>
      <c r="AW229" s="15" t="s">
        <v>32</v>
      </c>
      <c r="AX229" s="15" t="s">
        <v>84</v>
      </c>
      <c r="AY229" s="264" t="s">
        <v>126</v>
      </c>
    </row>
    <row r="230" s="2" customFormat="1" ht="16.5" customHeight="1">
      <c r="A230" s="39"/>
      <c r="B230" s="40"/>
      <c r="C230" s="265" t="s">
        <v>212</v>
      </c>
      <c r="D230" s="265" t="s">
        <v>227</v>
      </c>
      <c r="E230" s="266" t="s">
        <v>539</v>
      </c>
      <c r="F230" s="267" t="s">
        <v>540</v>
      </c>
      <c r="G230" s="268" t="s">
        <v>230</v>
      </c>
      <c r="H230" s="269">
        <v>2748.5999999999999</v>
      </c>
      <c r="I230" s="270"/>
      <c r="J230" s="271">
        <f>ROUND(I230*H230,2)</f>
        <v>0</v>
      </c>
      <c r="K230" s="267" t="s">
        <v>1</v>
      </c>
      <c r="L230" s="272"/>
      <c r="M230" s="273" t="s">
        <v>1</v>
      </c>
      <c r="N230" s="274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188</v>
      </c>
      <c r="AT230" s="230" t="s">
        <v>227</v>
      </c>
      <c r="AU230" s="230" t="s">
        <v>86</v>
      </c>
      <c r="AY230" s="18" t="s">
        <v>126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163</v>
      </c>
      <c r="BM230" s="230" t="s">
        <v>307</v>
      </c>
    </row>
    <row r="231" s="2" customFormat="1" ht="24.15" customHeight="1">
      <c r="A231" s="39"/>
      <c r="B231" s="40"/>
      <c r="C231" s="219" t="s">
        <v>309</v>
      </c>
      <c r="D231" s="219" t="s">
        <v>128</v>
      </c>
      <c r="E231" s="220" t="s">
        <v>545</v>
      </c>
      <c r="F231" s="221" t="s">
        <v>546</v>
      </c>
      <c r="G231" s="222" t="s">
        <v>532</v>
      </c>
      <c r="H231" s="291"/>
      <c r="I231" s="224"/>
      <c r="J231" s="225">
        <f>ROUND(I231*H231,2)</f>
        <v>0</v>
      </c>
      <c r="K231" s="221" t="s">
        <v>132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163</v>
      </c>
      <c r="AT231" s="230" t="s">
        <v>128</v>
      </c>
      <c r="AU231" s="230" t="s">
        <v>86</v>
      </c>
      <c r="AY231" s="18" t="s">
        <v>126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163</v>
      </c>
      <c r="BM231" s="230" t="s">
        <v>310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547</v>
      </c>
      <c r="F232" s="217" t="s">
        <v>548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SUM(P233:P237)</f>
        <v>0</v>
      </c>
      <c r="Q232" s="211"/>
      <c r="R232" s="212">
        <f>SUM(R233:R237)</f>
        <v>0</v>
      </c>
      <c r="S232" s="211"/>
      <c r="T232" s="21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86</v>
      </c>
      <c r="AT232" s="215" t="s">
        <v>75</v>
      </c>
      <c r="AU232" s="215" t="s">
        <v>84</v>
      </c>
      <c r="AY232" s="214" t="s">
        <v>126</v>
      </c>
      <c r="BK232" s="216">
        <f>SUM(BK233:BK237)</f>
        <v>0</v>
      </c>
    </row>
    <row r="233" s="2" customFormat="1" ht="33" customHeight="1">
      <c r="A233" s="39"/>
      <c r="B233" s="40"/>
      <c r="C233" s="219" t="s">
        <v>213</v>
      </c>
      <c r="D233" s="219" t="s">
        <v>128</v>
      </c>
      <c r="E233" s="220" t="s">
        <v>549</v>
      </c>
      <c r="F233" s="221" t="s">
        <v>550</v>
      </c>
      <c r="G233" s="222" t="s">
        <v>131</v>
      </c>
      <c r="H233" s="223">
        <v>150.94399999999999</v>
      </c>
      <c r="I233" s="224"/>
      <c r="J233" s="225">
        <f>ROUND(I233*H233,2)</f>
        <v>0</v>
      </c>
      <c r="K233" s="221" t="s">
        <v>132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163</v>
      </c>
      <c r="AT233" s="230" t="s">
        <v>128</v>
      </c>
      <c r="AU233" s="230" t="s">
        <v>86</v>
      </c>
      <c r="AY233" s="18" t="s">
        <v>126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163</v>
      </c>
      <c r="BM233" s="230" t="s">
        <v>312</v>
      </c>
    </row>
    <row r="234" s="14" customFormat="1">
      <c r="A234" s="14"/>
      <c r="B234" s="243"/>
      <c r="C234" s="244"/>
      <c r="D234" s="234" t="s">
        <v>134</v>
      </c>
      <c r="E234" s="245" t="s">
        <v>1</v>
      </c>
      <c r="F234" s="246" t="s">
        <v>551</v>
      </c>
      <c r="G234" s="244"/>
      <c r="H234" s="247">
        <v>148.42400000000001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134</v>
      </c>
      <c r="AU234" s="253" t="s">
        <v>86</v>
      </c>
      <c r="AV234" s="14" t="s">
        <v>86</v>
      </c>
      <c r="AW234" s="14" t="s">
        <v>32</v>
      </c>
      <c r="AX234" s="14" t="s">
        <v>76</v>
      </c>
      <c r="AY234" s="253" t="s">
        <v>126</v>
      </c>
    </row>
    <row r="235" s="14" customFormat="1">
      <c r="A235" s="14"/>
      <c r="B235" s="243"/>
      <c r="C235" s="244"/>
      <c r="D235" s="234" t="s">
        <v>134</v>
      </c>
      <c r="E235" s="245" t="s">
        <v>1</v>
      </c>
      <c r="F235" s="246" t="s">
        <v>552</v>
      </c>
      <c r="G235" s="244"/>
      <c r="H235" s="247">
        <v>2.52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134</v>
      </c>
      <c r="AU235" s="253" t="s">
        <v>86</v>
      </c>
      <c r="AV235" s="14" t="s">
        <v>86</v>
      </c>
      <c r="AW235" s="14" t="s">
        <v>32</v>
      </c>
      <c r="AX235" s="14" t="s">
        <v>76</v>
      </c>
      <c r="AY235" s="253" t="s">
        <v>126</v>
      </c>
    </row>
    <row r="236" s="15" customFormat="1">
      <c r="A236" s="15"/>
      <c r="B236" s="254"/>
      <c r="C236" s="255"/>
      <c r="D236" s="234" t="s">
        <v>134</v>
      </c>
      <c r="E236" s="256" t="s">
        <v>1</v>
      </c>
      <c r="F236" s="257" t="s">
        <v>137</v>
      </c>
      <c r="G236" s="255"/>
      <c r="H236" s="258">
        <v>150.94400000000002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134</v>
      </c>
      <c r="AU236" s="264" t="s">
        <v>86</v>
      </c>
      <c r="AV236" s="15" t="s">
        <v>133</v>
      </c>
      <c r="AW236" s="15" t="s">
        <v>32</v>
      </c>
      <c r="AX236" s="15" t="s">
        <v>84</v>
      </c>
      <c r="AY236" s="264" t="s">
        <v>126</v>
      </c>
    </row>
    <row r="237" s="2" customFormat="1" ht="24.15" customHeight="1">
      <c r="A237" s="39"/>
      <c r="B237" s="40"/>
      <c r="C237" s="219" t="s">
        <v>313</v>
      </c>
      <c r="D237" s="219" t="s">
        <v>128</v>
      </c>
      <c r="E237" s="220" t="s">
        <v>553</v>
      </c>
      <c r="F237" s="221" t="s">
        <v>554</v>
      </c>
      <c r="G237" s="222" t="s">
        <v>131</v>
      </c>
      <c r="H237" s="223">
        <v>150.94399999999999</v>
      </c>
      <c r="I237" s="224"/>
      <c r="J237" s="225">
        <f>ROUND(I237*H237,2)</f>
        <v>0</v>
      </c>
      <c r="K237" s="221" t="s">
        <v>132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163</v>
      </c>
      <c r="AT237" s="230" t="s">
        <v>128</v>
      </c>
      <c r="AU237" s="230" t="s">
        <v>86</v>
      </c>
      <c r="AY237" s="18" t="s">
        <v>126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163</v>
      </c>
      <c r="BM237" s="230" t="s">
        <v>316</v>
      </c>
    </row>
    <row r="238" s="12" customFormat="1" ht="25.92" customHeight="1">
      <c r="A238" s="12"/>
      <c r="B238" s="203"/>
      <c r="C238" s="204"/>
      <c r="D238" s="205" t="s">
        <v>75</v>
      </c>
      <c r="E238" s="206" t="s">
        <v>401</v>
      </c>
      <c r="F238" s="206" t="s">
        <v>402</v>
      </c>
      <c r="G238" s="204"/>
      <c r="H238" s="204"/>
      <c r="I238" s="207"/>
      <c r="J238" s="208">
        <f>BK238</f>
        <v>0</v>
      </c>
      <c r="K238" s="204"/>
      <c r="L238" s="209"/>
      <c r="M238" s="210"/>
      <c r="N238" s="211"/>
      <c r="O238" s="211"/>
      <c r="P238" s="212">
        <f>P239+P243+P245+P247</f>
        <v>0</v>
      </c>
      <c r="Q238" s="211"/>
      <c r="R238" s="212">
        <f>R239+R243+R245+R247</f>
        <v>0</v>
      </c>
      <c r="S238" s="211"/>
      <c r="T238" s="213">
        <f>T239+T243+T245+T247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148</v>
      </c>
      <c r="AT238" s="215" t="s">
        <v>75</v>
      </c>
      <c r="AU238" s="215" t="s">
        <v>76</v>
      </c>
      <c r="AY238" s="214" t="s">
        <v>126</v>
      </c>
      <c r="BK238" s="216">
        <f>BK239+BK243+BK245+BK247</f>
        <v>0</v>
      </c>
    </row>
    <row r="239" s="12" customFormat="1" ht="22.8" customHeight="1">
      <c r="A239" s="12"/>
      <c r="B239" s="203"/>
      <c r="C239" s="204"/>
      <c r="D239" s="205" t="s">
        <v>75</v>
      </c>
      <c r="E239" s="217" t="s">
        <v>403</v>
      </c>
      <c r="F239" s="217" t="s">
        <v>404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SUM(P240:P242)</f>
        <v>0</v>
      </c>
      <c r="Q239" s="211"/>
      <c r="R239" s="212">
        <f>SUM(R240:R242)</f>
        <v>0</v>
      </c>
      <c r="S239" s="211"/>
      <c r="T239" s="213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148</v>
      </c>
      <c r="AT239" s="215" t="s">
        <v>75</v>
      </c>
      <c r="AU239" s="215" t="s">
        <v>84</v>
      </c>
      <c r="AY239" s="214" t="s">
        <v>126</v>
      </c>
      <c r="BK239" s="216">
        <f>SUM(BK240:BK242)</f>
        <v>0</v>
      </c>
    </row>
    <row r="240" s="2" customFormat="1" ht="24.15" customHeight="1">
      <c r="A240" s="39"/>
      <c r="B240" s="40"/>
      <c r="C240" s="219" t="s">
        <v>217</v>
      </c>
      <c r="D240" s="219" t="s">
        <v>128</v>
      </c>
      <c r="E240" s="220" t="s">
        <v>406</v>
      </c>
      <c r="F240" s="221" t="s">
        <v>407</v>
      </c>
      <c r="G240" s="222" t="s">
        <v>408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133</v>
      </c>
      <c r="AT240" s="230" t="s">
        <v>128</v>
      </c>
      <c r="AU240" s="230" t="s">
        <v>86</v>
      </c>
      <c r="AY240" s="18" t="s">
        <v>126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133</v>
      </c>
      <c r="BM240" s="230" t="s">
        <v>319</v>
      </c>
    </row>
    <row r="241" s="2" customFormat="1" ht="16.5" customHeight="1">
      <c r="A241" s="39"/>
      <c r="B241" s="40"/>
      <c r="C241" s="219" t="s">
        <v>321</v>
      </c>
      <c r="D241" s="219" t="s">
        <v>128</v>
      </c>
      <c r="E241" s="220" t="s">
        <v>410</v>
      </c>
      <c r="F241" s="221" t="s">
        <v>411</v>
      </c>
      <c r="G241" s="222" t="s">
        <v>408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133</v>
      </c>
      <c r="AT241" s="230" t="s">
        <v>128</v>
      </c>
      <c r="AU241" s="230" t="s">
        <v>86</v>
      </c>
      <c r="AY241" s="18" t="s">
        <v>126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133</v>
      </c>
      <c r="BM241" s="230" t="s">
        <v>324</v>
      </c>
    </row>
    <row r="242" s="2" customFormat="1" ht="16.5" customHeight="1">
      <c r="A242" s="39"/>
      <c r="B242" s="40"/>
      <c r="C242" s="219" t="s">
        <v>221</v>
      </c>
      <c r="D242" s="219" t="s">
        <v>128</v>
      </c>
      <c r="E242" s="220" t="s">
        <v>414</v>
      </c>
      <c r="F242" s="221" t="s">
        <v>415</v>
      </c>
      <c r="G242" s="222" t="s">
        <v>408</v>
      </c>
      <c r="H242" s="223">
        <v>1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133</v>
      </c>
      <c r="AT242" s="230" t="s">
        <v>128</v>
      </c>
      <c r="AU242" s="230" t="s">
        <v>86</v>
      </c>
      <c r="AY242" s="18" t="s">
        <v>126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133</v>
      </c>
      <c r="BM242" s="230" t="s">
        <v>330</v>
      </c>
    </row>
    <row r="243" s="12" customFormat="1" ht="22.8" customHeight="1">
      <c r="A243" s="12"/>
      <c r="B243" s="203"/>
      <c r="C243" s="204"/>
      <c r="D243" s="205" t="s">
        <v>75</v>
      </c>
      <c r="E243" s="217" t="s">
        <v>555</v>
      </c>
      <c r="F243" s="217" t="s">
        <v>556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P244</f>
        <v>0</v>
      </c>
      <c r="Q243" s="211"/>
      <c r="R243" s="212">
        <f>R244</f>
        <v>0</v>
      </c>
      <c r="S243" s="211"/>
      <c r="T243" s="21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148</v>
      </c>
      <c r="AT243" s="215" t="s">
        <v>75</v>
      </c>
      <c r="AU243" s="215" t="s">
        <v>84</v>
      </c>
      <c r="AY243" s="214" t="s">
        <v>126</v>
      </c>
      <c r="BK243" s="216">
        <f>BK244</f>
        <v>0</v>
      </c>
    </row>
    <row r="244" s="2" customFormat="1" ht="16.5" customHeight="1">
      <c r="A244" s="39"/>
      <c r="B244" s="40"/>
      <c r="C244" s="219" t="s">
        <v>332</v>
      </c>
      <c r="D244" s="219" t="s">
        <v>128</v>
      </c>
      <c r="E244" s="220" t="s">
        <v>557</v>
      </c>
      <c r="F244" s="221" t="s">
        <v>558</v>
      </c>
      <c r="G244" s="222" t="s">
        <v>426</v>
      </c>
      <c r="H244" s="223">
        <v>1</v>
      </c>
      <c r="I244" s="224"/>
      <c r="J244" s="225">
        <f>ROUND(I244*H244,2)</f>
        <v>0</v>
      </c>
      <c r="K244" s="221" t="s">
        <v>132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133</v>
      </c>
      <c r="AT244" s="230" t="s">
        <v>128</v>
      </c>
      <c r="AU244" s="230" t="s">
        <v>86</v>
      </c>
      <c r="AY244" s="18" t="s">
        <v>126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133</v>
      </c>
      <c r="BM244" s="230" t="s">
        <v>335</v>
      </c>
    </row>
    <row r="245" s="12" customFormat="1" ht="22.8" customHeight="1">
      <c r="A245" s="12"/>
      <c r="B245" s="203"/>
      <c r="C245" s="204"/>
      <c r="D245" s="205" t="s">
        <v>75</v>
      </c>
      <c r="E245" s="217" t="s">
        <v>417</v>
      </c>
      <c r="F245" s="217" t="s">
        <v>418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P246</f>
        <v>0</v>
      </c>
      <c r="Q245" s="211"/>
      <c r="R245" s="212">
        <f>R246</f>
        <v>0</v>
      </c>
      <c r="S245" s="211"/>
      <c r="T245" s="213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148</v>
      </c>
      <c r="AT245" s="215" t="s">
        <v>75</v>
      </c>
      <c r="AU245" s="215" t="s">
        <v>84</v>
      </c>
      <c r="AY245" s="214" t="s">
        <v>126</v>
      </c>
      <c r="BK245" s="216">
        <f>BK246</f>
        <v>0</v>
      </c>
    </row>
    <row r="246" s="2" customFormat="1" ht="16.5" customHeight="1">
      <c r="A246" s="39"/>
      <c r="B246" s="40"/>
      <c r="C246" s="219" t="s">
        <v>226</v>
      </c>
      <c r="D246" s="219" t="s">
        <v>128</v>
      </c>
      <c r="E246" s="220" t="s">
        <v>419</v>
      </c>
      <c r="F246" s="221" t="s">
        <v>418</v>
      </c>
      <c r="G246" s="222" t="s">
        <v>408</v>
      </c>
      <c r="H246" s="223">
        <v>1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133</v>
      </c>
      <c r="AT246" s="230" t="s">
        <v>128</v>
      </c>
      <c r="AU246" s="230" t="s">
        <v>86</v>
      </c>
      <c r="AY246" s="18" t="s">
        <v>126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133</v>
      </c>
      <c r="BM246" s="230" t="s">
        <v>339</v>
      </c>
    </row>
    <row r="247" s="12" customFormat="1" ht="22.8" customHeight="1">
      <c r="A247" s="12"/>
      <c r="B247" s="203"/>
      <c r="C247" s="204"/>
      <c r="D247" s="205" t="s">
        <v>75</v>
      </c>
      <c r="E247" s="217" t="s">
        <v>559</v>
      </c>
      <c r="F247" s="217" t="s">
        <v>560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SUM(P248:P249)</f>
        <v>0</v>
      </c>
      <c r="Q247" s="211"/>
      <c r="R247" s="212">
        <f>SUM(R248:R249)</f>
        <v>0</v>
      </c>
      <c r="S247" s="211"/>
      <c r="T247" s="213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148</v>
      </c>
      <c r="AT247" s="215" t="s">
        <v>75</v>
      </c>
      <c r="AU247" s="215" t="s">
        <v>84</v>
      </c>
      <c r="AY247" s="214" t="s">
        <v>126</v>
      </c>
      <c r="BK247" s="216">
        <f>SUM(BK248:BK249)</f>
        <v>0</v>
      </c>
    </row>
    <row r="248" s="2" customFormat="1" ht="16.5" customHeight="1">
      <c r="A248" s="39"/>
      <c r="B248" s="40"/>
      <c r="C248" s="219" t="s">
        <v>341</v>
      </c>
      <c r="D248" s="219" t="s">
        <v>128</v>
      </c>
      <c r="E248" s="220" t="s">
        <v>561</v>
      </c>
      <c r="F248" s="221" t="s">
        <v>562</v>
      </c>
      <c r="G248" s="222" t="s">
        <v>408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133</v>
      </c>
      <c r="AT248" s="230" t="s">
        <v>128</v>
      </c>
      <c r="AU248" s="230" t="s">
        <v>86</v>
      </c>
      <c r="AY248" s="18" t="s">
        <v>126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133</v>
      </c>
      <c r="BM248" s="230" t="s">
        <v>344</v>
      </c>
    </row>
    <row r="249" s="2" customFormat="1" ht="16.5" customHeight="1">
      <c r="A249" s="39"/>
      <c r="B249" s="40"/>
      <c r="C249" s="219" t="s">
        <v>231</v>
      </c>
      <c r="D249" s="219" t="s">
        <v>128</v>
      </c>
      <c r="E249" s="220" t="s">
        <v>563</v>
      </c>
      <c r="F249" s="221" t="s">
        <v>564</v>
      </c>
      <c r="G249" s="222" t="s">
        <v>408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75" t="s">
        <v>1</v>
      </c>
      <c r="N249" s="276" t="s">
        <v>41</v>
      </c>
      <c r="O249" s="277"/>
      <c r="P249" s="278">
        <f>O249*H249</f>
        <v>0</v>
      </c>
      <c r="Q249" s="278">
        <v>0</v>
      </c>
      <c r="R249" s="278">
        <f>Q249*H249</f>
        <v>0</v>
      </c>
      <c r="S249" s="278">
        <v>0</v>
      </c>
      <c r="T249" s="27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133</v>
      </c>
      <c r="AT249" s="230" t="s">
        <v>128</v>
      </c>
      <c r="AU249" s="230" t="s">
        <v>86</v>
      </c>
      <c r="AY249" s="18" t="s">
        <v>126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133</v>
      </c>
      <c r="BM249" s="230" t="s">
        <v>347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ZB5oWe86hzjdJZbZ3OWRdhkSFH13fA9h/OpTQc66hArLzaQfoIhF2Gt3tEJq7MPd8wGTUaaGT20b6NH/KfCOZQ==" hashValue="f5HHPtg7cSnKea6pecyT54XUBLhrVt3+FxSFV8ff7xFfk5bgpUI9PbeClPbXdVq/bMhOsNcx15YHTyXHpGBmIA==" algorithmName="SHA-512" password="CC35"/>
  <autoFilter ref="C132:K249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Propojovací chodník Hrachovec,Valašské Meziříčí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ROUND((SUM(BE128:BE201)),  2)</f>
        <v>0</v>
      </c>
      <c r="G33" s="39"/>
      <c r="H33" s="39"/>
      <c r="I33" s="156">
        <v>0.20999999999999999</v>
      </c>
      <c r="J33" s="155">
        <f>ROUND(((SUM(BE128:BE201))*I33),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ROUND((SUM(BF128:BF201)),  2)</f>
        <v>0</v>
      </c>
      <c r="G34" s="39"/>
      <c r="H34" s="39"/>
      <c r="I34" s="156">
        <v>0.14999999999999999</v>
      </c>
      <c r="J34" s="155">
        <f>ROUND(((SUM(BF128:BF201))*I34),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ROUND((SUM(BG128:BG201)),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ROUND((SUM(BH128:BH201)),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ROUND((SUM(BI128:BI201)),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Propojovací chodník Hrachovec,Valašské Meziříčí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301 - Oplocení,kanalizační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Valašské Meziříčí_x0009__x0009__x0009__x0009__x0009__x0009__x0009_</v>
      </c>
      <c r="G89" s="41"/>
      <c r="H89" s="41"/>
      <c r="I89" s="33" t="s">
        <v>22</v>
      </c>
      <c r="J89" s="80" t="str">
        <f>IF(J12="","",J12)</f>
        <v>5. 10. 2022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Město Valašské Meziříčí_x0009__x0009__x0009__x0009__x0009__x0009__x0009__x0009__x0009_</v>
      </c>
      <c r="G91" s="41"/>
      <c r="H91" s="41"/>
      <c r="I91" s="33" t="s">
        <v>30</v>
      </c>
      <c r="J91" s="37" t="str">
        <f>E21</f>
        <v>LZ-PROJEKT plus s.r.o._x0009__x0009__x0009__x0009__x0009__x0009__x0009__x0009__x0009_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430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431</v>
      </c>
      <c r="E100" s="189"/>
      <c r="F100" s="189"/>
      <c r="G100" s="189"/>
      <c r="H100" s="189"/>
      <c r="I100" s="189"/>
      <c r="J100" s="190">
        <f>J159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566</v>
      </c>
      <c r="E101" s="189"/>
      <c r="F101" s="189"/>
      <c r="G101" s="189"/>
      <c r="H101" s="189"/>
      <c r="I101" s="189"/>
      <c r="J101" s="190">
        <f>J165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104</v>
      </c>
      <c r="E102" s="189"/>
      <c r="F102" s="189"/>
      <c r="G102" s="189"/>
      <c r="H102" s="189"/>
      <c r="I102" s="189"/>
      <c r="J102" s="190">
        <f>J170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105</v>
      </c>
      <c r="E103" s="189"/>
      <c r="F103" s="189"/>
      <c r="G103" s="189"/>
      <c r="H103" s="189"/>
      <c r="I103" s="189"/>
      <c r="J103" s="190">
        <f>J185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106</v>
      </c>
      <c r="E104" s="189"/>
      <c r="F104" s="189"/>
      <c r="G104" s="189"/>
      <c r="H104" s="189"/>
      <c r="I104" s="189"/>
      <c r="J104" s="190">
        <f>J191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107</v>
      </c>
      <c r="E105" s="183"/>
      <c r="F105" s="183"/>
      <c r="G105" s="183"/>
      <c r="H105" s="183"/>
      <c r="I105" s="183"/>
      <c r="J105" s="184">
        <f>J193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108</v>
      </c>
      <c r="E106" s="189"/>
      <c r="F106" s="189"/>
      <c r="G106" s="189"/>
      <c r="H106" s="189"/>
      <c r="I106" s="189"/>
      <c r="J106" s="190">
        <f>J194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109</v>
      </c>
      <c r="E107" s="189"/>
      <c r="F107" s="189"/>
      <c r="G107" s="189"/>
      <c r="H107" s="189"/>
      <c r="I107" s="189"/>
      <c r="J107" s="190">
        <f>J198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110</v>
      </c>
      <c r="E108" s="189"/>
      <c r="F108" s="189"/>
      <c r="G108" s="189"/>
      <c r="H108" s="189"/>
      <c r="I108" s="189"/>
      <c r="J108" s="190">
        <f>J200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Propojovací chodník Hrachovec,Valašské Meziříčí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301 - Oplocení,kanalizační přípojka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Valašské Meziříčí_x0009__x0009__x0009__x0009__x0009__x0009__x0009_</v>
      </c>
      <c r="G122" s="41"/>
      <c r="H122" s="41"/>
      <c r="I122" s="33" t="s">
        <v>22</v>
      </c>
      <c r="J122" s="80" t="str">
        <f>IF(J12="","",J12)</f>
        <v>5. 10. 2022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E15</f>
        <v>Město Valašské Meziříčí_x0009__x0009__x0009__x0009__x0009__x0009__x0009__x0009__x0009_</v>
      </c>
      <c r="G124" s="41"/>
      <c r="H124" s="41"/>
      <c r="I124" s="33" t="s">
        <v>30</v>
      </c>
      <c r="J124" s="37" t="str">
        <f>E21</f>
        <v>LZ-PROJEKT plus s.r.o._x0009__x0009__x0009__x0009__x0009__x0009__x0009__x0009__x0009_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Fajfrová Irena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112</v>
      </c>
      <c r="D127" s="195" t="s">
        <v>61</v>
      </c>
      <c r="E127" s="195" t="s">
        <v>57</v>
      </c>
      <c r="F127" s="195" t="s">
        <v>58</v>
      </c>
      <c r="G127" s="195" t="s">
        <v>113</v>
      </c>
      <c r="H127" s="195" t="s">
        <v>114</v>
      </c>
      <c r="I127" s="195" t="s">
        <v>115</v>
      </c>
      <c r="J127" s="195" t="s">
        <v>98</v>
      </c>
      <c r="K127" s="196" t="s">
        <v>116</v>
      </c>
      <c r="L127" s="197"/>
      <c r="M127" s="101" t="s">
        <v>1</v>
      </c>
      <c r="N127" s="102" t="s">
        <v>40</v>
      </c>
      <c r="O127" s="102" t="s">
        <v>117</v>
      </c>
      <c r="P127" s="102" t="s">
        <v>118</v>
      </c>
      <c r="Q127" s="102" t="s">
        <v>119</v>
      </c>
      <c r="R127" s="102" t="s">
        <v>120</v>
      </c>
      <c r="S127" s="102" t="s">
        <v>121</v>
      </c>
      <c r="T127" s="103" t="s">
        <v>122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123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P129+P193</f>
        <v>0</v>
      </c>
      <c r="Q128" s="105"/>
      <c r="R128" s="200">
        <f>R129+R193</f>
        <v>0</v>
      </c>
      <c r="S128" s="105"/>
      <c r="T128" s="201">
        <f>T129+T193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100</v>
      </c>
      <c r="BK128" s="202">
        <f>BK129+BK193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124</v>
      </c>
      <c r="F129" s="206" t="s">
        <v>125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P130+P156+P159+P165+P170+P185+P191</f>
        <v>0</v>
      </c>
      <c r="Q129" s="211"/>
      <c r="R129" s="212">
        <f>R130+R156+R159+R165+R170+R185+R191</f>
        <v>0</v>
      </c>
      <c r="S129" s="211"/>
      <c r="T129" s="213">
        <f>T130+T156+T159+T165+T170+T185+T191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126</v>
      </c>
      <c r="BK129" s="216">
        <f>BK130+BK156+BK159+BK165+BK170+BK185+BK191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127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SUM(P131:P155)</f>
        <v>0</v>
      </c>
      <c r="Q130" s="211"/>
      <c r="R130" s="212">
        <f>SUM(R131:R155)</f>
        <v>0</v>
      </c>
      <c r="S130" s="211"/>
      <c r="T130" s="213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126</v>
      </c>
      <c r="BK130" s="216">
        <f>SUM(BK131:BK155)</f>
        <v>0</v>
      </c>
    </row>
    <row r="131" s="2" customFormat="1" ht="37.8" customHeight="1">
      <c r="A131" s="39"/>
      <c r="B131" s="40"/>
      <c r="C131" s="219" t="s">
        <v>84</v>
      </c>
      <c r="D131" s="219" t="s">
        <v>128</v>
      </c>
      <c r="E131" s="220" t="s">
        <v>567</v>
      </c>
      <c r="F131" s="221" t="s">
        <v>568</v>
      </c>
      <c r="G131" s="222" t="s">
        <v>159</v>
      </c>
      <c r="H131" s="223">
        <v>1.8</v>
      </c>
      <c r="I131" s="224"/>
      <c r="J131" s="225">
        <f>ROUND(I131*H131,2)</f>
        <v>0</v>
      </c>
      <c r="K131" s="221" t="s">
        <v>132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133</v>
      </c>
      <c r="AT131" s="230" t="s">
        <v>128</v>
      </c>
      <c r="AU131" s="230" t="s">
        <v>86</v>
      </c>
      <c r="AY131" s="18" t="s">
        <v>126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133</v>
      </c>
      <c r="BM131" s="230" t="s">
        <v>86</v>
      </c>
    </row>
    <row r="132" s="2" customFormat="1" ht="37.8" customHeight="1">
      <c r="A132" s="39"/>
      <c r="B132" s="40"/>
      <c r="C132" s="219" t="s">
        <v>86</v>
      </c>
      <c r="D132" s="219" t="s">
        <v>128</v>
      </c>
      <c r="E132" s="220" t="s">
        <v>569</v>
      </c>
      <c r="F132" s="221" t="s">
        <v>570</v>
      </c>
      <c r="G132" s="222" t="s">
        <v>159</v>
      </c>
      <c r="H132" s="223">
        <v>1.8</v>
      </c>
      <c r="I132" s="224"/>
      <c r="J132" s="225">
        <f>ROUND(I132*H132,2)</f>
        <v>0</v>
      </c>
      <c r="K132" s="221" t="s">
        <v>132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133</v>
      </c>
      <c r="AT132" s="230" t="s">
        <v>128</v>
      </c>
      <c r="AU132" s="230" t="s">
        <v>86</v>
      </c>
      <c r="AY132" s="18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133</v>
      </c>
      <c r="BM132" s="230" t="s">
        <v>133</v>
      </c>
    </row>
    <row r="133" s="2" customFormat="1" ht="33" customHeight="1">
      <c r="A133" s="39"/>
      <c r="B133" s="40"/>
      <c r="C133" s="219" t="s">
        <v>140</v>
      </c>
      <c r="D133" s="219" t="s">
        <v>128</v>
      </c>
      <c r="E133" s="220" t="s">
        <v>571</v>
      </c>
      <c r="F133" s="221" t="s">
        <v>572</v>
      </c>
      <c r="G133" s="222" t="s">
        <v>159</v>
      </c>
      <c r="H133" s="223">
        <v>2.8799999999999999</v>
      </c>
      <c r="I133" s="224"/>
      <c r="J133" s="225">
        <f>ROUND(I133*H133,2)</f>
        <v>0</v>
      </c>
      <c r="K133" s="221" t="s">
        <v>132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133</v>
      </c>
      <c r="AT133" s="230" t="s">
        <v>128</v>
      </c>
      <c r="AU133" s="230" t="s">
        <v>86</v>
      </c>
      <c r="AY133" s="18" t="s">
        <v>126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133</v>
      </c>
      <c r="BM133" s="230" t="s">
        <v>143</v>
      </c>
    </row>
    <row r="134" s="2" customFormat="1" ht="33" customHeight="1">
      <c r="A134" s="39"/>
      <c r="B134" s="40"/>
      <c r="C134" s="219" t="s">
        <v>133</v>
      </c>
      <c r="D134" s="219" t="s">
        <v>128</v>
      </c>
      <c r="E134" s="220" t="s">
        <v>573</v>
      </c>
      <c r="F134" s="221" t="s">
        <v>574</v>
      </c>
      <c r="G134" s="222" t="s">
        <v>159</v>
      </c>
      <c r="H134" s="223">
        <v>2.8799999999999999</v>
      </c>
      <c r="I134" s="224"/>
      <c r="J134" s="225">
        <f>ROUND(I134*H134,2)</f>
        <v>0</v>
      </c>
      <c r="K134" s="221" t="s">
        <v>132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133</v>
      </c>
      <c r="AT134" s="230" t="s">
        <v>128</v>
      </c>
      <c r="AU134" s="230" t="s">
        <v>86</v>
      </c>
      <c r="AY134" s="18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133</v>
      </c>
      <c r="BM134" s="230" t="s">
        <v>147</v>
      </c>
    </row>
    <row r="135" s="2" customFormat="1" ht="21.75" customHeight="1">
      <c r="A135" s="39"/>
      <c r="B135" s="40"/>
      <c r="C135" s="219" t="s">
        <v>148</v>
      </c>
      <c r="D135" s="219" t="s">
        <v>128</v>
      </c>
      <c r="E135" s="220" t="s">
        <v>575</v>
      </c>
      <c r="F135" s="221" t="s">
        <v>576</v>
      </c>
      <c r="G135" s="222" t="s">
        <v>131</v>
      </c>
      <c r="H135" s="223">
        <v>12</v>
      </c>
      <c r="I135" s="224"/>
      <c r="J135" s="225">
        <f>ROUND(I135*H135,2)</f>
        <v>0</v>
      </c>
      <c r="K135" s="221" t="s">
        <v>132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133</v>
      </c>
      <c r="AT135" s="230" t="s">
        <v>128</v>
      </c>
      <c r="AU135" s="230" t="s">
        <v>86</v>
      </c>
      <c r="AY135" s="18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133</v>
      </c>
      <c r="BM135" s="230" t="s">
        <v>151</v>
      </c>
    </row>
    <row r="136" s="2" customFormat="1" ht="24.15" customHeight="1">
      <c r="A136" s="39"/>
      <c r="B136" s="40"/>
      <c r="C136" s="219" t="s">
        <v>143</v>
      </c>
      <c r="D136" s="219" t="s">
        <v>128</v>
      </c>
      <c r="E136" s="220" t="s">
        <v>577</v>
      </c>
      <c r="F136" s="221" t="s">
        <v>578</v>
      </c>
      <c r="G136" s="222" t="s">
        <v>131</v>
      </c>
      <c r="H136" s="223">
        <v>12</v>
      </c>
      <c r="I136" s="224"/>
      <c r="J136" s="225">
        <f>ROUND(I136*H136,2)</f>
        <v>0</v>
      </c>
      <c r="K136" s="221" t="s">
        <v>132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133</v>
      </c>
      <c r="AT136" s="230" t="s">
        <v>128</v>
      </c>
      <c r="AU136" s="230" t="s">
        <v>86</v>
      </c>
      <c r="AY136" s="18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133</v>
      </c>
      <c r="BM136" s="230" t="s">
        <v>154</v>
      </c>
    </row>
    <row r="137" s="2" customFormat="1" ht="21.75" customHeight="1">
      <c r="A137" s="39"/>
      <c r="B137" s="40"/>
      <c r="C137" s="219" t="s">
        <v>156</v>
      </c>
      <c r="D137" s="219" t="s">
        <v>128</v>
      </c>
      <c r="E137" s="220" t="s">
        <v>579</v>
      </c>
      <c r="F137" s="221" t="s">
        <v>580</v>
      </c>
      <c r="G137" s="222" t="s">
        <v>131</v>
      </c>
      <c r="H137" s="223">
        <v>9.5999999999999996</v>
      </c>
      <c r="I137" s="224"/>
      <c r="J137" s="225">
        <f>ROUND(I137*H137,2)</f>
        <v>0</v>
      </c>
      <c r="K137" s="221" t="s">
        <v>132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133</v>
      </c>
      <c r="AT137" s="230" t="s">
        <v>128</v>
      </c>
      <c r="AU137" s="230" t="s">
        <v>86</v>
      </c>
      <c r="AY137" s="18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133</v>
      </c>
      <c r="BM137" s="230" t="s">
        <v>160</v>
      </c>
    </row>
    <row r="138" s="14" customFormat="1">
      <c r="A138" s="14"/>
      <c r="B138" s="243"/>
      <c r="C138" s="244"/>
      <c r="D138" s="234" t="s">
        <v>134</v>
      </c>
      <c r="E138" s="245" t="s">
        <v>1</v>
      </c>
      <c r="F138" s="246" t="s">
        <v>581</v>
      </c>
      <c r="G138" s="244"/>
      <c r="H138" s="247">
        <v>9.5999999999999996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134</v>
      </c>
      <c r="AU138" s="253" t="s">
        <v>86</v>
      </c>
      <c r="AV138" s="14" t="s">
        <v>86</v>
      </c>
      <c r="AW138" s="14" t="s">
        <v>32</v>
      </c>
      <c r="AX138" s="14" t="s">
        <v>76</v>
      </c>
      <c r="AY138" s="253" t="s">
        <v>126</v>
      </c>
    </row>
    <row r="139" s="15" customFormat="1">
      <c r="A139" s="15"/>
      <c r="B139" s="254"/>
      <c r="C139" s="255"/>
      <c r="D139" s="234" t="s">
        <v>134</v>
      </c>
      <c r="E139" s="256" t="s">
        <v>1</v>
      </c>
      <c r="F139" s="257" t="s">
        <v>137</v>
      </c>
      <c r="G139" s="255"/>
      <c r="H139" s="258">
        <v>9.5999999999999996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134</v>
      </c>
      <c r="AU139" s="264" t="s">
        <v>86</v>
      </c>
      <c r="AV139" s="15" t="s">
        <v>133</v>
      </c>
      <c r="AW139" s="15" t="s">
        <v>32</v>
      </c>
      <c r="AX139" s="15" t="s">
        <v>84</v>
      </c>
      <c r="AY139" s="264" t="s">
        <v>126</v>
      </c>
    </row>
    <row r="140" s="2" customFormat="1" ht="16.5" customHeight="1">
      <c r="A140" s="39"/>
      <c r="B140" s="40"/>
      <c r="C140" s="219" t="s">
        <v>147</v>
      </c>
      <c r="D140" s="219" t="s">
        <v>128</v>
      </c>
      <c r="E140" s="220" t="s">
        <v>582</v>
      </c>
      <c r="F140" s="221" t="s">
        <v>583</v>
      </c>
      <c r="G140" s="222" t="s">
        <v>131</v>
      </c>
      <c r="H140" s="223">
        <v>9.5999999999999996</v>
      </c>
      <c r="I140" s="224"/>
      <c r="J140" s="225">
        <f>ROUND(I140*H140,2)</f>
        <v>0</v>
      </c>
      <c r="K140" s="221" t="s">
        <v>132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133</v>
      </c>
      <c r="AT140" s="230" t="s">
        <v>128</v>
      </c>
      <c r="AU140" s="230" t="s">
        <v>86</v>
      </c>
      <c r="AY140" s="18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133</v>
      </c>
      <c r="BM140" s="230" t="s">
        <v>163</v>
      </c>
    </row>
    <row r="141" s="2" customFormat="1" ht="37.8" customHeight="1">
      <c r="A141" s="39"/>
      <c r="B141" s="40"/>
      <c r="C141" s="219" t="s">
        <v>164</v>
      </c>
      <c r="D141" s="219" t="s">
        <v>128</v>
      </c>
      <c r="E141" s="220" t="s">
        <v>172</v>
      </c>
      <c r="F141" s="221" t="s">
        <v>173</v>
      </c>
      <c r="G141" s="222" t="s">
        <v>159</v>
      </c>
      <c r="H141" s="223">
        <v>9.3599999999999994</v>
      </c>
      <c r="I141" s="224"/>
      <c r="J141" s="225">
        <f>ROUND(I141*H141,2)</f>
        <v>0</v>
      </c>
      <c r="K141" s="221" t="s">
        <v>132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133</v>
      </c>
      <c r="AT141" s="230" t="s">
        <v>128</v>
      </c>
      <c r="AU141" s="230" t="s">
        <v>86</v>
      </c>
      <c r="AY141" s="18" t="s">
        <v>126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133</v>
      </c>
      <c r="BM141" s="230" t="s">
        <v>167</v>
      </c>
    </row>
    <row r="142" s="2" customFormat="1" ht="37.8" customHeight="1">
      <c r="A142" s="39"/>
      <c r="B142" s="40"/>
      <c r="C142" s="219" t="s">
        <v>151</v>
      </c>
      <c r="D142" s="219" t="s">
        <v>128</v>
      </c>
      <c r="E142" s="220" t="s">
        <v>175</v>
      </c>
      <c r="F142" s="221" t="s">
        <v>176</v>
      </c>
      <c r="G142" s="222" t="s">
        <v>159</v>
      </c>
      <c r="H142" s="223">
        <v>9.3599999999999994</v>
      </c>
      <c r="I142" s="224"/>
      <c r="J142" s="225">
        <f>ROUND(I142*H142,2)</f>
        <v>0</v>
      </c>
      <c r="K142" s="221" t="s">
        <v>132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133</v>
      </c>
      <c r="AT142" s="230" t="s">
        <v>128</v>
      </c>
      <c r="AU142" s="230" t="s">
        <v>86</v>
      </c>
      <c r="AY142" s="18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133</v>
      </c>
      <c r="BM142" s="230" t="s">
        <v>170</v>
      </c>
    </row>
    <row r="143" s="2" customFormat="1" ht="24.15" customHeight="1">
      <c r="A143" s="39"/>
      <c r="B143" s="40"/>
      <c r="C143" s="219" t="s">
        <v>171</v>
      </c>
      <c r="D143" s="219" t="s">
        <v>128</v>
      </c>
      <c r="E143" s="220" t="s">
        <v>193</v>
      </c>
      <c r="F143" s="221" t="s">
        <v>194</v>
      </c>
      <c r="G143" s="222" t="s">
        <v>159</v>
      </c>
      <c r="H143" s="223">
        <v>4.6799999999999997</v>
      </c>
      <c r="I143" s="224"/>
      <c r="J143" s="225">
        <f>ROUND(I143*H143,2)</f>
        <v>0</v>
      </c>
      <c r="K143" s="221" t="s">
        <v>132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133</v>
      </c>
      <c r="AT143" s="230" t="s">
        <v>128</v>
      </c>
      <c r="AU143" s="230" t="s">
        <v>86</v>
      </c>
      <c r="AY143" s="18" t="s">
        <v>126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133</v>
      </c>
      <c r="BM143" s="230" t="s">
        <v>174</v>
      </c>
    </row>
    <row r="144" s="2" customFormat="1" ht="24.15" customHeight="1">
      <c r="A144" s="39"/>
      <c r="B144" s="40"/>
      <c r="C144" s="219" t="s">
        <v>154</v>
      </c>
      <c r="D144" s="219" t="s">
        <v>128</v>
      </c>
      <c r="E144" s="220" t="s">
        <v>198</v>
      </c>
      <c r="F144" s="221" t="s">
        <v>199</v>
      </c>
      <c r="G144" s="222" t="s">
        <v>159</v>
      </c>
      <c r="H144" s="223">
        <v>4.6799999999999997</v>
      </c>
      <c r="I144" s="224"/>
      <c r="J144" s="225">
        <f>ROUND(I144*H144,2)</f>
        <v>0</v>
      </c>
      <c r="K144" s="221" t="s">
        <v>132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133</v>
      </c>
      <c r="AT144" s="230" t="s">
        <v>128</v>
      </c>
      <c r="AU144" s="230" t="s">
        <v>86</v>
      </c>
      <c r="AY144" s="18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133</v>
      </c>
      <c r="BM144" s="230" t="s">
        <v>177</v>
      </c>
    </row>
    <row r="145" s="2" customFormat="1" ht="24.15" customHeight="1">
      <c r="A145" s="39"/>
      <c r="B145" s="40"/>
      <c r="C145" s="219" t="s">
        <v>178</v>
      </c>
      <c r="D145" s="219" t="s">
        <v>128</v>
      </c>
      <c r="E145" s="220" t="s">
        <v>456</v>
      </c>
      <c r="F145" s="221" t="s">
        <v>457</v>
      </c>
      <c r="G145" s="222" t="s">
        <v>159</v>
      </c>
      <c r="H145" s="223">
        <v>6.71</v>
      </c>
      <c r="I145" s="224"/>
      <c r="J145" s="225">
        <f>ROUND(I145*H145,2)</f>
        <v>0</v>
      </c>
      <c r="K145" s="221" t="s">
        <v>132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133</v>
      </c>
      <c r="AT145" s="230" t="s">
        <v>128</v>
      </c>
      <c r="AU145" s="230" t="s">
        <v>86</v>
      </c>
      <c r="AY145" s="18" t="s">
        <v>126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133</v>
      </c>
      <c r="BM145" s="230" t="s">
        <v>181</v>
      </c>
    </row>
    <row r="146" s="2" customFormat="1" ht="16.5" customHeight="1">
      <c r="A146" s="39"/>
      <c r="B146" s="40"/>
      <c r="C146" s="265" t="s">
        <v>160</v>
      </c>
      <c r="D146" s="265" t="s">
        <v>227</v>
      </c>
      <c r="E146" s="266" t="s">
        <v>584</v>
      </c>
      <c r="F146" s="267" t="s">
        <v>585</v>
      </c>
      <c r="G146" s="268" t="s">
        <v>207</v>
      </c>
      <c r="H146" s="269">
        <v>13.42</v>
      </c>
      <c r="I146" s="270"/>
      <c r="J146" s="271">
        <f>ROUND(I146*H146,2)</f>
        <v>0</v>
      </c>
      <c r="K146" s="267" t="s">
        <v>132</v>
      </c>
      <c r="L146" s="272"/>
      <c r="M146" s="273" t="s">
        <v>1</v>
      </c>
      <c r="N146" s="274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147</v>
      </c>
      <c r="AT146" s="230" t="s">
        <v>227</v>
      </c>
      <c r="AU146" s="230" t="s">
        <v>86</v>
      </c>
      <c r="AY146" s="18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133</v>
      </c>
      <c r="BM146" s="230" t="s">
        <v>182</v>
      </c>
    </row>
    <row r="147" s="14" customFormat="1">
      <c r="A147" s="14"/>
      <c r="B147" s="243"/>
      <c r="C147" s="244"/>
      <c r="D147" s="234" t="s">
        <v>134</v>
      </c>
      <c r="E147" s="245" t="s">
        <v>1</v>
      </c>
      <c r="F147" s="246" t="s">
        <v>586</v>
      </c>
      <c r="G147" s="244"/>
      <c r="H147" s="247">
        <v>13.42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134</v>
      </c>
      <c r="AU147" s="253" t="s">
        <v>86</v>
      </c>
      <c r="AV147" s="14" t="s">
        <v>86</v>
      </c>
      <c r="AW147" s="14" t="s">
        <v>32</v>
      </c>
      <c r="AX147" s="14" t="s">
        <v>76</v>
      </c>
      <c r="AY147" s="253" t="s">
        <v>126</v>
      </c>
    </row>
    <row r="148" s="15" customFormat="1">
      <c r="A148" s="15"/>
      <c r="B148" s="254"/>
      <c r="C148" s="255"/>
      <c r="D148" s="234" t="s">
        <v>134</v>
      </c>
      <c r="E148" s="256" t="s">
        <v>1</v>
      </c>
      <c r="F148" s="257" t="s">
        <v>137</v>
      </c>
      <c r="G148" s="255"/>
      <c r="H148" s="258">
        <v>13.42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134</v>
      </c>
      <c r="AU148" s="264" t="s">
        <v>86</v>
      </c>
      <c r="AV148" s="15" t="s">
        <v>133</v>
      </c>
      <c r="AW148" s="15" t="s">
        <v>32</v>
      </c>
      <c r="AX148" s="15" t="s">
        <v>84</v>
      </c>
      <c r="AY148" s="264" t="s">
        <v>126</v>
      </c>
    </row>
    <row r="149" s="2" customFormat="1" ht="24.15" customHeight="1">
      <c r="A149" s="39"/>
      <c r="B149" s="40"/>
      <c r="C149" s="219" t="s">
        <v>8</v>
      </c>
      <c r="D149" s="219" t="s">
        <v>128</v>
      </c>
      <c r="E149" s="220" t="s">
        <v>456</v>
      </c>
      <c r="F149" s="221" t="s">
        <v>457</v>
      </c>
      <c r="G149" s="222" t="s">
        <v>159</v>
      </c>
      <c r="H149" s="223">
        <v>9.3599999999999994</v>
      </c>
      <c r="I149" s="224"/>
      <c r="J149" s="225">
        <f>ROUND(I149*H149,2)</f>
        <v>0</v>
      </c>
      <c r="K149" s="221" t="s">
        <v>132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133</v>
      </c>
      <c r="AT149" s="230" t="s">
        <v>128</v>
      </c>
      <c r="AU149" s="230" t="s">
        <v>86</v>
      </c>
      <c r="AY149" s="18" t="s">
        <v>126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133</v>
      </c>
      <c r="BM149" s="230" t="s">
        <v>185</v>
      </c>
    </row>
    <row r="150" s="2" customFormat="1" ht="24.15" customHeight="1">
      <c r="A150" s="39"/>
      <c r="B150" s="40"/>
      <c r="C150" s="219" t="s">
        <v>163</v>
      </c>
      <c r="D150" s="219" t="s">
        <v>128</v>
      </c>
      <c r="E150" s="220" t="s">
        <v>587</v>
      </c>
      <c r="F150" s="221" t="s">
        <v>588</v>
      </c>
      <c r="G150" s="222" t="s">
        <v>159</v>
      </c>
      <c r="H150" s="223">
        <v>1.3500000000000001</v>
      </c>
      <c r="I150" s="224"/>
      <c r="J150" s="225">
        <f>ROUND(I150*H150,2)</f>
        <v>0</v>
      </c>
      <c r="K150" s="221" t="s">
        <v>132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133</v>
      </c>
      <c r="AT150" s="230" t="s">
        <v>128</v>
      </c>
      <c r="AU150" s="230" t="s">
        <v>86</v>
      </c>
      <c r="AY150" s="18" t="s">
        <v>126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133</v>
      </c>
      <c r="BM150" s="230" t="s">
        <v>188</v>
      </c>
    </row>
    <row r="151" s="14" customFormat="1">
      <c r="A151" s="14"/>
      <c r="B151" s="243"/>
      <c r="C151" s="244"/>
      <c r="D151" s="234" t="s">
        <v>134</v>
      </c>
      <c r="E151" s="245" t="s">
        <v>1</v>
      </c>
      <c r="F151" s="246" t="s">
        <v>589</v>
      </c>
      <c r="G151" s="244"/>
      <c r="H151" s="247">
        <v>1.3500000000000001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134</v>
      </c>
      <c r="AU151" s="253" t="s">
        <v>86</v>
      </c>
      <c r="AV151" s="14" t="s">
        <v>86</v>
      </c>
      <c r="AW151" s="14" t="s">
        <v>32</v>
      </c>
      <c r="AX151" s="14" t="s">
        <v>76</v>
      </c>
      <c r="AY151" s="253" t="s">
        <v>126</v>
      </c>
    </row>
    <row r="152" s="15" customFormat="1">
      <c r="A152" s="15"/>
      <c r="B152" s="254"/>
      <c r="C152" s="255"/>
      <c r="D152" s="234" t="s">
        <v>134</v>
      </c>
      <c r="E152" s="256" t="s">
        <v>1</v>
      </c>
      <c r="F152" s="257" t="s">
        <v>137</v>
      </c>
      <c r="G152" s="255"/>
      <c r="H152" s="258">
        <v>1.3500000000000001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134</v>
      </c>
      <c r="AU152" s="264" t="s">
        <v>86</v>
      </c>
      <c r="AV152" s="15" t="s">
        <v>133</v>
      </c>
      <c r="AW152" s="15" t="s">
        <v>32</v>
      </c>
      <c r="AX152" s="15" t="s">
        <v>84</v>
      </c>
      <c r="AY152" s="264" t="s">
        <v>126</v>
      </c>
    </row>
    <row r="153" s="2" customFormat="1" ht="16.5" customHeight="1">
      <c r="A153" s="39"/>
      <c r="B153" s="40"/>
      <c r="C153" s="265" t="s">
        <v>189</v>
      </c>
      <c r="D153" s="265" t="s">
        <v>227</v>
      </c>
      <c r="E153" s="266" t="s">
        <v>590</v>
      </c>
      <c r="F153" s="267" t="s">
        <v>591</v>
      </c>
      <c r="G153" s="268" t="s">
        <v>207</v>
      </c>
      <c r="H153" s="269">
        <v>2.7000000000000002</v>
      </c>
      <c r="I153" s="270"/>
      <c r="J153" s="271">
        <f>ROUND(I153*H153,2)</f>
        <v>0</v>
      </c>
      <c r="K153" s="267" t="s">
        <v>132</v>
      </c>
      <c r="L153" s="272"/>
      <c r="M153" s="273" t="s">
        <v>1</v>
      </c>
      <c r="N153" s="274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147</v>
      </c>
      <c r="AT153" s="230" t="s">
        <v>227</v>
      </c>
      <c r="AU153" s="230" t="s">
        <v>86</v>
      </c>
      <c r="AY153" s="18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133</v>
      </c>
      <c r="BM153" s="230" t="s">
        <v>192</v>
      </c>
    </row>
    <row r="154" s="14" customFormat="1">
      <c r="A154" s="14"/>
      <c r="B154" s="243"/>
      <c r="C154" s="244"/>
      <c r="D154" s="234" t="s">
        <v>134</v>
      </c>
      <c r="E154" s="245" t="s">
        <v>1</v>
      </c>
      <c r="F154" s="246" t="s">
        <v>592</v>
      </c>
      <c r="G154" s="244"/>
      <c r="H154" s="247">
        <v>2.7000000000000002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134</v>
      </c>
      <c r="AU154" s="253" t="s">
        <v>86</v>
      </c>
      <c r="AV154" s="14" t="s">
        <v>86</v>
      </c>
      <c r="AW154" s="14" t="s">
        <v>32</v>
      </c>
      <c r="AX154" s="14" t="s">
        <v>76</v>
      </c>
      <c r="AY154" s="253" t="s">
        <v>126</v>
      </c>
    </row>
    <row r="155" s="15" customFormat="1">
      <c r="A155" s="15"/>
      <c r="B155" s="254"/>
      <c r="C155" s="255"/>
      <c r="D155" s="234" t="s">
        <v>134</v>
      </c>
      <c r="E155" s="256" t="s">
        <v>1</v>
      </c>
      <c r="F155" s="257" t="s">
        <v>137</v>
      </c>
      <c r="G155" s="255"/>
      <c r="H155" s="258">
        <v>2.7000000000000002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134</v>
      </c>
      <c r="AU155" s="264" t="s">
        <v>86</v>
      </c>
      <c r="AV155" s="15" t="s">
        <v>133</v>
      </c>
      <c r="AW155" s="15" t="s">
        <v>32</v>
      </c>
      <c r="AX155" s="15" t="s">
        <v>84</v>
      </c>
      <c r="AY155" s="264" t="s">
        <v>126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140</v>
      </c>
      <c r="F156" s="217" t="s">
        <v>476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SUM(P157:P158)</f>
        <v>0</v>
      </c>
      <c r="Q156" s="211"/>
      <c r="R156" s="212">
        <f>SUM(R157:R158)</f>
        <v>0</v>
      </c>
      <c r="S156" s="211"/>
      <c r="T156" s="213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126</v>
      </c>
      <c r="BK156" s="216">
        <f>SUM(BK157:BK158)</f>
        <v>0</v>
      </c>
    </row>
    <row r="157" s="2" customFormat="1" ht="62.7" customHeight="1">
      <c r="A157" s="39"/>
      <c r="B157" s="40"/>
      <c r="C157" s="219" t="s">
        <v>167</v>
      </c>
      <c r="D157" s="219" t="s">
        <v>128</v>
      </c>
      <c r="E157" s="220" t="s">
        <v>593</v>
      </c>
      <c r="F157" s="221" t="s">
        <v>594</v>
      </c>
      <c r="G157" s="222" t="s">
        <v>146</v>
      </c>
      <c r="H157" s="223">
        <v>15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133</v>
      </c>
      <c r="AT157" s="230" t="s">
        <v>128</v>
      </c>
      <c r="AU157" s="230" t="s">
        <v>86</v>
      </c>
      <c r="AY157" s="18" t="s">
        <v>126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133</v>
      </c>
      <c r="BM157" s="230" t="s">
        <v>195</v>
      </c>
    </row>
    <row r="158" s="2" customFormat="1" ht="21.75" customHeight="1">
      <c r="A158" s="39"/>
      <c r="B158" s="40"/>
      <c r="C158" s="219" t="s">
        <v>196</v>
      </c>
      <c r="D158" s="219" t="s">
        <v>128</v>
      </c>
      <c r="E158" s="220" t="s">
        <v>595</v>
      </c>
      <c r="F158" s="221" t="s">
        <v>596</v>
      </c>
      <c r="G158" s="222" t="s">
        <v>146</v>
      </c>
      <c r="H158" s="223">
        <v>5</v>
      </c>
      <c r="I158" s="224"/>
      <c r="J158" s="225">
        <f>ROUND(I158*H158,2)</f>
        <v>0</v>
      </c>
      <c r="K158" s="221" t="s">
        <v>132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133</v>
      </c>
      <c r="AT158" s="230" t="s">
        <v>128</v>
      </c>
      <c r="AU158" s="230" t="s">
        <v>86</v>
      </c>
      <c r="AY158" s="18" t="s">
        <v>126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133</v>
      </c>
      <c r="BM158" s="230" t="s">
        <v>197</v>
      </c>
    </row>
    <row r="159" s="12" customFormat="1" ht="22.8" customHeight="1">
      <c r="A159" s="12"/>
      <c r="B159" s="203"/>
      <c r="C159" s="204"/>
      <c r="D159" s="205" t="s">
        <v>75</v>
      </c>
      <c r="E159" s="217" t="s">
        <v>133</v>
      </c>
      <c r="F159" s="217" t="s">
        <v>489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SUM(P160:P164)</f>
        <v>0</v>
      </c>
      <c r="Q159" s="211"/>
      <c r="R159" s="212">
        <f>SUM(R160:R164)</f>
        <v>0</v>
      </c>
      <c r="S159" s="211"/>
      <c r="T159" s="21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84</v>
      </c>
      <c r="AT159" s="215" t="s">
        <v>75</v>
      </c>
      <c r="AU159" s="215" t="s">
        <v>84</v>
      </c>
      <c r="AY159" s="214" t="s">
        <v>126</v>
      </c>
      <c r="BK159" s="216">
        <f>SUM(BK160:BK164)</f>
        <v>0</v>
      </c>
    </row>
    <row r="160" s="2" customFormat="1" ht="24.15" customHeight="1">
      <c r="A160" s="39"/>
      <c r="B160" s="40"/>
      <c r="C160" s="219" t="s">
        <v>170</v>
      </c>
      <c r="D160" s="219" t="s">
        <v>128</v>
      </c>
      <c r="E160" s="220" t="s">
        <v>597</v>
      </c>
      <c r="F160" s="221" t="s">
        <v>598</v>
      </c>
      <c r="G160" s="222" t="s">
        <v>159</v>
      </c>
      <c r="H160" s="223">
        <v>0.29999999999999999</v>
      </c>
      <c r="I160" s="224"/>
      <c r="J160" s="225">
        <f>ROUND(I160*H160,2)</f>
        <v>0</v>
      </c>
      <c r="K160" s="221" t="s">
        <v>132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133</v>
      </c>
      <c r="AT160" s="230" t="s">
        <v>128</v>
      </c>
      <c r="AU160" s="230" t="s">
        <v>86</v>
      </c>
      <c r="AY160" s="18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133</v>
      </c>
      <c r="BM160" s="230" t="s">
        <v>200</v>
      </c>
    </row>
    <row r="161" s="14" customFormat="1">
      <c r="A161" s="14"/>
      <c r="B161" s="243"/>
      <c r="C161" s="244"/>
      <c r="D161" s="234" t="s">
        <v>134</v>
      </c>
      <c r="E161" s="245" t="s">
        <v>1</v>
      </c>
      <c r="F161" s="246" t="s">
        <v>599</v>
      </c>
      <c r="G161" s="244"/>
      <c r="H161" s="247">
        <v>0.29999999999999999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134</v>
      </c>
      <c r="AU161" s="253" t="s">
        <v>86</v>
      </c>
      <c r="AV161" s="14" t="s">
        <v>86</v>
      </c>
      <c r="AW161" s="14" t="s">
        <v>32</v>
      </c>
      <c r="AX161" s="14" t="s">
        <v>76</v>
      </c>
      <c r="AY161" s="253" t="s">
        <v>126</v>
      </c>
    </row>
    <row r="162" s="15" customFormat="1">
      <c r="A162" s="15"/>
      <c r="B162" s="254"/>
      <c r="C162" s="255"/>
      <c r="D162" s="234" t="s">
        <v>134</v>
      </c>
      <c r="E162" s="256" t="s">
        <v>1</v>
      </c>
      <c r="F162" s="257" t="s">
        <v>137</v>
      </c>
      <c r="G162" s="255"/>
      <c r="H162" s="258">
        <v>0.29999999999999999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134</v>
      </c>
      <c r="AU162" s="264" t="s">
        <v>86</v>
      </c>
      <c r="AV162" s="15" t="s">
        <v>133</v>
      </c>
      <c r="AW162" s="15" t="s">
        <v>32</v>
      </c>
      <c r="AX162" s="15" t="s">
        <v>84</v>
      </c>
      <c r="AY162" s="264" t="s">
        <v>126</v>
      </c>
    </row>
    <row r="163" s="2" customFormat="1" ht="21.75" customHeight="1">
      <c r="A163" s="39"/>
      <c r="B163" s="40"/>
      <c r="C163" s="219" t="s">
        <v>7</v>
      </c>
      <c r="D163" s="219" t="s">
        <v>128</v>
      </c>
      <c r="E163" s="220" t="s">
        <v>600</v>
      </c>
      <c r="F163" s="221" t="s">
        <v>601</v>
      </c>
      <c r="G163" s="222" t="s">
        <v>503</v>
      </c>
      <c r="H163" s="223">
        <v>1</v>
      </c>
      <c r="I163" s="224"/>
      <c r="J163" s="225">
        <f>ROUND(I163*H163,2)</f>
        <v>0</v>
      </c>
      <c r="K163" s="221" t="s">
        <v>132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133</v>
      </c>
      <c r="AT163" s="230" t="s">
        <v>128</v>
      </c>
      <c r="AU163" s="230" t="s">
        <v>86</v>
      </c>
      <c r="AY163" s="18" t="s">
        <v>126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133</v>
      </c>
      <c r="BM163" s="230" t="s">
        <v>203</v>
      </c>
    </row>
    <row r="164" s="2" customFormat="1" ht="24.15" customHeight="1">
      <c r="A164" s="39"/>
      <c r="B164" s="40"/>
      <c r="C164" s="265" t="s">
        <v>174</v>
      </c>
      <c r="D164" s="265" t="s">
        <v>227</v>
      </c>
      <c r="E164" s="266" t="s">
        <v>602</v>
      </c>
      <c r="F164" s="267" t="s">
        <v>603</v>
      </c>
      <c r="G164" s="268" t="s">
        <v>503</v>
      </c>
      <c r="H164" s="269">
        <v>1</v>
      </c>
      <c r="I164" s="270"/>
      <c r="J164" s="271">
        <f>ROUND(I164*H164,2)</f>
        <v>0</v>
      </c>
      <c r="K164" s="267" t="s">
        <v>132</v>
      </c>
      <c r="L164" s="272"/>
      <c r="M164" s="273" t="s">
        <v>1</v>
      </c>
      <c r="N164" s="274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147</v>
      </c>
      <c r="AT164" s="230" t="s">
        <v>227</v>
      </c>
      <c r="AU164" s="230" t="s">
        <v>86</v>
      </c>
      <c r="AY164" s="18" t="s">
        <v>126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133</v>
      </c>
      <c r="BM164" s="230" t="s">
        <v>208</v>
      </c>
    </row>
    <row r="165" s="12" customFormat="1" ht="22.8" customHeight="1">
      <c r="A165" s="12"/>
      <c r="B165" s="203"/>
      <c r="C165" s="204"/>
      <c r="D165" s="205" t="s">
        <v>75</v>
      </c>
      <c r="E165" s="217" t="s">
        <v>147</v>
      </c>
      <c r="F165" s="217" t="s">
        <v>604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SUM(P166:P169)</f>
        <v>0</v>
      </c>
      <c r="Q165" s="211"/>
      <c r="R165" s="212">
        <f>SUM(R166:R169)</f>
        <v>0</v>
      </c>
      <c r="S165" s="211"/>
      <c r="T165" s="21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84</v>
      </c>
      <c r="AY165" s="214" t="s">
        <v>126</v>
      </c>
      <c r="BK165" s="216">
        <f>SUM(BK166:BK169)</f>
        <v>0</v>
      </c>
    </row>
    <row r="166" s="2" customFormat="1" ht="24.15" customHeight="1">
      <c r="A166" s="39"/>
      <c r="B166" s="40"/>
      <c r="C166" s="219" t="s">
        <v>209</v>
      </c>
      <c r="D166" s="219" t="s">
        <v>128</v>
      </c>
      <c r="E166" s="220" t="s">
        <v>605</v>
      </c>
      <c r="F166" s="221" t="s">
        <v>606</v>
      </c>
      <c r="G166" s="222" t="s">
        <v>146</v>
      </c>
      <c r="H166" s="223">
        <v>5</v>
      </c>
      <c r="I166" s="224"/>
      <c r="J166" s="225">
        <f>ROUND(I166*H166,2)</f>
        <v>0</v>
      </c>
      <c r="K166" s="221" t="s">
        <v>132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133</v>
      </c>
      <c r="AT166" s="230" t="s">
        <v>128</v>
      </c>
      <c r="AU166" s="230" t="s">
        <v>86</v>
      </c>
      <c r="AY166" s="18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133</v>
      </c>
      <c r="BM166" s="230" t="s">
        <v>212</v>
      </c>
    </row>
    <row r="167" s="2" customFormat="1" ht="24.15" customHeight="1">
      <c r="A167" s="39"/>
      <c r="B167" s="40"/>
      <c r="C167" s="219" t="s">
        <v>177</v>
      </c>
      <c r="D167" s="219" t="s">
        <v>128</v>
      </c>
      <c r="E167" s="220" t="s">
        <v>607</v>
      </c>
      <c r="F167" s="221" t="s">
        <v>608</v>
      </c>
      <c r="G167" s="222" t="s">
        <v>503</v>
      </c>
      <c r="H167" s="223">
        <v>1</v>
      </c>
      <c r="I167" s="224"/>
      <c r="J167" s="225">
        <f>ROUND(I167*H167,2)</f>
        <v>0</v>
      </c>
      <c r="K167" s="221" t="s">
        <v>132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133</v>
      </c>
      <c r="AT167" s="230" t="s">
        <v>128</v>
      </c>
      <c r="AU167" s="230" t="s">
        <v>86</v>
      </c>
      <c r="AY167" s="18" t="s">
        <v>126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133</v>
      </c>
      <c r="BM167" s="230" t="s">
        <v>213</v>
      </c>
    </row>
    <row r="168" s="2" customFormat="1" ht="24.15" customHeight="1">
      <c r="A168" s="39"/>
      <c r="B168" s="40"/>
      <c r="C168" s="219" t="s">
        <v>214</v>
      </c>
      <c r="D168" s="219" t="s">
        <v>128</v>
      </c>
      <c r="E168" s="220" t="s">
        <v>609</v>
      </c>
      <c r="F168" s="221" t="s">
        <v>610</v>
      </c>
      <c r="G168" s="222" t="s">
        <v>503</v>
      </c>
      <c r="H168" s="223">
        <v>1</v>
      </c>
      <c r="I168" s="224"/>
      <c r="J168" s="225">
        <f>ROUND(I168*H168,2)</f>
        <v>0</v>
      </c>
      <c r="K168" s="221" t="s">
        <v>132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133</v>
      </c>
      <c r="AT168" s="230" t="s">
        <v>128</v>
      </c>
      <c r="AU168" s="230" t="s">
        <v>86</v>
      </c>
      <c r="AY168" s="18" t="s">
        <v>126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133</v>
      </c>
      <c r="BM168" s="230" t="s">
        <v>217</v>
      </c>
    </row>
    <row r="169" s="2" customFormat="1" ht="21.75" customHeight="1">
      <c r="A169" s="39"/>
      <c r="B169" s="40"/>
      <c r="C169" s="265" t="s">
        <v>181</v>
      </c>
      <c r="D169" s="265" t="s">
        <v>227</v>
      </c>
      <c r="E169" s="266" t="s">
        <v>611</v>
      </c>
      <c r="F169" s="267" t="s">
        <v>612</v>
      </c>
      <c r="G169" s="268" t="s">
        <v>503</v>
      </c>
      <c r="H169" s="269">
        <v>1</v>
      </c>
      <c r="I169" s="270"/>
      <c r="J169" s="271">
        <f>ROUND(I169*H169,2)</f>
        <v>0</v>
      </c>
      <c r="K169" s="267" t="s">
        <v>132</v>
      </c>
      <c r="L169" s="272"/>
      <c r="M169" s="273" t="s">
        <v>1</v>
      </c>
      <c r="N169" s="274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147</v>
      </c>
      <c r="AT169" s="230" t="s">
        <v>227</v>
      </c>
      <c r="AU169" s="230" t="s">
        <v>86</v>
      </c>
      <c r="AY169" s="18" t="s">
        <v>126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133</v>
      </c>
      <c r="BM169" s="230" t="s">
        <v>221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164</v>
      </c>
      <c r="F170" s="217" t="s">
        <v>320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SUM(P171:P184)</f>
        <v>0</v>
      </c>
      <c r="Q170" s="211"/>
      <c r="R170" s="212">
        <f>SUM(R171:R184)</f>
        <v>0</v>
      </c>
      <c r="S170" s="211"/>
      <c r="T170" s="213">
        <f>SUM(T171:T184)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126</v>
      </c>
      <c r="BK170" s="216">
        <f>SUM(BK171:BK184)</f>
        <v>0</v>
      </c>
    </row>
    <row r="171" s="2" customFormat="1" ht="16.5" customHeight="1">
      <c r="A171" s="39"/>
      <c r="B171" s="40"/>
      <c r="C171" s="219" t="s">
        <v>223</v>
      </c>
      <c r="D171" s="219" t="s">
        <v>128</v>
      </c>
      <c r="E171" s="220" t="s">
        <v>613</v>
      </c>
      <c r="F171" s="221" t="s">
        <v>614</v>
      </c>
      <c r="G171" s="222" t="s">
        <v>159</v>
      </c>
      <c r="H171" s="223">
        <v>7.7999999999999998</v>
      </c>
      <c r="I171" s="224"/>
      <c r="J171" s="225">
        <f>ROUND(I171*H171,2)</f>
        <v>0</v>
      </c>
      <c r="K171" s="221" t="s">
        <v>132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133</v>
      </c>
      <c r="AT171" s="230" t="s">
        <v>128</v>
      </c>
      <c r="AU171" s="230" t="s">
        <v>86</v>
      </c>
      <c r="AY171" s="18" t="s">
        <v>126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133</v>
      </c>
      <c r="BM171" s="230" t="s">
        <v>226</v>
      </c>
    </row>
    <row r="172" s="13" customFormat="1">
      <c r="A172" s="13"/>
      <c r="B172" s="232"/>
      <c r="C172" s="233"/>
      <c r="D172" s="234" t="s">
        <v>134</v>
      </c>
      <c r="E172" s="235" t="s">
        <v>1</v>
      </c>
      <c r="F172" s="236" t="s">
        <v>615</v>
      </c>
      <c r="G172" s="233"/>
      <c r="H172" s="235" t="s">
        <v>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134</v>
      </c>
      <c r="AU172" s="242" t="s">
        <v>86</v>
      </c>
      <c r="AV172" s="13" t="s">
        <v>84</v>
      </c>
      <c r="AW172" s="13" t="s">
        <v>32</v>
      </c>
      <c r="AX172" s="13" t="s">
        <v>76</v>
      </c>
      <c r="AY172" s="242" t="s">
        <v>126</v>
      </c>
    </row>
    <row r="173" s="14" customFormat="1">
      <c r="A173" s="14"/>
      <c r="B173" s="243"/>
      <c r="C173" s="244"/>
      <c r="D173" s="234" t="s">
        <v>134</v>
      </c>
      <c r="E173" s="245" t="s">
        <v>1</v>
      </c>
      <c r="F173" s="246" t="s">
        <v>616</v>
      </c>
      <c r="G173" s="244"/>
      <c r="H173" s="247">
        <v>7.7999999999999998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134</v>
      </c>
      <c r="AU173" s="253" t="s">
        <v>86</v>
      </c>
      <c r="AV173" s="14" t="s">
        <v>86</v>
      </c>
      <c r="AW173" s="14" t="s">
        <v>32</v>
      </c>
      <c r="AX173" s="14" t="s">
        <v>76</v>
      </c>
      <c r="AY173" s="253" t="s">
        <v>126</v>
      </c>
    </row>
    <row r="174" s="15" customFormat="1">
      <c r="A174" s="15"/>
      <c r="B174" s="254"/>
      <c r="C174" s="255"/>
      <c r="D174" s="234" t="s">
        <v>134</v>
      </c>
      <c r="E174" s="256" t="s">
        <v>1</v>
      </c>
      <c r="F174" s="257" t="s">
        <v>137</v>
      </c>
      <c r="G174" s="255"/>
      <c r="H174" s="258">
        <v>7.7999999999999998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134</v>
      </c>
      <c r="AU174" s="264" t="s">
        <v>86</v>
      </c>
      <c r="AV174" s="15" t="s">
        <v>133</v>
      </c>
      <c r="AW174" s="15" t="s">
        <v>32</v>
      </c>
      <c r="AX174" s="15" t="s">
        <v>84</v>
      </c>
      <c r="AY174" s="264" t="s">
        <v>126</v>
      </c>
    </row>
    <row r="175" s="2" customFormat="1" ht="24.15" customHeight="1">
      <c r="A175" s="39"/>
      <c r="B175" s="40"/>
      <c r="C175" s="219" t="s">
        <v>182</v>
      </c>
      <c r="D175" s="219" t="s">
        <v>128</v>
      </c>
      <c r="E175" s="220" t="s">
        <v>617</v>
      </c>
      <c r="F175" s="221" t="s">
        <v>618</v>
      </c>
      <c r="G175" s="222" t="s">
        <v>159</v>
      </c>
      <c r="H175" s="223">
        <v>7.54</v>
      </c>
      <c r="I175" s="224"/>
      <c r="J175" s="225">
        <f>ROUND(I175*H175,2)</f>
        <v>0</v>
      </c>
      <c r="K175" s="221" t="s">
        <v>132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133</v>
      </c>
      <c r="AT175" s="230" t="s">
        <v>128</v>
      </c>
      <c r="AU175" s="230" t="s">
        <v>86</v>
      </c>
      <c r="AY175" s="18" t="s">
        <v>126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133</v>
      </c>
      <c r="BM175" s="230" t="s">
        <v>231</v>
      </c>
    </row>
    <row r="176" s="13" customFormat="1">
      <c r="A176" s="13"/>
      <c r="B176" s="232"/>
      <c r="C176" s="233"/>
      <c r="D176" s="234" t="s">
        <v>134</v>
      </c>
      <c r="E176" s="235" t="s">
        <v>1</v>
      </c>
      <c r="F176" s="236" t="s">
        <v>619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134</v>
      </c>
      <c r="AU176" s="242" t="s">
        <v>86</v>
      </c>
      <c r="AV176" s="13" t="s">
        <v>84</v>
      </c>
      <c r="AW176" s="13" t="s">
        <v>32</v>
      </c>
      <c r="AX176" s="13" t="s">
        <v>76</v>
      </c>
      <c r="AY176" s="242" t="s">
        <v>126</v>
      </c>
    </row>
    <row r="177" s="14" customFormat="1">
      <c r="A177" s="14"/>
      <c r="B177" s="243"/>
      <c r="C177" s="244"/>
      <c r="D177" s="234" t="s">
        <v>134</v>
      </c>
      <c r="E177" s="245" t="s">
        <v>1</v>
      </c>
      <c r="F177" s="246" t="s">
        <v>620</v>
      </c>
      <c r="G177" s="244"/>
      <c r="H177" s="247">
        <v>6.2400000000000002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134</v>
      </c>
      <c r="AU177" s="253" t="s">
        <v>86</v>
      </c>
      <c r="AV177" s="14" t="s">
        <v>86</v>
      </c>
      <c r="AW177" s="14" t="s">
        <v>32</v>
      </c>
      <c r="AX177" s="14" t="s">
        <v>76</v>
      </c>
      <c r="AY177" s="253" t="s">
        <v>126</v>
      </c>
    </row>
    <row r="178" s="13" customFormat="1">
      <c r="A178" s="13"/>
      <c r="B178" s="232"/>
      <c r="C178" s="233"/>
      <c r="D178" s="234" t="s">
        <v>134</v>
      </c>
      <c r="E178" s="235" t="s">
        <v>1</v>
      </c>
      <c r="F178" s="236" t="s">
        <v>621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134</v>
      </c>
      <c r="AU178" s="242" t="s">
        <v>86</v>
      </c>
      <c r="AV178" s="13" t="s">
        <v>84</v>
      </c>
      <c r="AW178" s="13" t="s">
        <v>32</v>
      </c>
      <c r="AX178" s="13" t="s">
        <v>76</v>
      </c>
      <c r="AY178" s="242" t="s">
        <v>126</v>
      </c>
    </row>
    <row r="179" s="14" customFormat="1">
      <c r="A179" s="14"/>
      <c r="B179" s="243"/>
      <c r="C179" s="244"/>
      <c r="D179" s="234" t="s">
        <v>134</v>
      </c>
      <c r="E179" s="245" t="s">
        <v>1</v>
      </c>
      <c r="F179" s="246" t="s">
        <v>622</v>
      </c>
      <c r="G179" s="244"/>
      <c r="H179" s="247">
        <v>1.3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134</v>
      </c>
      <c r="AU179" s="253" t="s">
        <v>86</v>
      </c>
      <c r="AV179" s="14" t="s">
        <v>86</v>
      </c>
      <c r="AW179" s="14" t="s">
        <v>32</v>
      </c>
      <c r="AX179" s="14" t="s">
        <v>76</v>
      </c>
      <c r="AY179" s="253" t="s">
        <v>126</v>
      </c>
    </row>
    <row r="180" s="15" customFormat="1">
      <c r="A180" s="15"/>
      <c r="B180" s="254"/>
      <c r="C180" s="255"/>
      <c r="D180" s="234" t="s">
        <v>134</v>
      </c>
      <c r="E180" s="256" t="s">
        <v>1</v>
      </c>
      <c r="F180" s="257" t="s">
        <v>137</v>
      </c>
      <c r="G180" s="255"/>
      <c r="H180" s="258">
        <v>7.54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134</v>
      </c>
      <c r="AU180" s="264" t="s">
        <v>86</v>
      </c>
      <c r="AV180" s="15" t="s">
        <v>133</v>
      </c>
      <c r="AW180" s="15" t="s">
        <v>32</v>
      </c>
      <c r="AX180" s="15" t="s">
        <v>84</v>
      </c>
      <c r="AY180" s="264" t="s">
        <v>126</v>
      </c>
    </row>
    <row r="181" s="2" customFormat="1" ht="24.15" customHeight="1">
      <c r="A181" s="39"/>
      <c r="B181" s="40"/>
      <c r="C181" s="219" t="s">
        <v>233</v>
      </c>
      <c r="D181" s="219" t="s">
        <v>128</v>
      </c>
      <c r="E181" s="220" t="s">
        <v>623</v>
      </c>
      <c r="F181" s="221" t="s">
        <v>624</v>
      </c>
      <c r="G181" s="222" t="s">
        <v>146</v>
      </c>
      <c r="H181" s="223">
        <v>26</v>
      </c>
      <c r="I181" s="224"/>
      <c r="J181" s="225">
        <f>ROUND(I181*H181,2)</f>
        <v>0</v>
      </c>
      <c r="K181" s="221" t="s">
        <v>132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133</v>
      </c>
      <c r="AT181" s="230" t="s">
        <v>128</v>
      </c>
      <c r="AU181" s="230" t="s">
        <v>86</v>
      </c>
      <c r="AY181" s="18" t="s">
        <v>126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133</v>
      </c>
      <c r="BM181" s="230" t="s">
        <v>236</v>
      </c>
    </row>
    <row r="182" s="2" customFormat="1" ht="24.15" customHeight="1">
      <c r="A182" s="39"/>
      <c r="B182" s="40"/>
      <c r="C182" s="219" t="s">
        <v>185</v>
      </c>
      <c r="D182" s="219" t="s">
        <v>128</v>
      </c>
      <c r="E182" s="220" t="s">
        <v>625</v>
      </c>
      <c r="F182" s="221" t="s">
        <v>626</v>
      </c>
      <c r="G182" s="222" t="s">
        <v>503</v>
      </c>
      <c r="H182" s="223">
        <v>13</v>
      </c>
      <c r="I182" s="224"/>
      <c r="J182" s="225">
        <f>ROUND(I182*H182,2)</f>
        <v>0</v>
      </c>
      <c r="K182" s="221" t="s">
        <v>132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133</v>
      </c>
      <c r="AT182" s="230" t="s">
        <v>128</v>
      </c>
      <c r="AU182" s="230" t="s">
        <v>86</v>
      </c>
      <c r="AY182" s="18" t="s">
        <v>126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133</v>
      </c>
      <c r="BM182" s="230" t="s">
        <v>239</v>
      </c>
    </row>
    <row r="183" s="14" customFormat="1">
      <c r="A183" s="14"/>
      <c r="B183" s="243"/>
      <c r="C183" s="244"/>
      <c r="D183" s="234" t="s">
        <v>134</v>
      </c>
      <c r="E183" s="245" t="s">
        <v>1</v>
      </c>
      <c r="F183" s="246" t="s">
        <v>178</v>
      </c>
      <c r="G183" s="244"/>
      <c r="H183" s="247">
        <v>13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134</v>
      </c>
      <c r="AU183" s="253" t="s">
        <v>86</v>
      </c>
      <c r="AV183" s="14" t="s">
        <v>86</v>
      </c>
      <c r="AW183" s="14" t="s">
        <v>32</v>
      </c>
      <c r="AX183" s="14" t="s">
        <v>76</v>
      </c>
      <c r="AY183" s="253" t="s">
        <v>126</v>
      </c>
    </row>
    <row r="184" s="15" customFormat="1">
      <c r="A184" s="15"/>
      <c r="B184" s="254"/>
      <c r="C184" s="255"/>
      <c r="D184" s="234" t="s">
        <v>134</v>
      </c>
      <c r="E184" s="256" t="s">
        <v>1</v>
      </c>
      <c r="F184" s="257" t="s">
        <v>137</v>
      </c>
      <c r="G184" s="255"/>
      <c r="H184" s="258">
        <v>13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134</v>
      </c>
      <c r="AU184" s="264" t="s">
        <v>86</v>
      </c>
      <c r="AV184" s="15" t="s">
        <v>133</v>
      </c>
      <c r="AW184" s="15" t="s">
        <v>32</v>
      </c>
      <c r="AX184" s="15" t="s">
        <v>84</v>
      </c>
      <c r="AY184" s="264" t="s">
        <v>126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370</v>
      </c>
      <c r="F185" s="217" t="s">
        <v>371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SUM(P186:P190)</f>
        <v>0</v>
      </c>
      <c r="Q185" s="211"/>
      <c r="R185" s="212">
        <f>SUM(R186:R190)</f>
        <v>0</v>
      </c>
      <c r="S185" s="211"/>
      <c r="T185" s="213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126</v>
      </c>
      <c r="BK185" s="216">
        <f>SUM(BK186:BK190)</f>
        <v>0</v>
      </c>
    </row>
    <row r="186" s="2" customFormat="1" ht="24.15" customHeight="1">
      <c r="A186" s="39"/>
      <c r="B186" s="40"/>
      <c r="C186" s="219" t="s">
        <v>241</v>
      </c>
      <c r="D186" s="219" t="s">
        <v>128</v>
      </c>
      <c r="E186" s="220" t="s">
        <v>627</v>
      </c>
      <c r="F186" s="221" t="s">
        <v>628</v>
      </c>
      <c r="G186" s="222" t="s">
        <v>207</v>
      </c>
      <c r="H186" s="223">
        <v>36.972000000000001</v>
      </c>
      <c r="I186" s="224"/>
      <c r="J186" s="225">
        <f>ROUND(I186*H186,2)</f>
        <v>0</v>
      </c>
      <c r="K186" s="221" t="s">
        <v>132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133</v>
      </c>
      <c r="AT186" s="230" t="s">
        <v>128</v>
      </c>
      <c r="AU186" s="230" t="s">
        <v>86</v>
      </c>
      <c r="AY186" s="18" t="s">
        <v>126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133</v>
      </c>
      <c r="BM186" s="230" t="s">
        <v>244</v>
      </c>
    </row>
    <row r="187" s="2" customFormat="1" ht="24.15" customHeight="1">
      <c r="A187" s="39"/>
      <c r="B187" s="40"/>
      <c r="C187" s="219" t="s">
        <v>188</v>
      </c>
      <c r="D187" s="219" t="s">
        <v>128</v>
      </c>
      <c r="E187" s="220" t="s">
        <v>629</v>
      </c>
      <c r="F187" s="221" t="s">
        <v>630</v>
      </c>
      <c r="G187" s="222" t="s">
        <v>207</v>
      </c>
      <c r="H187" s="223">
        <v>702.46799999999996</v>
      </c>
      <c r="I187" s="224"/>
      <c r="J187" s="225">
        <f>ROUND(I187*H187,2)</f>
        <v>0</v>
      </c>
      <c r="K187" s="221" t="s">
        <v>132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133</v>
      </c>
      <c r="AT187" s="230" t="s">
        <v>128</v>
      </c>
      <c r="AU187" s="230" t="s">
        <v>86</v>
      </c>
      <c r="AY187" s="18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133</v>
      </c>
      <c r="BM187" s="230" t="s">
        <v>248</v>
      </c>
    </row>
    <row r="188" s="14" customFormat="1">
      <c r="A188" s="14"/>
      <c r="B188" s="243"/>
      <c r="C188" s="244"/>
      <c r="D188" s="234" t="s">
        <v>134</v>
      </c>
      <c r="E188" s="245" t="s">
        <v>1</v>
      </c>
      <c r="F188" s="246" t="s">
        <v>631</v>
      </c>
      <c r="G188" s="244"/>
      <c r="H188" s="247">
        <v>702.46799999999996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134</v>
      </c>
      <c r="AU188" s="253" t="s">
        <v>86</v>
      </c>
      <c r="AV188" s="14" t="s">
        <v>86</v>
      </c>
      <c r="AW188" s="14" t="s">
        <v>32</v>
      </c>
      <c r="AX188" s="14" t="s">
        <v>76</v>
      </c>
      <c r="AY188" s="253" t="s">
        <v>126</v>
      </c>
    </row>
    <row r="189" s="15" customFormat="1">
      <c r="A189" s="15"/>
      <c r="B189" s="254"/>
      <c r="C189" s="255"/>
      <c r="D189" s="234" t="s">
        <v>134</v>
      </c>
      <c r="E189" s="256" t="s">
        <v>1</v>
      </c>
      <c r="F189" s="257" t="s">
        <v>137</v>
      </c>
      <c r="G189" s="255"/>
      <c r="H189" s="258">
        <v>702.46799999999996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134</v>
      </c>
      <c r="AU189" s="264" t="s">
        <v>86</v>
      </c>
      <c r="AV189" s="15" t="s">
        <v>133</v>
      </c>
      <c r="AW189" s="15" t="s">
        <v>32</v>
      </c>
      <c r="AX189" s="15" t="s">
        <v>84</v>
      </c>
      <c r="AY189" s="264" t="s">
        <v>126</v>
      </c>
    </row>
    <row r="190" s="2" customFormat="1" ht="33" customHeight="1">
      <c r="A190" s="39"/>
      <c r="B190" s="40"/>
      <c r="C190" s="219" t="s">
        <v>252</v>
      </c>
      <c r="D190" s="219" t="s">
        <v>128</v>
      </c>
      <c r="E190" s="220" t="s">
        <v>632</v>
      </c>
      <c r="F190" s="221" t="s">
        <v>633</v>
      </c>
      <c r="G190" s="222" t="s">
        <v>207</v>
      </c>
      <c r="H190" s="223">
        <v>36.972000000000001</v>
      </c>
      <c r="I190" s="224"/>
      <c r="J190" s="225">
        <f>ROUND(I190*H190,2)</f>
        <v>0</v>
      </c>
      <c r="K190" s="221" t="s">
        <v>132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133</v>
      </c>
      <c r="AT190" s="230" t="s">
        <v>128</v>
      </c>
      <c r="AU190" s="230" t="s">
        <v>86</v>
      </c>
      <c r="AY190" s="18" t="s">
        <v>126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133</v>
      </c>
      <c r="BM190" s="230" t="s">
        <v>255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396</v>
      </c>
      <c r="F191" s="217" t="s">
        <v>397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126</v>
      </c>
      <c r="BK191" s="216">
        <f>BK192</f>
        <v>0</v>
      </c>
    </row>
    <row r="192" s="2" customFormat="1" ht="24.15" customHeight="1">
      <c r="A192" s="39"/>
      <c r="B192" s="40"/>
      <c r="C192" s="219" t="s">
        <v>192</v>
      </c>
      <c r="D192" s="219" t="s">
        <v>128</v>
      </c>
      <c r="E192" s="220" t="s">
        <v>634</v>
      </c>
      <c r="F192" s="221" t="s">
        <v>635</v>
      </c>
      <c r="G192" s="222" t="s">
        <v>207</v>
      </c>
      <c r="H192" s="223">
        <v>18.669</v>
      </c>
      <c r="I192" s="224"/>
      <c r="J192" s="225">
        <f>ROUND(I192*H192,2)</f>
        <v>0</v>
      </c>
      <c r="K192" s="221" t="s">
        <v>132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133</v>
      </c>
      <c r="AT192" s="230" t="s">
        <v>128</v>
      </c>
      <c r="AU192" s="230" t="s">
        <v>86</v>
      </c>
      <c r="AY192" s="18" t="s">
        <v>126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133</v>
      </c>
      <c r="BM192" s="230" t="s">
        <v>258</v>
      </c>
    </row>
    <row r="193" s="12" customFormat="1" ht="25.92" customHeight="1">
      <c r="A193" s="12"/>
      <c r="B193" s="203"/>
      <c r="C193" s="204"/>
      <c r="D193" s="205" t="s">
        <v>75</v>
      </c>
      <c r="E193" s="206" t="s">
        <v>401</v>
      </c>
      <c r="F193" s="206" t="s">
        <v>402</v>
      </c>
      <c r="G193" s="204"/>
      <c r="H193" s="204"/>
      <c r="I193" s="207"/>
      <c r="J193" s="208">
        <f>BK193</f>
        <v>0</v>
      </c>
      <c r="K193" s="204"/>
      <c r="L193" s="209"/>
      <c r="M193" s="210"/>
      <c r="N193" s="211"/>
      <c r="O193" s="211"/>
      <c r="P193" s="212">
        <f>P194+P198+P200</f>
        <v>0</v>
      </c>
      <c r="Q193" s="211"/>
      <c r="R193" s="212">
        <f>R194+R198+R200</f>
        <v>0</v>
      </c>
      <c r="S193" s="211"/>
      <c r="T193" s="213">
        <f>T194+T198+T200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148</v>
      </c>
      <c r="AT193" s="215" t="s">
        <v>75</v>
      </c>
      <c r="AU193" s="215" t="s">
        <v>76</v>
      </c>
      <c r="AY193" s="214" t="s">
        <v>126</v>
      </c>
      <c r="BK193" s="216">
        <f>BK194+BK198+BK200</f>
        <v>0</v>
      </c>
    </row>
    <row r="194" s="12" customFormat="1" ht="22.8" customHeight="1">
      <c r="A194" s="12"/>
      <c r="B194" s="203"/>
      <c r="C194" s="204"/>
      <c r="D194" s="205" t="s">
        <v>75</v>
      </c>
      <c r="E194" s="217" t="s">
        <v>403</v>
      </c>
      <c r="F194" s="217" t="s">
        <v>404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SUM(P195:P197)</f>
        <v>0</v>
      </c>
      <c r="Q194" s="211"/>
      <c r="R194" s="212">
        <f>SUM(R195:R197)</f>
        <v>0</v>
      </c>
      <c r="S194" s="211"/>
      <c r="T194" s="213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148</v>
      </c>
      <c r="AT194" s="215" t="s">
        <v>75</v>
      </c>
      <c r="AU194" s="215" t="s">
        <v>84</v>
      </c>
      <c r="AY194" s="214" t="s">
        <v>126</v>
      </c>
      <c r="BK194" s="216">
        <f>SUM(BK195:BK197)</f>
        <v>0</v>
      </c>
    </row>
    <row r="195" s="2" customFormat="1" ht="24.15" customHeight="1">
      <c r="A195" s="39"/>
      <c r="B195" s="40"/>
      <c r="C195" s="219" t="s">
        <v>259</v>
      </c>
      <c r="D195" s="219" t="s">
        <v>128</v>
      </c>
      <c r="E195" s="220" t="s">
        <v>406</v>
      </c>
      <c r="F195" s="221" t="s">
        <v>407</v>
      </c>
      <c r="G195" s="222" t="s">
        <v>408</v>
      </c>
      <c r="H195" s="223">
        <v>1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133</v>
      </c>
      <c r="AT195" s="230" t="s">
        <v>128</v>
      </c>
      <c r="AU195" s="230" t="s">
        <v>86</v>
      </c>
      <c r="AY195" s="18" t="s">
        <v>126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133</v>
      </c>
      <c r="BM195" s="230" t="s">
        <v>262</v>
      </c>
    </row>
    <row r="196" s="2" customFormat="1" ht="16.5" customHeight="1">
      <c r="A196" s="39"/>
      <c r="B196" s="40"/>
      <c r="C196" s="219" t="s">
        <v>195</v>
      </c>
      <c r="D196" s="219" t="s">
        <v>128</v>
      </c>
      <c r="E196" s="220" t="s">
        <v>410</v>
      </c>
      <c r="F196" s="221" t="s">
        <v>411</v>
      </c>
      <c r="G196" s="222" t="s">
        <v>408</v>
      </c>
      <c r="H196" s="223">
        <v>1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133</v>
      </c>
      <c r="AT196" s="230" t="s">
        <v>128</v>
      </c>
      <c r="AU196" s="230" t="s">
        <v>86</v>
      </c>
      <c r="AY196" s="18" t="s">
        <v>126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133</v>
      </c>
      <c r="BM196" s="230" t="s">
        <v>266</v>
      </c>
    </row>
    <row r="197" s="2" customFormat="1" ht="16.5" customHeight="1">
      <c r="A197" s="39"/>
      <c r="B197" s="40"/>
      <c r="C197" s="219" t="s">
        <v>267</v>
      </c>
      <c r="D197" s="219" t="s">
        <v>128</v>
      </c>
      <c r="E197" s="220" t="s">
        <v>414</v>
      </c>
      <c r="F197" s="221" t="s">
        <v>415</v>
      </c>
      <c r="G197" s="222" t="s">
        <v>408</v>
      </c>
      <c r="H197" s="223">
        <v>1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133</v>
      </c>
      <c r="AT197" s="230" t="s">
        <v>128</v>
      </c>
      <c r="AU197" s="230" t="s">
        <v>86</v>
      </c>
      <c r="AY197" s="18" t="s">
        <v>126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133</v>
      </c>
      <c r="BM197" s="230" t="s">
        <v>270</v>
      </c>
    </row>
    <row r="198" s="12" customFormat="1" ht="22.8" customHeight="1">
      <c r="A198" s="12"/>
      <c r="B198" s="203"/>
      <c r="C198" s="204"/>
      <c r="D198" s="205" t="s">
        <v>75</v>
      </c>
      <c r="E198" s="217" t="s">
        <v>417</v>
      </c>
      <c r="F198" s="217" t="s">
        <v>418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P199</f>
        <v>0</v>
      </c>
      <c r="Q198" s="211"/>
      <c r="R198" s="212">
        <f>R199</f>
        <v>0</v>
      </c>
      <c r="S198" s="211"/>
      <c r="T198" s="21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148</v>
      </c>
      <c r="AT198" s="215" t="s">
        <v>75</v>
      </c>
      <c r="AU198" s="215" t="s">
        <v>84</v>
      </c>
      <c r="AY198" s="214" t="s">
        <v>126</v>
      </c>
      <c r="BK198" s="216">
        <f>BK199</f>
        <v>0</v>
      </c>
    </row>
    <row r="199" s="2" customFormat="1" ht="16.5" customHeight="1">
      <c r="A199" s="39"/>
      <c r="B199" s="40"/>
      <c r="C199" s="219" t="s">
        <v>197</v>
      </c>
      <c r="D199" s="219" t="s">
        <v>128</v>
      </c>
      <c r="E199" s="220" t="s">
        <v>419</v>
      </c>
      <c r="F199" s="221" t="s">
        <v>418</v>
      </c>
      <c r="G199" s="222" t="s">
        <v>408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133</v>
      </c>
      <c r="AT199" s="230" t="s">
        <v>128</v>
      </c>
      <c r="AU199" s="230" t="s">
        <v>86</v>
      </c>
      <c r="AY199" s="18" t="s">
        <v>126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133</v>
      </c>
      <c r="BM199" s="230" t="s">
        <v>274</v>
      </c>
    </row>
    <row r="200" s="12" customFormat="1" ht="22.8" customHeight="1">
      <c r="A200" s="12"/>
      <c r="B200" s="203"/>
      <c r="C200" s="204"/>
      <c r="D200" s="205" t="s">
        <v>75</v>
      </c>
      <c r="E200" s="217" t="s">
        <v>421</v>
      </c>
      <c r="F200" s="217" t="s">
        <v>422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P201</f>
        <v>0</v>
      </c>
      <c r="Q200" s="211"/>
      <c r="R200" s="212">
        <f>R201</f>
        <v>0</v>
      </c>
      <c r="S200" s="211"/>
      <c r="T200" s="21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148</v>
      </c>
      <c r="AT200" s="215" t="s">
        <v>75</v>
      </c>
      <c r="AU200" s="215" t="s">
        <v>84</v>
      </c>
      <c r="AY200" s="214" t="s">
        <v>126</v>
      </c>
      <c r="BK200" s="216">
        <f>BK201</f>
        <v>0</v>
      </c>
    </row>
    <row r="201" s="2" customFormat="1" ht="16.5" customHeight="1">
      <c r="A201" s="39"/>
      <c r="B201" s="40"/>
      <c r="C201" s="219" t="s">
        <v>275</v>
      </c>
      <c r="D201" s="219" t="s">
        <v>128</v>
      </c>
      <c r="E201" s="220" t="s">
        <v>424</v>
      </c>
      <c r="F201" s="221" t="s">
        <v>425</v>
      </c>
      <c r="G201" s="222" t="s">
        <v>426</v>
      </c>
      <c r="H201" s="223">
        <v>1</v>
      </c>
      <c r="I201" s="224"/>
      <c r="J201" s="225">
        <f>ROUND(I201*H201,2)</f>
        <v>0</v>
      </c>
      <c r="K201" s="221" t="s">
        <v>132</v>
      </c>
      <c r="L201" s="45"/>
      <c r="M201" s="275" t="s">
        <v>1</v>
      </c>
      <c r="N201" s="276" t="s">
        <v>41</v>
      </c>
      <c r="O201" s="277"/>
      <c r="P201" s="278">
        <f>O201*H201</f>
        <v>0</v>
      </c>
      <c r="Q201" s="278">
        <v>0</v>
      </c>
      <c r="R201" s="278">
        <f>Q201*H201</f>
        <v>0</v>
      </c>
      <c r="S201" s="278">
        <v>0</v>
      </c>
      <c r="T201" s="27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133</v>
      </c>
      <c r="AT201" s="230" t="s">
        <v>128</v>
      </c>
      <c r="AU201" s="230" t="s">
        <v>86</v>
      </c>
      <c r="AY201" s="18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133</v>
      </c>
      <c r="BM201" s="230" t="s">
        <v>155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1YR3mbWnpbykC4x1K2xAUrfxCo5SHBhXFdFdXFWgY/7XubxTGHKM1fzWjHIDk3TnRmPWfN8junL4ff44g9y2Sg==" hashValue="vwtz99VUSxcseATAPpNxcAauvBapkiw8jxD4sqdB48pbk5O+RDTpVLSYOWeXA4Gec/Xb7XsKsgfKtuINPI3r6w==" algorithmName="SHA-512" password="CC35"/>
  <autoFilter ref="C127:K20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Fajfr</dc:creator>
  <cp:lastModifiedBy>Stanislav Fajfr</cp:lastModifiedBy>
  <dcterms:created xsi:type="dcterms:W3CDTF">2023-04-12T12:38:39Z</dcterms:created>
  <dcterms:modified xsi:type="dcterms:W3CDTF">2023-04-12T12:38:43Z</dcterms:modified>
</cp:coreProperties>
</file>