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Č\Zakázky\2023\06 MŠ Štěpánov\"/>
    </mc:Choice>
  </mc:AlternateContent>
  <xr:revisionPtr revIDLastSave="0" documentId="8_{5BB94A95-683E-47E3-A0A5-B30CD6EF3E74}" xr6:coauthVersionLast="47" xr6:coauthVersionMax="47" xr10:uidLastSave="{00000000-0000-0000-0000-000000000000}"/>
  <bookViews>
    <workbookView xWindow="-12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Pol'!$A$1:$U$276</definedName>
    <definedName name="_xlnm.Print_Area" localSheetId="1">Stavba!$A$1:$J$100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9" i="1" l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G39" i="1"/>
  <c r="H39" i="1" s="1"/>
  <c r="I39" i="1" s="1"/>
  <c r="I40" i="1" s="1"/>
  <c r="J39" i="1" s="1"/>
  <c r="J40" i="1" s="1"/>
  <c r="F39" i="1"/>
  <c r="G266" i="12"/>
  <c r="AC266" i="12"/>
  <c r="AD266" i="12"/>
  <c r="F9" i="12"/>
  <c r="G9" i="12"/>
  <c r="G8" i="12" s="1"/>
  <c r="I9" i="12"/>
  <c r="I8" i="12" s="1"/>
  <c r="K9" i="12"/>
  <c r="K8" i="12" s="1"/>
  <c r="O9" i="12"/>
  <c r="O8" i="12" s="1"/>
  <c r="Q9" i="12"/>
  <c r="Q8" i="12" s="1"/>
  <c r="U9" i="12"/>
  <c r="U8" i="12" s="1"/>
  <c r="F11" i="12"/>
  <c r="G11" i="12"/>
  <c r="M11" i="12" s="1"/>
  <c r="I11" i="12"/>
  <c r="K11" i="12"/>
  <c r="O11" i="12"/>
  <c r="Q11" i="12"/>
  <c r="U11" i="12"/>
  <c r="F13" i="12"/>
  <c r="G13" i="12"/>
  <c r="M13" i="12" s="1"/>
  <c r="I13" i="12"/>
  <c r="K13" i="12"/>
  <c r="O13" i="12"/>
  <c r="Q13" i="12"/>
  <c r="U13" i="12"/>
  <c r="F15" i="12"/>
  <c r="G15" i="12"/>
  <c r="M15" i="12" s="1"/>
  <c r="I15" i="12"/>
  <c r="K15" i="12"/>
  <c r="O15" i="12"/>
  <c r="Q15" i="12"/>
  <c r="U15" i="12"/>
  <c r="F16" i="12"/>
  <c r="G16" i="12"/>
  <c r="M16" i="12" s="1"/>
  <c r="I16" i="12"/>
  <c r="K16" i="12"/>
  <c r="O16" i="12"/>
  <c r="Q16" i="12"/>
  <c r="U16" i="12"/>
  <c r="F19" i="12"/>
  <c r="G19" i="12"/>
  <c r="M19" i="12" s="1"/>
  <c r="I19" i="12"/>
  <c r="K19" i="12"/>
  <c r="O19" i="12"/>
  <c r="Q19" i="12"/>
  <c r="U19" i="12"/>
  <c r="F24" i="12"/>
  <c r="G24" i="12"/>
  <c r="M24" i="12" s="1"/>
  <c r="I24" i="12"/>
  <c r="K24" i="12"/>
  <c r="O24" i="12"/>
  <c r="Q24" i="12"/>
  <c r="U24" i="12"/>
  <c r="F26" i="12"/>
  <c r="G26" i="12"/>
  <c r="M26" i="12" s="1"/>
  <c r="I26" i="12"/>
  <c r="K26" i="12"/>
  <c r="O26" i="12"/>
  <c r="Q26" i="12"/>
  <c r="U26" i="12"/>
  <c r="F29" i="12"/>
  <c r="G29" i="12" s="1"/>
  <c r="I29" i="12"/>
  <c r="I28" i="12" s="1"/>
  <c r="K29" i="12"/>
  <c r="K28" i="12" s="1"/>
  <c r="O29" i="12"/>
  <c r="O28" i="12" s="1"/>
  <c r="Q29" i="12"/>
  <c r="Q28" i="12" s="1"/>
  <c r="U29" i="12"/>
  <c r="U28" i="12" s="1"/>
  <c r="F32" i="12"/>
  <c r="G32" i="12" s="1"/>
  <c r="M32" i="12" s="1"/>
  <c r="I32" i="12"/>
  <c r="K32" i="12"/>
  <c r="O32" i="12"/>
  <c r="Q32" i="12"/>
  <c r="U32" i="12"/>
  <c r="F35" i="12"/>
  <c r="G35" i="12"/>
  <c r="M35" i="12" s="1"/>
  <c r="M34" i="12" s="1"/>
  <c r="I35" i="12"/>
  <c r="I34" i="12" s="1"/>
  <c r="K35" i="12"/>
  <c r="K34" i="12" s="1"/>
  <c r="O35" i="12"/>
  <c r="O34" i="12" s="1"/>
  <c r="Q35" i="12"/>
  <c r="Q34" i="12" s="1"/>
  <c r="U35" i="12"/>
  <c r="U34" i="12" s="1"/>
  <c r="F38" i="12"/>
  <c r="G38" i="12"/>
  <c r="M38" i="12" s="1"/>
  <c r="I38" i="12"/>
  <c r="K38" i="12"/>
  <c r="O38" i="12"/>
  <c r="Q38" i="12"/>
  <c r="U38" i="12"/>
  <c r="F41" i="12"/>
  <c r="G41" i="12"/>
  <c r="M41" i="12" s="1"/>
  <c r="I41" i="12"/>
  <c r="I40" i="12" s="1"/>
  <c r="K41" i="12"/>
  <c r="K40" i="12" s="1"/>
  <c r="O41" i="12"/>
  <c r="O40" i="12" s="1"/>
  <c r="Q41" i="12"/>
  <c r="Q40" i="12" s="1"/>
  <c r="U41" i="12"/>
  <c r="U40" i="12" s="1"/>
  <c r="F44" i="12"/>
  <c r="G44" i="12"/>
  <c r="M44" i="12" s="1"/>
  <c r="I44" i="12"/>
  <c r="K44" i="12"/>
  <c r="O44" i="12"/>
  <c r="Q44" i="12"/>
  <c r="U44" i="12"/>
  <c r="F48" i="12"/>
  <c r="G48" i="12"/>
  <c r="M48" i="12" s="1"/>
  <c r="I48" i="12"/>
  <c r="K48" i="12"/>
  <c r="O48" i="12"/>
  <c r="Q48" i="12"/>
  <c r="U48" i="12"/>
  <c r="F53" i="12"/>
  <c r="G53" i="12"/>
  <c r="M53" i="12" s="1"/>
  <c r="I53" i="12"/>
  <c r="K53" i="12"/>
  <c r="O53" i="12"/>
  <c r="Q53" i="12"/>
  <c r="U53" i="12"/>
  <c r="F62" i="12"/>
  <c r="G62" i="12"/>
  <c r="M62" i="12" s="1"/>
  <c r="I62" i="12"/>
  <c r="K62" i="12"/>
  <c r="O62" i="12"/>
  <c r="Q62" i="12"/>
  <c r="U62" i="12"/>
  <c r="F65" i="12"/>
  <c r="G65" i="12"/>
  <c r="G64" i="12" s="1"/>
  <c r="I65" i="12"/>
  <c r="I64" i="12" s="1"/>
  <c r="K65" i="12"/>
  <c r="K64" i="12" s="1"/>
  <c r="O65" i="12"/>
  <c r="O64" i="12" s="1"/>
  <c r="Q65" i="12"/>
  <c r="Q64" i="12" s="1"/>
  <c r="U65" i="12"/>
  <c r="U64" i="12" s="1"/>
  <c r="F69" i="12"/>
  <c r="G69" i="12"/>
  <c r="M69" i="12" s="1"/>
  <c r="I69" i="12"/>
  <c r="K69" i="12"/>
  <c r="O69" i="12"/>
  <c r="Q69" i="12"/>
  <c r="U69" i="12"/>
  <c r="F72" i="12"/>
  <c r="G72" i="12"/>
  <c r="M72" i="12" s="1"/>
  <c r="I72" i="12"/>
  <c r="K72" i="12"/>
  <c r="O72" i="12"/>
  <c r="Q72" i="12"/>
  <c r="U72" i="12"/>
  <c r="F74" i="12"/>
  <c r="G74" i="12"/>
  <c r="M74" i="12" s="1"/>
  <c r="I74" i="12"/>
  <c r="K74" i="12"/>
  <c r="O74" i="12"/>
  <c r="Q74" i="12"/>
  <c r="U74" i="12"/>
  <c r="F78" i="12"/>
  <c r="G78" i="12"/>
  <c r="M78" i="12" s="1"/>
  <c r="I78" i="12"/>
  <c r="K78" i="12"/>
  <c r="O78" i="12"/>
  <c r="Q78" i="12"/>
  <c r="U78" i="12"/>
  <c r="F82" i="12"/>
  <c r="G82" i="12" s="1"/>
  <c r="I82" i="12"/>
  <c r="I81" i="12" s="1"/>
  <c r="K82" i="12"/>
  <c r="K81" i="12" s="1"/>
  <c r="O82" i="12"/>
  <c r="O81" i="12" s="1"/>
  <c r="Q82" i="12"/>
  <c r="Q81" i="12" s="1"/>
  <c r="U82" i="12"/>
  <c r="U81" i="12" s="1"/>
  <c r="F84" i="12"/>
  <c r="G84" i="12" s="1"/>
  <c r="I84" i="12"/>
  <c r="I83" i="12" s="1"/>
  <c r="K84" i="12"/>
  <c r="K83" i="12" s="1"/>
  <c r="O84" i="12"/>
  <c r="O83" i="12" s="1"/>
  <c r="Q84" i="12"/>
  <c r="Q83" i="12" s="1"/>
  <c r="U84" i="12"/>
  <c r="U83" i="12" s="1"/>
  <c r="F87" i="12"/>
  <c r="G87" i="12"/>
  <c r="M87" i="12" s="1"/>
  <c r="I87" i="12"/>
  <c r="I86" i="12" s="1"/>
  <c r="K87" i="12"/>
  <c r="K86" i="12" s="1"/>
  <c r="O87" i="12"/>
  <c r="O86" i="12" s="1"/>
  <c r="Q87" i="12"/>
  <c r="Q86" i="12" s="1"/>
  <c r="U87" i="12"/>
  <c r="U86" i="12" s="1"/>
  <c r="F89" i="12"/>
  <c r="G89" i="12"/>
  <c r="M89" i="12" s="1"/>
  <c r="I89" i="12"/>
  <c r="K89" i="12"/>
  <c r="O89" i="12"/>
  <c r="Q89" i="12"/>
  <c r="U89" i="12"/>
  <c r="F91" i="12"/>
  <c r="G91" i="12"/>
  <c r="M91" i="12" s="1"/>
  <c r="I91" i="12"/>
  <c r="K91" i="12"/>
  <c r="O91" i="12"/>
  <c r="Q91" i="12"/>
  <c r="U91" i="12"/>
  <c r="F92" i="12"/>
  <c r="G92" i="12"/>
  <c r="M92" i="12" s="1"/>
  <c r="I92" i="12"/>
  <c r="K92" i="12"/>
  <c r="O92" i="12"/>
  <c r="Q92" i="12"/>
  <c r="U92" i="12"/>
  <c r="F97" i="12"/>
  <c r="G97" i="12"/>
  <c r="G96" i="12" s="1"/>
  <c r="I97" i="12"/>
  <c r="I96" i="12" s="1"/>
  <c r="K97" i="12"/>
  <c r="K96" i="12" s="1"/>
  <c r="O97" i="12"/>
  <c r="O96" i="12" s="1"/>
  <c r="Q97" i="12"/>
  <c r="Q96" i="12" s="1"/>
  <c r="U97" i="12"/>
  <c r="U96" i="12" s="1"/>
  <c r="F100" i="12"/>
  <c r="G100" i="12"/>
  <c r="M100" i="12" s="1"/>
  <c r="I100" i="12"/>
  <c r="K100" i="12"/>
  <c r="O100" i="12"/>
  <c r="Q100" i="12"/>
  <c r="U100" i="12"/>
  <c r="F103" i="12"/>
  <c r="G103" i="12" s="1"/>
  <c r="I103" i="12"/>
  <c r="I102" i="12" s="1"/>
  <c r="K103" i="12"/>
  <c r="K102" i="12" s="1"/>
  <c r="O103" i="12"/>
  <c r="O102" i="12" s="1"/>
  <c r="Q103" i="12"/>
  <c r="Q102" i="12" s="1"/>
  <c r="U103" i="12"/>
  <c r="U102" i="12" s="1"/>
  <c r="F108" i="12"/>
  <c r="G108" i="12" s="1"/>
  <c r="M108" i="12" s="1"/>
  <c r="I108" i="12"/>
  <c r="K108" i="12"/>
  <c r="O108" i="12"/>
  <c r="Q108" i="12"/>
  <c r="U108" i="12"/>
  <c r="F110" i="12"/>
  <c r="G110" i="12" s="1"/>
  <c r="M110" i="12" s="1"/>
  <c r="I110" i="12"/>
  <c r="K110" i="12"/>
  <c r="O110" i="12"/>
  <c r="Q110" i="12"/>
  <c r="U110" i="12"/>
  <c r="F112" i="12"/>
  <c r="G112" i="12" s="1"/>
  <c r="M112" i="12" s="1"/>
  <c r="I112" i="12"/>
  <c r="K112" i="12"/>
  <c r="O112" i="12"/>
  <c r="Q112" i="12"/>
  <c r="U112" i="12"/>
  <c r="F114" i="12"/>
  <c r="G114" i="12" s="1"/>
  <c r="M114" i="12" s="1"/>
  <c r="I114" i="12"/>
  <c r="K114" i="12"/>
  <c r="O114" i="12"/>
  <c r="Q114" i="12"/>
  <c r="U114" i="12"/>
  <c r="F116" i="12"/>
  <c r="G116" i="12"/>
  <c r="M116" i="12" s="1"/>
  <c r="I116" i="12"/>
  <c r="K116" i="12"/>
  <c r="O116" i="12"/>
  <c r="Q116" i="12"/>
  <c r="U116" i="12"/>
  <c r="F118" i="12"/>
  <c r="G118" i="12"/>
  <c r="M118" i="12" s="1"/>
  <c r="I118" i="12"/>
  <c r="K118" i="12"/>
  <c r="O118" i="12"/>
  <c r="Q118" i="12"/>
  <c r="U118" i="12"/>
  <c r="F120" i="12"/>
  <c r="G120" i="12"/>
  <c r="M120" i="12" s="1"/>
  <c r="I120" i="12"/>
  <c r="K120" i="12"/>
  <c r="O120" i="12"/>
  <c r="Q120" i="12"/>
  <c r="U120" i="12"/>
  <c r="F122" i="12"/>
  <c r="G122" i="12"/>
  <c r="M122" i="12" s="1"/>
  <c r="I122" i="12"/>
  <c r="K122" i="12"/>
  <c r="O122" i="12"/>
  <c r="Q122" i="12"/>
  <c r="U122" i="12"/>
  <c r="F124" i="12"/>
  <c r="G124" i="12"/>
  <c r="M124" i="12" s="1"/>
  <c r="I124" i="12"/>
  <c r="K124" i="12"/>
  <c r="O124" i="12"/>
  <c r="Q124" i="12"/>
  <c r="U124" i="12"/>
  <c r="F127" i="12"/>
  <c r="G127" i="12" s="1"/>
  <c r="I127" i="12"/>
  <c r="I126" i="12" s="1"/>
  <c r="K127" i="12"/>
  <c r="K126" i="12" s="1"/>
  <c r="O127" i="12"/>
  <c r="O126" i="12" s="1"/>
  <c r="Q127" i="12"/>
  <c r="Q126" i="12" s="1"/>
  <c r="U127" i="12"/>
  <c r="U126" i="12" s="1"/>
  <c r="F129" i="12"/>
  <c r="G129" i="12" s="1"/>
  <c r="M129" i="12" s="1"/>
  <c r="I129" i="12"/>
  <c r="K129" i="12"/>
  <c r="O129" i="12"/>
  <c r="Q129" i="12"/>
  <c r="U129" i="12"/>
  <c r="F131" i="12"/>
  <c r="G131" i="12" s="1"/>
  <c r="M131" i="12" s="1"/>
  <c r="I131" i="12"/>
  <c r="K131" i="12"/>
  <c r="O131" i="12"/>
  <c r="Q131" i="12"/>
  <c r="U131" i="12"/>
  <c r="F132" i="12"/>
  <c r="G132" i="12" s="1"/>
  <c r="M132" i="12" s="1"/>
  <c r="I132" i="12"/>
  <c r="K132" i="12"/>
  <c r="O132" i="12"/>
  <c r="Q132" i="12"/>
  <c r="U132" i="12"/>
  <c r="F135" i="12"/>
  <c r="G135" i="12"/>
  <c r="M135" i="12" s="1"/>
  <c r="M134" i="12" s="1"/>
  <c r="I135" i="12"/>
  <c r="I134" i="12" s="1"/>
  <c r="K135" i="12"/>
  <c r="K134" i="12" s="1"/>
  <c r="O135" i="12"/>
  <c r="O134" i="12" s="1"/>
  <c r="Q135" i="12"/>
  <c r="Q134" i="12" s="1"/>
  <c r="U135" i="12"/>
  <c r="U134" i="12" s="1"/>
  <c r="F138" i="12"/>
  <c r="G138" i="12"/>
  <c r="G137" i="12" s="1"/>
  <c r="I138" i="12"/>
  <c r="I137" i="12" s="1"/>
  <c r="K138" i="12"/>
  <c r="K137" i="12" s="1"/>
  <c r="O138" i="12"/>
  <c r="O137" i="12" s="1"/>
  <c r="Q138" i="12"/>
  <c r="Q137" i="12" s="1"/>
  <c r="U138" i="12"/>
  <c r="U137" i="12" s="1"/>
  <c r="F139" i="12"/>
  <c r="G139" i="12"/>
  <c r="M139" i="12" s="1"/>
  <c r="I139" i="12"/>
  <c r="K139" i="12"/>
  <c r="O139" i="12"/>
  <c r="Q139" i="12"/>
  <c r="U139" i="12"/>
  <c r="F140" i="12"/>
  <c r="G140" i="12"/>
  <c r="M140" i="12" s="1"/>
  <c r="I140" i="12"/>
  <c r="K140" i="12"/>
  <c r="O140" i="12"/>
  <c r="Q140" i="12"/>
  <c r="U140" i="12"/>
  <c r="F142" i="12"/>
  <c r="G142" i="12"/>
  <c r="M142" i="12" s="1"/>
  <c r="I142" i="12"/>
  <c r="I141" i="12" s="1"/>
  <c r="K142" i="12"/>
  <c r="K141" i="12" s="1"/>
  <c r="O142" i="12"/>
  <c r="O141" i="12" s="1"/>
  <c r="Q142" i="12"/>
  <c r="Q141" i="12" s="1"/>
  <c r="U142" i="12"/>
  <c r="U141" i="12" s="1"/>
  <c r="F144" i="12"/>
  <c r="G144" i="12"/>
  <c r="M144" i="12" s="1"/>
  <c r="I144" i="12"/>
  <c r="K144" i="12"/>
  <c r="O144" i="12"/>
  <c r="Q144" i="12"/>
  <c r="U144" i="12"/>
  <c r="F146" i="12"/>
  <c r="G146" i="12"/>
  <c r="M146" i="12" s="1"/>
  <c r="I146" i="12"/>
  <c r="K146" i="12"/>
  <c r="O146" i="12"/>
  <c r="Q146" i="12"/>
  <c r="U146" i="12"/>
  <c r="F149" i="12"/>
  <c r="G149" i="12"/>
  <c r="M149" i="12" s="1"/>
  <c r="I149" i="12"/>
  <c r="K149" i="12"/>
  <c r="O149" i="12"/>
  <c r="Q149" i="12"/>
  <c r="U149" i="12"/>
  <c r="F150" i="12"/>
  <c r="G150" i="12"/>
  <c r="M150" i="12" s="1"/>
  <c r="I150" i="12"/>
  <c r="K150" i="12"/>
  <c r="O150" i="12"/>
  <c r="Q150" i="12"/>
  <c r="U150" i="12"/>
  <c r="F152" i="12"/>
  <c r="G152" i="12" s="1"/>
  <c r="I152" i="12"/>
  <c r="I151" i="12" s="1"/>
  <c r="K152" i="12"/>
  <c r="K151" i="12" s="1"/>
  <c r="O152" i="12"/>
  <c r="O151" i="12" s="1"/>
  <c r="Q152" i="12"/>
  <c r="Q151" i="12" s="1"/>
  <c r="U152" i="12"/>
  <c r="U151" i="12" s="1"/>
  <c r="F154" i="12"/>
  <c r="G154" i="12" s="1"/>
  <c r="M154" i="12" s="1"/>
  <c r="I154" i="12"/>
  <c r="K154" i="12"/>
  <c r="O154" i="12"/>
  <c r="Q154" i="12"/>
  <c r="U154" i="12"/>
  <c r="F156" i="12"/>
  <c r="G156" i="12" s="1"/>
  <c r="M156" i="12" s="1"/>
  <c r="I156" i="12"/>
  <c r="K156" i="12"/>
  <c r="O156" i="12"/>
  <c r="Q156" i="12"/>
  <c r="U156" i="12"/>
  <c r="F157" i="12"/>
  <c r="G157" i="12" s="1"/>
  <c r="M157" i="12" s="1"/>
  <c r="I157" i="12"/>
  <c r="K157" i="12"/>
  <c r="O157" i="12"/>
  <c r="Q157" i="12"/>
  <c r="U157" i="12"/>
  <c r="F158" i="12"/>
  <c r="G158" i="12" s="1"/>
  <c r="M158" i="12" s="1"/>
  <c r="I158" i="12"/>
  <c r="K158" i="12"/>
  <c r="O158" i="12"/>
  <c r="Q158" i="12"/>
  <c r="U158" i="12"/>
  <c r="F160" i="12"/>
  <c r="G160" i="12" s="1"/>
  <c r="M160" i="12" s="1"/>
  <c r="I160" i="12"/>
  <c r="K160" i="12"/>
  <c r="O160" i="12"/>
  <c r="Q160" i="12"/>
  <c r="U160" i="12"/>
  <c r="F162" i="12"/>
  <c r="G162" i="12" s="1"/>
  <c r="M162" i="12" s="1"/>
  <c r="I162" i="12"/>
  <c r="K162" i="12"/>
  <c r="O162" i="12"/>
  <c r="Q162" i="12"/>
  <c r="U162" i="12"/>
  <c r="F163" i="12"/>
  <c r="G163" i="12" s="1"/>
  <c r="M163" i="12" s="1"/>
  <c r="I163" i="12"/>
  <c r="K163" i="12"/>
  <c r="O163" i="12"/>
  <c r="Q163" i="12"/>
  <c r="U163" i="12"/>
  <c r="F165" i="12"/>
  <c r="G165" i="12" s="1"/>
  <c r="M165" i="12" s="1"/>
  <c r="I165" i="12"/>
  <c r="K165" i="12"/>
  <c r="O165" i="12"/>
  <c r="Q165" i="12"/>
  <c r="U165" i="12"/>
  <c r="F167" i="12"/>
  <c r="G167" i="12" s="1"/>
  <c r="M167" i="12" s="1"/>
  <c r="I167" i="12"/>
  <c r="K167" i="12"/>
  <c r="O167" i="12"/>
  <c r="Q167" i="12"/>
  <c r="U167" i="12"/>
  <c r="F169" i="12"/>
  <c r="G169" i="12"/>
  <c r="M169" i="12" s="1"/>
  <c r="I169" i="12"/>
  <c r="I168" i="12" s="1"/>
  <c r="K169" i="12"/>
  <c r="K168" i="12" s="1"/>
  <c r="O169" i="12"/>
  <c r="O168" i="12" s="1"/>
  <c r="Q169" i="12"/>
  <c r="Q168" i="12" s="1"/>
  <c r="U169" i="12"/>
  <c r="U168" i="12" s="1"/>
  <c r="F172" i="12"/>
  <c r="G172" i="12"/>
  <c r="M172" i="12" s="1"/>
  <c r="I172" i="12"/>
  <c r="K172" i="12"/>
  <c r="O172" i="12"/>
  <c r="Q172" i="12"/>
  <c r="U172" i="12"/>
  <c r="F176" i="12"/>
  <c r="G176" i="12"/>
  <c r="M176" i="12" s="1"/>
  <c r="I176" i="12"/>
  <c r="K176" i="12"/>
  <c r="O176" i="12"/>
  <c r="Q176" i="12"/>
  <c r="U176" i="12"/>
  <c r="F177" i="12"/>
  <c r="G177" i="12"/>
  <c r="M177" i="12" s="1"/>
  <c r="I177" i="12"/>
  <c r="K177" i="12"/>
  <c r="O177" i="12"/>
  <c r="Q177" i="12"/>
  <c r="U177" i="12"/>
  <c r="F178" i="12"/>
  <c r="G178" i="12"/>
  <c r="M178" i="12" s="1"/>
  <c r="I178" i="12"/>
  <c r="K178" i="12"/>
  <c r="O178" i="12"/>
  <c r="Q178" i="12"/>
  <c r="U178" i="12"/>
  <c r="F180" i="12"/>
  <c r="G180" i="12"/>
  <c r="G179" i="12" s="1"/>
  <c r="I180" i="12"/>
  <c r="I179" i="12" s="1"/>
  <c r="K180" i="12"/>
  <c r="K179" i="12" s="1"/>
  <c r="O180" i="12"/>
  <c r="O179" i="12" s="1"/>
  <c r="Q180" i="12"/>
  <c r="Q179" i="12" s="1"/>
  <c r="U180" i="12"/>
  <c r="U179" i="12" s="1"/>
  <c r="F182" i="12"/>
  <c r="G182" i="12"/>
  <c r="M182" i="12" s="1"/>
  <c r="I182" i="12"/>
  <c r="K182" i="12"/>
  <c r="O182" i="12"/>
  <c r="Q182" i="12"/>
  <c r="U182" i="12"/>
  <c r="F184" i="12"/>
  <c r="G184" i="12"/>
  <c r="M184" i="12" s="1"/>
  <c r="I184" i="12"/>
  <c r="K184" i="12"/>
  <c r="O184" i="12"/>
  <c r="Q184" i="12"/>
  <c r="U184" i="12"/>
  <c r="F186" i="12"/>
  <c r="G186" i="12"/>
  <c r="M186" i="12" s="1"/>
  <c r="I186" i="12"/>
  <c r="K186" i="12"/>
  <c r="O186" i="12"/>
  <c r="Q186" i="12"/>
  <c r="U186" i="12"/>
  <c r="F188" i="12"/>
  <c r="G188" i="12"/>
  <c r="M188" i="12" s="1"/>
  <c r="I188" i="12"/>
  <c r="K188" i="12"/>
  <c r="O188" i="12"/>
  <c r="Q188" i="12"/>
  <c r="U188" i="12"/>
  <c r="F190" i="12"/>
  <c r="G190" i="12"/>
  <c r="M190" i="12" s="1"/>
  <c r="I190" i="12"/>
  <c r="K190" i="12"/>
  <c r="O190" i="12"/>
  <c r="Q190" i="12"/>
  <c r="U190" i="12"/>
  <c r="F192" i="12"/>
  <c r="G192" i="12"/>
  <c r="M192" i="12" s="1"/>
  <c r="I192" i="12"/>
  <c r="K192" i="12"/>
  <c r="O192" i="12"/>
  <c r="Q192" i="12"/>
  <c r="U192" i="12"/>
  <c r="F199" i="12"/>
  <c r="G199" i="12"/>
  <c r="M199" i="12" s="1"/>
  <c r="I199" i="12"/>
  <c r="K199" i="12"/>
  <c r="O199" i="12"/>
  <c r="Q199" i="12"/>
  <c r="U199" i="12"/>
  <c r="F201" i="12"/>
  <c r="G201" i="12" s="1"/>
  <c r="I201" i="12"/>
  <c r="I200" i="12" s="1"/>
  <c r="K201" i="12"/>
  <c r="K200" i="12" s="1"/>
  <c r="O201" i="12"/>
  <c r="O200" i="12" s="1"/>
  <c r="Q201" i="12"/>
  <c r="Q200" i="12" s="1"/>
  <c r="U201" i="12"/>
  <c r="U200" i="12" s="1"/>
  <c r="F204" i="12"/>
  <c r="G204" i="12" s="1"/>
  <c r="M204" i="12" s="1"/>
  <c r="I204" i="12"/>
  <c r="K204" i="12"/>
  <c r="O204" i="12"/>
  <c r="Q204" i="12"/>
  <c r="U204" i="12"/>
  <c r="F206" i="12"/>
  <c r="G206" i="12" s="1"/>
  <c r="I206" i="12"/>
  <c r="I205" i="12" s="1"/>
  <c r="K206" i="12"/>
  <c r="K205" i="12" s="1"/>
  <c r="O206" i="12"/>
  <c r="O205" i="12" s="1"/>
  <c r="Q206" i="12"/>
  <c r="Q205" i="12" s="1"/>
  <c r="U206" i="12"/>
  <c r="U205" i="12" s="1"/>
  <c r="F209" i="12"/>
  <c r="G209" i="12"/>
  <c r="M209" i="12" s="1"/>
  <c r="I209" i="12"/>
  <c r="K209" i="12"/>
  <c r="O209" i="12"/>
  <c r="Q209" i="12"/>
  <c r="U209" i="12"/>
  <c r="F213" i="12"/>
  <c r="G213" i="12"/>
  <c r="M213" i="12" s="1"/>
  <c r="I213" i="12"/>
  <c r="I212" i="12" s="1"/>
  <c r="K213" i="12"/>
  <c r="K212" i="12" s="1"/>
  <c r="O213" i="12"/>
  <c r="O212" i="12" s="1"/>
  <c r="Q213" i="12"/>
  <c r="Q212" i="12" s="1"/>
  <c r="U213" i="12"/>
  <c r="U212" i="12" s="1"/>
  <c r="F217" i="12"/>
  <c r="G217" i="12"/>
  <c r="M217" i="12" s="1"/>
  <c r="I217" i="12"/>
  <c r="K217" i="12"/>
  <c r="O217" i="12"/>
  <c r="Q217" i="12"/>
  <c r="U217" i="12"/>
  <c r="F219" i="12"/>
  <c r="G219" i="12"/>
  <c r="G218" i="12" s="1"/>
  <c r="I219" i="12"/>
  <c r="I218" i="12" s="1"/>
  <c r="K219" i="12"/>
  <c r="O219" i="12"/>
  <c r="O218" i="12" s="1"/>
  <c r="Q219" i="12"/>
  <c r="U219" i="12"/>
  <c r="U218" i="12" s="1"/>
  <c r="F220" i="12"/>
  <c r="G220" i="12"/>
  <c r="M220" i="12" s="1"/>
  <c r="I220" i="12"/>
  <c r="K220" i="12"/>
  <c r="O220" i="12"/>
  <c r="Q220" i="12"/>
  <c r="U220" i="12"/>
  <c r="F221" i="12"/>
  <c r="G221" i="12"/>
  <c r="M221" i="12" s="1"/>
  <c r="I221" i="12"/>
  <c r="K221" i="12"/>
  <c r="O221" i="12"/>
  <c r="Q221" i="12"/>
  <c r="U221" i="12"/>
  <c r="F223" i="12"/>
  <c r="G223" i="12"/>
  <c r="M223" i="12" s="1"/>
  <c r="I223" i="12"/>
  <c r="K223" i="12"/>
  <c r="O223" i="12"/>
  <c r="Q223" i="12"/>
  <c r="U223" i="12"/>
  <c r="F226" i="12"/>
  <c r="G226" i="12" s="1"/>
  <c r="I226" i="12"/>
  <c r="K226" i="12"/>
  <c r="K225" i="12" s="1"/>
  <c r="M226" i="12"/>
  <c r="O226" i="12"/>
  <c r="Q226" i="12"/>
  <c r="U226" i="12"/>
  <c r="F227" i="12"/>
  <c r="G227" i="12" s="1"/>
  <c r="M227" i="12" s="1"/>
  <c r="I227" i="12"/>
  <c r="K227" i="12"/>
  <c r="O227" i="12"/>
  <c r="Q227" i="12"/>
  <c r="U227" i="12"/>
  <c r="F228" i="12"/>
  <c r="G228" i="12" s="1"/>
  <c r="M228" i="12" s="1"/>
  <c r="I228" i="12"/>
  <c r="K228" i="12"/>
  <c r="O228" i="12"/>
  <c r="Q228" i="12"/>
  <c r="U228" i="12"/>
  <c r="F230" i="12"/>
  <c r="G230" i="12" s="1"/>
  <c r="M230" i="12" s="1"/>
  <c r="I230" i="12"/>
  <c r="K230" i="12"/>
  <c r="O230" i="12"/>
  <c r="Q230" i="12"/>
  <c r="U230" i="12"/>
  <c r="U225" i="12" s="1"/>
  <c r="F233" i="12"/>
  <c r="G233" i="12" s="1"/>
  <c r="I233" i="12"/>
  <c r="K233" i="12"/>
  <c r="M233" i="12"/>
  <c r="O233" i="12"/>
  <c r="Q233" i="12"/>
  <c r="U233" i="12"/>
  <c r="F234" i="12"/>
  <c r="G234" i="12" s="1"/>
  <c r="M234" i="12" s="1"/>
  <c r="I234" i="12"/>
  <c r="K234" i="12"/>
  <c r="O234" i="12"/>
  <c r="Q234" i="12"/>
  <c r="U234" i="12"/>
  <c r="F235" i="12"/>
  <c r="G235" i="12" s="1"/>
  <c r="M235" i="12" s="1"/>
  <c r="I235" i="12"/>
  <c r="K235" i="12"/>
  <c r="O235" i="12"/>
  <c r="Q235" i="12"/>
  <c r="U235" i="12"/>
  <c r="F236" i="12"/>
  <c r="G236" i="12"/>
  <c r="M236" i="12" s="1"/>
  <c r="I236" i="12"/>
  <c r="K236" i="12"/>
  <c r="O236" i="12"/>
  <c r="Q236" i="12"/>
  <c r="U236" i="12"/>
  <c r="G237" i="12"/>
  <c r="F238" i="12"/>
  <c r="G238" i="12"/>
  <c r="M238" i="12" s="1"/>
  <c r="I238" i="12"/>
  <c r="I237" i="12" s="1"/>
  <c r="K238" i="12"/>
  <c r="K237" i="12" s="1"/>
  <c r="O238" i="12"/>
  <c r="O237" i="12" s="1"/>
  <c r="Q238" i="12"/>
  <c r="Q237" i="12" s="1"/>
  <c r="U238" i="12"/>
  <c r="U237" i="12" s="1"/>
  <c r="F239" i="12"/>
  <c r="G239" i="12"/>
  <c r="M239" i="12" s="1"/>
  <c r="I239" i="12"/>
  <c r="K239" i="12"/>
  <c r="O239" i="12"/>
  <c r="Q239" i="12"/>
  <c r="U239" i="12"/>
  <c r="F240" i="12"/>
  <c r="G240" i="12"/>
  <c r="M240" i="12" s="1"/>
  <c r="I240" i="12"/>
  <c r="K240" i="12"/>
  <c r="O240" i="12"/>
  <c r="Q240" i="12"/>
  <c r="U240" i="12"/>
  <c r="F241" i="12"/>
  <c r="G241" i="12"/>
  <c r="M241" i="12" s="1"/>
  <c r="I241" i="12"/>
  <c r="K241" i="12"/>
  <c r="O241" i="12"/>
  <c r="Q241" i="12"/>
  <c r="U241" i="12"/>
  <c r="F243" i="12"/>
  <c r="G243" i="12"/>
  <c r="M243" i="12" s="1"/>
  <c r="I243" i="12"/>
  <c r="K243" i="12"/>
  <c r="O243" i="12"/>
  <c r="Q243" i="12"/>
  <c r="U243" i="12"/>
  <c r="F244" i="12"/>
  <c r="G244" i="12"/>
  <c r="M244" i="12" s="1"/>
  <c r="I244" i="12"/>
  <c r="K244" i="12"/>
  <c r="O244" i="12"/>
  <c r="Q244" i="12"/>
  <c r="U244" i="12"/>
  <c r="F246" i="12"/>
  <c r="G246" i="12"/>
  <c r="M246" i="12" s="1"/>
  <c r="I246" i="12"/>
  <c r="K246" i="12"/>
  <c r="O246" i="12"/>
  <c r="Q246" i="12"/>
  <c r="U246" i="12"/>
  <c r="F247" i="12"/>
  <c r="G247" i="12"/>
  <c r="M247" i="12" s="1"/>
  <c r="I247" i="12"/>
  <c r="K247" i="12"/>
  <c r="O247" i="12"/>
  <c r="Q247" i="12"/>
  <c r="U247" i="12"/>
  <c r="F249" i="12"/>
  <c r="G249" i="12"/>
  <c r="M249" i="12" s="1"/>
  <c r="I249" i="12"/>
  <c r="K249" i="12"/>
  <c r="O249" i="12"/>
  <c r="Q249" i="12"/>
  <c r="U249" i="12"/>
  <c r="F250" i="12"/>
  <c r="G250" i="12"/>
  <c r="M250" i="12" s="1"/>
  <c r="I250" i="12"/>
  <c r="K250" i="12"/>
  <c r="O250" i="12"/>
  <c r="Q250" i="12"/>
  <c r="U250" i="12"/>
  <c r="F251" i="12"/>
  <c r="G251" i="12"/>
  <c r="M251" i="12" s="1"/>
  <c r="I251" i="12"/>
  <c r="K251" i="12"/>
  <c r="O251" i="12"/>
  <c r="Q251" i="12"/>
  <c r="U251" i="12"/>
  <c r="F253" i="12"/>
  <c r="G253" i="12"/>
  <c r="M253" i="12" s="1"/>
  <c r="I253" i="12"/>
  <c r="K253" i="12"/>
  <c r="O253" i="12"/>
  <c r="Q253" i="12"/>
  <c r="U253" i="12"/>
  <c r="F254" i="12"/>
  <c r="G254" i="12"/>
  <c r="M254" i="12" s="1"/>
  <c r="I254" i="12"/>
  <c r="K254" i="12"/>
  <c r="O254" i="12"/>
  <c r="Q254" i="12"/>
  <c r="U254" i="12"/>
  <c r="F257" i="12"/>
  <c r="G257" i="12"/>
  <c r="M257" i="12" s="1"/>
  <c r="I257" i="12"/>
  <c r="K257" i="12"/>
  <c r="O257" i="12"/>
  <c r="Q257" i="12"/>
  <c r="U257" i="12"/>
  <c r="F260" i="12"/>
  <c r="G260" i="12"/>
  <c r="M260" i="12" s="1"/>
  <c r="I260" i="12"/>
  <c r="K260" i="12"/>
  <c r="O260" i="12"/>
  <c r="Q260" i="12"/>
  <c r="U260" i="12"/>
  <c r="I20" i="1"/>
  <c r="I19" i="1"/>
  <c r="I18" i="1"/>
  <c r="I17" i="1"/>
  <c r="I16" i="1"/>
  <c r="I100" i="1"/>
  <c r="AZ71" i="1"/>
  <c r="AZ69" i="1"/>
  <c r="AZ67" i="1"/>
  <c r="AZ65" i="1"/>
  <c r="AZ63" i="1"/>
  <c r="AZ61" i="1"/>
  <c r="AZ59" i="1"/>
  <c r="AZ57" i="1"/>
  <c r="AZ55" i="1"/>
  <c r="AZ53" i="1"/>
  <c r="AZ51" i="1"/>
  <c r="AZ49" i="1"/>
  <c r="AZ47" i="1"/>
  <c r="AZ45" i="1"/>
  <c r="AZ43" i="1"/>
  <c r="G27" i="1"/>
  <c r="F40" i="1"/>
  <c r="G40" i="1"/>
  <c r="G25" i="1" s="1"/>
  <c r="G26" i="1" s="1"/>
  <c r="J28" i="1"/>
  <c r="J26" i="1"/>
  <c r="G38" i="1"/>
  <c r="F38" i="1"/>
  <c r="H32" i="1"/>
  <c r="J23" i="1"/>
  <c r="J24" i="1"/>
  <c r="J25" i="1"/>
  <c r="J27" i="1"/>
  <c r="E24" i="1"/>
  <c r="E26" i="1"/>
  <c r="G28" i="1" l="1"/>
  <c r="G23" i="1"/>
  <c r="M225" i="12"/>
  <c r="M237" i="12"/>
  <c r="O225" i="12"/>
  <c r="G225" i="12"/>
  <c r="K218" i="12"/>
  <c r="M212" i="12"/>
  <c r="M168" i="12"/>
  <c r="M127" i="12"/>
  <c r="M126" i="12" s="1"/>
  <c r="G126" i="12"/>
  <c r="M40" i="12"/>
  <c r="M152" i="12"/>
  <c r="M151" i="12" s="1"/>
  <c r="G151" i="12"/>
  <c r="M103" i="12"/>
  <c r="M102" i="12" s="1"/>
  <c r="G102" i="12"/>
  <c r="M84" i="12"/>
  <c r="M83" i="12" s="1"/>
  <c r="G83" i="12"/>
  <c r="Q218" i="12"/>
  <c r="M206" i="12"/>
  <c r="M205" i="12" s="1"/>
  <c r="G205" i="12"/>
  <c r="M201" i="12"/>
  <c r="M200" i="12" s="1"/>
  <c r="G200" i="12"/>
  <c r="M86" i="12"/>
  <c r="Q225" i="12"/>
  <c r="I225" i="12"/>
  <c r="M141" i="12"/>
  <c r="M82" i="12"/>
  <c r="M81" i="12" s="1"/>
  <c r="G81" i="12"/>
  <c r="M29" i="12"/>
  <c r="M28" i="12" s="1"/>
  <c r="G28" i="12"/>
  <c r="M219" i="12"/>
  <c r="M218" i="12" s="1"/>
  <c r="M180" i="12"/>
  <c r="M179" i="12" s="1"/>
  <c r="G141" i="12"/>
  <c r="M138" i="12"/>
  <c r="M137" i="12" s="1"/>
  <c r="M97" i="12"/>
  <c r="M96" i="12" s="1"/>
  <c r="M65" i="12"/>
  <c r="M64" i="12" s="1"/>
  <c r="M9" i="12"/>
  <c r="M8" i="12" s="1"/>
  <c r="G34" i="12"/>
  <c r="G212" i="12"/>
  <c r="G168" i="12"/>
  <c r="G134" i="12"/>
  <c r="G86" i="12"/>
  <c r="G40" i="12"/>
  <c r="I21" i="1"/>
  <c r="H40" i="1"/>
  <c r="G24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<sst xmlns="http://schemas.openxmlformats.org/spreadsheetml/2006/main" count="977" uniqueCount="484">
  <si>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</si>
  <si>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</si>
  <si>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</si>
  <si>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</si>
  <si>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</si>
  <si>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</si>
  <si>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</si>
  <si>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</si>
  <si>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</si>
  <si>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</si>
  <si>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</si>
  <si>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</si>
  <si>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</si>
  <si>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</si>
  <si>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</si>
  <si>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</si>
  <si>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</si>
  <si>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</si>
  <si>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</si>
  <si>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</si>
  <si>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</si>
  <si>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</si>
  <si>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</si>
  <si>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</si>
  <si>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</si>
  <si>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</si>
  <si>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</si>
  <si>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</si>
  <si>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</si>
  <si>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</si>
  <si>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</si>
  <si>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</si>
  <si>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</si>
  <si>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</si>
  <si>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</si>
  <si>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</si>
  <si>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</si>
  <si>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</si>
  <si>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</si>
  <si>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</si>
  <si>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</si>
  <si>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</si>
  <si>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</si>
  <si>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</si>
  <si>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</si>
  <si>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2023_0011-MŠ Štěpánov VM – stavební úpravy 2.NP pavilonu B</t>
  </si>
  <si>
    <t>Rozpočet</t>
  </si>
  <si>
    <t>Celkem za stavbu</t>
  </si>
  <si>
    <t>CZK</t>
  </si>
  <si>
    <t xml:space="preserve">Popis rozpočtu:  - </t>
  </si>
  <si>
    <t>Předmětem díla je rovněž:</t>
  </si>
  <si>
    <t>-          vybudování, zprovoznění, vlastní provoz, údržba, likvidace a vyklizení zařízení staveniště;</t>
  </si>
  <si>
    <t>-          zajištění potřebných prostor a ploch pro skladování, vedení stavby a umístění kontejnerů pro stavební odpad – toto umístění musí být odsouhlaseno ředitelem školy;</t>
  </si>
  <si>
    <t>-          zabezpečení bezpečnosti a hygieny práce;</t>
  </si>
  <si>
    <t>-          opatření k ochraně životního prostředí – k použitým výrobkům a materiálům zhotovitel doloží atesty o nezávadnosti pro zdraví a životní prostředí;</t>
  </si>
  <si>
    <t>-          zajištění všech nutných zkoušek;</t>
  </si>
  <si>
    <t>-          likvidace odpadů včetně poplatků a dokladů;</t>
  </si>
  <si>
    <t>-          spotřeba médií (např. energií, vody) – bude sledováno a v případě požadavku školky zaplatí dodavatel;</t>
  </si>
  <si>
    <t>-          uvedení všech povrchů dotčených prováděním díla do původního stavu, pokud není projektem určeno jinak;</t>
  </si>
  <si>
    <t>-          vyhotovení dílenské/výrobní/ dokumentace, tam kde je potřeba;</t>
  </si>
  <si>
    <t>-          pokud dojde činností zhotovitele k poškození stávajících konstrukcí nebo prvků, je zhotovitel povinen na vlastní náklady uvést poškozené konstrukce a prvky do stávajícího stavu;</t>
  </si>
  <si>
    <t>-          úklid staveniště před protokolárním předáním a převzetím díla;</t>
  </si>
  <si>
    <t>-          stavební práce musí probíhat v součinnosti s aktuálním provozem školky (předpokládá se přednostní využití prázdninových měsíců), přitom je nutné dodržovat domluvené podmínky. Podmínky bude určovat ředitelka školky na základě aktuálního provozu školky;</t>
  </si>
  <si>
    <t>-          příprava a doložení dokladů nezbytných k předání a převzetí díla, včetně certifikátů a prohlášení o shodě použitých materiálů a výrobků, dokladu o řádném provedení stavby dle schválené projektové dokumentace;</t>
  </si>
  <si>
    <t>-          předání díla proběhne na základě „Předávacího protokolu“, který podepíšou účastnící stavby a kde se uvedou všechny případné závady, nedodělky a připomínky. Převzít dílo lze pouze v případě, že uvedené nedostatky jsou nepodstatného charakteru a nebrání bezpečnému užívání a provozování díla</t>
  </si>
  <si>
    <t>Rekapitulace dílů</t>
  </si>
  <si>
    <t>Typ dílu</t>
  </si>
  <si>
    <t>31</t>
  </si>
  <si>
    <t>Zdi podpěrné a volné</t>
  </si>
  <si>
    <t>34</t>
  </si>
  <si>
    <t>Stěny a příčky</t>
  </si>
  <si>
    <t>60</t>
  </si>
  <si>
    <t>Úpravy povrchů, omítky</t>
  </si>
  <si>
    <t>61</t>
  </si>
  <si>
    <t>Upravy povrchů vnitřní</t>
  </si>
  <si>
    <t>62</t>
  </si>
  <si>
    <t>Upravy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</si>
  <si>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</si>
  <si>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</si>
  <si>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</si>
  <si>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</si>
  <si>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</si>
  <si>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</si>
  <si>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</si>
  <si>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</si>
  <si>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</si>
  <si>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</si>
  <si>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</si>
  <si>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</si>
  <si>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713</t>
  </si>
  <si>
    <t>Izolace tepelné</t>
  </si>
  <si>
    <t>730</t>
  </si>
  <si>
    <t>Ústřední vytápění</t>
  </si>
  <si>
    <t>764</t>
  </si>
  <si>
    <t>Konstrukce klempířské</t>
  </si>
  <si>
    <t>766</t>
  </si>
  <si>
    <t>Konstrukce truhlářské</t>
  </si>
  <si>
    <t>767</t>
  </si>
  <si>
    <t>Konstrukce zámečnické</t>
  </si>
  <si>
    <t>776</t>
  </si>
  <si>
    <t>Podlahy povlakové</t>
  </si>
  <si>
    <t>783</t>
  </si>
  <si>
    <t>Nátěry</t>
  </si>
  <si>
    <t>784</t>
  </si>
  <si>
    <t>Malby</t>
  </si>
  <si>
    <t>786</t>
  </si>
  <si>
    <t>Čalounické úpravy</t>
  </si>
  <si>
    <t>D96</t>
  </si>
  <si>
    <t>Přesuny sutí a vybouraných hmot</t>
  </si>
  <si>
    <t>M65</t>
  </si>
  <si>
    <t>Elektroinstalace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</si>
  <si>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</si>
  <si>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</si>
  <si>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</si>
  <si>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</si>
  <si>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</si>
  <si>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</si>
  <si>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</si>
  <si>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</si>
  <si>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</si>
  <si>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</si>
  <si>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</si>
  <si>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</si>
  <si>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</si>
  <si>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</si>
  <si>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</si>
  <si>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</si>
  <si>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</si>
  <si>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</si>
  <si>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</si>
  <si>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</si>
  <si>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</si>
  <si>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</si>
  <si>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</si>
  <si>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</si>
  <si>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</si>
  <si>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</si>
  <si>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</si>
  <si>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</si>
  <si>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</si>
  <si>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317168128R00</t>
  </si>
  <si>
    <t>Překlad plochý 145x71x2750 mm</t>
  </si>
  <si>
    <t>kus</t>
  </si>
  <si>
    <t>POL1_0</t>
  </si>
  <si>
    <t>překld v dozdívce příčky nad posuvnými dveřmi:1,00</t>
  </si>
  <si>
    <t>VV</t>
  </si>
  <si>
    <t>317168135R00</t>
  </si>
  <si>
    <t>Překlad vysoký 70x238x2250 mm</t>
  </si>
  <si>
    <t>překlady nad dveře:6,00</t>
  </si>
  <si>
    <t>317168133R00</t>
  </si>
  <si>
    <t>Překlad vysoký 70x238x1750 mm</t>
  </si>
  <si>
    <t>překlady nad okna:9,00</t>
  </si>
  <si>
    <t>317238121R00</t>
  </si>
  <si>
    <t>Nadezdívka překladů š. 140 mm na MVC 5</t>
  </si>
  <si>
    <t>m</t>
  </si>
  <si>
    <t>317238141R00</t>
  </si>
  <si>
    <t>Nadezdívka překladů š. 300 mm na MVC 5</t>
  </si>
  <si>
    <t>2,25*2</t>
  </si>
  <si>
    <t>1,75*3</t>
  </si>
  <si>
    <t>311230052RAB</t>
  </si>
  <si>
    <t>Zdivo nosné, tloušťka 30 cm, cihla pero + drážka 300 x 247 x 238 mm, P 10</t>
  </si>
  <si>
    <t>m3</t>
  </si>
  <si>
    <t>POL2_0</t>
  </si>
  <si>
    <t>12,00*3,00*0,30</t>
  </si>
  <si>
    <t>zdivo pro navázání v kapsách:1,80*3,00*0,30</t>
  </si>
  <si>
    <t>odpočet otvorů:-1,50*1,70*0,30*3</t>
  </si>
  <si>
    <t>-1,80*2,40*0,30*2</t>
  </si>
  <si>
    <t>317944313RT6</t>
  </si>
  <si>
    <t>Válcované nosníky č.14-22 do připravených otvorů, včetně dodávky profilu  I č.22</t>
  </si>
  <si>
    <t>t</t>
  </si>
  <si>
    <t>nosníky na průvlak 2x I220:(5,50*2*31,10)/1000</t>
  </si>
  <si>
    <t>317944315RT5</t>
  </si>
  <si>
    <t>Válcované nosníky nad č.24 do připravených otvorů, včetně dodávky profilu I č. 26</t>
  </si>
  <si>
    <t>nosníky na průvlak 2x I260:(6,60*2*41,90)/1000</t>
  </si>
  <si>
    <t>342248114R00</t>
  </si>
  <si>
    <t>Příčky POROTHERM 14 P+D na MVC 5, tl. 140 mm</t>
  </si>
  <si>
    <t>m2</t>
  </si>
  <si>
    <t>dozdívka příčky pro osazení posuvných dveří mězi m.č. 2.02 a 2.03:4,40*2,98</t>
  </si>
  <si>
    <t>-2,05-2,02</t>
  </si>
  <si>
    <t>346244382RT2</t>
  </si>
  <si>
    <t>Plentování ocelových nosníků výšky 20 - 30 cm, s použitím suché maltové směsi</t>
  </si>
  <si>
    <t>0,38*0,30*4</t>
  </si>
  <si>
    <t>601021143R00</t>
  </si>
  <si>
    <t>Štuk na stropech štukový, ručně</t>
  </si>
  <si>
    <t>strop v m.č. 2.02:101,95</t>
  </si>
  <si>
    <t>strop v m.č. 2.03:56,17</t>
  </si>
  <si>
    <t>602011174R00</t>
  </si>
  <si>
    <t>Štuk na stěnách, tl. 3 mm, ručně</t>
  </si>
  <si>
    <t>(1,11+0,55+1,11)*2,98</t>
  </si>
  <si>
    <t>611481211RT2</t>
  </si>
  <si>
    <t xml:space="preserve">Montáž výztužné sítě (perlinky) do stěrky-stropy, včetně výztužné sítě a stěrkového tmelu </t>
  </si>
  <si>
    <t>612409991R00</t>
  </si>
  <si>
    <t>Začištění omítek kolem oken,dveří apod.</t>
  </si>
  <si>
    <t>(1,50+1,70+1,50)*3</t>
  </si>
  <si>
    <t>(2,35+1,70+2,35)*2</t>
  </si>
  <si>
    <t>(2,00+2,02+2,02)*2</t>
  </si>
  <si>
    <t>612421331R00</t>
  </si>
  <si>
    <t>Oprava vápen.omítek stěn do 30 % pl. - štukových</t>
  </si>
  <si>
    <t>opracva stávajících omítek dotčená bouráním:(2,35+2,35+1,25+1,25)*2,98</t>
  </si>
  <si>
    <t>(1,20+5,50+0,88)*2,98</t>
  </si>
  <si>
    <t>0,27*4*2,98</t>
  </si>
  <si>
    <t>2,40*2*2,98</t>
  </si>
  <si>
    <t>612421637R00</t>
  </si>
  <si>
    <t>Omítka vnitřní zdiva, MVC, štuková</t>
  </si>
  <si>
    <t>4,40*1,98</t>
  </si>
  <si>
    <t>-2,02*2</t>
  </si>
  <si>
    <t>1,20*2*2,98</t>
  </si>
  <si>
    <t>12,00*2,98</t>
  </si>
  <si>
    <t>-1,70*1,50*3</t>
  </si>
  <si>
    <t>-1,70*2,35*2</t>
  </si>
  <si>
    <t>omítka ostění:(1,70+1,50+1,70)*0,25*3</t>
  </si>
  <si>
    <t>(2,40+1,80+2,40)*0,25*2</t>
  </si>
  <si>
    <t>612481211RT2</t>
  </si>
  <si>
    <t>Montáž výztužné sítě(perlinky)do stěrky-vnit.stěny, včetně výztužné sítě a stěrkového tmelu</t>
  </si>
  <si>
    <t>622311134RU4</t>
  </si>
  <si>
    <t xml:space="preserve">Zateplovací systém Baumit, fasáda, EPS F tl.140 mm, s omítkou, izolant na lepidlo </t>
  </si>
  <si>
    <t>12,00*2,66</t>
  </si>
  <si>
    <t>-1,50*1,70*3</t>
  </si>
  <si>
    <t>-1,80*2,40*2</t>
  </si>
  <si>
    <t>622311152RT3</t>
  </si>
  <si>
    <t xml:space="preserve">Zateplovací systém Baumit, ostění, EPS F tl. 20 mm, s omítkou silikonovou, izolant na lepidlo </t>
  </si>
  <si>
    <t>ostění oken:(1,50+1,70+1,50)*0,15*3</t>
  </si>
  <si>
    <t>ostění dveří:(2,40+1,80+2,40)*0,15*2</t>
  </si>
  <si>
    <t>622311160R00</t>
  </si>
  <si>
    <t>KZS Baumit, výztužná stěrka na parapet z EPS, XPS</t>
  </si>
  <si>
    <t>zateplení parapetů oken:1,70*0,15*3</t>
  </si>
  <si>
    <t>622325134RT3</t>
  </si>
  <si>
    <t>Zateplovací systém Cemix,fasáda, EPS F tl. 140 mm, s omítkou silikonovou NRB, zrno 2 mm</t>
  </si>
  <si>
    <t>12,02*2,66</t>
  </si>
  <si>
    <t>622325152RT3</t>
  </si>
  <si>
    <t>Zateplovací systém Cemix, ostění, EPS F tl. 20 mm, s omítkou silikonovou NRB, zrno 2 mm</t>
  </si>
  <si>
    <t>zateplovací systém ostění a nadpraží:(1,50+1,70+1,50)*0,20*3</t>
  </si>
  <si>
    <t>(2,40+1,80+2,40)*0,20*2</t>
  </si>
  <si>
    <t>632412150R00</t>
  </si>
  <si>
    <t>Potěr ze SMS, ruční zpracování, tl. 50 mm</t>
  </si>
  <si>
    <t>642941121RT5</t>
  </si>
  <si>
    <t>Pouzdro pro posuvné dveře protilehlé, do zdiva, protilehlé pouzdro 2050/1970 mm</t>
  </si>
  <si>
    <t>pouzdro pro posuvné dveře mezi m.č. 2.02 a 2.03:1,00</t>
  </si>
  <si>
    <t>941941031R00</t>
  </si>
  <si>
    <t>Montáž lešení leh.řad.s podlahami,š.do 1 m, H 10 m</t>
  </si>
  <si>
    <t>12,85*6,50</t>
  </si>
  <si>
    <t>941941191R00</t>
  </si>
  <si>
    <t>Příplatek za každý měsíc použití lešení k pol.1031</t>
  </si>
  <si>
    <t>příplatek za další jeden měsíc:12,85*6,50</t>
  </si>
  <si>
    <t>941941831R00</t>
  </si>
  <si>
    <t>Demontáž lešení leh.řad.s podlahami,š.1 m, H 10 m</t>
  </si>
  <si>
    <t>941955002R00</t>
  </si>
  <si>
    <t>Lešení lehké pomocné, výška podlahy do 1,9 m</t>
  </si>
  <si>
    <t>12,00*1,00</t>
  </si>
  <si>
    <t>2,40*1,00*2</t>
  </si>
  <si>
    <t>(1,20+0,88)*1,00*2</t>
  </si>
  <si>
    <t>952901111R00</t>
  </si>
  <si>
    <t>Vyčištění budov o výšce podlaží do 4 m</t>
  </si>
  <si>
    <t>m.č. 2.02:101,95</t>
  </si>
  <si>
    <t>m.č. 2.03:56,17</t>
  </si>
  <si>
    <t>954124202R00</t>
  </si>
  <si>
    <t>Obklad ocel.nosníků,3str.spec.držák, 1x RF tl.12,5</t>
  </si>
  <si>
    <t>obklad průvlaků:5,06+4,31</t>
  </si>
  <si>
    <t>962032231R00</t>
  </si>
  <si>
    <t>Bourání zdiva z cihel pálených na MVC</t>
  </si>
  <si>
    <t>(12,00-1,20-0,88)*2,98*0,3</t>
  </si>
  <si>
    <t>(1,20+0,80)*0,40*0,30</t>
  </si>
  <si>
    <t>odpočet oken:-2,00*0,77*4*0,30</t>
  </si>
  <si>
    <t>odpočet balkonových dveří:-2,60*0,75*0,30</t>
  </si>
  <si>
    <t>964072221R00</t>
  </si>
  <si>
    <t>Vybourání nosníků ze zdi smíšené dl. 4 m, 20 kg/m</t>
  </si>
  <si>
    <t>vybourání překladů nad okny:0,136</t>
  </si>
  <si>
    <t>965043331R00</t>
  </si>
  <si>
    <t>Bourání podkladů bet., potěr tl. 10 cm, pl. 4 m2</t>
  </si>
  <si>
    <t>vybourání potěru na balkoně tl. do 50 mm:12,00*2,70*0,05</t>
  </si>
  <si>
    <t>968061125R00</t>
  </si>
  <si>
    <t>Vyvěšení dřevěných dveřních křídel pl. do 2 m2</t>
  </si>
  <si>
    <t>dveřní křídlo mezi m.č. 2.02 a 2.03:2,00</t>
  </si>
  <si>
    <t>968072456R00</t>
  </si>
  <si>
    <t>Vybourání kovových dveřních zárubní pl. nad 2 m2</t>
  </si>
  <si>
    <t>vybourání zárubní mezi m.č. 2.02 a 2.03:1,97*1,45</t>
  </si>
  <si>
    <t>968083002R00</t>
  </si>
  <si>
    <t>Vybourání plastových oken do 2 m2</t>
  </si>
  <si>
    <t>vybourání plastových oken:0,77*2,00*4</t>
  </si>
  <si>
    <t>965081813RT2</t>
  </si>
  <si>
    <t>Bourání dlažeb terac.,čedič. tl.do 30 mm, nad 1 m2, sbíječkou, dlaždice teracové</t>
  </si>
  <si>
    <t>12,00*2,55</t>
  </si>
  <si>
    <t>968083011R00</t>
  </si>
  <si>
    <t>Vybourání plastových dveří prosklených pl. do 2 m2</t>
  </si>
  <si>
    <t>vybourání dveří plastových:0,65*2,00</t>
  </si>
  <si>
    <t>968096002R00</t>
  </si>
  <si>
    <t xml:space="preserve">Bourání parapetů plastových š. do 50 cm </t>
  </si>
  <si>
    <t>0,77*4</t>
  </si>
  <si>
    <t>965048515R00</t>
  </si>
  <si>
    <t>Broušení betonových povrchů do tl. 5 mm</t>
  </si>
  <si>
    <t>přebroušení betonového podkladu v m.č. 2.02:70,67</t>
  </si>
  <si>
    <t>973031334R00</t>
  </si>
  <si>
    <t>Vysekání kapes zeď cih, MVC pl. 0,16 m2, hl. 15 cm</t>
  </si>
  <si>
    <t>kapsy pro uložení nosníků průvlaku:4,00</t>
  </si>
  <si>
    <t>973042351R00</t>
  </si>
  <si>
    <t>Vysekání kapes zeď betonová pl. 0,16 m2, hl. 30 cm</t>
  </si>
  <si>
    <t>kapsa pro osazení nésníku průvlaku v betonovém sloupu:2,00</t>
  </si>
  <si>
    <t>973031824R00</t>
  </si>
  <si>
    <t>Vysekání kapes pro zavázání zdí tl. 30 cm</t>
  </si>
  <si>
    <t>976071111R00</t>
  </si>
  <si>
    <t>Vybourání kovových zábradlí a madel</t>
  </si>
  <si>
    <t>vybourání balkonového zábradlí:12,20</t>
  </si>
  <si>
    <t>713103322R00</t>
  </si>
  <si>
    <t>Odstr.tep.izolace stěn,lepené,minerál tl.100-200mm</t>
  </si>
  <si>
    <t>730_01</t>
  </si>
  <si>
    <t>Uprava rozvodů ÚT ve 2. NP</t>
  </si>
  <si>
    <t>730_02</t>
  </si>
  <si>
    <t>Nové radiátory v m.č. 2.02 včetně šroubení, a ovládacích termostatických hlavic</t>
  </si>
  <si>
    <t>730_03</t>
  </si>
  <si>
    <t>Vypuštění a opětovné napuštění topného systému, , odvzdušnění</t>
  </si>
  <si>
    <t>764410850R00</t>
  </si>
  <si>
    <t>Demontáž oplechování parapetů,rš od 100 do 330 mm</t>
  </si>
  <si>
    <t>demontáž parapetů u vybourávaných oken:0,77*4</t>
  </si>
  <si>
    <t>764430840R00</t>
  </si>
  <si>
    <t>Demontáž oplechování zdí,rš od 330 do 500 mm</t>
  </si>
  <si>
    <t>demontáž oplechování stěny u balkonu:12,00</t>
  </si>
  <si>
    <t>764898303RT1</t>
  </si>
  <si>
    <t>Oplechování parapetů, rš 330 mm, plech tl. 0,5 mm, povrchová úprava PE</t>
  </si>
  <si>
    <t>oplechování oken:1,70*3</t>
  </si>
  <si>
    <t>plechování u dveří:1,80*2</t>
  </si>
  <si>
    <t>764530498V01</t>
  </si>
  <si>
    <t>Oplechování zdí Ti Zn z profilu o RŠ 400 mm</t>
  </si>
  <si>
    <t>998764202R00</t>
  </si>
  <si>
    <t>Přesun hmot pro klempířské konstr., výšky do 12 m</t>
  </si>
  <si>
    <t>766694112R00</t>
  </si>
  <si>
    <t>Montáž parapetních desek š.do 30 cm,dl.do 160 cm</t>
  </si>
  <si>
    <t>parapetní desky vnitřní:1,50*3</t>
  </si>
  <si>
    <t>60775371R</t>
  </si>
  <si>
    <t>Parapet interiér PVC š. 200 mm bílý, komůrkový, s nosem 40 mm</t>
  </si>
  <si>
    <t>POL3_0</t>
  </si>
  <si>
    <t>1,50*3</t>
  </si>
  <si>
    <t>766670013R00</t>
  </si>
  <si>
    <t>Montáž obložkové zárubně a křídla dveří dvoukřídl.</t>
  </si>
  <si>
    <t>766_01</t>
  </si>
  <si>
    <t>Dodávka obložkové zárubně pro posuvné dveře</t>
  </si>
  <si>
    <t>766_02</t>
  </si>
  <si>
    <t>Dodávka dveřních křídel posuvných,  do otvoru 2000x2020 mm</t>
  </si>
  <si>
    <t>dodávka dvou protilehlých dveřních křídel:1,00</t>
  </si>
  <si>
    <t>766629302R00</t>
  </si>
  <si>
    <t>Montáž oken plastových plochy do 2,70 m2</t>
  </si>
  <si>
    <t>montáž okna 1700x1500 mm:3,00</t>
  </si>
  <si>
    <t>766_03</t>
  </si>
  <si>
    <t>Dodávka okna plastového o rozměru, 1700x1500 mm</t>
  </si>
  <si>
    <t>766629304R00</t>
  </si>
  <si>
    <t>Montáž balkónových dveří plastových</t>
  </si>
  <si>
    <t>montáž dveří 1700x2400 mm:2,00</t>
  </si>
  <si>
    <t>Dodávka francouzského okna plastového o rozměru, 1700x2400 mm</t>
  </si>
  <si>
    <t>dbeře opatřeny klikou se zámkem:2,00</t>
  </si>
  <si>
    <t>998766202R00</t>
  </si>
  <si>
    <t>Přesun hmot pro truhlářské konstr., výšky do 12 m</t>
  </si>
  <si>
    <t>767584512R00</t>
  </si>
  <si>
    <t>Montáž podhledů kazetových rastr 60x60 cm</t>
  </si>
  <si>
    <t>m.č. 202:101,95</t>
  </si>
  <si>
    <t>m.č. 203:56,17</t>
  </si>
  <si>
    <t>767_01</t>
  </si>
  <si>
    <t>Dodávka akustického kazetového podhledu o rastru , 600x600 mm, včetně obvodového profilu</t>
  </si>
  <si>
    <t>hlavního a příčného profilu a montážního materiálu:</t>
  </si>
  <si>
    <t>767_02</t>
  </si>
  <si>
    <t>Dodávka a montáž slunolamu, včetně upevňovací , konstrukce na fasádu</t>
  </si>
  <si>
    <t>767_03</t>
  </si>
  <si>
    <t>Dodávka a montáž nerezováho zabrádlí,rozteč trubek, 80 mm, včetbně pomocné konstrukce proi ukotvení</t>
  </si>
  <si>
    <t>998767202R00</t>
  </si>
  <si>
    <t>Přesun hmot pro zámečnické konstr., výšky do 12 m</t>
  </si>
  <si>
    <t>776511810R00</t>
  </si>
  <si>
    <t>Odstranění PVC a koberců lepených bez podložky</t>
  </si>
  <si>
    <t>odstranění PVC podlahy v m.č. 2.02:70,67</t>
  </si>
  <si>
    <t>776101115R00</t>
  </si>
  <si>
    <t>Vyrovnání podkladů samonivelační hmotou</t>
  </si>
  <si>
    <t>776101120V01</t>
  </si>
  <si>
    <t>Příplatek za další 1 mm samonivelační hmoty</t>
  </si>
  <si>
    <t>m.č. 2.02 - další 2,0 mm tloušťky:101,95*2</t>
  </si>
  <si>
    <t>776101101R00</t>
  </si>
  <si>
    <t>Vysávání podlah prům.vysavačem pod povlak.podlahy</t>
  </si>
  <si>
    <t>776101121R00</t>
  </si>
  <si>
    <t>Provedení penetrace podkladu pod.povlak.podlahy</t>
  </si>
  <si>
    <t>776521100RU3</t>
  </si>
  <si>
    <t>Lepení povlak.podlah z pásů PVC na Chemopren, včetně podlahoviny tl. 1,5 mm</t>
  </si>
  <si>
    <t>m.č. 2,02:101,95</t>
  </si>
  <si>
    <t>776421100RU1</t>
  </si>
  <si>
    <t>Lepení podlahových soklíků z PVC a vinylu, včetně dodávky soklíku PVC</t>
  </si>
  <si>
    <t>m.č. 2.02:1,30+2,45+3,275+0,29+0,395+0,40+0,30</t>
  </si>
  <si>
    <t>5,15+3,995+0,88+0,27+0,88+2,40+12,00-1,70-1,70</t>
  </si>
  <si>
    <t>(1,11+0,55)*2</t>
  </si>
  <si>
    <t>2,40+1,20+0,27+1,20+7,395-1,55</t>
  </si>
  <si>
    <t>0,25*6</t>
  </si>
  <si>
    <t>m.2,03:1,10+0,15+1,20+0,15+1,249</t>
  </si>
  <si>
    <t>998776202R00</t>
  </si>
  <si>
    <t>Přesun hmot pro podlahy povlakové, výšky do 12 m</t>
  </si>
  <si>
    <t>783226100R00</t>
  </si>
  <si>
    <t>Nátěr syntetický kovových konstrukcí základní</t>
  </si>
  <si>
    <t>nátěr I nosníků na průvlaky:5,50*2*0,775</t>
  </si>
  <si>
    <t>6,60*2*0,906</t>
  </si>
  <si>
    <t>783225600R00</t>
  </si>
  <si>
    <t>Nátěr syntetický kovových konstrukcí 2x email</t>
  </si>
  <si>
    <t>784165212R00</t>
  </si>
  <si>
    <t>Malba HET Super malba, bílá, bez penetrace, 2x</t>
  </si>
  <si>
    <t>stěny:61,5668+38,919+8,2546+5,9968</t>
  </si>
  <si>
    <t>stropy:158,12</t>
  </si>
  <si>
    <t>784414301R00</t>
  </si>
  <si>
    <t>Penetrace podkladu nátěrem HET A-Grund</t>
  </si>
  <si>
    <t>786622211RT2</t>
  </si>
  <si>
    <t>Žaluzie horizontální vnitřní AL lamely bílé, včetně dodávky žaluzie</t>
  </si>
  <si>
    <t>žaluzie vnitřní na jižní straně:</t>
  </si>
  <si>
    <t>žaluzie do okna 1800x2100 - 5 ks:1,80*2,10*5</t>
  </si>
  <si>
    <t>žaluzie do dveří o rozměru 1550x2150 - 1 ks:1,55*2,15</t>
  </si>
  <si>
    <t>998786202R00</t>
  </si>
  <si>
    <t>Přesun hmot pro zastiň. techniku, výšky do 12 m</t>
  </si>
  <si>
    <t>979011311RT2</t>
  </si>
  <si>
    <t>Svislá doprava suti a vybouraných hmot shozem, s vyklopením do shozu</t>
  </si>
  <si>
    <t>979081111R00</t>
  </si>
  <si>
    <t>Odvoz suti a vybour. hmot na skládku do 1 km</t>
  </si>
  <si>
    <t>979081121R00</t>
  </si>
  <si>
    <t>Příplatek k odvozu za každý další 1 km</t>
  </si>
  <si>
    <t>příplatek za dalších 5 km:5*21,33478</t>
  </si>
  <si>
    <t>979990107R00</t>
  </si>
  <si>
    <t>Poplatek za uložení suti - směs betonu,cihel,dřeva, skupina odpadu 170904</t>
  </si>
  <si>
    <t>včetně poplatků a dokladů o uložení:21,33478</t>
  </si>
  <si>
    <t>650801113R00</t>
  </si>
  <si>
    <t>Demontáž svítidla stropního přisazeného</t>
  </si>
  <si>
    <t>650710155V01</t>
  </si>
  <si>
    <t>Demontáž elektroinstalačních lišt</t>
  </si>
  <si>
    <t>650710190V01</t>
  </si>
  <si>
    <t xml:space="preserve">Demontáž kabeláže </t>
  </si>
  <si>
    <t>v upravovaných místnostech 202 a 203:1,00</t>
  </si>
  <si>
    <t>650101520V01</t>
  </si>
  <si>
    <t>Montáž svítidla podhledového do rastru 600/600 mm</t>
  </si>
  <si>
    <t>montáž nových svítidel do podhledu v m.č. 202:10,00</t>
  </si>
  <si>
    <t>montáž nových svítidel do podhledu v m.č. 203:9,00</t>
  </si>
  <si>
    <t>348-241155.V01</t>
  </si>
  <si>
    <t>Svítidlo podhledové</t>
  </si>
  <si>
    <t>348-241158.V01</t>
  </si>
  <si>
    <t>Hliníkový rámeček k podhledovým svítidlům</t>
  </si>
  <si>
    <t>M 65_01</t>
  </si>
  <si>
    <t>Dodávka materiálu na nové elektroinstalece</t>
  </si>
  <si>
    <t>M 65_02</t>
  </si>
  <si>
    <t>Montáž nové elektroinstalece</t>
  </si>
  <si>
    <t>005121010R</t>
  </si>
  <si>
    <t>Vybudování a zprovoznění zařízení staveniště</t>
  </si>
  <si>
    <t>Soubor</t>
  </si>
  <si>
    <t>005121020R</t>
  </si>
  <si>
    <t>Provoz a údržba zařízení staveniště</t>
  </si>
  <si>
    <t>005121030R</t>
  </si>
  <si>
    <t>Likvidace a vyklizení zařízení staveniště</t>
  </si>
  <si>
    <t>005121040V</t>
  </si>
  <si>
    <t>Zajištění potřebných prostor a ploch pro skladován, vedení stavby a umístění kontejnerů pro stav odpad</t>
  </si>
  <si>
    <t>toto umístění musí být odsouhlaseno ředitelem školy:1,00</t>
  </si>
  <si>
    <t>005121041V</t>
  </si>
  <si>
    <t>Zabezpečení bezpečnosti a hygieny práce</t>
  </si>
  <si>
    <t>005121042V</t>
  </si>
  <si>
    <t>Opatření k ochraně životního prostředí</t>
  </si>
  <si>
    <t>k použitým výrobkům a materiálům zhotovitel doloží atesty o nezávadnosti pro zdraví a životní prostředí:1,00</t>
  </si>
  <si>
    <t>005121044V</t>
  </si>
  <si>
    <t>Zajištění všech nutných zkoušek</t>
  </si>
  <si>
    <t>005121045V</t>
  </si>
  <si>
    <t>Spotřeba médií (elektrická energie, voda)</t>
  </si>
  <si>
    <t>bude sledováno a v případě požadavku školky zaplatí dodavatel:1,00</t>
  </si>
  <si>
    <t>005121046V</t>
  </si>
  <si>
    <t>Uvedení všech povrchů dotčených prováděním díla do, původního stavu pokud není projektem určeno jinak</t>
  </si>
  <si>
    <t>005121047V</t>
  </si>
  <si>
    <t>Vyhotovení dílenské/výrobní/ dokumentace, tam kde je potřeba</t>
  </si>
  <si>
    <t>005121048V</t>
  </si>
  <si>
    <t>Uvedení poškozených konstrukcí do původního stavu, na vlastní náklady zhotovitele</t>
  </si>
  <si>
    <t>pokud dojde činností zhotovitele k poškození stávajících konstrukcí nebo prvků, je zhotovitel povinen na vlastní náklady uvést poškozené konstrukce a prvky do stávajícího stavu:1,00</t>
  </si>
  <si>
    <t>005121049V</t>
  </si>
  <si>
    <t>Úklid staveniště před protokolárním předáním a, převzetím díla</t>
  </si>
  <si>
    <t>005121052V</t>
  </si>
  <si>
    <t>Příprava a doložení dokladů nezbytných k předání a, převzetí díla</t>
  </si>
  <si>
    <t>včetně certifikátů a prohlášení o shodě použitých materiálů a výrobků:1,00</t>
  </si>
  <si>
    <t>dokladu o řádném provedení stavby dle schválené projektové dokumentace:</t>
  </si>
  <si>
    <t>005121055V</t>
  </si>
  <si>
    <t>Předání díla proběhne na základě „Předávacího, protokolu“který podepíšou účastnící stavby</t>
  </si>
  <si>
    <t>a kde se uvedou všechny případné závady, nedodělky a připomínky:1,00</t>
  </si>
  <si>
    <t>Převzít dílo lze pouze v případě, že uvedené nedostatky jsou nepodstatného charakteru a nebrání bezpečnému užívání a provozování díla:</t>
  </si>
  <si>
    <t>005122010R</t>
  </si>
  <si>
    <t xml:space="preserve">Provoz objednatele </t>
  </si>
  <si>
    <t>stavební práce musí probíhat v součinnosti s aktuálním provozem školky:1,00</t>
  </si>
  <si>
    <t>(předpokládá se přednostní využití prázdninových měsíců):</t>
  </si>
  <si>
    <t>přitom je nutné dodržovat domluvené podmínky.:</t>
  </si>
  <si>
    <t>Podmínky bude určovat ředitelka školky na základě aktuálního provozu školky: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</si>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</sst>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7" fillId="0" borderId="33" xfId="0" applyNumberFormat="1" applyFont="1" applyBorder="1" applyAlignment="1">
      <alignment vertical="top" shrinkToFit="1"/>
    </xf>
    <xf numFmtId="174" fontId="18" fillId="0" borderId="33" xfId="0" applyNumberFormat="1" applyFont="1" applyBorder="1" applyAlignment="1">
      <alignment vertical="top" wrapText="1" shrinkToFit="1"/>
    </xf>
    <xf numFmtId="174" fontId="0" fillId="3" borderId="39" xfId="0" applyNumberFormat="1" applyFill="1" applyBorder="1" applyAlignment="1">
      <alignment vertical="top" shrinkToFit="1"/>
    </xf>
    <xf numFmtId="4" fontId="17" fillId="0" borderId="33" xfId="0" applyNumberFormat="1" applyFont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8" fillId="0" borderId="38" xfId="0" applyNumberFormat="1" applyFont="1" applyBorder="1" applyAlignment="1">
      <alignment vertical="top" wrapText="1" shrinkToFit="1"/>
    </xf>
    <xf numFmtId="174" fontId="18" fillId="0" borderId="39" xfId="0" applyNumberFormat="1" applyFont="1" applyBorder="1" applyAlignment="1">
      <alignment vertical="top" wrapText="1" shrinkToFit="1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8" fillId="0" borderId="39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103"/>
  <sheetViews>
    <sheetView showGridLines="0" tabSelected="1" topLeftCell="B1" zoomScaleNormal="100" zoomScaleSheetLayoutView="75" workbookViewId="0">
      <selection activeCell="M13" sqref="M1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45</v>
      </c>
      <c r="E2" s="109"/>
      <c r="F2" s="109"/>
      <c r="G2" s="109"/>
      <c r="H2" s="109"/>
      <c r="I2" s="109"/>
      <c r="J2" s="110"/>
      <c r="O2" s="2"/>
    </row>
    <row r="3" spans="1:15" ht="23.25" hidden="1" customHeight="1" x14ac:dyDescent="0.2">
      <c r="A3" s="4"/>
      <c r="B3" s="111" t="s">
        <v>43</v>
      </c>
      <c r="C3" s="112"/>
      <c r="D3" s="113"/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/>
      <c r="E5" s="26"/>
      <c r="F5" s="26"/>
      <c r="G5" s="26"/>
      <c r="H5" s="28" t="s">
        <v>33</v>
      </c>
      <c r="I5" s="122"/>
      <c r="J5" s="11"/>
    </row>
    <row r="6" spans="1:15" ht="15.75" customHeight="1" x14ac:dyDescent="0.2">
      <c r="A6" s="4"/>
      <c r="B6" s="41"/>
      <c r="C6" s="26"/>
      <c r="D6" s="122"/>
      <c r="E6" s="26"/>
      <c r="F6" s="26"/>
      <c r="G6" s="26"/>
      <c r="H6" s="28" t="s">
        <v>34</v>
      </c>
      <c r="I6" s="122"/>
      <c r="J6" s="11"/>
    </row>
    <row r="7" spans="1:15" ht="15.75" customHeight="1" x14ac:dyDescent="0.2">
      <c r="A7" s="4"/>
      <c r="B7" s="42"/>
      <c r="C7" s="123"/>
      <c r="D7" s="105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5" t="s">
        <v>23</v>
      </c>
      <c r="B16" s="196" t="s">
        <v>23</v>
      </c>
      <c r="C16" s="58"/>
      <c r="D16" s="59"/>
      <c r="E16" s="83"/>
      <c r="F16" s="84"/>
      <c r="G16" s="83"/>
      <c r="H16" s="84"/>
      <c r="I16" s="83">
        <f>SUMIF(F77:F99,A16,I77:I99)+SUMIF(F77:F99,"PSU",I77:I99)</f>
        <v>0</v>
      </c>
      <c r="J16" s="93"/>
    </row>
    <row r="17" spans="1:10" ht="23.25" customHeight="1" x14ac:dyDescent="0.2">
      <c r="A17" s="195" t="s">
        <v>24</v>
      </c>
      <c r="B17" s="196" t="s">
        <v>24</v>
      </c>
      <c r="C17" s="58"/>
      <c r="D17" s="59"/>
      <c r="E17" s="83"/>
      <c r="F17" s="84"/>
      <c r="G17" s="83"/>
      <c r="H17" s="84"/>
      <c r="I17" s="83">
        <f>SUMIF(F77:F99,A17,I77:I99)</f>
        <v>0</v>
      </c>
      <c r="J17" s="93"/>
    </row>
    <row r="18" spans="1:10" ht="23.25" customHeight="1" x14ac:dyDescent="0.2">
      <c r="A18" s="195" t="s">
        <v>25</v>
      </c>
      <c r="B18" s="196" t="s">
        <v>25</v>
      </c>
      <c r="C18" s="58"/>
      <c r="D18" s="59"/>
      <c r="E18" s="83"/>
      <c r="F18" s="84"/>
      <c r="G18" s="83"/>
      <c r="H18" s="84"/>
      <c r="I18" s="83">
        <f>SUMIF(F77:F99,A18,I77:I99)</f>
        <v>0</v>
      </c>
      <c r="J18" s="93"/>
    </row>
    <row r="19" spans="1:10" ht="23.25" customHeight="1" x14ac:dyDescent="0.2">
      <c r="A19" s="195" t="s">
        <v>111</v>
      </c>
      <c r="B19" s="196" t="s">
        <v>26</v>
      </c>
      <c r="C19" s="58"/>
      <c r="D19" s="59"/>
      <c r="E19" s="83"/>
      <c r="F19" s="84"/>
      <c r="G19" s="83"/>
      <c r="H19" s="84"/>
      <c r="I19" s="83">
        <f>SUMIF(F77:F99,A19,I77:I99)</f>
        <v>0</v>
      </c>
      <c r="J19" s="93"/>
    </row>
    <row r="20" spans="1:10" ht="23.25" customHeight="1" x14ac:dyDescent="0.2">
      <c r="A20" s="195" t="s">
        <v>112</v>
      </c>
      <c r="B20" s="196" t="s">
        <v>27</v>
      </c>
      <c r="C20" s="58"/>
      <c r="D20" s="59"/>
      <c r="E20" s="83"/>
      <c r="F20" s="84"/>
      <c r="G20" s="83"/>
      <c r="H20" s="84"/>
      <c r="I20" s="83">
        <f>SUMIF(F77:F99,A20,I77:I99)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48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45042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52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52" ht="25.5" hidden="1" customHeight="1" x14ac:dyDescent="0.2">
      <c r="A39" s="131">
        <v>1</v>
      </c>
      <c r="B39" s="137" t="s">
        <v>46</v>
      </c>
      <c r="C39" s="138" t="s">
        <v>45</v>
      </c>
      <c r="D39" s="139"/>
      <c r="E39" s="139"/>
      <c r="F39" s="147">
        <f>'Rozpočet Pol'!AC266</f>
        <v>0</v>
      </c>
      <c r="G39" s="148">
        <f>'Rozpočet Pol'!AD266</f>
        <v>0</v>
      </c>
      <c r="H39" s="149">
        <f>(F39*SazbaDPH1/100)+(G39*SazbaDPH2/100)</f>
        <v>0</v>
      </c>
      <c r="I39" s="149">
        <f>F39+G39+H39</f>
        <v>0</v>
      </c>
      <c r="J39" s="140" t="str">
        <f>IF(_xlfn.SINGLE(CenaCelkemVypocet)=0,"",I39/_xlfn.SINGLE(CenaCelkemVypocet)*100)</f>
        <v/>
      </c>
    </row>
    <row r="40" spans="1:52" ht="25.5" hidden="1" customHeight="1" x14ac:dyDescent="0.2">
      <c r="A40" s="131"/>
      <c r="B40" s="141" t="s">
        <v>47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2" spans="1:52" x14ac:dyDescent="0.2">
      <c r="B42" t="s">
        <v>49</v>
      </c>
    </row>
    <row r="43" spans="1:52" x14ac:dyDescent="0.2">
      <c r="B43" s="162" t="s">
        <v>50</v>
      </c>
      <c r="C43" s="162"/>
      <c r="D43" s="162"/>
      <c r="E43" s="162"/>
      <c r="F43" s="162"/>
      <c r="G43" s="162"/>
      <c r="H43" s="162"/>
      <c r="I43" s="162"/>
      <c r="J43" s="162"/>
      <c r="AZ43" s="161" t="str">
        <f>B43</f>
        <v>Předmětem díla je rovněž:</v>
      </c>
    </row>
    <row r="45" spans="1:52" x14ac:dyDescent="0.2">
      <c r="B45" s="162" t="s">
        <v>51</v>
      </c>
      <c r="C45" s="162"/>
      <c r="D45" s="162"/>
      <c r="E45" s="162"/>
      <c r="F45" s="162"/>
      <c r="G45" s="162"/>
      <c r="H45" s="162"/>
      <c r="I45" s="162"/>
      <c r="J45" s="162"/>
      <c r="AZ45" s="161" t="str">
        <f>B45</f>
        <v>-          vybudování, zprovoznění, vlastní provoz, údržba, likvidace a vyklizení zařízení staveniště;</v>
      </c>
    </row>
    <row r="47" spans="1:52" ht="25.5" x14ac:dyDescent="0.2">
      <c r="B47" s="162" t="s">
        <v>52</v>
      </c>
      <c r="C47" s="162"/>
      <c r="D47" s="162"/>
      <c r="E47" s="162"/>
      <c r="F47" s="162"/>
      <c r="G47" s="162"/>
      <c r="H47" s="162"/>
      <c r="I47" s="162"/>
      <c r="J47" s="162"/>
      <c r="AZ47" s="161" t="str">
        <f>B47</f>
        <v>-          zajištění potřebných prostor a ploch pro skladování, vedení stavby a umístění kontejnerů pro stavební odpad – toto umístění musí být odsouhlaseno ředitelem školy;</v>
      </c>
    </row>
    <row r="49" spans="2:52" x14ac:dyDescent="0.2">
      <c r="B49" s="162" t="s">
        <v>53</v>
      </c>
      <c r="C49" s="162"/>
      <c r="D49" s="162"/>
      <c r="E49" s="162"/>
      <c r="F49" s="162"/>
      <c r="G49" s="162"/>
      <c r="H49" s="162"/>
      <c r="I49" s="162"/>
      <c r="J49" s="162"/>
      <c r="AZ49" s="161" t="str">
        <f>B49</f>
        <v>-          zabezpečení bezpečnosti a hygieny práce;</v>
      </c>
    </row>
    <row r="51" spans="2:52" ht="25.5" x14ac:dyDescent="0.2">
      <c r="B51" s="162" t="s">
        <v>54</v>
      </c>
      <c r="C51" s="162"/>
      <c r="D51" s="162"/>
      <c r="E51" s="162"/>
      <c r="F51" s="162"/>
      <c r="G51" s="162"/>
      <c r="H51" s="162"/>
      <c r="I51" s="162"/>
      <c r="J51" s="162"/>
      <c r="AZ51" s="161" t="str">
        <f>B51</f>
        <v>-          opatření k ochraně životního prostředí – k použitým výrobkům a materiálům zhotovitel doloží atesty o nezávadnosti pro zdraví a životní prostředí;</v>
      </c>
    </row>
    <row r="53" spans="2:52" x14ac:dyDescent="0.2">
      <c r="B53" s="162" t="s">
        <v>55</v>
      </c>
      <c r="C53" s="162"/>
      <c r="D53" s="162"/>
      <c r="E53" s="162"/>
      <c r="F53" s="162"/>
      <c r="G53" s="162"/>
      <c r="H53" s="162"/>
      <c r="I53" s="162"/>
      <c r="J53" s="162"/>
      <c r="AZ53" s="161" t="str">
        <f>B53</f>
        <v>-          zajištění všech nutných zkoušek;</v>
      </c>
    </row>
    <row r="55" spans="2:52" x14ac:dyDescent="0.2">
      <c r="B55" s="162" t="s">
        <v>56</v>
      </c>
      <c r="C55" s="162"/>
      <c r="D55" s="162"/>
      <c r="E55" s="162"/>
      <c r="F55" s="162"/>
      <c r="G55" s="162"/>
      <c r="H55" s="162"/>
      <c r="I55" s="162"/>
      <c r="J55" s="162"/>
      <c r="AZ55" s="161" t="str">
        <f>B55</f>
        <v>-          likvidace odpadů včetně poplatků a dokladů;</v>
      </c>
    </row>
    <row r="57" spans="2:52" ht="25.5" x14ac:dyDescent="0.2">
      <c r="B57" s="162" t="s">
        <v>57</v>
      </c>
      <c r="C57" s="162"/>
      <c r="D57" s="162"/>
      <c r="E57" s="162"/>
      <c r="F57" s="162"/>
      <c r="G57" s="162"/>
      <c r="H57" s="162"/>
      <c r="I57" s="162"/>
      <c r="J57" s="162"/>
      <c r="AZ57" s="161" t="str">
        <f>B57</f>
        <v>-          spotřeba médií (např. energií, vody) – bude sledováno a v případě požadavku školky zaplatí dodavatel;</v>
      </c>
    </row>
    <row r="59" spans="2:52" ht="25.5" x14ac:dyDescent="0.2">
      <c r="B59" s="162" t="s">
        <v>58</v>
      </c>
      <c r="C59" s="162"/>
      <c r="D59" s="162"/>
      <c r="E59" s="162"/>
      <c r="F59" s="162"/>
      <c r="G59" s="162"/>
      <c r="H59" s="162"/>
      <c r="I59" s="162"/>
      <c r="J59" s="162"/>
      <c r="AZ59" s="161" t="str">
        <f>B59</f>
        <v>-          uvedení všech povrchů dotčených prováděním díla do původního stavu, pokud není projektem určeno jinak;</v>
      </c>
    </row>
    <row r="61" spans="2:52" x14ac:dyDescent="0.2">
      <c r="B61" s="162" t="s">
        <v>59</v>
      </c>
      <c r="C61" s="162"/>
      <c r="D61" s="162"/>
      <c r="E61" s="162"/>
      <c r="F61" s="162"/>
      <c r="G61" s="162"/>
      <c r="H61" s="162"/>
      <c r="I61" s="162"/>
      <c r="J61" s="162"/>
      <c r="AZ61" s="161" t="str">
        <f>B61</f>
        <v>-          vyhotovení dílenské/výrobní/ dokumentace, tam kde je potřeba;</v>
      </c>
    </row>
    <row r="63" spans="2:52" ht="25.5" x14ac:dyDescent="0.2">
      <c r="B63" s="162" t="s">
        <v>60</v>
      </c>
      <c r="C63" s="162"/>
      <c r="D63" s="162"/>
      <c r="E63" s="162"/>
      <c r="F63" s="162"/>
      <c r="G63" s="162"/>
      <c r="H63" s="162"/>
      <c r="I63" s="162"/>
      <c r="J63" s="162"/>
      <c r="AZ63" s="161" t="str">
        <f>B63</f>
        <v>-          pokud dojde činností zhotovitele k poškození stávajících konstrukcí nebo prvků, je zhotovitel povinen na vlastní náklady uvést poškozené konstrukce a prvky do stávajícího stavu;</v>
      </c>
    </row>
    <row r="65" spans="1:52" x14ac:dyDescent="0.2">
      <c r="B65" s="162" t="s">
        <v>61</v>
      </c>
      <c r="C65" s="162"/>
      <c r="D65" s="162"/>
      <c r="E65" s="162"/>
      <c r="F65" s="162"/>
      <c r="G65" s="162"/>
      <c r="H65" s="162"/>
      <c r="I65" s="162"/>
      <c r="J65" s="162"/>
      <c r="AZ65" s="161" t="str">
        <f>B65</f>
        <v>-          úklid staveniště před protokolárním předáním a převzetím díla;</v>
      </c>
    </row>
    <row r="67" spans="1:52" ht="38.25" x14ac:dyDescent="0.2">
      <c r="B67" s="162" t="s">
        <v>62</v>
      </c>
      <c r="C67" s="162"/>
      <c r="D67" s="162"/>
      <c r="E67" s="162"/>
      <c r="F67" s="162"/>
      <c r="G67" s="162"/>
      <c r="H67" s="162"/>
      <c r="I67" s="162"/>
      <c r="J67" s="162"/>
      <c r="AZ67" s="161" t="str">
        <f>B67</f>
        <v>-          stavební práce musí probíhat v součinnosti s aktuálním provozem školky (předpokládá se přednostní využití prázdninových měsíců), přitom je nutné dodržovat domluvené podmínky. Podmínky bude určovat ředitelka školky na základě aktuálního provozu školky;</v>
      </c>
    </row>
    <row r="69" spans="1:52" ht="38.25" x14ac:dyDescent="0.2">
      <c r="B69" s="162" t="s">
        <v>63</v>
      </c>
      <c r="C69" s="162"/>
      <c r="D69" s="162"/>
      <c r="E69" s="162"/>
      <c r="F69" s="162"/>
      <c r="G69" s="162"/>
      <c r="H69" s="162"/>
      <c r="I69" s="162"/>
      <c r="J69" s="162"/>
      <c r="AZ69" s="161" t="str">
        <f>B69</f>
        <v>-          příprava a doložení dokladů nezbytných k předání a převzetí díla, včetně certifikátů a prohlášení o shodě použitých materiálů a výrobků, dokladu o řádném provedení stavby dle schválené projektové dokumentace;</v>
      </c>
    </row>
    <row r="71" spans="1:52" ht="38.25" x14ac:dyDescent="0.2">
      <c r="B71" s="162" t="s">
        <v>64</v>
      </c>
      <c r="C71" s="162"/>
      <c r="D71" s="162"/>
      <c r="E71" s="162"/>
      <c r="F71" s="162"/>
      <c r="G71" s="162"/>
      <c r="H71" s="162"/>
      <c r="I71" s="162"/>
      <c r="J71" s="162"/>
      <c r="AZ71" s="161" t="str">
        <f>B71</f>
        <v>-          předání díla proběhne na základě „Předávacího protokolu“, který podepíšou účastnící stavby a kde se uvedou všechny případné závady, nedodělky a připomínky. Převzít dílo lze pouze v případě, že uvedené nedostatky jsou nepodstatného charakteru a nebrání bezpečnému užívání a provozování díla</v>
      </c>
    </row>
    <row r="74" spans="1:52" ht="15.75" x14ac:dyDescent="0.25">
      <c r="B74" s="163" t="s">
        <v>65</v>
      </c>
    </row>
    <row r="76" spans="1:52" ht="25.5" customHeight="1" x14ac:dyDescent="0.2">
      <c r="A76" s="164"/>
      <c r="B76" s="170" t="s">
        <v>16</v>
      </c>
      <c r="C76" s="170" t="s">
        <v>5</v>
      </c>
      <c r="D76" s="171"/>
      <c r="E76" s="171"/>
      <c r="F76" s="174" t="s">
        <v>66</v>
      </c>
      <c r="G76" s="174"/>
      <c r="H76" s="174"/>
      <c r="I76" s="175" t="s">
        <v>28</v>
      </c>
      <c r="J76" s="175"/>
    </row>
    <row r="77" spans="1:52" ht="25.5" customHeight="1" x14ac:dyDescent="0.2">
      <c r="A77" s="165"/>
      <c r="B77" s="176" t="s">
        <v>67</v>
      </c>
      <c r="C77" s="177" t="s">
        <v>68</v>
      </c>
      <c r="D77" s="178"/>
      <c r="E77" s="178"/>
      <c r="F77" s="182" t="s">
        <v>23</v>
      </c>
      <c r="G77" s="183"/>
      <c r="H77" s="183"/>
      <c r="I77" s="184">
        <f>'Rozpočet Pol'!G8</f>
        <v>0</v>
      </c>
      <c r="J77" s="184"/>
    </row>
    <row r="78" spans="1:52" ht="25.5" customHeight="1" x14ac:dyDescent="0.2">
      <c r="A78" s="165"/>
      <c r="B78" s="168" t="s">
        <v>69</v>
      </c>
      <c r="C78" s="167" t="s">
        <v>70</v>
      </c>
      <c r="D78" s="169"/>
      <c r="E78" s="169"/>
      <c r="F78" s="185" t="s">
        <v>23</v>
      </c>
      <c r="G78" s="186"/>
      <c r="H78" s="186"/>
      <c r="I78" s="187">
        <f>'Rozpočet Pol'!G28</f>
        <v>0</v>
      </c>
      <c r="J78" s="187"/>
    </row>
    <row r="79" spans="1:52" ht="25.5" customHeight="1" x14ac:dyDescent="0.2">
      <c r="A79" s="165"/>
      <c r="B79" s="168" t="s">
        <v>71</v>
      </c>
      <c r="C79" s="167" t="s">
        <v>72</v>
      </c>
      <c r="D79" s="169"/>
      <c r="E79" s="169"/>
      <c r="F79" s="185" t="s">
        <v>23</v>
      </c>
      <c r="G79" s="186"/>
      <c r="H79" s="186"/>
      <c r="I79" s="187">
        <f>'Rozpočet Pol'!G34</f>
        <v>0</v>
      </c>
      <c r="J79" s="187"/>
    </row>
    <row r="80" spans="1:52" ht="25.5" customHeight="1" x14ac:dyDescent="0.2">
      <c r="A80" s="165"/>
      <c r="B80" s="168" t="s">
        <v>73</v>
      </c>
      <c r="C80" s="167" t="s">
        <v>74</v>
      </c>
      <c r="D80" s="169"/>
      <c r="E80" s="169"/>
      <c r="F80" s="185" t="s">
        <v>23</v>
      </c>
      <c r="G80" s="186"/>
      <c r="H80" s="186"/>
      <c r="I80" s="187">
        <f>'Rozpočet Pol'!G40</f>
        <v>0</v>
      </c>
      <c r="J80" s="187"/>
    </row>
    <row r="81" spans="1:10" ht="25.5" customHeight="1" x14ac:dyDescent="0.2">
      <c r="A81" s="165"/>
      <c r="B81" s="168" t="s">
        <v>75</v>
      </c>
      <c r="C81" s="167" t="s">
        <v>76</v>
      </c>
      <c r="D81" s="169"/>
      <c r="E81" s="169"/>
      <c r="F81" s="185" t="s">
        <v>23</v>
      </c>
      <c r="G81" s="186"/>
      <c r="H81" s="186"/>
      <c r="I81" s="187">
        <f>'Rozpočet Pol'!G64</f>
        <v>0</v>
      </c>
      <c r="J81" s="187"/>
    </row>
    <row r="82" spans="1:10" ht="25.5" customHeight="1" x14ac:dyDescent="0.2">
      <c r="A82" s="165"/>
      <c r="B82" s="168" t="s">
        <v>77</v>
      </c>
      <c r="C82" s="167" t="s">
        <v>78</v>
      </c>
      <c r="D82" s="169"/>
      <c r="E82" s="169"/>
      <c r="F82" s="185" t="s">
        <v>23</v>
      </c>
      <c r="G82" s="186"/>
      <c r="H82" s="186"/>
      <c r="I82" s="187">
        <f>'Rozpočet Pol'!G81</f>
        <v>0</v>
      </c>
      <c r="J82" s="187"/>
    </row>
    <row r="83" spans="1:10" ht="25.5" customHeight="1" x14ac:dyDescent="0.2">
      <c r="A83" s="165"/>
      <c r="B83" s="168" t="s">
        <v>79</v>
      </c>
      <c r="C83" s="167" t="s">
        <v>80</v>
      </c>
      <c r="D83" s="169"/>
      <c r="E83" s="169"/>
      <c r="F83" s="185" t="s">
        <v>23</v>
      </c>
      <c r="G83" s="186"/>
      <c r="H83" s="186"/>
      <c r="I83" s="187">
        <f>'Rozpočet Pol'!G83</f>
        <v>0</v>
      </c>
      <c r="J83" s="187"/>
    </row>
    <row r="84" spans="1:10" ht="25.5" customHeight="1" x14ac:dyDescent="0.2">
      <c r="A84" s="165"/>
      <c r="B84" s="168" t="s">
        <v>81</v>
      </c>
      <c r="C84" s="167" t="s">
        <v>82</v>
      </c>
      <c r="D84" s="169"/>
      <c r="E84" s="169"/>
      <c r="F84" s="185" t="s">
        <v>23</v>
      </c>
      <c r="G84" s="186"/>
      <c r="H84" s="186"/>
      <c r="I84" s="187">
        <f>'Rozpočet Pol'!G86</f>
        <v>0</v>
      </c>
      <c r="J84" s="187"/>
    </row>
    <row r="85" spans="1:10" ht="25.5" customHeight="1" x14ac:dyDescent="0.2">
      <c r="A85" s="165"/>
      <c r="B85" s="168" t="s">
        <v>83</v>
      </c>
      <c r="C85" s="167" t="s">
        <v>84</v>
      </c>
      <c r="D85" s="169"/>
      <c r="E85" s="169"/>
      <c r="F85" s="185" t="s">
        <v>23</v>
      </c>
      <c r="G85" s="186"/>
      <c r="H85" s="186"/>
      <c r="I85" s="187">
        <f>'Rozpočet Pol'!G96</f>
        <v>0</v>
      </c>
      <c r="J85" s="187"/>
    </row>
    <row r="86" spans="1:10" ht="25.5" customHeight="1" x14ac:dyDescent="0.2">
      <c r="A86" s="165"/>
      <c r="B86" s="168" t="s">
        <v>85</v>
      </c>
      <c r="C86" s="167" t="s">
        <v>86</v>
      </c>
      <c r="D86" s="169"/>
      <c r="E86" s="169"/>
      <c r="F86" s="185" t="s">
        <v>23</v>
      </c>
      <c r="G86" s="186"/>
      <c r="H86" s="186"/>
      <c r="I86" s="187">
        <f>'Rozpočet Pol'!G102</f>
        <v>0</v>
      </c>
      <c r="J86" s="187"/>
    </row>
    <row r="87" spans="1:10" ht="25.5" customHeight="1" x14ac:dyDescent="0.2">
      <c r="A87" s="165"/>
      <c r="B87" s="168" t="s">
        <v>87</v>
      </c>
      <c r="C87" s="167" t="s">
        <v>88</v>
      </c>
      <c r="D87" s="169"/>
      <c r="E87" s="169"/>
      <c r="F87" s="185" t="s">
        <v>23</v>
      </c>
      <c r="G87" s="186"/>
      <c r="H87" s="186"/>
      <c r="I87" s="187">
        <f>'Rozpočet Pol'!G126</f>
        <v>0</v>
      </c>
      <c r="J87" s="187"/>
    </row>
    <row r="88" spans="1:10" ht="25.5" customHeight="1" x14ac:dyDescent="0.2">
      <c r="A88" s="165"/>
      <c r="B88" s="168" t="s">
        <v>89</v>
      </c>
      <c r="C88" s="167" t="s">
        <v>90</v>
      </c>
      <c r="D88" s="169"/>
      <c r="E88" s="169"/>
      <c r="F88" s="185" t="s">
        <v>24</v>
      </c>
      <c r="G88" s="186"/>
      <c r="H88" s="186"/>
      <c r="I88" s="187">
        <f>'Rozpočet Pol'!G134</f>
        <v>0</v>
      </c>
      <c r="J88" s="187"/>
    </row>
    <row r="89" spans="1:10" ht="25.5" customHeight="1" x14ac:dyDescent="0.2">
      <c r="A89" s="165"/>
      <c r="B89" s="168" t="s">
        <v>91</v>
      </c>
      <c r="C89" s="167" t="s">
        <v>92</v>
      </c>
      <c r="D89" s="169"/>
      <c r="E89" s="169"/>
      <c r="F89" s="185" t="s">
        <v>24</v>
      </c>
      <c r="G89" s="186"/>
      <c r="H89" s="186"/>
      <c r="I89" s="187">
        <f>'Rozpočet Pol'!G137</f>
        <v>0</v>
      </c>
      <c r="J89" s="187"/>
    </row>
    <row r="90" spans="1:10" ht="25.5" customHeight="1" x14ac:dyDescent="0.2">
      <c r="A90" s="165"/>
      <c r="B90" s="168" t="s">
        <v>93</v>
      </c>
      <c r="C90" s="167" t="s">
        <v>94</v>
      </c>
      <c r="D90" s="169"/>
      <c r="E90" s="169"/>
      <c r="F90" s="185" t="s">
        <v>24</v>
      </c>
      <c r="G90" s="186"/>
      <c r="H90" s="186"/>
      <c r="I90" s="187">
        <f>'Rozpočet Pol'!G141</f>
        <v>0</v>
      </c>
      <c r="J90" s="187"/>
    </row>
    <row r="91" spans="1:10" ht="25.5" customHeight="1" x14ac:dyDescent="0.2">
      <c r="A91" s="165"/>
      <c r="B91" s="168" t="s">
        <v>95</v>
      </c>
      <c r="C91" s="167" t="s">
        <v>96</v>
      </c>
      <c r="D91" s="169"/>
      <c r="E91" s="169"/>
      <c r="F91" s="185" t="s">
        <v>24</v>
      </c>
      <c r="G91" s="186"/>
      <c r="H91" s="186"/>
      <c r="I91" s="187">
        <f>'Rozpočet Pol'!G151</f>
        <v>0</v>
      </c>
      <c r="J91" s="187"/>
    </row>
    <row r="92" spans="1:10" ht="25.5" customHeight="1" x14ac:dyDescent="0.2">
      <c r="A92" s="165"/>
      <c r="B92" s="168" t="s">
        <v>97</v>
      </c>
      <c r="C92" s="167" t="s">
        <v>98</v>
      </c>
      <c r="D92" s="169"/>
      <c r="E92" s="169"/>
      <c r="F92" s="185" t="s">
        <v>24</v>
      </c>
      <c r="G92" s="186"/>
      <c r="H92" s="186"/>
      <c r="I92" s="187">
        <f>'Rozpočet Pol'!G168</f>
        <v>0</v>
      </c>
      <c r="J92" s="187"/>
    </row>
    <row r="93" spans="1:10" ht="25.5" customHeight="1" x14ac:dyDescent="0.2">
      <c r="A93" s="165"/>
      <c r="B93" s="168" t="s">
        <v>99</v>
      </c>
      <c r="C93" s="167" t="s">
        <v>100</v>
      </c>
      <c r="D93" s="169"/>
      <c r="E93" s="169"/>
      <c r="F93" s="185" t="s">
        <v>24</v>
      </c>
      <c r="G93" s="186"/>
      <c r="H93" s="186"/>
      <c r="I93" s="187">
        <f>'Rozpočet Pol'!G179</f>
        <v>0</v>
      </c>
      <c r="J93" s="187"/>
    </row>
    <row r="94" spans="1:10" ht="25.5" customHeight="1" x14ac:dyDescent="0.2">
      <c r="A94" s="165"/>
      <c r="B94" s="168" t="s">
        <v>101</v>
      </c>
      <c r="C94" s="167" t="s">
        <v>102</v>
      </c>
      <c r="D94" s="169"/>
      <c r="E94" s="169"/>
      <c r="F94" s="185" t="s">
        <v>24</v>
      </c>
      <c r="G94" s="186"/>
      <c r="H94" s="186"/>
      <c r="I94" s="187">
        <f>'Rozpočet Pol'!G200</f>
        <v>0</v>
      </c>
      <c r="J94" s="187"/>
    </row>
    <row r="95" spans="1:10" ht="25.5" customHeight="1" x14ac:dyDescent="0.2">
      <c r="A95" s="165"/>
      <c r="B95" s="168" t="s">
        <v>103</v>
      </c>
      <c r="C95" s="167" t="s">
        <v>104</v>
      </c>
      <c r="D95" s="169"/>
      <c r="E95" s="169"/>
      <c r="F95" s="185" t="s">
        <v>24</v>
      </c>
      <c r="G95" s="186"/>
      <c r="H95" s="186"/>
      <c r="I95" s="187">
        <f>'Rozpočet Pol'!G205</f>
        <v>0</v>
      </c>
      <c r="J95" s="187"/>
    </row>
    <row r="96" spans="1:10" ht="25.5" customHeight="1" x14ac:dyDescent="0.2">
      <c r="A96" s="165"/>
      <c r="B96" s="168" t="s">
        <v>105</v>
      </c>
      <c r="C96" s="167" t="s">
        <v>106</v>
      </c>
      <c r="D96" s="169"/>
      <c r="E96" s="169"/>
      <c r="F96" s="185" t="s">
        <v>24</v>
      </c>
      <c r="G96" s="186"/>
      <c r="H96" s="186"/>
      <c r="I96" s="187">
        <f>'Rozpočet Pol'!G212</f>
        <v>0</v>
      </c>
      <c r="J96" s="187"/>
    </row>
    <row r="97" spans="1:10" ht="25.5" customHeight="1" x14ac:dyDescent="0.2">
      <c r="A97" s="165"/>
      <c r="B97" s="168" t="s">
        <v>107</v>
      </c>
      <c r="C97" s="167" t="s">
        <v>108</v>
      </c>
      <c r="D97" s="169"/>
      <c r="E97" s="169"/>
      <c r="F97" s="185" t="s">
        <v>23</v>
      </c>
      <c r="G97" s="186"/>
      <c r="H97" s="186"/>
      <c r="I97" s="187">
        <f>'Rozpočet Pol'!G218</f>
        <v>0</v>
      </c>
      <c r="J97" s="187"/>
    </row>
    <row r="98" spans="1:10" ht="25.5" customHeight="1" x14ac:dyDescent="0.2">
      <c r="A98" s="165"/>
      <c r="B98" s="168" t="s">
        <v>109</v>
      </c>
      <c r="C98" s="167" t="s">
        <v>110</v>
      </c>
      <c r="D98" s="169"/>
      <c r="E98" s="169"/>
      <c r="F98" s="185" t="s">
        <v>25</v>
      </c>
      <c r="G98" s="186"/>
      <c r="H98" s="186"/>
      <c r="I98" s="187">
        <f>'Rozpočet Pol'!G225</f>
        <v>0</v>
      </c>
      <c r="J98" s="187"/>
    </row>
    <row r="99" spans="1:10" ht="25.5" customHeight="1" x14ac:dyDescent="0.2">
      <c r="A99" s="165"/>
      <c r="B99" s="179" t="s">
        <v>111</v>
      </c>
      <c r="C99" s="180" t="s">
        <v>26</v>
      </c>
      <c r="D99" s="181"/>
      <c r="E99" s="181"/>
      <c r="F99" s="188" t="s">
        <v>111</v>
      </c>
      <c r="G99" s="189"/>
      <c r="H99" s="189"/>
      <c r="I99" s="190">
        <f>'Rozpočet Pol'!G237</f>
        <v>0</v>
      </c>
      <c r="J99" s="190"/>
    </row>
    <row r="100" spans="1:10" ht="25.5" customHeight="1" x14ac:dyDescent="0.2">
      <c r="A100" s="166"/>
      <c r="B100" s="172" t="s">
        <v>1</v>
      </c>
      <c r="C100" s="172"/>
      <c r="D100" s="173"/>
      <c r="E100" s="173"/>
      <c r="F100" s="191"/>
      <c r="G100" s="192"/>
      <c r="H100" s="192"/>
      <c r="I100" s="193">
        <f>SUM(I77:I99)</f>
        <v>0</v>
      </c>
      <c r="J100" s="193"/>
    </row>
    <row r="101" spans="1:10" x14ac:dyDescent="0.2">
      <c r="F101" s="194"/>
      <c r="G101" s="130"/>
      <c r="H101" s="194"/>
      <c r="I101" s="130"/>
      <c r="J101" s="130"/>
    </row>
    <row r="102" spans="1:10" x14ac:dyDescent="0.2">
      <c r="F102" s="194"/>
      <c r="G102" s="130"/>
      <c r="H102" s="194"/>
      <c r="I102" s="130"/>
      <c r="J102" s="130"/>
    </row>
    <row r="103" spans="1:10" x14ac:dyDescent="0.2">
      <c r="F103" s="194"/>
      <c r="G103" s="130"/>
      <c r="H103" s="194"/>
      <c r="I103" s="130"/>
      <c r="J103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0">
    <mergeCell ref="I98:J98"/>
    <mergeCell ref="C98:E98"/>
    <mergeCell ref="I99:J99"/>
    <mergeCell ref="C99:E99"/>
    <mergeCell ref="I100:J100"/>
    <mergeCell ref="I95:J95"/>
    <mergeCell ref="C95:E95"/>
    <mergeCell ref="I96:J96"/>
    <mergeCell ref="C96:E96"/>
    <mergeCell ref="I97:J97"/>
    <mergeCell ref="C97:E97"/>
    <mergeCell ref="I92:J92"/>
    <mergeCell ref="C92:E92"/>
    <mergeCell ref="I93:J93"/>
    <mergeCell ref="C93:E93"/>
    <mergeCell ref="I94:J94"/>
    <mergeCell ref="C94:E94"/>
    <mergeCell ref="I89:J89"/>
    <mergeCell ref="C89:E89"/>
    <mergeCell ref="I90:J90"/>
    <mergeCell ref="C90:E90"/>
    <mergeCell ref="I91:J91"/>
    <mergeCell ref="C91:E91"/>
    <mergeCell ref="I86:J86"/>
    <mergeCell ref="C86:E86"/>
    <mergeCell ref="I87:J87"/>
    <mergeCell ref="C87:E87"/>
    <mergeCell ref="I88:J88"/>
    <mergeCell ref="C88:E88"/>
    <mergeCell ref="I83:J83"/>
    <mergeCell ref="C83:E83"/>
    <mergeCell ref="I84:J84"/>
    <mergeCell ref="C84:E84"/>
    <mergeCell ref="I85:J85"/>
    <mergeCell ref="C85:E85"/>
    <mergeCell ref="I80:J80"/>
    <mergeCell ref="C80:E80"/>
    <mergeCell ref="I81:J81"/>
    <mergeCell ref="C81:E81"/>
    <mergeCell ref="I82:J82"/>
    <mergeCell ref="C82:E82"/>
    <mergeCell ref="I77:J77"/>
    <mergeCell ref="C77:E77"/>
    <mergeCell ref="I78:J78"/>
    <mergeCell ref="C78:E78"/>
    <mergeCell ref="I79:J79"/>
    <mergeCell ref="C79:E79"/>
    <mergeCell ref="B63:J63"/>
    <mergeCell ref="B65:J65"/>
    <mergeCell ref="B67:J67"/>
    <mergeCell ref="B69:J69"/>
    <mergeCell ref="B71:J71"/>
    <mergeCell ref="I76:J76"/>
    <mergeCell ref="B51:J51"/>
    <mergeCell ref="B53:J53"/>
    <mergeCell ref="B55:J55"/>
    <mergeCell ref="B57:J57"/>
    <mergeCell ref="B59:J59"/>
    <mergeCell ref="B61:J61"/>
    <mergeCell ref="C39:E39"/>
    <mergeCell ref="B40:E40"/>
    <mergeCell ref="B43:J43"/>
    <mergeCell ref="B45:J45"/>
    <mergeCell ref="B47:J47"/>
    <mergeCell ref="B49:J49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7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276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197" t="s">
        <v>6</v>
      </c>
      <c r="B1" s="197"/>
      <c r="C1" s="197"/>
      <c r="D1" s="197"/>
      <c r="E1" s="197"/>
      <c r="F1" s="197"/>
      <c r="G1" s="197"/>
      <c r="AE1" t="s">
        <v>114</v>
      </c>
    </row>
    <row r="2" spans="1:60" ht="24.95" customHeight="1" x14ac:dyDescent="0.2">
      <c r="A2" s="204" t="s">
        <v>113</v>
      </c>
      <c r="B2" s="198"/>
      <c r="C2" s="199" t="s">
        <v>45</v>
      </c>
      <c r="D2" s="200"/>
      <c r="E2" s="200"/>
      <c r="F2" s="200"/>
      <c r="G2" s="206"/>
      <c r="AE2" t="s">
        <v>115</v>
      </c>
    </row>
    <row r="3" spans="1:60" ht="24.95" hidden="1" customHeight="1" x14ac:dyDescent="0.2">
      <c r="A3" s="205" t="s">
        <v>7</v>
      </c>
      <c r="B3" s="203"/>
      <c r="C3" s="201"/>
      <c r="D3" s="202"/>
      <c r="E3" s="202"/>
      <c r="F3" s="202"/>
      <c r="G3" s="207"/>
      <c r="AE3" t="s">
        <v>116</v>
      </c>
    </row>
    <row r="4" spans="1:60" ht="24.95" hidden="1" customHeight="1" x14ac:dyDescent="0.2">
      <c r="A4" s="205" t="s">
        <v>8</v>
      </c>
      <c r="B4" s="203"/>
      <c r="C4" s="201"/>
      <c r="D4" s="202"/>
      <c r="E4" s="202"/>
      <c r="F4" s="202"/>
      <c r="G4" s="207"/>
      <c r="AE4" t="s">
        <v>117</v>
      </c>
    </row>
    <row r="5" spans="1:60" hidden="1" x14ac:dyDescent="0.2">
      <c r="A5" s="208" t="s">
        <v>118</v>
      </c>
      <c r="B5" s="209"/>
      <c r="C5" s="210"/>
      <c r="D5" s="211"/>
      <c r="E5" s="211"/>
      <c r="F5" s="211"/>
      <c r="G5" s="212"/>
      <c r="AE5" t="s">
        <v>119</v>
      </c>
    </row>
    <row r="7" spans="1:60" ht="38.25" x14ac:dyDescent="0.2">
      <c r="A7" s="217" t="s">
        <v>120</v>
      </c>
      <c r="B7" s="218" t="s">
        <v>121</v>
      </c>
      <c r="C7" s="218" t="s">
        <v>122</v>
      </c>
      <c r="D7" s="217" t="s">
        <v>123</v>
      </c>
      <c r="E7" s="217" t="s">
        <v>124</v>
      </c>
      <c r="F7" s="213" t="s">
        <v>125</v>
      </c>
      <c r="G7" s="236" t="s">
        <v>28</v>
      </c>
      <c r="H7" s="237" t="s">
        <v>29</v>
      </c>
      <c r="I7" s="237" t="s">
        <v>126</v>
      </c>
      <c r="J7" s="237" t="s">
        <v>30</v>
      </c>
      <c r="K7" s="237" t="s">
        <v>127</v>
      </c>
      <c r="L7" s="237" t="s">
        <v>128</v>
      </c>
      <c r="M7" s="237" t="s">
        <v>129</v>
      </c>
      <c r="N7" s="237" t="s">
        <v>130</v>
      </c>
      <c r="O7" s="237" t="s">
        <v>131</v>
      </c>
      <c r="P7" s="237" t="s">
        <v>132</v>
      </c>
      <c r="Q7" s="237" t="s">
        <v>133</v>
      </c>
      <c r="R7" s="237" t="s">
        <v>134</v>
      </c>
      <c r="S7" s="237" t="s">
        <v>135</v>
      </c>
      <c r="T7" s="237" t="s">
        <v>136</v>
      </c>
      <c r="U7" s="220" t="s">
        <v>137</v>
      </c>
    </row>
    <row r="8" spans="1:60" x14ac:dyDescent="0.2">
      <c r="A8" s="238" t="s">
        <v>138</v>
      </c>
      <c r="B8" s="239" t="s">
        <v>67</v>
      </c>
      <c r="C8" s="240" t="s">
        <v>68</v>
      </c>
      <c r="D8" s="241"/>
      <c r="E8" s="242"/>
      <c r="F8" s="243"/>
      <c r="G8" s="243">
        <f>SUMIF(AE9:AE27,"&lt;&gt;NOR",G9:G27)</f>
        <v>0</v>
      </c>
      <c r="H8" s="243"/>
      <c r="I8" s="243">
        <f>SUM(I9:I27)</f>
        <v>0</v>
      </c>
      <c r="J8" s="243"/>
      <c r="K8" s="243">
        <f>SUM(K9:K27)</f>
        <v>0</v>
      </c>
      <c r="L8" s="243"/>
      <c r="M8" s="243">
        <f>SUM(M9:M27)</f>
        <v>0</v>
      </c>
      <c r="N8" s="219"/>
      <c r="O8" s="219">
        <f>SUM(O9:O27)</f>
        <v>10.001049999999999</v>
      </c>
      <c r="P8" s="219"/>
      <c r="Q8" s="219">
        <f>SUM(Q9:Q27)</f>
        <v>0</v>
      </c>
      <c r="R8" s="219"/>
      <c r="S8" s="219"/>
      <c r="T8" s="238"/>
      <c r="U8" s="219">
        <f>SUM(U9:U27)</f>
        <v>47.86</v>
      </c>
      <c r="AE8" t="s">
        <v>139</v>
      </c>
    </row>
    <row r="9" spans="1:60" outlineLevel="1" x14ac:dyDescent="0.2">
      <c r="A9" s="215">
        <v>1</v>
      </c>
      <c r="B9" s="221" t="s">
        <v>140</v>
      </c>
      <c r="C9" s="265" t="s">
        <v>141</v>
      </c>
      <c r="D9" s="223" t="s">
        <v>142</v>
      </c>
      <c r="E9" s="230">
        <v>1</v>
      </c>
      <c r="F9" s="233">
        <f>H9+J9</f>
        <v>0</v>
      </c>
      <c r="G9" s="233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24">
        <v>5.5359999999999999E-2</v>
      </c>
      <c r="O9" s="224">
        <f>ROUND(E9*N9,5)</f>
        <v>5.5359999999999999E-2</v>
      </c>
      <c r="P9" s="224">
        <v>0</v>
      </c>
      <c r="Q9" s="224">
        <f>ROUND(E9*P9,5)</f>
        <v>0</v>
      </c>
      <c r="R9" s="224"/>
      <c r="S9" s="224"/>
      <c r="T9" s="225">
        <v>0.48</v>
      </c>
      <c r="U9" s="224">
        <f>ROUND(E9*T9,2)</f>
        <v>0.48</v>
      </c>
      <c r="V9" s="214"/>
      <c r="W9" s="214"/>
      <c r="X9" s="214"/>
      <c r="Y9" s="214"/>
      <c r="Z9" s="214"/>
      <c r="AA9" s="214"/>
      <c r="AB9" s="214"/>
      <c r="AC9" s="214"/>
      <c r="AD9" s="214"/>
      <c r="AE9" s="214" t="s">
        <v>143</v>
      </c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15"/>
      <c r="B10" s="221"/>
      <c r="C10" s="266" t="s">
        <v>144</v>
      </c>
      <c r="D10" s="226"/>
      <c r="E10" s="231">
        <v>1</v>
      </c>
      <c r="F10" s="233"/>
      <c r="G10" s="233"/>
      <c r="H10" s="233"/>
      <c r="I10" s="233"/>
      <c r="J10" s="233"/>
      <c r="K10" s="233"/>
      <c r="L10" s="233"/>
      <c r="M10" s="233"/>
      <c r="N10" s="224"/>
      <c r="O10" s="224"/>
      <c r="P10" s="224"/>
      <c r="Q10" s="224"/>
      <c r="R10" s="224"/>
      <c r="S10" s="224"/>
      <c r="T10" s="225"/>
      <c r="U10" s="224"/>
      <c r="V10" s="214"/>
      <c r="W10" s="214"/>
      <c r="X10" s="214"/>
      <c r="Y10" s="214"/>
      <c r="Z10" s="214"/>
      <c r="AA10" s="214"/>
      <c r="AB10" s="214"/>
      <c r="AC10" s="214"/>
      <c r="AD10" s="214"/>
      <c r="AE10" s="214" t="s">
        <v>145</v>
      </c>
      <c r="AF10" s="214">
        <v>0</v>
      </c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15">
        <v>2</v>
      </c>
      <c r="B11" s="221" t="s">
        <v>146</v>
      </c>
      <c r="C11" s="265" t="s">
        <v>147</v>
      </c>
      <c r="D11" s="223" t="s">
        <v>142</v>
      </c>
      <c r="E11" s="230">
        <v>6</v>
      </c>
      <c r="F11" s="233">
        <f>H11+J11</f>
        <v>0</v>
      </c>
      <c r="G11" s="233">
        <f>ROUND(E11*F11,2)</f>
        <v>0</v>
      </c>
      <c r="H11" s="234"/>
      <c r="I11" s="233">
        <f>ROUND(E11*H11,2)</f>
        <v>0</v>
      </c>
      <c r="J11" s="234"/>
      <c r="K11" s="233">
        <f>ROUND(E11*J11,2)</f>
        <v>0</v>
      </c>
      <c r="L11" s="233">
        <v>21</v>
      </c>
      <c r="M11" s="233">
        <f>G11*(1+L11/100)</f>
        <v>0</v>
      </c>
      <c r="N11" s="224">
        <v>8.1059999999999993E-2</v>
      </c>
      <c r="O11" s="224">
        <f>ROUND(E11*N11,5)</f>
        <v>0.48636000000000001</v>
      </c>
      <c r="P11" s="224">
        <v>0</v>
      </c>
      <c r="Q11" s="224">
        <f>ROUND(E11*P11,5)</f>
        <v>0</v>
      </c>
      <c r="R11" s="224"/>
      <c r="S11" s="224"/>
      <c r="T11" s="225">
        <v>0.35</v>
      </c>
      <c r="U11" s="224">
        <f>ROUND(E11*T11,2)</f>
        <v>2.1</v>
      </c>
      <c r="V11" s="214"/>
      <c r="W11" s="214"/>
      <c r="X11" s="214"/>
      <c r="Y11" s="214"/>
      <c r="Z11" s="214"/>
      <c r="AA11" s="214"/>
      <c r="AB11" s="214"/>
      <c r="AC11" s="214"/>
      <c r="AD11" s="214"/>
      <c r="AE11" s="214" t="s">
        <v>143</v>
      </c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15"/>
      <c r="B12" s="221"/>
      <c r="C12" s="266" t="s">
        <v>148</v>
      </c>
      <c r="D12" s="226"/>
      <c r="E12" s="231">
        <v>6</v>
      </c>
      <c r="F12" s="233"/>
      <c r="G12" s="233"/>
      <c r="H12" s="233"/>
      <c r="I12" s="233"/>
      <c r="J12" s="233"/>
      <c r="K12" s="233"/>
      <c r="L12" s="233"/>
      <c r="M12" s="233"/>
      <c r="N12" s="224"/>
      <c r="O12" s="224"/>
      <c r="P12" s="224"/>
      <c r="Q12" s="224"/>
      <c r="R12" s="224"/>
      <c r="S12" s="224"/>
      <c r="T12" s="225"/>
      <c r="U12" s="224"/>
      <c r="V12" s="214"/>
      <c r="W12" s="214"/>
      <c r="X12" s="214"/>
      <c r="Y12" s="214"/>
      <c r="Z12" s="214"/>
      <c r="AA12" s="214"/>
      <c r="AB12" s="214"/>
      <c r="AC12" s="214"/>
      <c r="AD12" s="214"/>
      <c r="AE12" s="214" t="s">
        <v>145</v>
      </c>
      <c r="AF12" s="214">
        <v>0</v>
      </c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15">
        <v>3</v>
      </c>
      <c r="B13" s="221" t="s">
        <v>149</v>
      </c>
      <c r="C13" s="265" t="s">
        <v>150</v>
      </c>
      <c r="D13" s="223" t="s">
        <v>142</v>
      </c>
      <c r="E13" s="230">
        <v>9</v>
      </c>
      <c r="F13" s="233">
        <f>H13+J13</f>
        <v>0</v>
      </c>
      <c r="G13" s="233">
        <f>ROUND(E13*F13,2)</f>
        <v>0</v>
      </c>
      <c r="H13" s="234"/>
      <c r="I13" s="233">
        <f>ROUND(E13*H13,2)</f>
        <v>0</v>
      </c>
      <c r="J13" s="234"/>
      <c r="K13" s="233">
        <f>ROUND(E13*J13,2)</f>
        <v>0</v>
      </c>
      <c r="L13" s="233">
        <v>21</v>
      </c>
      <c r="M13" s="233">
        <f>G13*(1+L13/100)</f>
        <v>0</v>
      </c>
      <c r="N13" s="224">
        <v>6.3140000000000002E-2</v>
      </c>
      <c r="O13" s="224">
        <f>ROUND(E13*N13,5)</f>
        <v>0.56825999999999999</v>
      </c>
      <c r="P13" s="224">
        <v>0</v>
      </c>
      <c r="Q13" s="224">
        <f>ROUND(E13*P13,5)</f>
        <v>0</v>
      </c>
      <c r="R13" s="224"/>
      <c r="S13" s="224"/>
      <c r="T13" s="225">
        <v>0.26750000000000002</v>
      </c>
      <c r="U13" s="224">
        <f>ROUND(E13*T13,2)</f>
        <v>2.41</v>
      </c>
      <c r="V13" s="214"/>
      <c r="W13" s="214"/>
      <c r="X13" s="214"/>
      <c r="Y13" s="214"/>
      <c r="Z13" s="214"/>
      <c r="AA13" s="214"/>
      <c r="AB13" s="214"/>
      <c r="AC13" s="214"/>
      <c r="AD13" s="214"/>
      <c r="AE13" s="214" t="s">
        <v>143</v>
      </c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15"/>
      <c r="B14" s="221"/>
      <c r="C14" s="266" t="s">
        <v>151</v>
      </c>
      <c r="D14" s="226"/>
      <c r="E14" s="231">
        <v>9</v>
      </c>
      <c r="F14" s="233"/>
      <c r="G14" s="233"/>
      <c r="H14" s="233"/>
      <c r="I14" s="233"/>
      <c r="J14" s="233"/>
      <c r="K14" s="233"/>
      <c r="L14" s="233"/>
      <c r="M14" s="233"/>
      <c r="N14" s="224"/>
      <c r="O14" s="224"/>
      <c r="P14" s="224"/>
      <c r="Q14" s="224"/>
      <c r="R14" s="224"/>
      <c r="S14" s="224"/>
      <c r="T14" s="225"/>
      <c r="U14" s="224"/>
      <c r="V14" s="214"/>
      <c r="W14" s="214"/>
      <c r="X14" s="214"/>
      <c r="Y14" s="214"/>
      <c r="Z14" s="214"/>
      <c r="AA14" s="214"/>
      <c r="AB14" s="214"/>
      <c r="AC14" s="214"/>
      <c r="AD14" s="214"/>
      <c r="AE14" s="214" t="s">
        <v>145</v>
      </c>
      <c r="AF14" s="214">
        <v>0</v>
      </c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15">
        <v>4</v>
      </c>
      <c r="B15" s="221" t="s">
        <v>152</v>
      </c>
      <c r="C15" s="265" t="s">
        <v>153</v>
      </c>
      <c r="D15" s="223" t="s">
        <v>154</v>
      </c>
      <c r="E15" s="230">
        <v>2.75</v>
      </c>
      <c r="F15" s="233">
        <f>H15+J15</f>
        <v>0</v>
      </c>
      <c r="G15" s="233">
        <f>ROUND(E15*F15,2)</f>
        <v>0</v>
      </c>
      <c r="H15" s="234"/>
      <c r="I15" s="233">
        <f>ROUND(E15*H15,2)</f>
        <v>0</v>
      </c>
      <c r="J15" s="234"/>
      <c r="K15" s="233">
        <f>ROUND(E15*J15,2)</f>
        <v>0</v>
      </c>
      <c r="L15" s="233">
        <v>21</v>
      </c>
      <c r="M15" s="233">
        <f>G15*(1+L15/100)</f>
        <v>0</v>
      </c>
      <c r="N15" s="224">
        <v>3.7819999999999999E-2</v>
      </c>
      <c r="O15" s="224">
        <f>ROUND(E15*N15,5)</f>
        <v>0.10401000000000001</v>
      </c>
      <c r="P15" s="224">
        <v>0</v>
      </c>
      <c r="Q15" s="224">
        <f>ROUND(E15*P15,5)</f>
        <v>0</v>
      </c>
      <c r="R15" s="224"/>
      <c r="S15" s="224"/>
      <c r="T15" s="225">
        <v>0.152</v>
      </c>
      <c r="U15" s="224">
        <f>ROUND(E15*T15,2)</f>
        <v>0.42</v>
      </c>
      <c r="V15" s="214"/>
      <c r="W15" s="214"/>
      <c r="X15" s="214"/>
      <c r="Y15" s="214"/>
      <c r="Z15" s="214"/>
      <c r="AA15" s="214"/>
      <c r="AB15" s="214"/>
      <c r="AC15" s="214"/>
      <c r="AD15" s="214"/>
      <c r="AE15" s="214" t="s">
        <v>143</v>
      </c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15">
        <v>5</v>
      </c>
      <c r="B16" s="221" t="s">
        <v>155</v>
      </c>
      <c r="C16" s="265" t="s">
        <v>156</v>
      </c>
      <c r="D16" s="223" t="s">
        <v>154</v>
      </c>
      <c r="E16" s="230">
        <v>9.75</v>
      </c>
      <c r="F16" s="233">
        <f>H16+J16</f>
        <v>0</v>
      </c>
      <c r="G16" s="233">
        <f>ROUND(E16*F16,2)</f>
        <v>0</v>
      </c>
      <c r="H16" s="234"/>
      <c r="I16" s="233">
        <f>ROUND(E16*H16,2)</f>
        <v>0</v>
      </c>
      <c r="J16" s="234"/>
      <c r="K16" s="233">
        <f>ROUND(E16*J16,2)</f>
        <v>0</v>
      </c>
      <c r="L16" s="233">
        <v>21</v>
      </c>
      <c r="M16" s="233">
        <f>G16*(1+L16/100)</f>
        <v>0</v>
      </c>
      <c r="N16" s="224">
        <v>4.8710000000000003E-2</v>
      </c>
      <c r="O16" s="224">
        <f>ROUND(E16*N16,5)</f>
        <v>0.47492000000000001</v>
      </c>
      <c r="P16" s="224">
        <v>0</v>
      </c>
      <c r="Q16" s="224">
        <f>ROUND(E16*P16,5)</f>
        <v>0</v>
      </c>
      <c r="R16" s="224"/>
      <c r="S16" s="224"/>
      <c r="T16" s="225">
        <v>0.185</v>
      </c>
      <c r="U16" s="224">
        <f>ROUND(E16*T16,2)</f>
        <v>1.8</v>
      </c>
      <c r="V16" s="214"/>
      <c r="W16" s="214"/>
      <c r="X16" s="214"/>
      <c r="Y16" s="214"/>
      <c r="Z16" s="214"/>
      <c r="AA16" s="214"/>
      <c r="AB16" s="214"/>
      <c r="AC16" s="214"/>
      <c r="AD16" s="214"/>
      <c r="AE16" s="214" t="s">
        <v>143</v>
      </c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15"/>
      <c r="B17" s="221"/>
      <c r="C17" s="266" t="s">
        <v>157</v>
      </c>
      <c r="D17" s="226"/>
      <c r="E17" s="231">
        <v>4.5</v>
      </c>
      <c r="F17" s="233"/>
      <c r="G17" s="233"/>
      <c r="H17" s="233"/>
      <c r="I17" s="233"/>
      <c r="J17" s="233"/>
      <c r="K17" s="233"/>
      <c r="L17" s="233"/>
      <c r="M17" s="233"/>
      <c r="N17" s="224"/>
      <c r="O17" s="224"/>
      <c r="P17" s="224"/>
      <c r="Q17" s="224"/>
      <c r="R17" s="224"/>
      <c r="S17" s="224"/>
      <c r="T17" s="225"/>
      <c r="U17" s="224"/>
      <c r="V17" s="214"/>
      <c r="W17" s="214"/>
      <c r="X17" s="214"/>
      <c r="Y17" s="214"/>
      <c r="Z17" s="214"/>
      <c r="AA17" s="214"/>
      <c r="AB17" s="214"/>
      <c r="AC17" s="214"/>
      <c r="AD17" s="214"/>
      <c r="AE17" s="214" t="s">
        <v>145</v>
      </c>
      <c r="AF17" s="214">
        <v>0</v>
      </c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15"/>
      <c r="B18" s="221"/>
      <c r="C18" s="266" t="s">
        <v>158</v>
      </c>
      <c r="D18" s="226"/>
      <c r="E18" s="231">
        <v>5.25</v>
      </c>
      <c r="F18" s="233"/>
      <c r="G18" s="233"/>
      <c r="H18" s="233"/>
      <c r="I18" s="233"/>
      <c r="J18" s="233"/>
      <c r="K18" s="233"/>
      <c r="L18" s="233"/>
      <c r="M18" s="233"/>
      <c r="N18" s="224"/>
      <c r="O18" s="224"/>
      <c r="P18" s="224"/>
      <c r="Q18" s="224"/>
      <c r="R18" s="224"/>
      <c r="S18" s="224"/>
      <c r="T18" s="225"/>
      <c r="U18" s="224"/>
      <c r="V18" s="214"/>
      <c r="W18" s="214"/>
      <c r="X18" s="214"/>
      <c r="Y18" s="214"/>
      <c r="Z18" s="214"/>
      <c r="AA18" s="214"/>
      <c r="AB18" s="214"/>
      <c r="AC18" s="214"/>
      <c r="AD18" s="214"/>
      <c r="AE18" s="214" t="s">
        <v>145</v>
      </c>
      <c r="AF18" s="214">
        <v>0</v>
      </c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ht="22.5" outlineLevel="1" x14ac:dyDescent="0.2">
      <c r="A19" s="215">
        <v>6</v>
      </c>
      <c r="B19" s="221" t="s">
        <v>159</v>
      </c>
      <c r="C19" s="265" t="s">
        <v>160</v>
      </c>
      <c r="D19" s="223" t="s">
        <v>161</v>
      </c>
      <c r="E19" s="230">
        <v>7.5330000000000004</v>
      </c>
      <c r="F19" s="233">
        <f>H19+J19</f>
        <v>0</v>
      </c>
      <c r="G19" s="233">
        <f>ROUND(E19*F19,2)</f>
        <v>0</v>
      </c>
      <c r="H19" s="234"/>
      <c r="I19" s="233">
        <f>ROUND(E19*H19,2)</f>
        <v>0</v>
      </c>
      <c r="J19" s="234"/>
      <c r="K19" s="233">
        <f>ROUND(E19*J19,2)</f>
        <v>0</v>
      </c>
      <c r="L19" s="233">
        <v>21</v>
      </c>
      <c r="M19" s="233">
        <f>G19*(1+L19/100)</f>
        <v>0</v>
      </c>
      <c r="N19" s="224">
        <v>0.97389999999999999</v>
      </c>
      <c r="O19" s="224">
        <f>ROUND(E19*N19,5)</f>
        <v>7.3363899999999997</v>
      </c>
      <c r="P19" s="224">
        <v>0</v>
      </c>
      <c r="Q19" s="224">
        <f>ROUND(E19*P19,5)</f>
        <v>0</v>
      </c>
      <c r="R19" s="224"/>
      <c r="S19" s="224"/>
      <c r="T19" s="225">
        <v>3.2507700000000002</v>
      </c>
      <c r="U19" s="224">
        <f>ROUND(E19*T19,2)</f>
        <v>24.49</v>
      </c>
      <c r="V19" s="214"/>
      <c r="W19" s="214"/>
      <c r="X19" s="214"/>
      <c r="Y19" s="214"/>
      <c r="Z19" s="214"/>
      <c r="AA19" s="214"/>
      <c r="AB19" s="214"/>
      <c r="AC19" s="214"/>
      <c r="AD19" s="214"/>
      <c r="AE19" s="214" t="s">
        <v>162</v>
      </c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15"/>
      <c r="B20" s="221"/>
      <c r="C20" s="266" t="s">
        <v>163</v>
      </c>
      <c r="D20" s="226"/>
      <c r="E20" s="231">
        <v>10.8</v>
      </c>
      <c r="F20" s="233"/>
      <c r="G20" s="233"/>
      <c r="H20" s="233"/>
      <c r="I20" s="233"/>
      <c r="J20" s="233"/>
      <c r="K20" s="233"/>
      <c r="L20" s="233"/>
      <c r="M20" s="233"/>
      <c r="N20" s="224"/>
      <c r="O20" s="224"/>
      <c r="P20" s="224"/>
      <c r="Q20" s="224"/>
      <c r="R20" s="224"/>
      <c r="S20" s="224"/>
      <c r="T20" s="225"/>
      <c r="U20" s="224"/>
      <c r="V20" s="214"/>
      <c r="W20" s="214"/>
      <c r="X20" s="214"/>
      <c r="Y20" s="214"/>
      <c r="Z20" s="214"/>
      <c r="AA20" s="214"/>
      <c r="AB20" s="214"/>
      <c r="AC20" s="214"/>
      <c r="AD20" s="214"/>
      <c r="AE20" s="214" t="s">
        <v>145</v>
      </c>
      <c r="AF20" s="214">
        <v>0</v>
      </c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15"/>
      <c r="B21" s="221"/>
      <c r="C21" s="266" t="s">
        <v>164</v>
      </c>
      <c r="D21" s="226"/>
      <c r="E21" s="231">
        <v>1.62</v>
      </c>
      <c r="F21" s="233"/>
      <c r="G21" s="233"/>
      <c r="H21" s="233"/>
      <c r="I21" s="233"/>
      <c r="J21" s="233"/>
      <c r="K21" s="233"/>
      <c r="L21" s="233"/>
      <c r="M21" s="233"/>
      <c r="N21" s="224"/>
      <c r="O21" s="224"/>
      <c r="P21" s="224"/>
      <c r="Q21" s="224"/>
      <c r="R21" s="224"/>
      <c r="S21" s="224"/>
      <c r="T21" s="225"/>
      <c r="U21" s="224"/>
      <c r="V21" s="214"/>
      <c r="W21" s="214"/>
      <c r="X21" s="214"/>
      <c r="Y21" s="214"/>
      <c r="Z21" s="214"/>
      <c r="AA21" s="214"/>
      <c r="AB21" s="214"/>
      <c r="AC21" s="214"/>
      <c r="AD21" s="214"/>
      <c r="AE21" s="214" t="s">
        <v>145</v>
      </c>
      <c r="AF21" s="214">
        <v>0</v>
      </c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15"/>
      <c r="B22" s="221"/>
      <c r="C22" s="266" t="s">
        <v>165</v>
      </c>
      <c r="D22" s="226"/>
      <c r="E22" s="231">
        <v>-2.2949999999999999</v>
      </c>
      <c r="F22" s="233"/>
      <c r="G22" s="233"/>
      <c r="H22" s="233"/>
      <c r="I22" s="233"/>
      <c r="J22" s="233"/>
      <c r="K22" s="233"/>
      <c r="L22" s="233"/>
      <c r="M22" s="233"/>
      <c r="N22" s="224"/>
      <c r="O22" s="224"/>
      <c r="P22" s="224"/>
      <c r="Q22" s="224"/>
      <c r="R22" s="224"/>
      <c r="S22" s="224"/>
      <c r="T22" s="225"/>
      <c r="U22" s="224"/>
      <c r="V22" s="214"/>
      <c r="W22" s="214"/>
      <c r="X22" s="214"/>
      <c r="Y22" s="214"/>
      <c r="Z22" s="214"/>
      <c r="AA22" s="214"/>
      <c r="AB22" s="214"/>
      <c r="AC22" s="214"/>
      <c r="AD22" s="214"/>
      <c r="AE22" s="214" t="s">
        <v>145</v>
      </c>
      <c r="AF22" s="214">
        <v>0</v>
      </c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15"/>
      <c r="B23" s="221"/>
      <c r="C23" s="266" t="s">
        <v>166</v>
      </c>
      <c r="D23" s="226"/>
      <c r="E23" s="231">
        <v>-2.5920000000000001</v>
      </c>
      <c r="F23" s="233"/>
      <c r="G23" s="233"/>
      <c r="H23" s="233"/>
      <c r="I23" s="233"/>
      <c r="J23" s="233"/>
      <c r="K23" s="233"/>
      <c r="L23" s="233"/>
      <c r="M23" s="233"/>
      <c r="N23" s="224"/>
      <c r="O23" s="224"/>
      <c r="P23" s="224"/>
      <c r="Q23" s="224"/>
      <c r="R23" s="224"/>
      <c r="S23" s="224"/>
      <c r="T23" s="225"/>
      <c r="U23" s="224"/>
      <c r="V23" s="214"/>
      <c r="W23" s="214"/>
      <c r="X23" s="214"/>
      <c r="Y23" s="214"/>
      <c r="Z23" s="214"/>
      <c r="AA23" s="214"/>
      <c r="AB23" s="214"/>
      <c r="AC23" s="214"/>
      <c r="AD23" s="214"/>
      <c r="AE23" s="214" t="s">
        <v>145</v>
      </c>
      <c r="AF23" s="214">
        <v>0</v>
      </c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2.5" outlineLevel="1" x14ac:dyDescent="0.2">
      <c r="A24" s="215">
        <v>7</v>
      </c>
      <c r="B24" s="221" t="s">
        <v>167</v>
      </c>
      <c r="C24" s="265" t="s">
        <v>168</v>
      </c>
      <c r="D24" s="223" t="s">
        <v>169</v>
      </c>
      <c r="E24" s="230">
        <v>0.34210000000000002</v>
      </c>
      <c r="F24" s="233">
        <f>H24+J24</f>
        <v>0</v>
      </c>
      <c r="G24" s="233">
        <f>ROUND(E24*F24,2)</f>
        <v>0</v>
      </c>
      <c r="H24" s="234"/>
      <c r="I24" s="233">
        <f>ROUND(E24*H24,2)</f>
        <v>0</v>
      </c>
      <c r="J24" s="234"/>
      <c r="K24" s="233">
        <f>ROUND(E24*J24,2)</f>
        <v>0</v>
      </c>
      <c r="L24" s="233">
        <v>21</v>
      </c>
      <c r="M24" s="233">
        <f>G24*(1+L24/100)</f>
        <v>0</v>
      </c>
      <c r="N24" s="224">
        <v>1.0900000000000001</v>
      </c>
      <c r="O24" s="224">
        <f>ROUND(E24*N24,5)</f>
        <v>0.37289</v>
      </c>
      <c r="P24" s="224">
        <v>0</v>
      </c>
      <c r="Q24" s="224">
        <f>ROUND(E24*P24,5)</f>
        <v>0</v>
      </c>
      <c r="R24" s="224"/>
      <c r="S24" s="224"/>
      <c r="T24" s="225">
        <v>18.8</v>
      </c>
      <c r="U24" s="224">
        <f>ROUND(E24*T24,2)</f>
        <v>6.43</v>
      </c>
      <c r="V24" s="214"/>
      <c r="W24" s="214"/>
      <c r="X24" s="214"/>
      <c r="Y24" s="214"/>
      <c r="Z24" s="214"/>
      <c r="AA24" s="214"/>
      <c r="AB24" s="214"/>
      <c r="AC24" s="214"/>
      <c r="AD24" s="214"/>
      <c r="AE24" s="214" t="s">
        <v>143</v>
      </c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15"/>
      <c r="B25" s="221"/>
      <c r="C25" s="266" t="s">
        <v>170</v>
      </c>
      <c r="D25" s="226"/>
      <c r="E25" s="231">
        <v>0.34210000000000002</v>
      </c>
      <c r="F25" s="233"/>
      <c r="G25" s="233"/>
      <c r="H25" s="233"/>
      <c r="I25" s="233"/>
      <c r="J25" s="233"/>
      <c r="K25" s="233"/>
      <c r="L25" s="233"/>
      <c r="M25" s="233"/>
      <c r="N25" s="224"/>
      <c r="O25" s="224"/>
      <c r="P25" s="224"/>
      <c r="Q25" s="224"/>
      <c r="R25" s="224"/>
      <c r="S25" s="224"/>
      <c r="T25" s="225"/>
      <c r="U25" s="224"/>
      <c r="V25" s="214"/>
      <c r="W25" s="214"/>
      <c r="X25" s="214"/>
      <c r="Y25" s="214"/>
      <c r="Z25" s="214"/>
      <c r="AA25" s="214"/>
      <c r="AB25" s="214"/>
      <c r="AC25" s="214"/>
      <c r="AD25" s="214"/>
      <c r="AE25" s="214" t="s">
        <v>145</v>
      </c>
      <c r="AF25" s="214">
        <v>0</v>
      </c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22.5" outlineLevel="1" x14ac:dyDescent="0.2">
      <c r="A26" s="215">
        <v>8</v>
      </c>
      <c r="B26" s="221" t="s">
        <v>171</v>
      </c>
      <c r="C26" s="265" t="s">
        <v>172</v>
      </c>
      <c r="D26" s="223" t="s">
        <v>169</v>
      </c>
      <c r="E26" s="230">
        <v>0.55308000000000002</v>
      </c>
      <c r="F26" s="233">
        <f>H26+J26</f>
        <v>0</v>
      </c>
      <c r="G26" s="233">
        <f>ROUND(E26*F26,2)</f>
        <v>0</v>
      </c>
      <c r="H26" s="234"/>
      <c r="I26" s="233">
        <f>ROUND(E26*H26,2)</f>
        <v>0</v>
      </c>
      <c r="J26" s="234"/>
      <c r="K26" s="233">
        <f>ROUND(E26*J26,2)</f>
        <v>0</v>
      </c>
      <c r="L26" s="233">
        <v>21</v>
      </c>
      <c r="M26" s="233">
        <f>G26*(1+L26/100)</f>
        <v>0</v>
      </c>
      <c r="N26" s="224">
        <v>1.0900000000000001</v>
      </c>
      <c r="O26" s="224">
        <f>ROUND(E26*N26,5)</f>
        <v>0.60285999999999995</v>
      </c>
      <c r="P26" s="224">
        <v>0</v>
      </c>
      <c r="Q26" s="224">
        <f>ROUND(E26*P26,5)</f>
        <v>0</v>
      </c>
      <c r="R26" s="224"/>
      <c r="S26" s="224"/>
      <c r="T26" s="225">
        <v>17.600000000000001</v>
      </c>
      <c r="U26" s="224">
        <f>ROUND(E26*T26,2)</f>
        <v>9.73</v>
      </c>
      <c r="V26" s="214"/>
      <c r="W26" s="214"/>
      <c r="X26" s="214"/>
      <c r="Y26" s="214"/>
      <c r="Z26" s="214"/>
      <c r="AA26" s="214"/>
      <c r="AB26" s="214"/>
      <c r="AC26" s="214"/>
      <c r="AD26" s="214"/>
      <c r="AE26" s="214" t="s">
        <v>143</v>
      </c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15"/>
      <c r="B27" s="221"/>
      <c r="C27" s="266" t="s">
        <v>173</v>
      </c>
      <c r="D27" s="226"/>
      <c r="E27" s="231">
        <v>0.55308000000000002</v>
      </c>
      <c r="F27" s="233"/>
      <c r="G27" s="233"/>
      <c r="H27" s="233"/>
      <c r="I27" s="233"/>
      <c r="J27" s="233"/>
      <c r="K27" s="233"/>
      <c r="L27" s="233"/>
      <c r="M27" s="233"/>
      <c r="N27" s="224"/>
      <c r="O27" s="224"/>
      <c r="P27" s="224"/>
      <c r="Q27" s="224"/>
      <c r="R27" s="224"/>
      <c r="S27" s="224"/>
      <c r="T27" s="225"/>
      <c r="U27" s="224"/>
      <c r="V27" s="214"/>
      <c r="W27" s="214"/>
      <c r="X27" s="214"/>
      <c r="Y27" s="214"/>
      <c r="Z27" s="214"/>
      <c r="AA27" s="214"/>
      <c r="AB27" s="214"/>
      <c r="AC27" s="214"/>
      <c r="AD27" s="214"/>
      <c r="AE27" s="214" t="s">
        <v>145</v>
      </c>
      <c r="AF27" s="214">
        <v>0</v>
      </c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x14ac:dyDescent="0.2">
      <c r="A28" s="216" t="s">
        <v>138</v>
      </c>
      <c r="B28" s="222" t="s">
        <v>69</v>
      </c>
      <c r="C28" s="267" t="s">
        <v>70</v>
      </c>
      <c r="D28" s="227"/>
      <c r="E28" s="232"/>
      <c r="F28" s="235"/>
      <c r="G28" s="235">
        <f>SUMIF(AE29:AE33,"&lt;&gt;NOR",G29:G33)</f>
        <v>0</v>
      </c>
      <c r="H28" s="235"/>
      <c r="I28" s="235">
        <f>SUM(I29:I33)</f>
        <v>0</v>
      </c>
      <c r="J28" s="235"/>
      <c r="K28" s="235">
        <f>SUM(K29:K33)</f>
        <v>0</v>
      </c>
      <c r="L28" s="235"/>
      <c r="M28" s="235">
        <f>SUM(M29:M33)</f>
        <v>0</v>
      </c>
      <c r="N28" s="228"/>
      <c r="O28" s="228">
        <f>SUM(O29:O33)</f>
        <v>1.3480799999999999</v>
      </c>
      <c r="P28" s="228"/>
      <c r="Q28" s="228">
        <f>SUM(Q29:Q33)</f>
        <v>0</v>
      </c>
      <c r="R28" s="228"/>
      <c r="S28" s="228"/>
      <c r="T28" s="229"/>
      <c r="U28" s="228">
        <f>SUM(U29:U33)</f>
        <v>5.8800000000000008</v>
      </c>
      <c r="AE28" t="s">
        <v>139</v>
      </c>
    </row>
    <row r="29" spans="1:60" outlineLevel="1" x14ac:dyDescent="0.2">
      <c r="A29" s="215">
        <v>9</v>
      </c>
      <c r="B29" s="221" t="s">
        <v>174</v>
      </c>
      <c r="C29" s="265" t="s">
        <v>175</v>
      </c>
      <c r="D29" s="223" t="s">
        <v>176</v>
      </c>
      <c r="E29" s="230">
        <v>9.0419999999999998</v>
      </c>
      <c r="F29" s="233">
        <f>H29+J29</f>
        <v>0</v>
      </c>
      <c r="G29" s="233">
        <f>ROUND(E29*F29,2)</f>
        <v>0</v>
      </c>
      <c r="H29" s="234"/>
      <c r="I29" s="233">
        <f>ROUND(E29*H29,2)</f>
        <v>0</v>
      </c>
      <c r="J29" s="234"/>
      <c r="K29" s="233">
        <f>ROUND(E29*J29,2)</f>
        <v>0</v>
      </c>
      <c r="L29" s="233">
        <v>21</v>
      </c>
      <c r="M29" s="233">
        <f>G29*(1+L29/100)</f>
        <v>0</v>
      </c>
      <c r="N29" s="224">
        <v>0.14137</v>
      </c>
      <c r="O29" s="224">
        <f>ROUND(E29*N29,5)</f>
        <v>1.27827</v>
      </c>
      <c r="P29" s="224">
        <v>0</v>
      </c>
      <c r="Q29" s="224">
        <f>ROUND(E29*P29,5)</f>
        <v>0</v>
      </c>
      <c r="R29" s="224"/>
      <c r="S29" s="224"/>
      <c r="T29" s="225">
        <v>0.59299999999999997</v>
      </c>
      <c r="U29" s="224">
        <f>ROUND(E29*T29,2)</f>
        <v>5.36</v>
      </c>
      <c r="V29" s="214"/>
      <c r="W29" s="214"/>
      <c r="X29" s="214"/>
      <c r="Y29" s="214"/>
      <c r="Z29" s="214"/>
      <c r="AA29" s="214"/>
      <c r="AB29" s="214"/>
      <c r="AC29" s="214"/>
      <c r="AD29" s="214"/>
      <c r="AE29" s="214" t="s">
        <v>143</v>
      </c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22.5" outlineLevel="1" x14ac:dyDescent="0.2">
      <c r="A30" s="215"/>
      <c r="B30" s="221"/>
      <c r="C30" s="266" t="s">
        <v>177</v>
      </c>
      <c r="D30" s="226"/>
      <c r="E30" s="231">
        <v>13.112</v>
      </c>
      <c r="F30" s="233"/>
      <c r="G30" s="233"/>
      <c r="H30" s="233"/>
      <c r="I30" s="233"/>
      <c r="J30" s="233"/>
      <c r="K30" s="233"/>
      <c r="L30" s="233"/>
      <c r="M30" s="233"/>
      <c r="N30" s="224"/>
      <c r="O30" s="224"/>
      <c r="P30" s="224"/>
      <c r="Q30" s="224"/>
      <c r="R30" s="224"/>
      <c r="S30" s="224"/>
      <c r="T30" s="225"/>
      <c r="U30" s="224"/>
      <c r="V30" s="214"/>
      <c r="W30" s="214"/>
      <c r="X30" s="214"/>
      <c r="Y30" s="214"/>
      <c r="Z30" s="214"/>
      <c r="AA30" s="214"/>
      <c r="AB30" s="214"/>
      <c r="AC30" s="214"/>
      <c r="AD30" s="214"/>
      <c r="AE30" s="214" t="s">
        <v>145</v>
      </c>
      <c r="AF30" s="214">
        <v>0</v>
      </c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15"/>
      <c r="B31" s="221"/>
      <c r="C31" s="266" t="s">
        <v>178</v>
      </c>
      <c r="D31" s="226"/>
      <c r="E31" s="231">
        <v>-4.07</v>
      </c>
      <c r="F31" s="233"/>
      <c r="G31" s="233"/>
      <c r="H31" s="233"/>
      <c r="I31" s="233"/>
      <c r="J31" s="233"/>
      <c r="K31" s="233"/>
      <c r="L31" s="233"/>
      <c r="M31" s="233"/>
      <c r="N31" s="224"/>
      <c r="O31" s="224"/>
      <c r="P31" s="224"/>
      <c r="Q31" s="224"/>
      <c r="R31" s="224"/>
      <c r="S31" s="224"/>
      <c r="T31" s="225"/>
      <c r="U31" s="224"/>
      <c r="V31" s="214"/>
      <c r="W31" s="214"/>
      <c r="X31" s="214"/>
      <c r="Y31" s="214"/>
      <c r="Z31" s="214"/>
      <c r="AA31" s="214"/>
      <c r="AB31" s="214"/>
      <c r="AC31" s="214"/>
      <c r="AD31" s="214"/>
      <c r="AE31" s="214" t="s">
        <v>145</v>
      </c>
      <c r="AF31" s="214">
        <v>0</v>
      </c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ht="22.5" outlineLevel="1" x14ac:dyDescent="0.2">
      <c r="A32" s="215">
        <v>10</v>
      </c>
      <c r="B32" s="221" t="s">
        <v>179</v>
      </c>
      <c r="C32" s="265" t="s">
        <v>180</v>
      </c>
      <c r="D32" s="223" t="s">
        <v>176</v>
      </c>
      <c r="E32" s="230">
        <v>0.45600000000000002</v>
      </c>
      <c r="F32" s="233">
        <f>H32+J32</f>
        <v>0</v>
      </c>
      <c r="G32" s="233">
        <f>ROUND(E32*F32,2)</f>
        <v>0</v>
      </c>
      <c r="H32" s="234"/>
      <c r="I32" s="233">
        <f>ROUND(E32*H32,2)</f>
        <v>0</v>
      </c>
      <c r="J32" s="234"/>
      <c r="K32" s="233">
        <f>ROUND(E32*J32,2)</f>
        <v>0</v>
      </c>
      <c r="L32" s="233">
        <v>21</v>
      </c>
      <c r="M32" s="233">
        <f>G32*(1+L32/100)</f>
        <v>0</v>
      </c>
      <c r="N32" s="224">
        <v>0.15310000000000001</v>
      </c>
      <c r="O32" s="224">
        <f>ROUND(E32*N32,5)</f>
        <v>6.9809999999999997E-2</v>
      </c>
      <c r="P32" s="224">
        <v>0</v>
      </c>
      <c r="Q32" s="224">
        <f>ROUND(E32*P32,5)</f>
        <v>0</v>
      </c>
      <c r="R32" s="224"/>
      <c r="S32" s="224"/>
      <c r="T32" s="225">
        <v>1.1419999999999999</v>
      </c>
      <c r="U32" s="224">
        <f>ROUND(E32*T32,2)</f>
        <v>0.52</v>
      </c>
      <c r="V32" s="214"/>
      <c r="W32" s="214"/>
      <c r="X32" s="214"/>
      <c r="Y32" s="214"/>
      <c r="Z32" s="214"/>
      <c r="AA32" s="214"/>
      <c r="AB32" s="214"/>
      <c r="AC32" s="214"/>
      <c r="AD32" s="214"/>
      <c r="AE32" s="214" t="s">
        <v>143</v>
      </c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15"/>
      <c r="B33" s="221"/>
      <c r="C33" s="266" t="s">
        <v>181</v>
      </c>
      <c r="D33" s="226"/>
      <c r="E33" s="231">
        <v>0.45600000000000002</v>
      </c>
      <c r="F33" s="233"/>
      <c r="G33" s="233"/>
      <c r="H33" s="233"/>
      <c r="I33" s="233"/>
      <c r="J33" s="233"/>
      <c r="K33" s="233"/>
      <c r="L33" s="233"/>
      <c r="M33" s="233"/>
      <c r="N33" s="224"/>
      <c r="O33" s="224"/>
      <c r="P33" s="224"/>
      <c r="Q33" s="224"/>
      <c r="R33" s="224"/>
      <c r="S33" s="224"/>
      <c r="T33" s="225"/>
      <c r="U33" s="224"/>
      <c r="V33" s="214"/>
      <c r="W33" s="214"/>
      <c r="X33" s="214"/>
      <c r="Y33" s="214"/>
      <c r="Z33" s="214"/>
      <c r="AA33" s="214"/>
      <c r="AB33" s="214"/>
      <c r="AC33" s="214"/>
      <c r="AD33" s="214"/>
      <c r="AE33" s="214" t="s">
        <v>145</v>
      </c>
      <c r="AF33" s="214">
        <v>0</v>
      </c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x14ac:dyDescent="0.2">
      <c r="A34" s="216" t="s">
        <v>138</v>
      </c>
      <c r="B34" s="222" t="s">
        <v>71</v>
      </c>
      <c r="C34" s="267" t="s">
        <v>72</v>
      </c>
      <c r="D34" s="227"/>
      <c r="E34" s="232"/>
      <c r="F34" s="235"/>
      <c r="G34" s="235">
        <f>SUMIF(AE35:AE39,"&lt;&gt;NOR",G35:G39)</f>
        <v>0</v>
      </c>
      <c r="H34" s="235"/>
      <c r="I34" s="235">
        <f>SUM(I35:I39)</f>
        <v>0</v>
      </c>
      <c r="J34" s="235"/>
      <c r="K34" s="235">
        <f>SUM(K35:K39)</f>
        <v>0</v>
      </c>
      <c r="L34" s="235"/>
      <c r="M34" s="235">
        <f>SUM(M35:M39)</f>
        <v>0</v>
      </c>
      <c r="N34" s="228"/>
      <c r="O34" s="228">
        <f>SUM(O35:O39)</f>
        <v>0.70351999999999992</v>
      </c>
      <c r="P34" s="228"/>
      <c r="Q34" s="228">
        <f>SUM(Q35:Q39)</f>
        <v>0</v>
      </c>
      <c r="R34" s="228"/>
      <c r="S34" s="228"/>
      <c r="T34" s="229"/>
      <c r="U34" s="228">
        <f>SUM(U35:U39)</f>
        <v>52.160000000000004</v>
      </c>
      <c r="AE34" t="s">
        <v>139</v>
      </c>
    </row>
    <row r="35" spans="1:60" outlineLevel="1" x14ac:dyDescent="0.2">
      <c r="A35" s="215">
        <v>11</v>
      </c>
      <c r="B35" s="221" t="s">
        <v>182</v>
      </c>
      <c r="C35" s="265" t="s">
        <v>183</v>
      </c>
      <c r="D35" s="223" t="s">
        <v>176</v>
      </c>
      <c r="E35" s="230">
        <v>158.12</v>
      </c>
      <c r="F35" s="233">
        <f>H35+J35</f>
        <v>0</v>
      </c>
      <c r="G35" s="233">
        <f>ROUND(E35*F35,2)</f>
        <v>0</v>
      </c>
      <c r="H35" s="234"/>
      <c r="I35" s="233">
        <f>ROUND(E35*H35,2)</f>
        <v>0</v>
      </c>
      <c r="J35" s="234"/>
      <c r="K35" s="233">
        <f>ROUND(E35*J35,2)</f>
        <v>0</v>
      </c>
      <c r="L35" s="233">
        <v>21</v>
      </c>
      <c r="M35" s="233">
        <f>G35*(1+L35/100)</f>
        <v>0</v>
      </c>
      <c r="N35" s="224">
        <v>4.2300000000000003E-3</v>
      </c>
      <c r="O35" s="224">
        <f>ROUND(E35*N35,5)</f>
        <v>0.66884999999999994</v>
      </c>
      <c r="P35" s="224">
        <v>0</v>
      </c>
      <c r="Q35" s="224">
        <f>ROUND(E35*P35,5)</f>
        <v>0</v>
      </c>
      <c r="R35" s="224"/>
      <c r="S35" s="224"/>
      <c r="T35" s="225">
        <v>0.315</v>
      </c>
      <c r="U35" s="224">
        <f>ROUND(E35*T35,2)</f>
        <v>49.81</v>
      </c>
      <c r="V35" s="214"/>
      <c r="W35" s="214"/>
      <c r="X35" s="214"/>
      <c r="Y35" s="214"/>
      <c r="Z35" s="214"/>
      <c r="AA35" s="214"/>
      <c r="AB35" s="214"/>
      <c r="AC35" s="214"/>
      <c r="AD35" s="214"/>
      <c r="AE35" s="214" t="s">
        <v>143</v>
      </c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15"/>
      <c r="B36" s="221"/>
      <c r="C36" s="266" t="s">
        <v>184</v>
      </c>
      <c r="D36" s="226"/>
      <c r="E36" s="231">
        <v>101.95</v>
      </c>
      <c r="F36" s="233"/>
      <c r="G36" s="233"/>
      <c r="H36" s="233"/>
      <c r="I36" s="233"/>
      <c r="J36" s="233"/>
      <c r="K36" s="233"/>
      <c r="L36" s="233"/>
      <c r="M36" s="233"/>
      <c r="N36" s="224"/>
      <c r="O36" s="224"/>
      <c r="P36" s="224"/>
      <c r="Q36" s="224"/>
      <c r="R36" s="224"/>
      <c r="S36" s="224"/>
      <c r="T36" s="225"/>
      <c r="U36" s="224"/>
      <c r="V36" s="214"/>
      <c r="W36" s="214"/>
      <c r="X36" s="214"/>
      <c r="Y36" s="214"/>
      <c r="Z36" s="214"/>
      <c r="AA36" s="214"/>
      <c r="AB36" s="214"/>
      <c r="AC36" s="214"/>
      <c r="AD36" s="214"/>
      <c r="AE36" s="214" t="s">
        <v>145</v>
      </c>
      <c r="AF36" s="214">
        <v>0</v>
      </c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15"/>
      <c r="B37" s="221"/>
      <c r="C37" s="266" t="s">
        <v>185</v>
      </c>
      <c r="D37" s="226"/>
      <c r="E37" s="231">
        <v>56.17</v>
      </c>
      <c r="F37" s="233"/>
      <c r="G37" s="233"/>
      <c r="H37" s="233"/>
      <c r="I37" s="233"/>
      <c r="J37" s="233"/>
      <c r="K37" s="233"/>
      <c r="L37" s="233"/>
      <c r="M37" s="233"/>
      <c r="N37" s="224"/>
      <c r="O37" s="224"/>
      <c r="P37" s="224"/>
      <c r="Q37" s="224"/>
      <c r="R37" s="224"/>
      <c r="S37" s="224"/>
      <c r="T37" s="225"/>
      <c r="U37" s="224"/>
      <c r="V37" s="214"/>
      <c r="W37" s="214"/>
      <c r="X37" s="214"/>
      <c r="Y37" s="214"/>
      <c r="Z37" s="214"/>
      <c r="AA37" s="214"/>
      <c r="AB37" s="214"/>
      <c r="AC37" s="214"/>
      <c r="AD37" s="214"/>
      <c r="AE37" s="214" t="s">
        <v>145</v>
      </c>
      <c r="AF37" s="214">
        <v>0</v>
      </c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15">
        <v>12</v>
      </c>
      <c r="B38" s="221" t="s">
        <v>186</v>
      </c>
      <c r="C38" s="265" t="s">
        <v>187</v>
      </c>
      <c r="D38" s="223" t="s">
        <v>176</v>
      </c>
      <c r="E38" s="230">
        <v>8.2545999999999999</v>
      </c>
      <c r="F38" s="233">
        <f>H38+J38</f>
        <v>0</v>
      </c>
      <c r="G38" s="233">
        <f>ROUND(E38*F38,2)</f>
        <v>0</v>
      </c>
      <c r="H38" s="234"/>
      <c r="I38" s="233">
        <f>ROUND(E38*H38,2)</f>
        <v>0</v>
      </c>
      <c r="J38" s="234"/>
      <c r="K38" s="233">
        <f>ROUND(E38*J38,2)</f>
        <v>0</v>
      </c>
      <c r="L38" s="233">
        <v>21</v>
      </c>
      <c r="M38" s="233">
        <f>G38*(1+L38/100)</f>
        <v>0</v>
      </c>
      <c r="N38" s="224">
        <v>4.1999999999999997E-3</v>
      </c>
      <c r="O38" s="224">
        <f>ROUND(E38*N38,5)</f>
        <v>3.4669999999999999E-2</v>
      </c>
      <c r="P38" s="224">
        <v>0</v>
      </c>
      <c r="Q38" s="224">
        <f>ROUND(E38*P38,5)</f>
        <v>0</v>
      </c>
      <c r="R38" s="224"/>
      <c r="S38" s="224"/>
      <c r="T38" s="225">
        <v>0.28499999999999998</v>
      </c>
      <c r="U38" s="224">
        <f>ROUND(E38*T38,2)</f>
        <v>2.35</v>
      </c>
      <c r="V38" s="214"/>
      <c r="W38" s="214"/>
      <c r="X38" s="214"/>
      <c r="Y38" s="214"/>
      <c r="Z38" s="214"/>
      <c r="AA38" s="214"/>
      <c r="AB38" s="214"/>
      <c r="AC38" s="214"/>
      <c r="AD38" s="214"/>
      <c r="AE38" s="214" t="s">
        <v>143</v>
      </c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15"/>
      <c r="B39" s="221"/>
      <c r="C39" s="266" t="s">
        <v>188</v>
      </c>
      <c r="D39" s="226"/>
      <c r="E39" s="231">
        <v>8.2545999999999999</v>
      </c>
      <c r="F39" s="233"/>
      <c r="G39" s="233"/>
      <c r="H39" s="233"/>
      <c r="I39" s="233"/>
      <c r="J39" s="233"/>
      <c r="K39" s="233"/>
      <c r="L39" s="233"/>
      <c r="M39" s="233"/>
      <c r="N39" s="224"/>
      <c r="O39" s="224"/>
      <c r="P39" s="224"/>
      <c r="Q39" s="224"/>
      <c r="R39" s="224"/>
      <c r="S39" s="224"/>
      <c r="T39" s="225"/>
      <c r="U39" s="224"/>
      <c r="V39" s="214"/>
      <c r="W39" s="214"/>
      <c r="X39" s="214"/>
      <c r="Y39" s="214"/>
      <c r="Z39" s="214"/>
      <c r="AA39" s="214"/>
      <c r="AB39" s="214"/>
      <c r="AC39" s="214"/>
      <c r="AD39" s="214"/>
      <c r="AE39" s="214" t="s">
        <v>145</v>
      </c>
      <c r="AF39" s="214">
        <v>0</v>
      </c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x14ac:dyDescent="0.2">
      <c r="A40" s="216" t="s">
        <v>138</v>
      </c>
      <c r="B40" s="222" t="s">
        <v>73</v>
      </c>
      <c r="C40" s="267" t="s">
        <v>74</v>
      </c>
      <c r="D40" s="227"/>
      <c r="E40" s="232"/>
      <c r="F40" s="235"/>
      <c r="G40" s="235">
        <f>SUMIF(AE41:AE63,"&lt;&gt;NOR",G41:G63)</f>
        <v>0</v>
      </c>
      <c r="H40" s="235"/>
      <c r="I40" s="235">
        <f>SUM(I41:I63)</f>
        <v>0</v>
      </c>
      <c r="J40" s="235"/>
      <c r="K40" s="235">
        <f>SUM(K41:K63)</f>
        <v>0</v>
      </c>
      <c r="L40" s="235"/>
      <c r="M40" s="235">
        <f>SUM(M41:M63)</f>
        <v>0</v>
      </c>
      <c r="N40" s="228"/>
      <c r="O40" s="228">
        <f>SUM(O41:O63)</f>
        <v>3.64872</v>
      </c>
      <c r="P40" s="228"/>
      <c r="Q40" s="228">
        <f>SUM(Q41:Q63)</f>
        <v>0</v>
      </c>
      <c r="R40" s="228"/>
      <c r="S40" s="228"/>
      <c r="T40" s="229"/>
      <c r="U40" s="228">
        <f>SUM(U41:U63)</f>
        <v>139.91000000000003</v>
      </c>
      <c r="AE40" t="s">
        <v>139</v>
      </c>
    </row>
    <row r="41" spans="1:60" ht="22.5" outlineLevel="1" x14ac:dyDescent="0.2">
      <c r="A41" s="215">
        <v>13</v>
      </c>
      <c r="B41" s="221" t="s">
        <v>189</v>
      </c>
      <c r="C41" s="265" t="s">
        <v>190</v>
      </c>
      <c r="D41" s="223" t="s">
        <v>176</v>
      </c>
      <c r="E41" s="230">
        <v>158.12</v>
      </c>
      <c r="F41" s="233">
        <f>H41+J41</f>
        <v>0</v>
      </c>
      <c r="G41" s="233">
        <f>ROUND(E41*F41,2)</f>
        <v>0</v>
      </c>
      <c r="H41" s="234"/>
      <c r="I41" s="233">
        <f>ROUND(E41*H41,2)</f>
        <v>0</v>
      </c>
      <c r="J41" s="234"/>
      <c r="K41" s="233">
        <f>ROUND(E41*J41,2)</f>
        <v>0</v>
      </c>
      <c r="L41" s="233">
        <v>21</v>
      </c>
      <c r="M41" s="233">
        <f>G41*(1+L41/100)</f>
        <v>0</v>
      </c>
      <c r="N41" s="224">
        <v>4.1099999999999999E-3</v>
      </c>
      <c r="O41" s="224">
        <f>ROUND(E41*N41,5)</f>
        <v>0.64986999999999995</v>
      </c>
      <c r="P41" s="224">
        <v>0</v>
      </c>
      <c r="Q41" s="224">
        <f>ROUND(E41*P41,5)</f>
        <v>0</v>
      </c>
      <c r="R41" s="224"/>
      <c r="S41" s="224"/>
      <c r="T41" s="225">
        <v>0.48399999999999999</v>
      </c>
      <c r="U41" s="224">
        <f>ROUND(E41*T41,2)</f>
        <v>76.53</v>
      </c>
      <c r="V41" s="214"/>
      <c r="W41" s="214"/>
      <c r="X41" s="214"/>
      <c r="Y41" s="214"/>
      <c r="Z41" s="214"/>
      <c r="AA41" s="214"/>
      <c r="AB41" s="214"/>
      <c r="AC41" s="214"/>
      <c r="AD41" s="214"/>
      <c r="AE41" s="214" t="s">
        <v>143</v>
      </c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15"/>
      <c r="B42" s="221"/>
      <c r="C42" s="266" t="s">
        <v>184</v>
      </c>
      <c r="D42" s="226"/>
      <c r="E42" s="231">
        <v>101.95</v>
      </c>
      <c r="F42" s="233"/>
      <c r="G42" s="233"/>
      <c r="H42" s="233"/>
      <c r="I42" s="233"/>
      <c r="J42" s="233"/>
      <c r="K42" s="233"/>
      <c r="L42" s="233"/>
      <c r="M42" s="233"/>
      <c r="N42" s="224"/>
      <c r="O42" s="224"/>
      <c r="P42" s="224"/>
      <c r="Q42" s="224"/>
      <c r="R42" s="224"/>
      <c r="S42" s="224"/>
      <c r="T42" s="225"/>
      <c r="U42" s="224"/>
      <c r="V42" s="214"/>
      <c r="W42" s="214"/>
      <c r="X42" s="214"/>
      <c r="Y42" s="214"/>
      <c r="Z42" s="214"/>
      <c r="AA42" s="214"/>
      <c r="AB42" s="214"/>
      <c r="AC42" s="214"/>
      <c r="AD42" s="214"/>
      <c r="AE42" s="214" t="s">
        <v>145</v>
      </c>
      <c r="AF42" s="214">
        <v>0</v>
      </c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15"/>
      <c r="B43" s="221"/>
      <c r="C43" s="266" t="s">
        <v>185</v>
      </c>
      <c r="D43" s="226"/>
      <c r="E43" s="231">
        <v>56.17</v>
      </c>
      <c r="F43" s="233"/>
      <c r="G43" s="233"/>
      <c r="H43" s="233"/>
      <c r="I43" s="233"/>
      <c r="J43" s="233"/>
      <c r="K43" s="233"/>
      <c r="L43" s="233"/>
      <c r="M43" s="233"/>
      <c r="N43" s="224"/>
      <c r="O43" s="224"/>
      <c r="P43" s="224"/>
      <c r="Q43" s="224"/>
      <c r="R43" s="224"/>
      <c r="S43" s="224"/>
      <c r="T43" s="225"/>
      <c r="U43" s="224"/>
      <c r="V43" s="214"/>
      <c r="W43" s="214"/>
      <c r="X43" s="214"/>
      <c r="Y43" s="214"/>
      <c r="Z43" s="214"/>
      <c r="AA43" s="214"/>
      <c r="AB43" s="214"/>
      <c r="AC43" s="214"/>
      <c r="AD43" s="214"/>
      <c r="AE43" s="214" t="s">
        <v>145</v>
      </c>
      <c r="AF43" s="214">
        <v>0</v>
      </c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15">
        <v>14</v>
      </c>
      <c r="B44" s="221" t="s">
        <v>191</v>
      </c>
      <c r="C44" s="265" t="s">
        <v>192</v>
      </c>
      <c r="D44" s="223" t="s">
        <v>154</v>
      </c>
      <c r="E44" s="230">
        <v>38.979999999999997</v>
      </c>
      <c r="F44" s="233">
        <f>H44+J44</f>
        <v>0</v>
      </c>
      <c r="G44" s="233">
        <f>ROUND(E44*F44,2)</f>
        <v>0</v>
      </c>
      <c r="H44" s="234"/>
      <c r="I44" s="233">
        <f>ROUND(E44*H44,2)</f>
        <v>0</v>
      </c>
      <c r="J44" s="234"/>
      <c r="K44" s="233">
        <f>ROUND(E44*J44,2)</f>
        <v>0</v>
      </c>
      <c r="L44" s="233">
        <v>21</v>
      </c>
      <c r="M44" s="233">
        <f>G44*(1+L44/100)</f>
        <v>0</v>
      </c>
      <c r="N44" s="224">
        <v>3.7100000000000002E-3</v>
      </c>
      <c r="O44" s="224">
        <f>ROUND(E44*N44,5)</f>
        <v>0.14462</v>
      </c>
      <c r="P44" s="224">
        <v>0</v>
      </c>
      <c r="Q44" s="224">
        <f>ROUND(E44*P44,5)</f>
        <v>0</v>
      </c>
      <c r="R44" s="224"/>
      <c r="S44" s="224"/>
      <c r="T44" s="225">
        <v>0.18179999999999999</v>
      </c>
      <c r="U44" s="224">
        <f>ROUND(E44*T44,2)</f>
        <v>7.09</v>
      </c>
      <c r="V44" s="214"/>
      <c r="W44" s="214"/>
      <c r="X44" s="214"/>
      <c r="Y44" s="214"/>
      <c r="Z44" s="214"/>
      <c r="AA44" s="214"/>
      <c r="AB44" s="214"/>
      <c r="AC44" s="214"/>
      <c r="AD44" s="214"/>
      <c r="AE44" s="214" t="s">
        <v>143</v>
      </c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15"/>
      <c r="B45" s="221"/>
      <c r="C45" s="266" t="s">
        <v>193</v>
      </c>
      <c r="D45" s="226"/>
      <c r="E45" s="231">
        <v>14.1</v>
      </c>
      <c r="F45" s="233"/>
      <c r="G45" s="233"/>
      <c r="H45" s="233"/>
      <c r="I45" s="233"/>
      <c r="J45" s="233"/>
      <c r="K45" s="233"/>
      <c r="L45" s="233"/>
      <c r="M45" s="233"/>
      <c r="N45" s="224"/>
      <c r="O45" s="224"/>
      <c r="P45" s="224"/>
      <c r="Q45" s="224"/>
      <c r="R45" s="224"/>
      <c r="S45" s="224"/>
      <c r="T45" s="225"/>
      <c r="U45" s="224"/>
      <c r="V45" s="214"/>
      <c r="W45" s="214"/>
      <c r="X45" s="214"/>
      <c r="Y45" s="214"/>
      <c r="Z45" s="214"/>
      <c r="AA45" s="214"/>
      <c r="AB45" s="214"/>
      <c r="AC45" s="214"/>
      <c r="AD45" s="214"/>
      <c r="AE45" s="214" t="s">
        <v>145</v>
      </c>
      <c r="AF45" s="214">
        <v>0</v>
      </c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15"/>
      <c r="B46" s="221"/>
      <c r="C46" s="266" t="s">
        <v>194</v>
      </c>
      <c r="D46" s="226"/>
      <c r="E46" s="231">
        <v>12.8</v>
      </c>
      <c r="F46" s="233"/>
      <c r="G46" s="233"/>
      <c r="H46" s="233"/>
      <c r="I46" s="233"/>
      <c r="J46" s="233"/>
      <c r="K46" s="233"/>
      <c r="L46" s="233"/>
      <c r="M46" s="233"/>
      <c r="N46" s="224"/>
      <c r="O46" s="224"/>
      <c r="P46" s="224"/>
      <c r="Q46" s="224"/>
      <c r="R46" s="224"/>
      <c r="S46" s="224"/>
      <c r="T46" s="225"/>
      <c r="U46" s="224"/>
      <c r="V46" s="214"/>
      <c r="W46" s="214"/>
      <c r="X46" s="214"/>
      <c r="Y46" s="214"/>
      <c r="Z46" s="214"/>
      <c r="AA46" s="214"/>
      <c r="AB46" s="214"/>
      <c r="AC46" s="214"/>
      <c r="AD46" s="214"/>
      <c r="AE46" s="214" t="s">
        <v>145</v>
      </c>
      <c r="AF46" s="214">
        <v>0</v>
      </c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15"/>
      <c r="B47" s="221"/>
      <c r="C47" s="266" t="s">
        <v>195</v>
      </c>
      <c r="D47" s="226"/>
      <c r="E47" s="231">
        <v>12.08</v>
      </c>
      <c r="F47" s="233"/>
      <c r="G47" s="233"/>
      <c r="H47" s="233"/>
      <c r="I47" s="233"/>
      <c r="J47" s="233"/>
      <c r="K47" s="233"/>
      <c r="L47" s="233"/>
      <c r="M47" s="233"/>
      <c r="N47" s="224"/>
      <c r="O47" s="224"/>
      <c r="P47" s="224"/>
      <c r="Q47" s="224"/>
      <c r="R47" s="224"/>
      <c r="S47" s="224"/>
      <c r="T47" s="225"/>
      <c r="U47" s="224"/>
      <c r="V47" s="214"/>
      <c r="W47" s="214"/>
      <c r="X47" s="214"/>
      <c r="Y47" s="214"/>
      <c r="Z47" s="214"/>
      <c r="AA47" s="214"/>
      <c r="AB47" s="214"/>
      <c r="AC47" s="214"/>
      <c r="AD47" s="214"/>
      <c r="AE47" s="214" t="s">
        <v>145</v>
      </c>
      <c r="AF47" s="214">
        <v>0</v>
      </c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15">
        <v>15</v>
      </c>
      <c r="B48" s="221" t="s">
        <v>196</v>
      </c>
      <c r="C48" s="265" t="s">
        <v>197</v>
      </c>
      <c r="D48" s="223" t="s">
        <v>176</v>
      </c>
      <c r="E48" s="230">
        <v>61.566800000000001</v>
      </c>
      <c r="F48" s="233">
        <f>H48+J48</f>
        <v>0</v>
      </c>
      <c r="G48" s="233">
        <f>ROUND(E48*F48,2)</f>
        <v>0</v>
      </c>
      <c r="H48" s="234"/>
      <c r="I48" s="233">
        <f>ROUND(E48*H48,2)</f>
        <v>0</v>
      </c>
      <c r="J48" s="234"/>
      <c r="K48" s="233">
        <f>ROUND(E48*J48,2)</f>
        <v>0</v>
      </c>
      <c r="L48" s="233">
        <v>21</v>
      </c>
      <c r="M48" s="233">
        <f>G48*(1+L48/100)</f>
        <v>0</v>
      </c>
      <c r="N48" s="224">
        <v>1.5740000000000001E-2</v>
      </c>
      <c r="O48" s="224">
        <f>ROUND(E48*N48,5)</f>
        <v>0.96906000000000003</v>
      </c>
      <c r="P48" s="224">
        <v>0</v>
      </c>
      <c r="Q48" s="224">
        <f>ROUND(E48*P48,5)</f>
        <v>0</v>
      </c>
      <c r="R48" s="224"/>
      <c r="S48" s="224"/>
      <c r="T48" s="225">
        <v>0.33481</v>
      </c>
      <c r="U48" s="224">
        <f>ROUND(E48*T48,2)</f>
        <v>20.61</v>
      </c>
      <c r="V48" s="214"/>
      <c r="W48" s="214"/>
      <c r="X48" s="214"/>
      <c r="Y48" s="214"/>
      <c r="Z48" s="214"/>
      <c r="AA48" s="214"/>
      <c r="AB48" s="214"/>
      <c r="AC48" s="214"/>
      <c r="AD48" s="214"/>
      <c r="AE48" s="214" t="s">
        <v>143</v>
      </c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ht="22.5" outlineLevel="1" x14ac:dyDescent="0.2">
      <c r="A49" s="215"/>
      <c r="B49" s="221"/>
      <c r="C49" s="266" t="s">
        <v>198</v>
      </c>
      <c r="D49" s="226"/>
      <c r="E49" s="231">
        <v>21.456</v>
      </c>
      <c r="F49" s="233"/>
      <c r="G49" s="233"/>
      <c r="H49" s="233"/>
      <c r="I49" s="233"/>
      <c r="J49" s="233"/>
      <c r="K49" s="233"/>
      <c r="L49" s="233"/>
      <c r="M49" s="233"/>
      <c r="N49" s="224"/>
      <c r="O49" s="224"/>
      <c r="P49" s="224"/>
      <c r="Q49" s="224"/>
      <c r="R49" s="224"/>
      <c r="S49" s="224"/>
      <c r="T49" s="225"/>
      <c r="U49" s="224"/>
      <c r="V49" s="214"/>
      <c r="W49" s="214"/>
      <c r="X49" s="214"/>
      <c r="Y49" s="214"/>
      <c r="Z49" s="214"/>
      <c r="AA49" s="214"/>
      <c r="AB49" s="214"/>
      <c r="AC49" s="214"/>
      <c r="AD49" s="214"/>
      <c r="AE49" s="214" t="s">
        <v>145</v>
      </c>
      <c r="AF49" s="214">
        <v>0</v>
      </c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15"/>
      <c r="B50" s="221"/>
      <c r="C50" s="266" t="s">
        <v>199</v>
      </c>
      <c r="D50" s="226"/>
      <c r="E50" s="231">
        <v>22.5884</v>
      </c>
      <c r="F50" s="233"/>
      <c r="G50" s="233"/>
      <c r="H50" s="233"/>
      <c r="I50" s="233"/>
      <c r="J50" s="233"/>
      <c r="K50" s="233"/>
      <c r="L50" s="233"/>
      <c r="M50" s="233"/>
      <c r="N50" s="224"/>
      <c r="O50" s="224"/>
      <c r="P50" s="224"/>
      <c r="Q50" s="224"/>
      <c r="R50" s="224"/>
      <c r="S50" s="224"/>
      <c r="T50" s="225"/>
      <c r="U50" s="224"/>
      <c r="V50" s="214"/>
      <c r="W50" s="214"/>
      <c r="X50" s="214"/>
      <c r="Y50" s="214"/>
      <c r="Z50" s="214"/>
      <c r="AA50" s="214"/>
      <c r="AB50" s="214"/>
      <c r="AC50" s="214"/>
      <c r="AD50" s="214"/>
      <c r="AE50" s="214" t="s">
        <v>145</v>
      </c>
      <c r="AF50" s="214">
        <v>0</v>
      </c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15"/>
      <c r="B51" s="221"/>
      <c r="C51" s="266" t="s">
        <v>200</v>
      </c>
      <c r="D51" s="226"/>
      <c r="E51" s="231">
        <v>3.2183999999999999</v>
      </c>
      <c r="F51" s="233"/>
      <c r="G51" s="233"/>
      <c r="H51" s="233"/>
      <c r="I51" s="233"/>
      <c r="J51" s="233"/>
      <c r="K51" s="233"/>
      <c r="L51" s="233"/>
      <c r="M51" s="233"/>
      <c r="N51" s="224"/>
      <c r="O51" s="224"/>
      <c r="P51" s="224"/>
      <c r="Q51" s="224"/>
      <c r="R51" s="224"/>
      <c r="S51" s="224"/>
      <c r="T51" s="225"/>
      <c r="U51" s="224"/>
      <c r="V51" s="214"/>
      <c r="W51" s="214"/>
      <c r="X51" s="214"/>
      <c r="Y51" s="214"/>
      <c r="Z51" s="214"/>
      <c r="AA51" s="214"/>
      <c r="AB51" s="214"/>
      <c r="AC51" s="214"/>
      <c r="AD51" s="214"/>
      <c r="AE51" s="214" t="s">
        <v>145</v>
      </c>
      <c r="AF51" s="214">
        <v>0</v>
      </c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15"/>
      <c r="B52" s="221"/>
      <c r="C52" s="266" t="s">
        <v>201</v>
      </c>
      <c r="D52" s="226"/>
      <c r="E52" s="231">
        <v>14.304</v>
      </c>
      <c r="F52" s="233"/>
      <c r="G52" s="233"/>
      <c r="H52" s="233"/>
      <c r="I52" s="233"/>
      <c r="J52" s="233"/>
      <c r="K52" s="233"/>
      <c r="L52" s="233"/>
      <c r="M52" s="233"/>
      <c r="N52" s="224"/>
      <c r="O52" s="224"/>
      <c r="P52" s="224"/>
      <c r="Q52" s="224"/>
      <c r="R52" s="224"/>
      <c r="S52" s="224"/>
      <c r="T52" s="225"/>
      <c r="U52" s="224"/>
      <c r="V52" s="214"/>
      <c r="W52" s="214"/>
      <c r="X52" s="214"/>
      <c r="Y52" s="214"/>
      <c r="Z52" s="214"/>
      <c r="AA52" s="214"/>
      <c r="AB52" s="214"/>
      <c r="AC52" s="214"/>
      <c r="AD52" s="214"/>
      <c r="AE52" s="214" t="s">
        <v>145</v>
      </c>
      <c r="AF52" s="214">
        <v>0</v>
      </c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15">
        <v>16</v>
      </c>
      <c r="B53" s="221" t="s">
        <v>202</v>
      </c>
      <c r="C53" s="265" t="s">
        <v>203</v>
      </c>
      <c r="D53" s="223" t="s">
        <v>176</v>
      </c>
      <c r="E53" s="230">
        <v>38.918999999999997</v>
      </c>
      <c r="F53" s="233">
        <f>H53+J53</f>
        <v>0</v>
      </c>
      <c r="G53" s="233">
        <f>ROUND(E53*F53,2)</f>
        <v>0</v>
      </c>
      <c r="H53" s="234"/>
      <c r="I53" s="233">
        <f>ROUND(E53*H53,2)</f>
        <v>0</v>
      </c>
      <c r="J53" s="234"/>
      <c r="K53" s="233">
        <f>ROUND(E53*J53,2)</f>
        <v>0</v>
      </c>
      <c r="L53" s="233">
        <v>21</v>
      </c>
      <c r="M53" s="233">
        <f>G53*(1+L53/100)</f>
        <v>0</v>
      </c>
      <c r="N53" s="224">
        <v>4.7660000000000001E-2</v>
      </c>
      <c r="O53" s="224">
        <f>ROUND(E53*N53,5)</f>
        <v>1.8548800000000001</v>
      </c>
      <c r="P53" s="224">
        <v>0</v>
      </c>
      <c r="Q53" s="224">
        <f>ROUND(E53*P53,5)</f>
        <v>0</v>
      </c>
      <c r="R53" s="224"/>
      <c r="S53" s="224"/>
      <c r="T53" s="225">
        <v>0.84</v>
      </c>
      <c r="U53" s="224">
        <f>ROUND(E53*T53,2)</f>
        <v>32.69</v>
      </c>
      <c r="V53" s="214"/>
      <c r="W53" s="214"/>
      <c r="X53" s="214"/>
      <c r="Y53" s="214"/>
      <c r="Z53" s="214"/>
      <c r="AA53" s="214"/>
      <c r="AB53" s="214"/>
      <c r="AC53" s="214"/>
      <c r="AD53" s="214"/>
      <c r="AE53" s="214" t="s">
        <v>143</v>
      </c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15"/>
      <c r="B54" s="221"/>
      <c r="C54" s="266" t="s">
        <v>204</v>
      </c>
      <c r="D54" s="226"/>
      <c r="E54" s="231">
        <v>8.7119999999999997</v>
      </c>
      <c r="F54" s="233"/>
      <c r="G54" s="233"/>
      <c r="H54" s="233"/>
      <c r="I54" s="233"/>
      <c r="J54" s="233"/>
      <c r="K54" s="233"/>
      <c r="L54" s="233"/>
      <c r="M54" s="233"/>
      <c r="N54" s="224"/>
      <c r="O54" s="224"/>
      <c r="P54" s="224"/>
      <c r="Q54" s="224"/>
      <c r="R54" s="224"/>
      <c r="S54" s="224"/>
      <c r="T54" s="225"/>
      <c r="U54" s="224"/>
      <c r="V54" s="214"/>
      <c r="W54" s="214"/>
      <c r="X54" s="214"/>
      <c r="Y54" s="214"/>
      <c r="Z54" s="214"/>
      <c r="AA54" s="214"/>
      <c r="AB54" s="214"/>
      <c r="AC54" s="214"/>
      <c r="AD54" s="214"/>
      <c r="AE54" s="214" t="s">
        <v>145</v>
      </c>
      <c r="AF54" s="214">
        <v>0</v>
      </c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15"/>
      <c r="B55" s="221"/>
      <c r="C55" s="266" t="s">
        <v>205</v>
      </c>
      <c r="D55" s="226"/>
      <c r="E55" s="231">
        <v>-4.04</v>
      </c>
      <c r="F55" s="233"/>
      <c r="G55" s="233"/>
      <c r="H55" s="233"/>
      <c r="I55" s="233"/>
      <c r="J55" s="233"/>
      <c r="K55" s="233"/>
      <c r="L55" s="233"/>
      <c r="M55" s="233"/>
      <c r="N55" s="224"/>
      <c r="O55" s="224"/>
      <c r="P55" s="224"/>
      <c r="Q55" s="224"/>
      <c r="R55" s="224"/>
      <c r="S55" s="224"/>
      <c r="T55" s="225"/>
      <c r="U55" s="224"/>
      <c r="V55" s="214"/>
      <c r="W55" s="214"/>
      <c r="X55" s="214"/>
      <c r="Y55" s="214"/>
      <c r="Z55" s="214"/>
      <c r="AA55" s="214"/>
      <c r="AB55" s="214"/>
      <c r="AC55" s="214"/>
      <c r="AD55" s="214"/>
      <c r="AE55" s="214" t="s">
        <v>145</v>
      </c>
      <c r="AF55" s="214">
        <v>0</v>
      </c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15"/>
      <c r="B56" s="221"/>
      <c r="C56" s="266" t="s">
        <v>206</v>
      </c>
      <c r="D56" s="226"/>
      <c r="E56" s="231">
        <v>7.1520000000000001</v>
      </c>
      <c r="F56" s="233"/>
      <c r="G56" s="233"/>
      <c r="H56" s="233"/>
      <c r="I56" s="233"/>
      <c r="J56" s="233"/>
      <c r="K56" s="233"/>
      <c r="L56" s="233"/>
      <c r="M56" s="233"/>
      <c r="N56" s="224"/>
      <c r="O56" s="224"/>
      <c r="P56" s="224"/>
      <c r="Q56" s="224"/>
      <c r="R56" s="224"/>
      <c r="S56" s="224"/>
      <c r="T56" s="225"/>
      <c r="U56" s="224"/>
      <c r="V56" s="214"/>
      <c r="W56" s="214"/>
      <c r="X56" s="214"/>
      <c r="Y56" s="214"/>
      <c r="Z56" s="214"/>
      <c r="AA56" s="214"/>
      <c r="AB56" s="214"/>
      <c r="AC56" s="214"/>
      <c r="AD56" s="214"/>
      <c r="AE56" s="214" t="s">
        <v>145</v>
      </c>
      <c r="AF56" s="214">
        <v>0</v>
      </c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15"/>
      <c r="B57" s="221"/>
      <c r="C57" s="266" t="s">
        <v>207</v>
      </c>
      <c r="D57" s="226"/>
      <c r="E57" s="231">
        <v>35.76</v>
      </c>
      <c r="F57" s="233"/>
      <c r="G57" s="233"/>
      <c r="H57" s="233"/>
      <c r="I57" s="233"/>
      <c r="J57" s="233"/>
      <c r="K57" s="233"/>
      <c r="L57" s="233"/>
      <c r="M57" s="233"/>
      <c r="N57" s="224"/>
      <c r="O57" s="224"/>
      <c r="P57" s="224"/>
      <c r="Q57" s="224"/>
      <c r="R57" s="224"/>
      <c r="S57" s="224"/>
      <c r="T57" s="225"/>
      <c r="U57" s="224"/>
      <c r="V57" s="214"/>
      <c r="W57" s="214"/>
      <c r="X57" s="214"/>
      <c r="Y57" s="214"/>
      <c r="Z57" s="214"/>
      <c r="AA57" s="214"/>
      <c r="AB57" s="214"/>
      <c r="AC57" s="214"/>
      <c r="AD57" s="214"/>
      <c r="AE57" s="214" t="s">
        <v>145</v>
      </c>
      <c r="AF57" s="214">
        <v>0</v>
      </c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15"/>
      <c r="B58" s="221"/>
      <c r="C58" s="266" t="s">
        <v>208</v>
      </c>
      <c r="D58" s="226"/>
      <c r="E58" s="231">
        <v>-7.65</v>
      </c>
      <c r="F58" s="233"/>
      <c r="G58" s="233"/>
      <c r="H58" s="233"/>
      <c r="I58" s="233"/>
      <c r="J58" s="233"/>
      <c r="K58" s="233"/>
      <c r="L58" s="233"/>
      <c r="M58" s="233"/>
      <c r="N58" s="224"/>
      <c r="O58" s="224"/>
      <c r="P58" s="224"/>
      <c r="Q58" s="224"/>
      <c r="R58" s="224"/>
      <c r="S58" s="224"/>
      <c r="T58" s="225"/>
      <c r="U58" s="224"/>
      <c r="V58" s="214"/>
      <c r="W58" s="214"/>
      <c r="X58" s="214"/>
      <c r="Y58" s="214"/>
      <c r="Z58" s="214"/>
      <c r="AA58" s="214"/>
      <c r="AB58" s="214"/>
      <c r="AC58" s="214"/>
      <c r="AD58" s="214"/>
      <c r="AE58" s="214" t="s">
        <v>145</v>
      </c>
      <c r="AF58" s="214">
        <v>0</v>
      </c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15"/>
      <c r="B59" s="221"/>
      <c r="C59" s="266" t="s">
        <v>209</v>
      </c>
      <c r="D59" s="226"/>
      <c r="E59" s="231">
        <v>-7.99</v>
      </c>
      <c r="F59" s="233"/>
      <c r="G59" s="233"/>
      <c r="H59" s="233"/>
      <c r="I59" s="233"/>
      <c r="J59" s="233"/>
      <c r="K59" s="233"/>
      <c r="L59" s="233"/>
      <c r="M59" s="233"/>
      <c r="N59" s="224"/>
      <c r="O59" s="224"/>
      <c r="P59" s="224"/>
      <c r="Q59" s="224"/>
      <c r="R59" s="224"/>
      <c r="S59" s="224"/>
      <c r="T59" s="225"/>
      <c r="U59" s="224"/>
      <c r="V59" s="214"/>
      <c r="W59" s="214"/>
      <c r="X59" s="214"/>
      <c r="Y59" s="214"/>
      <c r="Z59" s="214"/>
      <c r="AA59" s="214"/>
      <c r="AB59" s="214"/>
      <c r="AC59" s="214"/>
      <c r="AD59" s="214"/>
      <c r="AE59" s="214" t="s">
        <v>145</v>
      </c>
      <c r="AF59" s="214">
        <v>0</v>
      </c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15"/>
      <c r="B60" s="221"/>
      <c r="C60" s="266" t="s">
        <v>210</v>
      </c>
      <c r="D60" s="226"/>
      <c r="E60" s="231">
        <v>3.6749999999999998</v>
      </c>
      <c r="F60" s="233"/>
      <c r="G60" s="233"/>
      <c r="H60" s="233"/>
      <c r="I60" s="233"/>
      <c r="J60" s="233"/>
      <c r="K60" s="233"/>
      <c r="L60" s="233"/>
      <c r="M60" s="233"/>
      <c r="N60" s="224"/>
      <c r="O60" s="224"/>
      <c r="P60" s="224"/>
      <c r="Q60" s="224"/>
      <c r="R60" s="224"/>
      <c r="S60" s="224"/>
      <c r="T60" s="225"/>
      <c r="U60" s="224"/>
      <c r="V60" s="214"/>
      <c r="W60" s="214"/>
      <c r="X60" s="214"/>
      <c r="Y60" s="214"/>
      <c r="Z60" s="214"/>
      <c r="AA60" s="214"/>
      <c r="AB60" s="214"/>
      <c r="AC60" s="214"/>
      <c r="AD60" s="214"/>
      <c r="AE60" s="214" t="s">
        <v>145</v>
      </c>
      <c r="AF60" s="214">
        <v>0</v>
      </c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15"/>
      <c r="B61" s="221"/>
      <c r="C61" s="266" t="s">
        <v>211</v>
      </c>
      <c r="D61" s="226"/>
      <c r="E61" s="231">
        <v>3.3</v>
      </c>
      <c r="F61" s="233"/>
      <c r="G61" s="233"/>
      <c r="H61" s="233"/>
      <c r="I61" s="233"/>
      <c r="J61" s="233"/>
      <c r="K61" s="233"/>
      <c r="L61" s="233"/>
      <c r="M61" s="233"/>
      <c r="N61" s="224"/>
      <c r="O61" s="224"/>
      <c r="P61" s="224"/>
      <c r="Q61" s="224"/>
      <c r="R61" s="224"/>
      <c r="S61" s="224"/>
      <c r="T61" s="225"/>
      <c r="U61" s="224"/>
      <c r="V61" s="214"/>
      <c r="W61" s="214"/>
      <c r="X61" s="214"/>
      <c r="Y61" s="214"/>
      <c r="Z61" s="214"/>
      <c r="AA61" s="214"/>
      <c r="AB61" s="214"/>
      <c r="AC61" s="214"/>
      <c r="AD61" s="214"/>
      <c r="AE61" s="214" t="s">
        <v>145</v>
      </c>
      <c r="AF61" s="214">
        <v>0</v>
      </c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ht="22.5" outlineLevel="1" x14ac:dyDescent="0.2">
      <c r="A62" s="215">
        <v>17</v>
      </c>
      <c r="B62" s="221" t="s">
        <v>212</v>
      </c>
      <c r="C62" s="265" t="s">
        <v>213</v>
      </c>
      <c r="D62" s="223" t="s">
        <v>176</v>
      </c>
      <c r="E62" s="230">
        <v>8.2545999999999999</v>
      </c>
      <c r="F62" s="233">
        <f>H62+J62</f>
        <v>0</v>
      </c>
      <c r="G62" s="233">
        <f>ROUND(E62*F62,2)</f>
        <v>0</v>
      </c>
      <c r="H62" s="234"/>
      <c r="I62" s="233">
        <f>ROUND(E62*H62,2)</f>
        <v>0</v>
      </c>
      <c r="J62" s="234"/>
      <c r="K62" s="233">
        <f>ROUND(E62*J62,2)</f>
        <v>0</v>
      </c>
      <c r="L62" s="233">
        <v>21</v>
      </c>
      <c r="M62" s="233">
        <f>G62*(1+L62/100)</f>
        <v>0</v>
      </c>
      <c r="N62" s="224">
        <v>3.6700000000000001E-3</v>
      </c>
      <c r="O62" s="224">
        <f>ROUND(E62*N62,5)</f>
        <v>3.0290000000000001E-2</v>
      </c>
      <c r="P62" s="224">
        <v>0</v>
      </c>
      <c r="Q62" s="224">
        <f>ROUND(E62*P62,5)</f>
        <v>0</v>
      </c>
      <c r="R62" s="224"/>
      <c r="S62" s="224"/>
      <c r="T62" s="225">
        <v>0.36199999999999999</v>
      </c>
      <c r="U62" s="224">
        <f>ROUND(E62*T62,2)</f>
        <v>2.99</v>
      </c>
      <c r="V62" s="214"/>
      <c r="W62" s="214"/>
      <c r="X62" s="214"/>
      <c r="Y62" s="214"/>
      <c r="Z62" s="214"/>
      <c r="AA62" s="214"/>
      <c r="AB62" s="214"/>
      <c r="AC62" s="214"/>
      <c r="AD62" s="214"/>
      <c r="AE62" s="214" t="s">
        <v>143</v>
      </c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15"/>
      <c r="B63" s="221"/>
      <c r="C63" s="266" t="s">
        <v>188</v>
      </c>
      <c r="D63" s="226"/>
      <c r="E63" s="231">
        <v>8.2545999999999999</v>
      </c>
      <c r="F63" s="233"/>
      <c r="G63" s="233"/>
      <c r="H63" s="233"/>
      <c r="I63" s="233"/>
      <c r="J63" s="233"/>
      <c r="K63" s="233"/>
      <c r="L63" s="233"/>
      <c r="M63" s="233"/>
      <c r="N63" s="224"/>
      <c r="O63" s="224"/>
      <c r="P63" s="224"/>
      <c r="Q63" s="224"/>
      <c r="R63" s="224"/>
      <c r="S63" s="224"/>
      <c r="T63" s="225"/>
      <c r="U63" s="224"/>
      <c r="V63" s="214"/>
      <c r="W63" s="214"/>
      <c r="X63" s="214"/>
      <c r="Y63" s="214"/>
      <c r="Z63" s="214"/>
      <c r="AA63" s="214"/>
      <c r="AB63" s="214"/>
      <c r="AC63" s="214"/>
      <c r="AD63" s="214"/>
      <c r="AE63" s="214" t="s">
        <v>145</v>
      </c>
      <c r="AF63" s="214">
        <v>0</v>
      </c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x14ac:dyDescent="0.2">
      <c r="A64" s="216" t="s">
        <v>138</v>
      </c>
      <c r="B64" s="222" t="s">
        <v>75</v>
      </c>
      <c r="C64" s="267" t="s">
        <v>76</v>
      </c>
      <c r="D64" s="227"/>
      <c r="E64" s="232"/>
      <c r="F64" s="235"/>
      <c r="G64" s="235">
        <f>SUMIF(AE65:AE80,"&lt;&gt;NOR",G65:G80)</f>
        <v>0</v>
      </c>
      <c r="H64" s="235"/>
      <c r="I64" s="235">
        <f>SUM(I65:I80)</f>
        <v>0</v>
      </c>
      <c r="J64" s="235"/>
      <c r="K64" s="235">
        <f>SUM(K65:K80)</f>
        <v>0</v>
      </c>
      <c r="L64" s="235"/>
      <c r="M64" s="235">
        <f>SUM(M65:M80)</f>
        <v>0</v>
      </c>
      <c r="N64" s="228"/>
      <c r="O64" s="228">
        <f>SUM(O65:O80)</f>
        <v>0.54952000000000001</v>
      </c>
      <c r="P64" s="228"/>
      <c r="Q64" s="228">
        <f>SUM(Q65:Q80)</f>
        <v>0</v>
      </c>
      <c r="R64" s="228"/>
      <c r="S64" s="228"/>
      <c r="T64" s="229"/>
      <c r="U64" s="228">
        <f>SUM(U65:U80)</f>
        <v>67.61</v>
      </c>
      <c r="AE64" t="s">
        <v>139</v>
      </c>
    </row>
    <row r="65" spans="1:60" ht="22.5" outlineLevel="1" x14ac:dyDescent="0.2">
      <c r="A65" s="215">
        <v>18</v>
      </c>
      <c r="B65" s="221" t="s">
        <v>214</v>
      </c>
      <c r="C65" s="265" t="s">
        <v>215</v>
      </c>
      <c r="D65" s="223" t="s">
        <v>176</v>
      </c>
      <c r="E65" s="230">
        <v>15.63</v>
      </c>
      <c r="F65" s="233">
        <f>H65+J65</f>
        <v>0</v>
      </c>
      <c r="G65" s="233">
        <f>ROUND(E65*F65,2)</f>
        <v>0</v>
      </c>
      <c r="H65" s="234"/>
      <c r="I65" s="233">
        <f>ROUND(E65*H65,2)</f>
        <v>0</v>
      </c>
      <c r="J65" s="234"/>
      <c r="K65" s="233">
        <f>ROUND(E65*J65,2)</f>
        <v>0</v>
      </c>
      <c r="L65" s="233">
        <v>21</v>
      </c>
      <c r="M65" s="233">
        <f>G65*(1+L65/100)</f>
        <v>0</v>
      </c>
      <c r="N65" s="224">
        <v>1.379E-2</v>
      </c>
      <c r="O65" s="224">
        <f>ROUND(E65*N65,5)</f>
        <v>0.21554000000000001</v>
      </c>
      <c r="P65" s="224">
        <v>0</v>
      </c>
      <c r="Q65" s="224">
        <f>ROUND(E65*P65,5)</f>
        <v>0</v>
      </c>
      <c r="R65" s="224"/>
      <c r="S65" s="224"/>
      <c r="T65" s="225">
        <v>1.2558</v>
      </c>
      <c r="U65" s="224">
        <f>ROUND(E65*T65,2)</f>
        <v>19.63</v>
      </c>
      <c r="V65" s="214"/>
      <c r="W65" s="214"/>
      <c r="X65" s="214"/>
      <c r="Y65" s="214"/>
      <c r="Z65" s="214"/>
      <c r="AA65" s="214"/>
      <c r="AB65" s="214"/>
      <c r="AC65" s="214"/>
      <c r="AD65" s="214"/>
      <c r="AE65" s="214" t="s">
        <v>143</v>
      </c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15"/>
      <c r="B66" s="221"/>
      <c r="C66" s="266" t="s">
        <v>216</v>
      </c>
      <c r="D66" s="226"/>
      <c r="E66" s="231">
        <v>31.92</v>
      </c>
      <c r="F66" s="233"/>
      <c r="G66" s="233"/>
      <c r="H66" s="233"/>
      <c r="I66" s="233"/>
      <c r="J66" s="233"/>
      <c r="K66" s="233"/>
      <c r="L66" s="233"/>
      <c r="M66" s="233"/>
      <c r="N66" s="224"/>
      <c r="O66" s="224"/>
      <c r="P66" s="224"/>
      <c r="Q66" s="224"/>
      <c r="R66" s="224"/>
      <c r="S66" s="224"/>
      <c r="T66" s="225"/>
      <c r="U66" s="224"/>
      <c r="V66" s="214"/>
      <c r="W66" s="214"/>
      <c r="X66" s="214"/>
      <c r="Y66" s="214"/>
      <c r="Z66" s="214"/>
      <c r="AA66" s="214"/>
      <c r="AB66" s="214"/>
      <c r="AC66" s="214"/>
      <c r="AD66" s="214"/>
      <c r="AE66" s="214" t="s">
        <v>145</v>
      </c>
      <c r="AF66" s="214">
        <v>0</v>
      </c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15"/>
      <c r="B67" s="221"/>
      <c r="C67" s="266" t="s">
        <v>217</v>
      </c>
      <c r="D67" s="226"/>
      <c r="E67" s="231">
        <v>-7.65</v>
      </c>
      <c r="F67" s="233"/>
      <c r="G67" s="233"/>
      <c r="H67" s="233"/>
      <c r="I67" s="233"/>
      <c r="J67" s="233"/>
      <c r="K67" s="233"/>
      <c r="L67" s="233"/>
      <c r="M67" s="233"/>
      <c r="N67" s="224"/>
      <c r="O67" s="224"/>
      <c r="P67" s="224"/>
      <c r="Q67" s="224"/>
      <c r="R67" s="224"/>
      <c r="S67" s="224"/>
      <c r="T67" s="225"/>
      <c r="U67" s="224"/>
      <c r="V67" s="214"/>
      <c r="W67" s="214"/>
      <c r="X67" s="214"/>
      <c r="Y67" s="214"/>
      <c r="Z67" s="214"/>
      <c r="AA67" s="214"/>
      <c r="AB67" s="214"/>
      <c r="AC67" s="214"/>
      <c r="AD67" s="214"/>
      <c r="AE67" s="214" t="s">
        <v>145</v>
      </c>
      <c r="AF67" s="214">
        <v>0</v>
      </c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15"/>
      <c r="B68" s="221"/>
      <c r="C68" s="266" t="s">
        <v>218</v>
      </c>
      <c r="D68" s="226"/>
      <c r="E68" s="231">
        <v>-8.64</v>
      </c>
      <c r="F68" s="233"/>
      <c r="G68" s="233"/>
      <c r="H68" s="233"/>
      <c r="I68" s="233"/>
      <c r="J68" s="233"/>
      <c r="K68" s="233"/>
      <c r="L68" s="233"/>
      <c r="M68" s="233"/>
      <c r="N68" s="224"/>
      <c r="O68" s="224"/>
      <c r="P68" s="224"/>
      <c r="Q68" s="224"/>
      <c r="R68" s="224"/>
      <c r="S68" s="224"/>
      <c r="T68" s="225"/>
      <c r="U68" s="224"/>
      <c r="V68" s="214"/>
      <c r="W68" s="214"/>
      <c r="X68" s="214"/>
      <c r="Y68" s="214"/>
      <c r="Z68" s="214"/>
      <c r="AA68" s="214"/>
      <c r="AB68" s="214"/>
      <c r="AC68" s="214"/>
      <c r="AD68" s="214"/>
      <c r="AE68" s="214" t="s">
        <v>145</v>
      </c>
      <c r="AF68" s="214">
        <v>0</v>
      </c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ht="22.5" outlineLevel="1" x14ac:dyDescent="0.2">
      <c r="A69" s="215">
        <v>19</v>
      </c>
      <c r="B69" s="221" t="s">
        <v>219</v>
      </c>
      <c r="C69" s="265" t="s">
        <v>220</v>
      </c>
      <c r="D69" s="223" t="s">
        <v>176</v>
      </c>
      <c r="E69" s="230">
        <v>4.0949999999999998</v>
      </c>
      <c r="F69" s="233">
        <f>H69+J69</f>
        <v>0</v>
      </c>
      <c r="G69" s="233">
        <f>ROUND(E69*F69,2)</f>
        <v>0</v>
      </c>
      <c r="H69" s="234"/>
      <c r="I69" s="233">
        <f>ROUND(E69*H69,2)</f>
        <v>0</v>
      </c>
      <c r="J69" s="234"/>
      <c r="K69" s="233">
        <f>ROUND(E69*J69,2)</f>
        <v>0</v>
      </c>
      <c r="L69" s="233">
        <v>21</v>
      </c>
      <c r="M69" s="233">
        <f>G69*(1+L69/100)</f>
        <v>0</v>
      </c>
      <c r="N69" s="224">
        <v>1.277E-2</v>
      </c>
      <c r="O69" s="224">
        <f>ROUND(E69*N69,5)</f>
        <v>5.2290000000000003E-2</v>
      </c>
      <c r="P69" s="224">
        <v>0</v>
      </c>
      <c r="Q69" s="224">
        <f>ROUND(E69*P69,5)</f>
        <v>0</v>
      </c>
      <c r="R69" s="224"/>
      <c r="S69" s="224"/>
      <c r="T69" s="225">
        <v>2.9020000000000001</v>
      </c>
      <c r="U69" s="224">
        <f>ROUND(E69*T69,2)</f>
        <v>11.88</v>
      </c>
      <c r="V69" s="214"/>
      <c r="W69" s="214"/>
      <c r="X69" s="214"/>
      <c r="Y69" s="214"/>
      <c r="Z69" s="214"/>
      <c r="AA69" s="214"/>
      <c r="AB69" s="214"/>
      <c r="AC69" s="214"/>
      <c r="AD69" s="214"/>
      <c r="AE69" s="214" t="s">
        <v>143</v>
      </c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15"/>
      <c r="B70" s="221"/>
      <c r="C70" s="266" t="s">
        <v>221</v>
      </c>
      <c r="D70" s="226"/>
      <c r="E70" s="231">
        <v>2.1150000000000002</v>
      </c>
      <c r="F70" s="233"/>
      <c r="G70" s="233"/>
      <c r="H70" s="233"/>
      <c r="I70" s="233"/>
      <c r="J70" s="233"/>
      <c r="K70" s="233"/>
      <c r="L70" s="233"/>
      <c r="M70" s="233"/>
      <c r="N70" s="224"/>
      <c r="O70" s="224"/>
      <c r="P70" s="224"/>
      <c r="Q70" s="224"/>
      <c r="R70" s="224"/>
      <c r="S70" s="224"/>
      <c r="T70" s="225"/>
      <c r="U70" s="224"/>
      <c r="V70" s="214"/>
      <c r="W70" s="214"/>
      <c r="X70" s="214"/>
      <c r="Y70" s="214"/>
      <c r="Z70" s="214"/>
      <c r="AA70" s="214"/>
      <c r="AB70" s="214"/>
      <c r="AC70" s="214"/>
      <c r="AD70" s="214"/>
      <c r="AE70" s="214" t="s">
        <v>145</v>
      </c>
      <c r="AF70" s="214">
        <v>0</v>
      </c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15"/>
      <c r="B71" s="221"/>
      <c r="C71" s="266" t="s">
        <v>222</v>
      </c>
      <c r="D71" s="226"/>
      <c r="E71" s="231">
        <v>1.98</v>
      </c>
      <c r="F71" s="233"/>
      <c r="G71" s="233"/>
      <c r="H71" s="233"/>
      <c r="I71" s="233"/>
      <c r="J71" s="233"/>
      <c r="K71" s="233"/>
      <c r="L71" s="233"/>
      <c r="M71" s="233"/>
      <c r="N71" s="224"/>
      <c r="O71" s="224"/>
      <c r="P71" s="224"/>
      <c r="Q71" s="224"/>
      <c r="R71" s="224"/>
      <c r="S71" s="224"/>
      <c r="T71" s="225"/>
      <c r="U71" s="224"/>
      <c r="V71" s="214"/>
      <c r="W71" s="214"/>
      <c r="X71" s="214"/>
      <c r="Y71" s="214"/>
      <c r="Z71" s="214"/>
      <c r="AA71" s="214"/>
      <c r="AB71" s="214"/>
      <c r="AC71" s="214"/>
      <c r="AD71" s="214"/>
      <c r="AE71" s="214" t="s">
        <v>145</v>
      </c>
      <c r="AF71" s="214">
        <v>0</v>
      </c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15">
        <v>20</v>
      </c>
      <c r="B72" s="221" t="s">
        <v>223</v>
      </c>
      <c r="C72" s="265" t="s">
        <v>224</v>
      </c>
      <c r="D72" s="223" t="s">
        <v>176</v>
      </c>
      <c r="E72" s="230">
        <v>0.76500000000000001</v>
      </c>
      <c r="F72" s="233">
        <f>H72+J72</f>
        <v>0</v>
      </c>
      <c r="G72" s="233">
        <f>ROUND(E72*F72,2)</f>
        <v>0</v>
      </c>
      <c r="H72" s="234"/>
      <c r="I72" s="233">
        <f>ROUND(E72*H72,2)</f>
        <v>0</v>
      </c>
      <c r="J72" s="234"/>
      <c r="K72" s="233">
        <f>ROUND(E72*J72,2)</f>
        <v>0</v>
      </c>
      <c r="L72" s="233">
        <v>21</v>
      </c>
      <c r="M72" s="233">
        <f>G72*(1+L72/100)</f>
        <v>0</v>
      </c>
      <c r="N72" s="224">
        <v>4.7499999999999999E-3</v>
      </c>
      <c r="O72" s="224">
        <f>ROUND(E72*N72,5)</f>
        <v>3.63E-3</v>
      </c>
      <c r="P72" s="224">
        <v>0</v>
      </c>
      <c r="Q72" s="224">
        <f>ROUND(E72*P72,5)</f>
        <v>0</v>
      </c>
      <c r="R72" s="224"/>
      <c r="S72" s="224"/>
      <c r="T72" s="225">
        <v>0.74199999999999999</v>
      </c>
      <c r="U72" s="224">
        <f>ROUND(E72*T72,2)</f>
        <v>0.56999999999999995</v>
      </c>
      <c r="V72" s="214"/>
      <c r="W72" s="214"/>
      <c r="X72" s="214"/>
      <c r="Y72" s="214"/>
      <c r="Z72" s="214"/>
      <c r="AA72" s="214"/>
      <c r="AB72" s="214"/>
      <c r="AC72" s="214"/>
      <c r="AD72" s="214"/>
      <c r="AE72" s="214" t="s">
        <v>143</v>
      </c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15"/>
      <c r="B73" s="221"/>
      <c r="C73" s="266" t="s">
        <v>225</v>
      </c>
      <c r="D73" s="226"/>
      <c r="E73" s="231">
        <v>0.76500000000000001</v>
      </c>
      <c r="F73" s="233"/>
      <c r="G73" s="233"/>
      <c r="H73" s="233"/>
      <c r="I73" s="233"/>
      <c r="J73" s="233"/>
      <c r="K73" s="233"/>
      <c r="L73" s="233"/>
      <c r="M73" s="233"/>
      <c r="N73" s="224"/>
      <c r="O73" s="224"/>
      <c r="P73" s="224"/>
      <c r="Q73" s="224"/>
      <c r="R73" s="224"/>
      <c r="S73" s="224"/>
      <c r="T73" s="225"/>
      <c r="U73" s="224"/>
      <c r="V73" s="214"/>
      <c r="W73" s="214"/>
      <c r="X73" s="214"/>
      <c r="Y73" s="214"/>
      <c r="Z73" s="214"/>
      <c r="AA73" s="214"/>
      <c r="AB73" s="214"/>
      <c r="AC73" s="214"/>
      <c r="AD73" s="214"/>
      <c r="AE73" s="214" t="s">
        <v>145</v>
      </c>
      <c r="AF73" s="214">
        <v>0</v>
      </c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ht="22.5" outlineLevel="1" x14ac:dyDescent="0.2">
      <c r="A74" s="215">
        <v>21</v>
      </c>
      <c r="B74" s="221" t="s">
        <v>226</v>
      </c>
      <c r="C74" s="265" t="s">
        <v>227</v>
      </c>
      <c r="D74" s="223" t="s">
        <v>176</v>
      </c>
      <c r="E74" s="230">
        <v>15.683199999999999</v>
      </c>
      <c r="F74" s="233">
        <f>H74+J74</f>
        <v>0</v>
      </c>
      <c r="G74" s="233">
        <f>ROUND(E74*F74,2)</f>
        <v>0</v>
      </c>
      <c r="H74" s="234"/>
      <c r="I74" s="233">
        <f>ROUND(E74*H74,2)</f>
        <v>0</v>
      </c>
      <c r="J74" s="234"/>
      <c r="K74" s="233">
        <f>ROUND(E74*J74,2)</f>
        <v>0</v>
      </c>
      <c r="L74" s="233">
        <v>21</v>
      </c>
      <c r="M74" s="233">
        <f>G74*(1+L74/100)</f>
        <v>0</v>
      </c>
      <c r="N74" s="224">
        <v>1.342E-2</v>
      </c>
      <c r="O74" s="224">
        <f>ROUND(E74*N74,5)</f>
        <v>0.21046999999999999</v>
      </c>
      <c r="P74" s="224">
        <v>0</v>
      </c>
      <c r="Q74" s="224">
        <f>ROUND(E74*P74,5)</f>
        <v>0</v>
      </c>
      <c r="R74" s="224"/>
      <c r="S74" s="224"/>
      <c r="T74" s="225">
        <v>1.2558</v>
      </c>
      <c r="U74" s="224">
        <f>ROUND(E74*T74,2)</f>
        <v>19.690000000000001</v>
      </c>
      <c r="V74" s="214"/>
      <c r="W74" s="214"/>
      <c r="X74" s="214"/>
      <c r="Y74" s="214"/>
      <c r="Z74" s="214"/>
      <c r="AA74" s="214"/>
      <c r="AB74" s="214"/>
      <c r="AC74" s="214"/>
      <c r="AD74" s="214"/>
      <c r="AE74" s="214" t="s">
        <v>143</v>
      </c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15"/>
      <c r="B75" s="221"/>
      <c r="C75" s="266" t="s">
        <v>228</v>
      </c>
      <c r="D75" s="226"/>
      <c r="E75" s="231">
        <v>31.973199999999999</v>
      </c>
      <c r="F75" s="233"/>
      <c r="G75" s="233"/>
      <c r="H75" s="233"/>
      <c r="I75" s="233"/>
      <c r="J75" s="233"/>
      <c r="K75" s="233"/>
      <c r="L75" s="233"/>
      <c r="M75" s="233"/>
      <c r="N75" s="224"/>
      <c r="O75" s="224"/>
      <c r="P75" s="224"/>
      <c r="Q75" s="224"/>
      <c r="R75" s="224"/>
      <c r="S75" s="224"/>
      <c r="T75" s="225"/>
      <c r="U75" s="224"/>
      <c r="V75" s="214"/>
      <c r="W75" s="214"/>
      <c r="X75" s="214"/>
      <c r="Y75" s="214"/>
      <c r="Z75" s="214"/>
      <c r="AA75" s="214"/>
      <c r="AB75" s="214"/>
      <c r="AC75" s="214"/>
      <c r="AD75" s="214"/>
      <c r="AE75" s="214" t="s">
        <v>145</v>
      </c>
      <c r="AF75" s="214">
        <v>0</v>
      </c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15"/>
      <c r="B76" s="221"/>
      <c r="C76" s="266" t="s">
        <v>208</v>
      </c>
      <c r="D76" s="226"/>
      <c r="E76" s="231">
        <v>-7.65</v>
      </c>
      <c r="F76" s="233"/>
      <c r="G76" s="233"/>
      <c r="H76" s="233"/>
      <c r="I76" s="233"/>
      <c r="J76" s="233"/>
      <c r="K76" s="233"/>
      <c r="L76" s="233"/>
      <c r="M76" s="233"/>
      <c r="N76" s="224"/>
      <c r="O76" s="224"/>
      <c r="P76" s="224"/>
      <c r="Q76" s="224"/>
      <c r="R76" s="224"/>
      <c r="S76" s="224"/>
      <c r="T76" s="225"/>
      <c r="U76" s="224"/>
      <c r="V76" s="214"/>
      <c r="W76" s="214"/>
      <c r="X76" s="214"/>
      <c r="Y76" s="214"/>
      <c r="Z76" s="214"/>
      <c r="AA76" s="214"/>
      <c r="AB76" s="214"/>
      <c r="AC76" s="214"/>
      <c r="AD76" s="214"/>
      <c r="AE76" s="214" t="s">
        <v>145</v>
      </c>
      <c r="AF76" s="214">
        <v>0</v>
      </c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15"/>
      <c r="B77" s="221"/>
      <c r="C77" s="266" t="s">
        <v>218</v>
      </c>
      <c r="D77" s="226"/>
      <c r="E77" s="231">
        <v>-8.64</v>
      </c>
      <c r="F77" s="233"/>
      <c r="G77" s="233"/>
      <c r="H77" s="233"/>
      <c r="I77" s="233"/>
      <c r="J77" s="233"/>
      <c r="K77" s="233"/>
      <c r="L77" s="233"/>
      <c r="M77" s="233"/>
      <c r="N77" s="224"/>
      <c r="O77" s="224"/>
      <c r="P77" s="224"/>
      <c r="Q77" s="224"/>
      <c r="R77" s="224"/>
      <c r="S77" s="224"/>
      <c r="T77" s="225"/>
      <c r="U77" s="224"/>
      <c r="V77" s="214"/>
      <c r="W77" s="214"/>
      <c r="X77" s="214"/>
      <c r="Y77" s="214"/>
      <c r="Z77" s="214"/>
      <c r="AA77" s="214"/>
      <c r="AB77" s="214"/>
      <c r="AC77" s="214"/>
      <c r="AD77" s="214"/>
      <c r="AE77" s="214" t="s">
        <v>145</v>
      </c>
      <c r="AF77" s="214">
        <v>0</v>
      </c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ht="22.5" outlineLevel="1" x14ac:dyDescent="0.2">
      <c r="A78" s="215">
        <v>22</v>
      </c>
      <c r="B78" s="221" t="s">
        <v>229</v>
      </c>
      <c r="C78" s="265" t="s">
        <v>230</v>
      </c>
      <c r="D78" s="223" t="s">
        <v>176</v>
      </c>
      <c r="E78" s="230">
        <v>5.46</v>
      </c>
      <c r="F78" s="233">
        <f>H78+J78</f>
        <v>0</v>
      </c>
      <c r="G78" s="233">
        <f>ROUND(E78*F78,2)</f>
        <v>0</v>
      </c>
      <c r="H78" s="234"/>
      <c r="I78" s="233">
        <f>ROUND(E78*H78,2)</f>
        <v>0</v>
      </c>
      <c r="J78" s="234"/>
      <c r="K78" s="233">
        <f>ROUND(E78*J78,2)</f>
        <v>0</v>
      </c>
      <c r="L78" s="233">
        <v>21</v>
      </c>
      <c r="M78" s="233">
        <f>G78*(1+L78/100)</f>
        <v>0</v>
      </c>
      <c r="N78" s="224">
        <v>1.238E-2</v>
      </c>
      <c r="O78" s="224">
        <f>ROUND(E78*N78,5)</f>
        <v>6.7589999999999997E-2</v>
      </c>
      <c r="P78" s="224">
        <v>0</v>
      </c>
      <c r="Q78" s="224">
        <f>ROUND(E78*P78,5)</f>
        <v>0</v>
      </c>
      <c r="R78" s="224"/>
      <c r="S78" s="224"/>
      <c r="T78" s="225">
        <v>2.9020000000000001</v>
      </c>
      <c r="U78" s="224">
        <f>ROUND(E78*T78,2)</f>
        <v>15.84</v>
      </c>
      <c r="V78" s="214"/>
      <c r="W78" s="214"/>
      <c r="X78" s="214"/>
      <c r="Y78" s="214"/>
      <c r="Z78" s="214"/>
      <c r="AA78" s="214"/>
      <c r="AB78" s="214"/>
      <c r="AC78" s="214"/>
      <c r="AD78" s="214"/>
      <c r="AE78" s="214" t="s">
        <v>143</v>
      </c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ht="22.5" outlineLevel="1" x14ac:dyDescent="0.2">
      <c r="A79" s="215"/>
      <c r="B79" s="221"/>
      <c r="C79" s="266" t="s">
        <v>231</v>
      </c>
      <c r="D79" s="226"/>
      <c r="E79" s="231">
        <v>2.82</v>
      </c>
      <c r="F79" s="233"/>
      <c r="G79" s="233"/>
      <c r="H79" s="233"/>
      <c r="I79" s="233"/>
      <c r="J79" s="233"/>
      <c r="K79" s="233"/>
      <c r="L79" s="233"/>
      <c r="M79" s="233"/>
      <c r="N79" s="224"/>
      <c r="O79" s="224"/>
      <c r="P79" s="224"/>
      <c r="Q79" s="224"/>
      <c r="R79" s="224"/>
      <c r="S79" s="224"/>
      <c r="T79" s="225"/>
      <c r="U79" s="224"/>
      <c r="V79" s="214"/>
      <c r="W79" s="214"/>
      <c r="X79" s="214"/>
      <c r="Y79" s="214"/>
      <c r="Z79" s="214"/>
      <c r="AA79" s="214"/>
      <c r="AB79" s="214"/>
      <c r="AC79" s="214"/>
      <c r="AD79" s="214"/>
      <c r="AE79" s="214" t="s">
        <v>145</v>
      </c>
      <c r="AF79" s="214">
        <v>0</v>
      </c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15"/>
      <c r="B80" s="221"/>
      <c r="C80" s="266" t="s">
        <v>232</v>
      </c>
      <c r="D80" s="226"/>
      <c r="E80" s="231">
        <v>2.64</v>
      </c>
      <c r="F80" s="233"/>
      <c r="G80" s="233"/>
      <c r="H80" s="233"/>
      <c r="I80" s="233"/>
      <c r="J80" s="233"/>
      <c r="K80" s="233"/>
      <c r="L80" s="233"/>
      <c r="M80" s="233"/>
      <c r="N80" s="224"/>
      <c r="O80" s="224"/>
      <c r="P80" s="224"/>
      <c r="Q80" s="224"/>
      <c r="R80" s="224"/>
      <c r="S80" s="224"/>
      <c r="T80" s="225"/>
      <c r="U80" s="224"/>
      <c r="V80" s="214"/>
      <c r="W80" s="214"/>
      <c r="X80" s="214"/>
      <c r="Y80" s="214"/>
      <c r="Z80" s="214"/>
      <c r="AA80" s="214"/>
      <c r="AB80" s="214"/>
      <c r="AC80" s="214"/>
      <c r="AD80" s="214"/>
      <c r="AE80" s="214" t="s">
        <v>145</v>
      </c>
      <c r="AF80" s="214">
        <v>0</v>
      </c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x14ac:dyDescent="0.2">
      <c r="A81" s="216" t="s">
        <v>138</v>
      </c>
      <c r="B81" s="222" t="s">
        <v>77</v>
      </c>
      <c r="C81" s="267" t="s">
        <v>78</v>
      </c>
      <c r="D81" s="227"/>
      <c r="E81" s="232"/>
      <c r="F81" s="235"/>
      <c r="G81" s="235">
        <f>SUMIF(AE82:AE82,"&lt;&gt;NOR",G82:G82)</f>
        <v>0</v>
      </c>
      <c r="H81" s="235"/>
      <c r="I81" s="235">
        <f>SUM(I82:I82)</f>
        <v>0</v>
      </c>
      <c r="J81" s="235"/>
      <c r="K81" s="235">
        <f>SUM(K82:K82)</f>
        <v>0</v>
      </c>
      <c r="L81" s="235"/>
      <c r="M81" s="235">
        <f>SUM(M82:M82)</f>
        <v>0</v>
      </c>
      <c r="N81" s="228"/>
      <c r="O81" s="228">
        <f>SUM(O82:O82)</f>
        <v>3.0880000000000001</v>
      </c>
      <c r="P81" s="228"/>
      <c r="Q81" s="228">
        <f>SUM(Q82:Q82)</f>
        <v>0</v>
      </c>
      <c r="R81" s="228"/>
      <c r="S81" s="228"/>
      <c r="T81" s="229"/>
      <c r="U81" s="228">
        <f>SUM(U82:U82)</f>
        <v>14.51</v>
      </c>
      <c r="AE81" t="s">
        <v>139</v>
      </c>
    </row>
    <row r="82" spans="1:60" outlineLevel="1" x14ac:dyDescent="0.2">
      <c r="A82" s="215">
        <v>23</v>
      </c>
      <c r="B82" s="221" t="s">
        <v>233</v>
      </c>
      <c r="C82" s="265" t="s">
        <v>234</v>
      </c>
      <c r="D82" s="223" t="s">
        <v>176</v>
      </c>
      <c r="E82" s="230">
        <v>30.88</v>
      </c>
      <c r="F82" s="233">
        <f>H82+J82</f>
        <v>0</v>
      </c>
      <c r="G82" s="233">
        <f>ROUND(E82*F82,2)</f>
        <v>0</v>
      </c>
      <c r="H82" s="234"/>
      <c r="I82" s="233">
        <f>ROUND(E82*H82,2)</f>
        <v>0</v>
      </c>
      <c r="J82" s="234"/>
      <c r="K82" s="233">
        <f>ROUND(E82*J82,2)</f>
        <v>0</v>
      </c>
      <c r="L82" s="233">
        <v>21</v>
      </c>
      <c r="M82" s="233">
        <f>G82*(1+L82/100)</f>
        <v>0</v>
      </c>
      <c r="N82" s="224">
        <v>0.1</v>
      </c>
      <c r="O82" s="224">
        <f>ROUND(E82*N82,5)</f>
        <v>3.0880000000000001</v>
      </c>
      <c r="P82" s="224">
        <v>0</v>
      </c>
      <c r="Q82" s="224">
        <f>ROUND(E82*P82,5)</f>
        <v>0</v>
      </c>
      <c r="R82" s="224"/>
      <c r="S82" s="224"/>
      <c r="T82" s="225">
        <v>0.47</v>
      </c>
      <c r="U82" s="224">
        <f>ROUND(E82*T82,2)</f>
        <v>14.51</v>
      </c>
      <c r="V82" s="214"/>
      <c r="W82" s="214"/>
      <c r="X82" s="214"/>
      <c r="Y82" s="214"/>
      <c r="Z82" s="214"/>
      <c r="AA82" s="214"/>
      <c r="AB82" s="214"/>
      <c r="AC82" s="214"/>
      <c r="AD82" s="214"/>
      <c r="AE82" s="214" t="s">
        <v>143</v>
      </c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x14ac:dyDescent="0.2">
      <c r="A83" s="216" t="s">
        <v>138</v>
      </c>
      <c r="B83" s="222" t="s">
        <v>79</v>
      </c>
      <c r="C83" s="267" t="s">
        <v>80</v>
      </c>
      <c r="D83" s="227"/>
      <c r="E83" s="232"/>
      <c r="F83" s="235"/>
      <c r="G83" s="235">
        <f>SUMIF(AE84:AE85,"&lt;&gt;NOR",G84:G85)</f>
        <v>0</v>
      </c>
      <c r="H83" s="235"/>
      <c r="I83" s="235">
        <f>SUM(I84:I85)</f>
        <v>0</v>
      </c>
      <c r="J83" s="235"/>
      <c r="K83" s="235">
        <f>SUM(K84:K85)</f>
        <v>0</v>
      </c>
      <c r="L83" s="235"/>
      <c r="M83" s="235">
        <f>SUM(M84:M85)</f>
        <v>0</v>
      </c>
      <c r="N83" s="228"/>
      <c r="O83" s="228">
        <f>SUM(O84:O85)</f>
        <v>7.7329999999999996E-2</v>
      </c>
      <c r="P83" s="228"/>
      <c r="Q83" s="228">
        <f>SUM(Q84:Q85)</f>
        <v>0</v>
      </c>
      <c r="R83" s="228"/>
      <c r="S83" s="228"/>
      <c r="T83" s="229"/>
      <c r="U83" s="228">
        <f>SUM(U84:U85)</f>
        <v>1.5</v>
      </c>
      <c r="AE83" t="s">
        <v>139</v>
      </c>
    </row>
    <row r="84" spans="1:60" ht="22.5" outlineLevel="1" x14ac:dyDescent="0.2">
      <c r="A84" s="215">
        <v>24</v>
      </c>
      <c r="B84" s="221" t="s">
        <v>235</v>
      </c>
      <c r="C84" s="265" t="s">
        <v>236</v>
      </c>
      <c r="D84" s="223" t="s">
        <v>142</v>
      </c>
      <c r="E84" s="230">
        <v>1</v>
      </c>
      <c r="F84" s="233">
        <f>H84+J84</f>
        <v>0</v>
      </c>
      <c r="G84" s="233">
        <f>ROUND(E84*F84,2)</f>
        <v>0</v>
      </c>
      <c r="H84" s="234"/>
      <c r="I84" s="233">
        <f>ROUND(E84*H84,2)</f>
        <v>0</v>
      </c>
      <c r="J84" s="234"/>
      <c r="K84" s="233">
        <f>ROUND(E84*J84,2)</f>
        <v>0</v>
      </c>
      <c r="L84" s="233">
        <v>21</v>
      </c>
      <c r="M84" s="233">
        <f>G84*(1+L84/100)</f>
        <v>0</v>
      </c>
      <c r="N84" s="224">
        <v>7.7329999999999996E-2</v>
      </c>
      <c r="O84" s="224">
        <f>ROUND(E84*N84,5)</f>
        <v>7.7329999999999996E-2</v>
      </c>
      <c r="P84" s="224">
        <v>0</v>
      </c>
      <c r="Q84" s="224">
        <f>ROUND(E84*P84,5)</f>
        <v>0</v>
      </c>
      <c r="R84" s="224"/>
      <c r="S84" s="224"/>
      <c r="T84" s="225">
        <v>1.5</v>
      </c>
      <c r="U84" s="224">
        <f>ROUND(E84*T84,2)</f>
        <v>1.5</v>
      </c>
      <c r="V84" s="214"/>
      <c r="W84" s="214"/>
      <c r="X84" s="214"/>
      <c r="Y84" s="214"/>
      <c r="Z84" s="214"/>
      <c r="AA84" s="214"/>
      <c r="AB84" s="214"/>
      <c r="AC84" s="214"/>
      <c r="AD84" s="214"/>
      <c r="AE84" s="214" t="s">
        <v>143</v>
      </c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ht="22.5" outlineLevel="1" x14ac:dyDescent="0.2">
      <c r="A85" s="215"/>
      <c r="B85" s="221"/>
      <c r="C85" s="266" t="s">
        <v>237</v>
      </c>
      <c r="D85" s="226"/>
      <c r="E85" s="231">
        <v>1</v>
      </c>
      <c r="F85" s="233"/>
      <c r="G85" s="233"/>
      <c r="H85" s="233"/>
      <c r="I85" s="233"/>
      <c r="J85" s="233"/>
      <c r="K85" s="233"/>
      <c r="L85" s="233"/>
      <c r="M85" s="233"/>
      <c r="N85" s="224"/>
      <c r="O85" s="224"/>
      <c r="P85" s="224"/>
      <c r="Q85" s="224"/>
      <c r="R85" s="224"/>
      <c r="S85" s="224"/>
      <c r="T85" s="225"/>
      <c r="U85" s="224"/>
      <c r="V85" s="214"/>
      <c r="W85" s="214"/>
      <c r="X85" s="214"/>
      <c r="Y85" s="214"/>
      <c r="Z85" s="214"/>
      <c r="AA85" s="214"/>
      <c r="AB85" s="214"/>
      <c r="AC85" s="214"/>
      <c r="AD85" s="214"/>
      <c r="AE85" s="214" t="s">
        <v>145</v>
      </c>
      <c r="AF85" s="214">
        <v>0</v>
      </c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x14ac:dyDescent="0.2">
      <c r="A86" s="216" t="s">
        <v>138</v>
      </c>
      <c r="B86" s="222" t="s">
        <v>81</v>
      </c>
      <c r="C86" s="267" t="s">
        <v>82</v>
      </c>
      <c r="D86" s="227"/>
      <c r="E86" s="232"/>
      <c r="F86" s="235"/>
      <c r="G86" s="235">
        <f>SUMIF(AE87:AE95,"&lt;&gt;NOR",G87:G95)</f>
        <v>0</v>
      </c>
      <c r="H86" s="235"/>
      <c r="I86" s="235">
        <f>SUM(I87:I95)</f>
        <v>0</v>
      </c>
      <c r="J86" s="235"/>
      <c r="K86" s="235">
        <f>SUM(K87:K95)</f>
        <v>0</v>
      </c>
      <c r="L86" s="235"/>
      <c r="M86" s="235">
        <f>SUM(M87:M95)</f>
        <v>0</v>
      </c>
      <c r="N86" s="228"/>
      <c r="O86" s="228">
        <f>SUM(O87:O95)</f>
        <v>1.63931</v>
      </c>
      <c r="P86" s="228"/>
      <c r="Q86" s="228">
        <f>SUM(Q87:Q95)</f>
        <v>0</v>
      </c>
      <c r="R86" s="228"/>
      <c r="S86" s="228"/>
      <c r="T86" s="229"/>
      <c r="U86" s="228">
        <f>SUM(U87:U95)</f>
        <v>24.369999999999997</v>
      </c>
      <c r="AE86" t="s">
        <v>139</v>
      </c>
    </row>
    <row r="87" spans="1:60" outlineLevel="1" x14ac:dyDescent="0.2">
      <c r="A87" s="215">
        <v>25</v>
      </c>
      <c r="B87" s="221" t="s">
        <v>238</v>
      </c>
      <c r="C87" s="265" t="s">
        <v>239</v>
      </c>
      <c r="D87" s="223" t="s">
        <v>176</v>
      </c>
      <c r="E87" s="230">
        <v>83.525000000000006</v>
      </c>
      <c r="F87" s="233">
        <f>H87+J87</f>
        <v>0</v>
      </c>
      <c r="G87" s="233">
        <f>ROUND(E87*F87,2)</f>
        <v>0</v>
      </c>
      <c r="H87" s="234"/>
      <c r="I87" s="233">
        <f>ROUND(E87*H87,2)</f>
        <v>0</v>
      </c>
      <c r="J87" s="234"/>
      <c r="K87" s="233">
        <f>ROUND(E87*J87,2)</f>
        <v>0</v>
      </c>
      <c r="L87" s="233">
        <v>21</v>
      </c>
      <c r="M87" s="233">
        <f>G87*(1+L87/100)</f>
        <v>0</v>
      </c>
      <c r="N87" s="224">
        <v>1.8380000000000001E-2</v>
      </c>
      <c r="O87" s="224">
        <f>ROUND(E87*N87,5)</f>
        <v>1.5351900000000001</v>
      </c>
      <c r="P87" s="224">
        <v>0</v>
      </c>
      <c r="Q87" s="224">
        <f>ROUND(E87*P87,5)</f>
        <v>0</v>
      </c>
      <c r="R87" s="224"/>
      <c r="S87" s="224"/>
      <c r="T87" s="225">
        <v>0.13</v>
      </c>
      <c r="U87" s="224">
        <f>ROUND(E87*T87,2)</f>
        <v>10.86</v>
      </c>
      <c r="V87" s="214"/>
      <c r="W87" s="214"/>
      <c r="X87" s="214"/>
      <c r="Y87" s="214"/>
      <c r="Z87" s="214"/>
      <c r="AA87" s="214"/>
      <c r="AB87" s="214"/>
      <c r="AC87" s="214"/>
      <c r="AD87" s="214"/>
      <c r="AE87" s="214" t="s">
        <v>143</v>
      </c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15"/>
      <c r="B88" s="221"/>
      <c r="C88" s="266" t="s">
        <v>240</v>
      </c>
      <c r="D88" s="226"/>
      <c r="E88" s="231">
        <v>83.525000000000006</v>
      </c>
      <c r="F88" s="233"/>
      <c r="G88" s="233"/>
      <c r="H88" s="233"/>
      <c r="I88" s="233"/>
      <c r="J88" s="233"/>
      <c r="K88" s="233"/>
      <c r="L88" s="233"/>
      <c r="M88" s="233"/>
      <c r="N88" s="224"/>
      <c r="O88" s="224"/>
      <c r="P88" s="224"/>
      <c r="Q88" s="224"/>
      <c r="R88" s="224"/>
      <c r="S88" s="224"/>
      <c r="T88" s="225"/>
      <c r="U88" s="224"/>
      <c r="V88" s="214"/>
      <c r="W88" s="214"/>
      <c r="X88" s="214"/>
      <c r="Y88" s="214"/>
      <c r="Z88" s="214"/>
      <c r="AA88" s="214"/>
      <c r="AB88" s="214"/>
      <c r="AC88" s="214"/>
      <c r="AD88" s="214"/>
      <c r="AE88" s="214" t="s">
        <v>145</v>
      </c>
      <c r="AF88" s="214">
        <v>0</v>
      </c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15">
        <v>26</v>
      </c>
      <c r="B89" s="221" t="s">
        <v>241</v>
      </c>
      <c r="C89" s="265" t="s">
        <v>242</v>
      </c>
      <c r="D89" s="223" t="s">
        <v>176</v>
      </c>
      <c r="E89" s="230">
        <v>83.525000000000006</v>
      </c>
      <c r="F89" s="233">
        <f>H89+J89</f>
        <v>0</v>
      </c>
      <c r="G89" s="233">
        <f>ROUND(E89*F89,2)</f>
        <v>0</v>
      </c>
      <c r="H89" s="234"/>
      <c r="I89" s="233">
        <f>ROUND(E89*H89,2)</f>
        <v>0</v>
      </c>
      <c r="J89" s="234"/>
      <c r="K89" s="233">
        <f>ROUND(E89*J89,2)</f>
        <v>0</v>
      </c>
      <c r="L89" s="233">
        <v>21</v>
      </c>
      <c r="M89" s="233">
        <f>G89*(1+L89/100)</f>
        <v>0</v>
      </c>
      <c r="N89" s="224">
        <v>8.4999999999999995E-4</v>
      </c>
      <c r="O89" s="224">
        <f>ROUND(E89*N89,5)</f>
        <v>7.0999999999999994E-2</v>
      </c>
      <c r="P89" s="224">
        <v>0</v>
      </c>
      <c r="Q89" s="224">
        <f>ROUND(E89*P89,5)</f>
        <v>0</v>
      </c>
      <c r="R89" s="224"/>
      <c r="S89" s="224"/>
      <c r="T89" s="225">
        <v>6.0000000000000001E-3</v>
      </c>
      <c r="U89" s="224">
        <f>ROUND(E89*T89,2)</f>
        <v>0.5</v>
      </c>
      <c r="V89" s="214"/>
      <c r="W89" s="214"/>
      <c r="X89" s="214"/>
      <c r="Y89" s="214"/>
      <c r="Z89" s="214"/>
      <c r="AA89" s="214"/>
      <c r="AB89" s="214"/>
      <c r="AC89" s="214"/>
      <c r="AD89" s="214"/>
      <c r="AE89" s="214" t="s">
        <v>143</v>
      </c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15"/>
      <c r="B90" s="221"/>
      <c r="C90" s="266" t="s">
        <v>243</v>
      </c>
      <c r="D90" s="226"/>
      <c r="E90" s="231">
        <v>83.525000000000006</v>
      </c>
      <c r="F90" s="233"/>
      <c r="G90" s="233"/>
      <c r="H90" s="233"/>
      <c r="I90" s="233"/>
      <c r="J90" s="233"/>
      <c r="K90" s="233"/>
      <c r="L90" s="233"/>
      <c r="M90" s="233"/>
      <c r="N90" s="224"/>
      <c r="O90" s="224"/>
      <c r="P90" s="224"/>
      <c r="Q90" s="224"/>
      <c r="R90" s="224"/>
      <c r="S90" s="224"/>
      <c r="T90" s="225"/>
      <c r="U90" s="224"/>
      <c r="V90" s="214"/>
      <c r="W90" s="214"/>
      <c r="X90" s="214"/>
      <c r="Y90" s="214"/>
      <c r="Z90" s="214"/>
      <c r="AA90" s="214"/>
      <c r="AB90" s="214"/>
      <c r="AC90" s="214"/>
      <c r="AD90" s="214"/>
      <c r="AE90" s="214" t="s">
        <v>145</v>
      </c>
      <c r="AF90" s="214">
        <v>0</v>
      </c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15">
        <v>27</v>
      </c>
      <c r="B91" s="221" t="s">
        <v>244</v>
      </c>
      <c r="C91" s="265" t="s">
        <v>245</v>
      </c>
      <c r="D91" s="223" t="s">
        <v>176</v>
      </c>
      <c r="E91" s="230">
        <v>83.525000000000006</v>
      </c>
      <c r="F91" s="233">
        <f>H91+J91</f>
        <v>0</v>
      </c>
      <c r="G91" s="233">
        <f>ROUND(E91*F91,2)</f>
        <v>0</v>
      </c>
      <c r="H91" s="234"/>
      <c r="I91" s="233">
        <f>ROUND(E91*H91,2)</f>
        <v>0</v>
      </c>
      <c r="J91" s="234"/>
      <c r="K91" s="233">
        <f>ROUND(E91*J91,2)</f>
        <v>0</v>
      </c>
      <c r="L91" s="233">
        <v>21</v>
      </c>
      <c r="M91" s="233">
        <f>G91*(1+L91/100)</f>
        <v>0</v>
      </c>
      <c r="N91" s="224">
        <v>0</v>
      </c>
      <c r="O91" s="224">
        <f>ROUND(E91*N91,5)</f>
        <v>0</v>
      </c>
      <c r="P91" s="224">
        <v>0</v>
      </c>
      <c r="Q91" s="224">
        <f>ROUND(E91*P91,5)</f>
        <v>0</v>
      </c>
      <c r="R91" s="224"/>
      <c r="S91" s="224"/>
      <c r="T91" s="225">
        <v>0.10199999999999999</v>
      </c>
      <c r="U91" s="224">
        <f>ROUND(E91*T91,2)</f>
        <v>8.52</v>
      </c>
      <c r="V91" s="214"/>
      <c r="W91" s="214"/>
      <c r="X91" s="214"/>
      <c r="Y91" s="214"/>
      <c r="Z91" s="214"/>
      <c r="AA91" s="214"/>
      <c r="AB91" s="214"/>
      <c r="AC91" s="214"/>
      <c r="AD91" s="214"/>
      <c r="AE91" s="214" t="s">
        <v>143</v>
      </c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15">
        <v>28</v>
      </c>
      <c r="B92" s="221" t="s">
        <v>246</v>
      </c>
      <c r="C92" s="265" t="s">
        <v>247</v>
      </c>
      <c r="D92" s="223" t="s">
        <v>176</v>
      </c>
      <c r="E92" s="230">
        <v>20.96</v>
      </c>
      <c r="F92" s="233">
        <f>H92+J92</f>
        <v>0</v>
      </c>
      <c r="G92" s="233">
        <f>ROUND(E92*F92,2)</f>
        <v>0</v>
      </c>
      <c r="H92" s="234"/>
      <c r="I92" s="233">
        <f>ROUND(E92*H92,2)</f>
        <v>0</v>
      </c>
      <c r="J92" s="234"/>
      <c r="K92" s="233">
        <f>ROUND(E92*J92,2)</f>
        <v>0</v>
      </c>
      <c r="L92" s="233">
        <v>21</v>
      </c>
      <c r="M92" s="233">
        <f>G92*(1+L92/100)</f>
        <v>0</v>
      </c>
      <c r="N92" s="224">
        <v>1.58E-3</v>
      </c>
      <c r="O92" s="224">
        <f>ROUND(E92*N92,5)</f>
        <v>3.3119999999999997E-2</v>
      </c>
      <c r="P92" s="224">
        <v>0</v>
      </c>
      <c r="Q92" s="224">
        <f>ROUND(E92*P92,5)</f>
        <v>0</v>
      </c>
      <c r="R92" s="224"/>
      <c r="S92" s="224"/>
      <c r="T92" s="225">
        <v>0.214</v>
      </c>
      <c r="U92" s="224">
        <f>ROUND(E92*T92,2)</f>
        <v>4.49</v>
      </c>
      <c r="V92" s="214"/>
      <c r="W92" s="214"/>
      <c r="X92" s="214"/>
      <c r="Y92" s="214"/>
      <c r="Z92" s="214"/>
      <c r="AA92" s="214"/>
      <c r="AB92" s="214"/>
      <c r="AC92" s="214"/>
      <c r="AD92" s="214"/>
      <c r="AE92" s="214" t="s">
        <v>143</v>
      </c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15"/>
      <c r="B93" s="221"/>
      <c r="C93" s="266" t="s">
        <v>248</v>
      </c>
      <c r="D93" s="226"/>
      <c r="E93" s="231">
        <v>12</v>
      </c>
      <c r="F93" s="233"/>
      <c r="G93" s="233"/>
      <c r="H93" s="233"/>
      <c r="I93" s="233"/>
      <c r="J93" s="233"/>
      <c r="K93" s="233"/>
      <c r="L93" s="233"/>
      <c r="M93" s="233"/>
      <c r="N93" s="224"/>
      <c r="O93" s="224"/>
      <c r="P93" s="224"/>
      <c r="Q93" s="224"/>
      <c r="R93" s="224"/>
      <c r="S93" s="224"/>
      <c r="T93" s="225"/>
      <c r="U93" s="224"/>
      <c r="V93" s="214"/>
      <c r="W93" s="214"/>
      <c r="X93" s="214"/>
      <c r="Y93" s="214"/>
      <c r="Z93" s="214"/>
      <c r="AA93" s="214"/>
      <c r="AB93" s="214"/>
      <c r="AC93" s="214"/>
      <c r="AD93" s="214"/>
      <c r="AE93" s="214" t="s">
        <v>145</v>
      </c>
      <c r="AF93" s="214">
        <v>0</v>
      </c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">
      <c r="A94" s="215"/>
      <c r="B94" s="221"/>
      <c r="C94" s="266" t="s">
        <v>249</v>
      </c>
      <c r="D94" s="226"/>
      <c r="E94" s="231">
        <v>4.8</v>
      </c>
      <c r="F94" s="233"/>
      <c r="G94" s="233"/>
      <c r="H94" s="233"/>
      <c r="I94" s="233"/>
      <c r="J94" s="233"/>
      <c r="K94" s="233"/>
      <c r="L94" s="233"/>
      <c r="M94" s="233"/>
      <c r="N94" s="224"/>
      <c r="O94" s="224"/>
      <c r="P94" s="224"/>
      <c r="Q94" s="224"/>
      <c r="R94" s="224"/>
      <c r="S94" s="224"/>
      <c r="T94" s="225"/>
      <c r="U94" s="224"/>
      <c r="V94" s="214"/>
      <c r="W94" s="214"/>
      <c r="X94" s="214"/>
      <c r="Y94" s="214"/>
      <c r="Z94" s="214"/>
      <c r="AA94" s="214"/>
      <c r="AB94" s="214"/>
      <c r="AC94" s="214"/>
      <c r="AD94" s="214"/>
      <c r="AE94" s="214" t="s">
        <v>145</v>
      </c>
      <c r="AF94" s="214">
        <v>0</v>
      </c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15"/>
      <c r="B95" s="221"/>
      <c r="C95" s="266" t="s">
        <v>250</v>
      </c>
      <c r="D95" s="226"/>
      <c r="E95" s="231">
        <v>4.16</v>
      </c>
      <c r="F95" s="233"/>
      <c r="G95" s="233"/>
      <c r="H95" s="233"/>
      <c r="I95" s="233"/>
      <c r="J95" s="233"/>
      <c r="K95" s="233"/>
      <c r="L95" s="233"/>
      <c r="M95" s="233"/>
      <c r="N95" s="224"/>
      <c r="O95" s="224"/>
      <c r="P95" s="224"/>
      <c r="Q95" s="224"/>
      <c r="R95" s="224"/>
      <c r="S95" s="224"/>
      <c r="T95" s="225"/>
      <c r="U95" s="224"/>
      <c r="V95" s="214"/>
      <c r="W95" s="214"/>
      <c r="X95" s="214"/>
      <c r="Y95" s="214"/>
      <c r="Z95" s="214"/>
      <c r="AA95" s="214"/>
      <c r="AB95" s="214"/>
      <c r="AC95" s="214"/>
      <c r="AD95" s="214"/>
      <c r="AE95" s="214" t="s">
        <v>145</v>
      </c>
      <c r="AF95" s="214">
        <v>0</v>
      </c>
      <c r="AG95" s="214"/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x14ac:dyDescent="0.2">
      <c r="A96" s="216" t="s">
        <v>138</v>
      </c>
      <c r="B96" s="222" t="s">
        <v>83</v>
      </c>
      <c r="C96" s="267" t="s">
        <v>84</v>
      </c>
      <c r="D96" s="227"/>
      <c r="E96" s="232"/>
      <c r="F96" s="235"/>
      <c r="G96" s="235">
        <f>SUMIF(AE97:AE101,"&lt;&gt;NOR",G97:G101)</f>
        <v>0</v>
      </c>
      <c r="H96" s="235"/>
      <c r="I96" s="235">
        <f>SUM(I97:I101)</f>
        <v>0</v>
      </c>
      <c r="J96" s="235"/>
      <c r="K96" s="235">
        <f>SUM(K97:K101)</f>
        <v>0</v>
      </c>
      <c r="L96" s="235"/>
      <c r="M96" s="235">
        <f>SUM(M97:M101)</f>
        <v>0</v>
      </c>
      <c r="N96" s="228"/>
      <c r="O96" s="228">
        <f>SUM(O97:O101)</f>
        <v>0.19577999999999998</v>
      </c>
      <c r="P96" s="228"/>
      <c r="Q96" s="228">
        <f>SUM(Q97:Q101)</f>
        <v>0</v>
      </c>
      <c r="R96" s="228"/>
      <c r="S96" s="228"/>
      <c r="T96" s="229"/>
      <c r="U96" s="228">
        <f>SUM(U97:U101)</f>
        <v>66.5</v>
      </c>
      <c r="AE96" t="s">
        <v>139</v>
      </c>
    </row>
    <row r="97" spans="1:60" outlineLevel="1" x14ac:dyDescent="0.2">
      <c r="A97" s="215">
        <v>29</v>
      </c>
      <c r="B97" s="221" t="s">
        <v>251</v>
      </c>
      <c r="C97" s="265" t="s">
        <v>252</v>
      </c>
      <c r="D97" s="223" t="s">
        <v>176</v>
      </c>
      <c r="E97" s="230">
        <v>158.12</v>
      </c>
      <c r="F97" s="233">
        <f>H97+J97</f>
        <v>0</v>
      </c>
      <c r="G97" s="233">
        <f>ROUND(E97*F97,2)</f>
        <v>0</v>
      </c>
      <c r="H97" s="234"/>
      <c r="I97" s="233">
        <f>ROUND(E97*H97,2)</f>
        <v>0</v>
      </c>
      <c r="J97" s="234"/>
      <c r="K97" s="233">
        <f>ROUND(E97*J97,2)</f>
        <v>0</v>
      </c>
      <c r="L97" s="233">
        <v>21</v>
      </c>
      <c r="M97" s="233">
        <f>G97*(1+L97/100)</f>
        <v>0</v>
      </c>
      <c r="N97" s="224">
        <v>4.0000000000000003E-5</v>
      </c>
      <c r="O97" s="224">
        <f>ROUND(E97*N97,5)</f>
        <v>6.3200000000000001E-3</v>
      </c>
      <c r="P97" s="224">
        <v>0</v>
      </c>
      <c r="Q97" s="224">
        <f>ROUND(E97*P97,5)</f>
        <v>0</v>
      </c>
      <c r="R97" s="224"/>
      <c r="S97" s="224"/>
      <c r="T97" s="225">
        <v>0.308</v>
      </c>
      <c r="U97" s="224">
        <f>ROUND(E97*T97,2)</f>
        <v>48.7</v>
      </c>
      <c r="V97" s="214"/>
      <c r="W97" s="214"/>
      <c r="X97" s="214"/>
      <c r="Y97" s="214"/>
      <c r="Z97" s="214"/>
      <c r="AA97" s="214"/>
      <c r="AB97" s="214"/>
      <c r="AC97" s="214"/>
      <c r="AD97" s="214"/>
      <c r="AE97" s="214" t="s">
        <v>143</v>
      </c>
      <c r="AF97" s="214"/>
      <c r="AG97" s="214"/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15"/>
      <c r="B98" s="221"/>
      <c r="C98" s="266" t="s">
        <v>253</v>
      </c>
      <c r="D98" s="226"/>
      <c r="E98" s="231">
        <v>101.95</v>
      </c>
      <c r="F98" s="233"/>
      <c r="G98" s="233"/>
      <c r="H98" s="233"/>
      <c r="I98" s="233"/>
      <c r="J98" s="233"/>
      <c r="K98" s="233"/>
      <c r="L98" s="233"/>
      <c r="M98" s="233"/>
      <c r="N98" s="224"/>
      <c r="O98" s="224"/>
      <c r="P98" s="224"/>
      <c r="Q98" s="224"/>
      <c r="R98" s="224"/>
      <c r="S98" s="224"/>
      <c r="T98" s="225"/>
      <c r="U98" s="224"/>
      <c r="V98" s="214"/>
      <c r="W98" s="214"/>
      <c r="X98" s="214"/>
      <c r="Y98" s="214"/>
      <c r="Z98" s="214"/>
      <c r="AA98" s="214"/>
      <c r="AB98" s="214"/>
      <c r="AC98" s="214"/>
      <c r="AD98" s="214"/>
      <c r="AE98" s="214" t="s">
        <v>145</v>
      </c>
      <c r="AF98" s="214">
        <v>0</v>
      </c>
      <c r="AG98" s="214"/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15"/>
      <c r="B99" s="221"/>
      <c r="C99" s="266" t="s">
        <v>254</v>
      </c>
      <c r="D99" s="226"/>
      <c r="E99" s="231">
        <v>56.17</v>
      </c>
      <c r="F99" s="233"/>
      <c r="G99" s="233"/>
      <c r="H99" s="233"/>
      <c r="I99" s="233"/>
      <c r="J99" s="233"/>
      <c r="K99" s="233"/>
      <c r="L99" s="233"/>
      <c r="M99" s="233"/>
      <c r="N99" s="224"/>
      <c r="O99" s="224"/>
      <c r="P99" s="224"/>
      <c r="Q99" s="224"/>
      <c r="R99" s="224"/>
      <c r="S99" s="224"/>
      <c r="T99" s="225"/>
      <c r="U99" s="224"/>
      <c r="V99" s="214"/>
      <c r="W99" s="214"/>
      <c r="X99" s="214"/>
      <c r="Y99" s="214"/>
      <c r="Z99" s="214"/>
      <c r="AA99" s="214"/>
      <c r="AB99" s="214"/>
      <c r="AC99" s="214"/>
      <c r="AD99" s="214"/>
      <c r="AE99" s="214" t="s">
        <v>145</v>
      </c>
      <c r="AF99" s="214">
        <v>0</v>
      </c>
      <c r="AG99" s="214"/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15">
        <v>30</v>
      </c>
      <c r="B100" s="221" t="s">
        <v>255</v>
      </c>
      <c r="C100" s="265" t="s">
        <v>256</v>
      </c>
      <c r="D100" s="223" t="s">
        <v>154</v>
      </c>
      <c r="E100" s="230">
        <v>9.3699999999999992</v>
      </c>
      <c r="F100" s="233">
        <f>H100+J100</f>
        <v>0</v>
      </c>
      <c r="G100" s="233">
        <f>ROUND(E100*F100,2)</f>
        <v>0</v>
      </c>
      <c r="H100" s="234"/>
      <c r="I100" s="233">
        <f>ROUND(E100*H100,2)</f>
        <v>0</v>
      </c>
      <c r="J100" s="234"/>
      <c r="K100" s="233">
        <f>ROUND(E100*J100,2)</f>
        <v>0</v>
      </c>
      <c r="L100" s="233">
        <v>21</v>
      </c>
      <c r="M100" s="233">
        <f>G100*(1+L100/100)</f>
        <v>0</v>
      </c>
      <c r="N100" s="224">
        <v>2.0219999999999998E-2</v>
      </c>
      <c r="O100" s="224">
        <f>ROUND(E100*N100,5)</f>
        <v>0.18945999999999999</v>
      </c>
      <c r="P100" s="224">
        <v>0</v>
      </c>
      <c r="Q100" s="224">
        <f>ROUND(E100*P100,5)</f>
        <v>0</v>
      </c>
      <c r="R100" s="224"/>
      <c r="S100" s="224"/>
      <c r="T100" s="225">
        <v>1.9</v>
      </c>
      <c r="U100" s="224">
        <f>ROUND(E100*T100,2)</f>
        <v>17.8</v>
      </c>
      <c r="V100" s="214"/>
      <c r="W100" s="214"/>
      <c r="X100" s="214"/>
      <c r="Y100" s="214"/>
      <c r="Z100" s="214"/>
      <c r="AA100" s="214"/>
      <c r="AB100" s="214"/>
      <c r="AC100" s="214"/>
      <c r="AD100" s="214"/>
      <c r="AE100" s="214" t="s">
        <v>143</v>
      </c>
      <c r="AF100" s="214"/>
      <c r="AG100" s="214"/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15"/>
      <c r="B101" s="221"/>
      <c r="C101" s="266" t="s">
        <v>257</v>
      </c>
      <c r="D101" s="226"/>
      <c r="E101" s="231">
        <v>9.3699999999999992</v>
      </c>
      <c r="F101" s="233"/>
      <c r="G101" s="233"/>
      <c r="H101" s="233"/>
      <c r="I101" s="233"/>
      <c r="J101" s="233"/>
      <c r="K101" s="233"/>
      <c r="L101" s="233"/>
      <c r="M101" s="233"/>
      <c r="N101" s="224"/>
      <c r="O101" s="224"/>
      <c r="P101" s="224"/>
      <c r="Q101" s="224"/>
      <c r="R101" s="224"/>
      <c r="S101" s="224"/>
      <c r="T101" s="225"/>
      <c r="U101" s="224"/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 t="s">
        <v>145</v>
      </c>
      <c r="AF101" s="214">
        <v>0</v>
      </c>
      <c r="AG101" s="214"/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x14ac:dyDescent="0.2">
      <c r="A102" s="216" t="s">
        <v>138</v>
      </c>
      <c r="B102" s="222" t="s">
        <v>85</v>
      </c>
      <c r="C102" s="267" t="s">
        <v>86</v>
      </c>
      <c r="D102" s="227"/>
      <c r="E102" s="232"/>
      <c r="F102" s="235"/>
      <c r="G102" s="235">
        <f>SUMIF(AE103:AE125,"&lt;&gt;NOR",G103:G125)</f>
        <v>0</v>
      </c>
      <c r="H102" s="235"/>
      <c r="I102" s="235">
        <f>SUM(I103:I125)</f>
        <v>0</v>
      </c>
      <c r="J102" s="235"/>
      <c r="K102" s="235">
        <f>SUM(K103:K125)</f>
        <v>0</v>
      </c>
      <c r="L102" s="235"/>
      <c r="M102" s="235">
        <f>SUM(M103:M125)</f>
        <v>0</v>
      </c>
      <c r="N102" s="228"/>
      <c r="O102" s="228">
        <f>SUM(O103:O125)</f>
        <v>2.4170000000000001E-2</v>
      </c>
      <c r="P102" s="228"/>
      <c r="Q102" s="228">
        <f>SUM(Q103:Q125)</f>
        <v>19.265260000000001</v>
      </c>
      <c r="R102" s="228"/>
      <c r="S102" s="228"/>
      <c r="T102" s="229"/>
      <c r="U102" s="228">
        <f>SUM(U103:U125)</f>
        <v>68.02</v>
      </c>
      <c r="AE102" t="s">
        <v>139</v>
      </c>
    </row>
    <row r="103" spans="1:60" outlineLevel="1" x14ac:dyDescent="0.2">
      <c r="A103" s="215">
        <v>31</v>
      </c>
      <c r="B103" s="221" t="s">
        <v>258</v>
      </c>
      <c r="C103" s="265" t="s">
        <v>259</v>
      </c>
      <c r="D103" s="223" t="s">
        <v>161</v>
      </c>
      <c r="E103" s="230">
        <v>6.6754800000000003</v>
      </c>
      <c r="F103" s="233">
        <f>H103+J103</f>
        <v>0</v>
      </c>
      <c r="G103" s="233">
        <f>ROUND(E103*F103,2)</f>
        <v>0</v>
      </c>
      <c r="H103" s="234"/>
      <c r="I103" s="233">
        <f>ROUND(E103*H103,2)</f>
        <v>0</v>
      </c>
      <c r="J103" s="234"/>
      <c r="K103" s="233">
        <f>ROUND(E103*J103,2)</f>
        <v>0</v>
      </c>
      <c r="L103" s="233">
        <v>21</v>
      </c>
      <c r="M103" s="233">
        <f>G103*(1+L103/100)</f>
        <v>0</v>
      </c>
      <c r="N103" s="224">
        <v>1.2800000000000001E-3</v>
      </c>
      <c r="O103" s="224">
        <f>ROUND(E103*N103,5)</f>
        <v>8.5400000000000007E-3</v>
      </c>
      <c r="P103" s="224">
        <v>1.8</v>
      </c>
      <c r="Q103" s="224">
        <f>ROUND(E103*P103,5)</f>
        <v>12.01586</v>
      </c>
      <c r="R103" s="224"/>
      <c r="S103" s="224"/>
      <c r="T103" s="225">
        <v>1.52</v>
      </c>
      <c r="U103" s="224">
        <f>ROUND(E103*T103,2)</f>
        <v>10.15</v>
      </c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 t="s">
        <v>143</v>
      </c>
      <c r="AF103" s="214"/>
      <c r="AG103" s="214"/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15"/>
      <c r="B104" s="221"/>
      <c r="C104" s="266" t="s">
        <v>260</v>
      </c>
      <c r="D104" s="226"/>
      <c r="E104" s="231">
        <v>8.8684799999999999</v>
      </c>
      <c r="F104" s="233"/>
      <c r="G104" s="233"/>
      <c r="H104" s="233"/>
      <c r="I104" s="233"/>
      <c r="J104" s="233"/>
      <c r="K104" s="233"/>
      <c r="L104" s="233"/>
      <c r="M104" s="233"/>
      <c r="N104" s="224"/>
      <c r="O104" s="224"/>
      <c r="P104" s="224"/>
      <c r="Q104" s="224"/>
      <c r="R104" s="224"/>
      <c r="S104" s="224"/>
      <c r="T104" s="225"/>
      <c r="U104" s="22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 t="s">
        <v>145</v>
      </c>
      <c r="AF104" s="214">
        <v>0</v>
      </c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">
      <c r="A105" s="215"/>
      <c r="B105" s="221"/>
      <c r="C105" s="266" t="s">
        <v>261</v>
      </c>
      <c r="D105" s="226"/>
      <c r="E105" s="231">
        <v>0.24</v>
      </c>
      <c r="F105" s="233"/>
      <c r="G105" s="233"/>
      <c r="H105" s="233"/>
      <c r="I105" s="233"/>
      <c r="J105" s="233"/>
      <c r="K105" s="233"/>
      <c r="L105" s="233"/>
      <c r="M105" s="233"/>
      <c r="N105" s="224"/>
      <c r="O105" s="224"/>
      <c r="P105" s="224"/>
      <c r="Q105" s="224"/>
      <c r="R105" s="224"/>
      <c r="S105" s="224"/>
      <c r="T105" s="225"/>
      <c r="U105" s="22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 t="s">
        <v>145</v>
      </c>
      <c r="AF105" s="214">
        <v>0</v>
      </c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15"/>
      <c r="B106" s="221"/>
      <c r="C106" s="266" t="s">
        <v>262</v>
      </c>
      <c r="D106" s="226"/>
      <c r="E106" s="231">
        <v>-1.8480000000000001</v>
      </c>
      <c r="F106" s="233"/>
      <c r="G106" s="233"/>
      <c r="H106" s="233"/>
      <c r="I106" s="233"/>
      <c r="J106" s="233"/>
      <c r="K106" s="233"/>
      <c r="L106" s="233"/>
      <c r="M106" s="233"/>
      <c r="N106" s="224"/>
      <c r="O106" s="224"/>
      <c r="P106" s="224"/>
      <c r="Q106" s="224"/>
      <c r="R106" s="224"/>
      <c r="S106" s="224"/>
      <c r="T106" s="225"/>
      <c r="U106" s="22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 t="s">
        <v>145</v>
      </c>
      <c r="AF106" s="214">
        <v>0</v>
      </c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15"/>
      <c r="B107" s="221"/>
      <c r="C107" s="266" t="s">
        <v>263</v>
      </c>
      <c r="D107" s="226"/>
      <c r="E107" s="231">
        <v>-0.58499999999999996</v>
      </c>
      <c r="F107" s="233"/>
      <c r="G107" s="233"/>
      <c r="H107" s="233"/>
      <c r="I107" s="233"/>
      <c r="J107" s="233"/>
      <c r="K107" s="233"/>
      <c r="L107" s="233"/>
      <c r="M107" s="233"/>
      <c r="N107" s="224"/>
      <c r="O107" s="224"/>
      <c r="P107" s="224"/>
      <c r="Q107" s="224"/>
      <c r="R107" s="224"/>
      <c r="S107" s="224"/>
      <c r="T107" s="225"/>
      <c r="U107" s="22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 t="s">
        <v>145</v>
      </c>
      <c r="AF107" s="214">
        <v>0</v>
      </c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15">
        <v>32</v>
      </c>
      <c r="B108" s="221" t="s">
        <v>264</v>
      </c>
      <c r="C108" s="265" t="s">
        <v>265</v>
      </c>
      <c r="D108" s="223" t="s">
        <v>169</v>
      </c>
      <c r="E108" s="230">
        <v>0.13600000000000001</v>
      </c>
      <c r="F108" s="233">
        <f>H108+J108</f>
        <v>0</v>
      </c>
      <c r="G108" s="233">
        <f>ROUND(E108*F108,2)</f>
        <v>0</v>
      </c>
      <c r="H108" s="234"/>
      <c r="I108" s="233">
        <f>ROUND(E108*H108,2)</f>
        <v>0</v>
      </c>
      <c r="J108" s="234"/>
      <c r="K108" s="233">
        <f>ROUND(E108*J108,2)</f>
        <v>0</v>
      </c>
      <c r="L108" s="233">
        <v>21</v>
      </c>
      <c r="M108" s="233">
        <f>G108*(1+L108/100)</f>
        <v>0</v>
      </c>
      <c r="N108" s="224">
        <v>3.746E-2</v>
      </c>
      <c r="O108" s="224">
        <f>ROUND(E108*N108,5)</f>
        <v>5.0899999999999999E-3</v>
      </c>
      <c r="P108" s="224">
        <v>1.258</v>
      </c>
      <c r="Q108" s="224">
        <f>ROUND(E108*P108,5)</f>
        <v>0.17108999999999999</v>
      </c>
      <c r="R108" s="224"/>
      <c r="S108" s="224"/>
      <c r="T108" s="225">
        <v>21.15</v>
      </c>
      <c r="U108" s="224">
        <f>ROUND(E108*T108,2)</f>
        <v>2.88</v>
      </c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 t="s">
        <v>143</v>
      </c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">
      <c r="A109" s="215"/>
      <c r="B109" s="221"/>
      <c r="C109" s="266" t="s">
        <v>266</v>
      </c>
      <c r="D109" s="226"/>
      <c r="E109" s="231">
        <v>0.13600000000000001</v>
      </c>
      <c r="F109" s="233"/>
      <c r="G109" s="233"/>
      <c r="H109" s="233"/>
      <c r="I109" s="233"/>
      <c r="J109" s="233"/>
      <c r="K109" s="233"/>
      <c r="L109" s="233"/>
      <c r="M109" s="233"/>
      <c r="N109" s="224"/>
      <c r="O109" s="224"/>
      <c r="P109" s="224"/>
      <c r="Q109" s="224"/>
      <c r="R109" s="224"/>
      <c r="S109" s="224"/>
      <c r="T109" s="225"/>
      <c r="U109" s="22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 t="s">
        <v>145</v>
      </c>
      <c r="AF109" s="214">
        <v>0</v>
      </c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15">
        <v>33</v>
      </c>
      <c r="B110" s="221" t="s">
        <v>267</v>
      </c>
      <c r="C110" s="265" t="s">
        <v>268</v>
      </c>
      <c r="D110" s="223" t="s">
        <v>161</v>
      </c>
      <c r="E110" s="230">
        <v>1.62</v>
      </c>
      <c r="F110" s="233">
        <f>H110+J110</f>
        <v>0</v>
      </c>
      <c r="G110" s="233">
        <f>ROUND(E110*F110,2)</f>
        <v>0</v>
      </c>
      <c r="H110" s="234"/>
      <c r="I110" s="233">
        <f>ROUND(E110*H110,2)</f>
        <v>0</v>
      </c>
      <c r="J110" s="234"/>
      <c r="K110" s="233">
        <f>ROUND(E110*J110,2)</f>
        <v>0</v>
      </c>
      <c r="L110" s="233">
        <v>21</v>
      </c>
      <c r="M110" s="233">
        <f>G110*(1+L110/100)</f>
        <v>0</v>
      </c>
      <c r="N110" s="224">
        <v>0</v>
      </c>
      <c r="O110" s="224">
        <f>ROUND(E110*N110,5)</f>
        <v>0</v>
      </c>
      <c r="P110" s="224">
        <v>2.2000000000000002</v>
      </c>
      <c r="Q110" s="224">
        <f>ROUND(E110*P110,5)</f>
        <v>3.5640000000000001</v>
      </c>
      <c r="R110" s="224"/>
      <c r="S110" s="224"/>
      <c r="T110" s="225">
        <v>12.744</v>
      </c>
      <c r="U110" s="224">
        <f>ROUND(E110*T110,2)</f>
        <v>20.65</v>
      </c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 t="s">
        <v>143</v>
      </c>
      <c r="AF110" s="214"/>
      <c r="AG110" s="214"/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ht="22.5" outlineLevel="1" x14ac:dyDescent="0.2">
      <c r="A111" s="215"/>
      <c r="B111" s="221"/>
      <c r="C111" s="266" t="s">
        <v>269</v>
      </c>
      <c r="D111" s="226"/>
      <c r="E111" s="231">
        <v>1.62</v>
      </c>
      <c r="F111" s="233"/>
      <c r="G111" s="233"/>
      <c r="H111" s="233"/>
      <c r="I111" s="233"/>
      <c r="J111" s="233"/>
      <c r="K111" s="233"/>
      <c r="L111" s="233"/>
      <c r="M111" s="233"/>
      <c r="N111" s="224"/>
      <c r="O111" s="224"/>
      <c r="P111" s="224"/>
      <c r="Q111" s="224"/>
      <c r="R111" s="224"/>
      <c r="S111" s="224"/>
      <c r="T111" s="225"/>
      <c r="U111" s="22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 t="s">
        <v>145</v>
      </c>
      <c r="AF111" s="214">
        <v>0</v>
      </c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">
      <c r="A112" s="215">
        <v>34</v>
      </c>
      <c r="B112" s="221" t="s">
        <v>270</v>
      </c>
      <c r="C112" s="265" t="s">
        <v>271</v>
      </c>
      <c r="D112" s="223" t="s">
        <v>142</v>
      </c>
      <c r="E112" s="230">
        <v>2</v>
      </c>
      <c r="F112" s="233">
        <f>H112+J112</f>
        <v>0</v>
      </c>
      <c r="G112" s="233">
        <f>ROUND(E112*F112,2)</f>
        <v>0</v>
      </c>
      <c r="H112" s="234"/>
      <c r="I112" s="233">
        <f>ROUND(E112*H112,2)</f>
        <v>0</v>
      </c>
      <c r="J112" s="234"/>
      <c r="K112" s="233">
        <f>ROUND(E112*J112,2)</f>
        <v>0</v>
      </c>
      <c r="L112" s="233">
        <v>21</v>
      </c>
      <c r="M112" s="233">
        <f>G112*(1+L112/100)</f>
        <v>0</v>
      </c>
      <c r="N112" s="224">
        <v>0</v>
      </c>
      <c r="O112" s="224">
        <f>ROUND(E112*N112,5)</f>
        <v>0</v>
      </c>
      <c r="P112" s="224">
        <v>0</v>
      </c>
      <c r="Q112" s="224">
        <f>ROUND(E112*P112,5)</f>
        <v>0</v>
      </c>
      <c r="R112" s="224"/>
      <c r="S112" s="224"/>
      <c r="T112" s="225">
        <v>0.05</v>
      </c>
      <c r="U112" s="224">
        <f>ROUND(E112*T112,2)</f>
        <v>0.1</v>
      </c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 t="s">
        <v>143</v>
      </c>
      <c r="AF112" s="214"/>
      <c r="AG112" s="214"/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">
      <c r="A113" s="215"/>
      <c r="B113" s="221"/>
      <c r="C113" s="266" t="s">
        <v>272</v>
      </c>
      <c r="D113" s="226"/>
      <c r="E113" s="231">
        <v>2</v>
      </c>
      <c r="F113" s="233"/>
      <c r="G113" s="233"/>
      <c r="H113" s="233"/>
      <c r="I113" s="233"/>
      <c r="J113" s="233"/>
      <c r="K113" s="233"/>
      <c r="L113" s="233"/>
      <c r="M113" s="233"/>
      <c r="N113" s="224"/>
      <c r="O113" s="224"/>
      <c r="P113" s="224"/>
      <c r="Q113" s="224"/>
      <c r="R113" s="224"/>
      <c r="S113" s="224"/>
      <c r="T113" s="225"/>
      <c r="U113" s="224"/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4" t="s">
        <v>145</v>
      </c>
      <c r="AF113" s="214">
        <v>0</v>
      </c>
      <c r="AG113" s="214"/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15">
        <v>35</v>
      </c>
      <c r="B114" s="221" t="s">
        <v>273</v>
      </c>
      <c r="C114" s="265" t="s">
        <v>274</v>
      </c>
      <c r="D114" s="223" t="s">
        <v>176</v>
      </c>
      <c r="E114" s="230">
        <v>2.8565</v>
      </c>
      <c r="F114" s="233">
        <f>H114+J114</f>
        <v>0</v>
      </c>
      <c r="G114" s="233">
        <f>ROUND(E114*F114,2)</f>
        <v>0</v>
      </c>
      <c r="H114" s="234"/>
      <c r="I114" s="233">
        <f>ROUND(E114*H114,2)</f>
        <v>0</v>
      </c>
      <c r="J114" s="234"/>
      <c r="K114" s="233">
        <f>ROUND(E114*J114,2)</f>
        <v>0</v>
      </c>
      <c r="L114" s="233">
        <v>21</v>
      </c>
      <c r="M114" s="233">
        <f>G114*(1+L114/100)</f>
        <v>0</v>
      </c>
      <c r="N114" s="224">
        <v>1E-3</v>
      </c>
      <c r="O114" s="224">
        <f>ROUND(E114*N114,5)</f>
        <v>2.8600000000000001E-3</v>
      </c>
      <c r="P114" s="224">
        <v>6.3E-2</v>
      </c>
      <c r="Q114" s="224">
        <f>ROUND(E114*P114,5)</f>
        <v>0.17996000000000001</v>
      </c>
      <c r="R114" s="224"/>
      <c r="S114" s="224"/>
      <c r="T114" s="225">
        <v>0.71799999999999997</v>
      </c>
      <c r="U114" s="224">
        <f>ROUND(E114*T114,2)</f>
        <v>2.0499999999999998</v>
      </c>
      <c r="V114" s="214"/>
      <c r="W114" s="214"/>
      <c r="X114" s="214"/>
      <c r="Y114" s="214"/>
      <c r="Z114" s="214"/>
      <c r="AA114" s="214"/>
      <c r="AB114" s="214"/>
      <c r="AC114" s="214"/>
      <c r="AD114" s="214"/>
      <c r="AE114" s="214" t="s">
        <v>143</v>
      </c>
      <c r="AF114" s="214"/>
      <c r="AG114" s="214"/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15"/>
      <c r="B115" s="221"/>
      <c r="C115" s="266" t="s">
        <v>275</v>
      </c>
      <c r="D115" s="226"/>
      <c r="E115" s="231">
        <v>2.8565</v>
      </c>
      <c r="F115" s="233"/>
      <c r="G115" s="233"/>
      <c r="H115" s="233"/>
      <c r="I115" s="233"/>
      <c r="J115" s="233"/>
      <c r="K115" s="233"/>
      <c r="L115" s="233"/>
      <c r="M115" s="233"/>
      <c r="N115" s="224"/>
      <c r="O115" s="224"/>
      <c r="P115" s="224"/>
      <c r="Q115" s="224"/>
      <c r="R115" s="224"/>
      <c r="S115" s="224"/>
      <c r="T115" s="225"/>
      <c r="U115" s="224"/>
      <c r="V115" s="214"/>
      <c r="W115" s="214"/>
      <c r="X115" s="214"/>
      <c r="Y115" s="214"/>
      <c r="Z115" s="214"/>
      <c r="AA115" s="214"/>
      <c r="AB115" s="214"/>
      <c r="AC115" s="214"/>
      <c r="AD115" s="214"/>
      <c r="AE115" s="214" t="s">
        <v>145</v>
      </c>
      <c r="AF115" s="214">
        <v>0</v>
      </c>
      <c r="AG115" s="214"/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">
      <c r="A116" s="215">
        <v>36</v>
      </c>
      <c r="B116" s="221" t="s">
        <v>276</v>
      </c>
      <c r="C116" s="265" t="s">
        <v>277</v>
      </c>
      <c r="D116" s="223" t="s">
        <v>176</v>
      </c>
      <c r="E116" s="230">
        <v>6.16</v>
      </c>
      <c r="F116" s="233">
        <f>H116+J116</f>
        <v>0</v>
      </c>
      <c r="G116" s="233">
        <f>ROUND(E116*F116,2)</f>
        <v>0</v>
      </c>
      <c r="H116" s="234"/>
      <c r="I116" s="233">
        <f>ROUND(E116*H116,2)</f>
        <v>0</v>
      </c>
      <c r="J116" s="234"/>
      <c r="K116" s="233">
        <f>ROUND(E116*J116,2)</f>
        <v>0</v>
      </c>
      <c r="L116" s="233">
        <v>21</v>
      </c>
      <c r="M116" s="233">
        <f>G116*(1+L116/100)</f>
        <v>0</v>
      </c>
      <c r="N116" s="224">
        <v>1E-3</v>
      </c>
      <c r="O116" s="224">
        <f>ROUND(E116*N116,5)</f>
        <v>6.1599999999999997E-3</v>
      </c>
      <c r="P116" s="224">
        <v>3.492E-2</v>
      </c>
      <c r="Q116" s="224">
        <f>ROUND(E116*P116,5)</f>
        <v>0.21511</v>
      </c>
      <c r="R116" s="224"/>
      <c r="S116" s="224"/>
      <c r="T116" s="225">
        <v>0.52100000000000002</v>
      </c>
      <c r="U116" s="224">
        <f>ROUND(E116*T116,2)</f>
        <v>3.21</v>
      </c>
      <c r="V116" s="214"/>
      <c r="W116" s="214"/>
      <c r="X116" s="214"/>
      <c r="Y116" s="214"/>
      <c r="Z116" s="214"/>
      <c r="AA116" s="214"/>
      <c r="AB116" s="214"/>
      <c r="AC116" s="214"/>
      <c r="AD116" s="214"/>
      <c r="AE116" s="214" t="s">
        <v>143</v>
      </c>
      <c r="AF116" s="214"/>
      <c r="AG116" s="214"/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">
      <c r="A117" s="215"/>
      <c r="B117" s="221"/>
      <c r="C117" s="266" t="s">
        <v>278</v>
      </c>
      <c r="D117" s="226"/>
      <c r="E117" s="231">
        <v>6.16</v>
      </c>
      <c r="F117" s="233"/>
      <c r="G117" s="233"/>
      <c r="H117" s="233"/>
      <c r="I117" s="233"/>
      <c r="J117" s="233"/>
      <c r="K117" s="233"/>
      <c r="L117" s="233"/>
      <c r="M117" s="233"/>
      <c r="N117" s="224"/>
      <c r="O117" s="224"/>
      <c r="P117" s="224"/>
      <c r="Q117" s="224"/>
      <c r="R117" s="224"/>
      <c r="S117" s="224"/>
      <c r="T117" s="225"/>
      <c r="U117" s="224"/>
      <c r="V117" s="214"/>
      <c r="W117" s="214"/>
      <c r="X117" s="214"/>
      <c r="Y117" s="214"/>
      <c r="Z117" s="214"/>
      <c r="AA117" s="214"/>
      <c r="AB117" s="214"/>
      <c r="AC117" s="214"/>
      <c r="AD117" s="214"/>
      <c r="AE117" s="214" t="s">
        <v>145</v>
      </c>
      <c r="AF117" s="214">
        <v>0</v>
      </c>
      <c r="AG117" s="214"/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ht="22.5" outlineLevel="1" x14ac:dyDescent="0.2">
      <c r="A118" s="215">
        <v>37</v>
      </c>
      <c r="B118" s="221" t="s">
        <v>279</v>
      </c>
      <c r="C118" s="265" t="s">
        <v>280</v>
      </c>
      <c r="D118" s="223" t="s">
        <v>176</v>
      </c>
      <c r="E118" s="230">
        <v>30.6</v>
      </c>
      <c r="F118" s="233">
        <f>H118+J118</f>
        <v>0</v>
      </c>
      <c r="G118" s="233">
        <f>ROUND(E118*F118,2)</f>
        <v>0</v>
      </c>
      <c r="H118" s="234"/>
      <c r="I118" s="233">
        <f>ROUND(E118*H118,2)</f>
        <v>0</v>
      </c>
      <c r="J118" s="234"/>
      <c r="K118" s="233">
        <f>ROUND(E118*J118,2)</f>
        <v>0</v>
      </c>
      <c r="L118" s="233">
        <v>21</v>
      </c>
      <c r="M118" s="233">
        <f>G118*(1+L118/100)</f>
        <v>0</v>
      </c>
      <c r="N118" s="224">
        <v>0</v>
      </c>
      <c r="O118" s="224">
        <f>ROUND(E118*N118,5)</f>
        <v>0</v>
      </c>
      <c r="P118" s="224">
        <v>7.0000000000000007E-2</v>
      </c>
      <c r="Q118" s="224">
        <f>ROUND(E118*P118,5)</f>
        <v>2.1419999999999999</v>
      </c>
      <c r="R118" s="224"/>
      <c r="S118" s="224"/>
      <c r="T118" s="225">
        <v>0.15</v>
      </c>
      <c r="U118" s="224">
        <f>ROUND(E118*T118,2)</f>
        <v>4.59</v>
      </c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4" t="s">
        <v>143</v>
      </c>
      <c r="AF118" s="214"/>
      <c r="AG118" s="214"/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">
      <c r="A119" s="215"/>
      <c r="B119" s="221"/>
      <c r="C119" s="266" t="s">
        <v>281</v>
      </c>
      <c r="D119" s="226"/>
      <c r="E119" s="231">
        <v>30.6</v>
      </c>
      <c r="F119" s="233"/>
      <c r="G119" s="233"/>
      <c r="H119" s="233"/>
      <c r="I119" s="233"/>
      <c r="J119" s="233"/>
      <c r="K119" s="233"/>
      <c r="L119" s="233"/>
      <c r="M119" s="233"/>
      <c r="N119" s="224"/>
      <c r="O119" s="224"/>
      <c r="P119" s="224"/>
      <c r="Q119" s="224"/>
      <c r="R119" s="224"/>
      <c r="S119" s="224"/>
      <c r="T119" s="225"/>
      <c r="U119" s="22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 t="s">
        <v>145</v>
      </c>
      <c r="AF119" s="214">
        <v>0</v>
      </c>
      <c r="AG119" s="214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15">
        <v>38</v>
      </c>
      <c r="B120" s="221" t="s">
        <v>282</v>
      </c>
      <c r="C120" s="265" t="s">
        <v>283</v>
      </c>
      <c r="D120" s="223" t="s">
        <v>176</v>
      </c>
      <c r="E120" s="230">
        <v>1.3</v>
      </c>
      <c r="F120" s="233">
        <f>H120+J120</f>
        <v>0</v>
      </c>
      <c r="G120" s="233">
        <f>ROUND(E120*F120,2)</f>
        <v>0</v>
      </c>
      <c r="H120" s="234"/>
      <c r="I120" s="233">
        <f>ROUND(E120*H120,2)</f>
        <v>0</v>
      </c>
      <c r="J120" s="234"/>
      <c r="K120" s="233">
        <f>ROUND(E120*J120,2)</f>
        <v>0</v>
      </c>
      <c r="L120" s="233">
        <v>21</v>
      </c>
      <c r="M120" s="233">
        <f>G120*(1+L120/100)</f>
        <v>0</v>
      </c>
      <c r="N120" s="224">
        <v>1.17E-3</v>
      </c>
      <c r="O120" s="224">
        <f>ROUND(E120*N120,5)</f>
        <v>1.5200000000000001E-3</v>
      </c>
      <c r="P120" s="224">
        <v>3.4000000000000002E-2</v>
      </c>
      <c r="Q120" s="224">
        <f>ROUND(E120*P120,5)</f>
        <v>4.4200000000000003E-2</v>
      </c>
      <c r="R120" s="224"/>
      <c r="S120" s="224"/>
      <c r="T120" s="225">
        <v>0.53600000000000003</v>
      </c>
      <c r="U120" s="224">
        <f>ROUND(E120*T120,2)</f>
        <v>0.7</v>
      </c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 t="s">
        <v>143</v>
      </c>
      <c r="AF120" s="214"/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15"/>
      <c r="B121" s="221"/>
      <c r="C121" s="266" t="s">
        <v>284</v>
      </c>
      <c r="D121" s="226"/>
      <c r="E121" s="231">
        <v>1.3</v>
      </c>
      <c r="F121" s="233"/>
      <c r="G121" s="233"/>
      <c r="H121" s="233"/>
      <c r="I121" s="233"/>
      <c r="J121" s="233"/>
      <c r="K121" s="233"/>
      <c r="L121" s="233"/>
      <c r="M121" s="233"/>
      <c r="N121" s="224"/>
      <c r="O121" s="224"/>
      <c r="P121" s="224"/>
      <c r="Q121" s="224"/>
      <c r="R121" s="224"/>
      <c r="S121" s="224"/>
      <c r="T121" s="225"/>
      <c r="U121" s="22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 t="s">
        <v>145</v>
      </c>
      <c r="AF121" s="214">
        <v>0</v>
      </c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">
      <c r="A122" s="215">
        <v>39</v>
      </c>
      <c r="B122" s="221" t="s">
        <v>285</v>
      </c>
      <c r="C122" s="265" t="s">
        <v>286</v>
      </c>
      <c r="D122" s="223" t="s">
        <v>154</v>
      </c>
      <c r="E122" s="230">
        <v>3.08</v>
      </c>
      <c r="F122" s="233">
        <f>H122+J122</f>
        <v>0</v>
      </c>
      <c r="G122" s="233">
        <f>ROUND(E122*F122,2)</f>
        <v>0</v>
      </c>
      <c r="H122" s="234"/>
      <c r="I122" s="233">
        <f>ROUND(E122*H122,2)</f>
        <v>0</v>
      </c>
      <c r="J122" s="234"/>
      <c r="K122" s="233">
        <f>ROUND(E122*J122,2)</f>
        <v>0</v>
      </c>
      <c r="L122" s="233">
        <v>21</v>
      </c>
      <c r="M122" s="233">
        <f>G122*(1+L122/100)</f>
        <v>0</v>
      </c>
      <c r="N122" s="224">
        <v>0</v>
      </c>
      <c r="O122" s="224">
        <f>ROUND(E122*N122,5)</f>
        <v>0</v>
      </c>
      <c r="P122" s="224">
        <v>1.383E-2</v>
      </c>
      <c r="Q122" s="224">
        <f>ROUND(E122*P122,5)</f>
        <v>4.2599999999999999E-2</v>
      </c>
      <c r="R122" s="224"/>
      <c r="S122" s="224"/>
      <c r="T122" s="225">
        <v>0.12</v>
      </c>
      <c r="U122" s="224">
        <f>ROUND(E122*T122,2)</f>
        <v>0.37</v>
      </c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 t="s">
        <v>143</v>
      </c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">
      <c r="A123" s="215"/>
      <c r="B123" s="221"/>
      <c r="C123" s="266" t="s">
        <v>287</v>
      </c>
      <c r="D123" s="226"/>
      <c r="E123" s="231">
        <v>3.08</v>
      </c>
      <c r="F123" s="233"/>
      <c r="G123" s="233"/>
      <c r="H123" s="233"/>
      <c r="I123" s="233"/>
      <c r="J123" s="233"/>
      <c r="K123" s="233"/>
      <c r="L123" s="233"/>
      <c r="M123" s="233"/>
      <c r="N123" s="224"/>
      <c r="O123" s="224"/>
      <c r="P123" s="224"/>
      <c r="Q123" s="224"/>
      <c r="R123" s="224"/>
      <c r="S123" s="224"/>
      <c r="T123" s="225"/>
      <c r="U123" s="22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 t="s">
        <v>145</v>
      </c>
      <c r="AF123" s="214">
        <v>0</v>
      </c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">
      <c r="A124" s="215">
        <v>40</v>
      </c>
      <c r="B124" s="221" t="s">
        <v>288</v>
      </c>
      <c r="C124" s="265" t="s">
        <v>289</v>
      </c>
      <c r="D124" s="223" t="s">
        <v>176</v>
      </c>
      <c r="E124" s="230">
        <v>70.67</v>
      </c>
      <c r="F124" s="233">
        <f>H124+J124</f>
        <v>0</v>
      </c>
      <c r="G124" s="233">
        <f>ROUND(E124*F124,2)</f>
        <v>0</v>
      </c>
      <c r="H124" s="234"/>
      <c r="I124" s="233">
        <f>ROUND(E124*H124,2)</f>
        <v>0</v>
      </c>
      <c r="J124" s="234"/>
      <c r="K124" s="233">
        <f>ROUND(E124*J124,2)</f>
        <v>0</v>
      </c>
      <c r="L124" s="233">
        <v>21</v>
      </c>
      <c r="M124" s="233">
        <f>G124*(1+L124/100)</f>
        <v>0</v>
      </c>
      <c r="N124" s="224">
        <v>0</v>
      </c>
      <c r="O124" s="224">
        <f>ROUND(E124*N124,5)</f>
        <v>0</v>
      </c>
      <c r="P124" s="224">
        <v>1.26E-2</v>
      </c>
      <c r="Q124" s="224">
        <f>ROUND(E124*P124,5)</f>
        <v>0.89044000000000001</v>
      </c>
      <c r="R124" s="224"/>
      <c r="S124" s="224"/>
      <c r="T124" s="225">
        <v>0.33</v>
      </c>
      <c r="U124" s="224">
        <f>ROUND(E124*T124,2)</f>
        <v>23.32</v>
      </c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 t="s">
        <v>143</v>
      </c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">
      <c r="A125" s="215"/>
      <c r="B125" s="221"/>
      <c r="C125" s="266" t="s">
        <v>290</v>
      </c>
      <c r="D125" s="226"/>
      <c r="E125" s="231">
        <v>70.67</v>
      </c>
      <c r="F125" s="233"/>
      <c r="G125" s="233"/>
      <c r="H125" s="233"/>
      <c r="I125" s="233"/>
      <c r="J125" s="233"/>
      <c r="K125" s="233"/>
      <c r="L125" s="233"/>
      <c r="M125" s="233"/>
      <c r="N125" s="224"/>
      <c r="O125" s="224"/>
      <c r="P125" s="224"/>
      <c r="Q125" s="224"/>
      <c r="R125" s="224"/>
      <c r="S125" s="224"/>
      <c r="T125" s="225"/>
      <c r="U125" s="22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 t="s">
        <v>145</v>
      </c>
      <c r="AF125" s="214">
        <v>0</v>
      </c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x14ac:dyDescent="0.2">
      <c r="A126" s="216" t="s">
        <v>138</v>
      </c>
      <c r="B126" s="222" t="s">
        <v>87</v>
      </c>
      <c r="C126" s="267" t="s">
        <v>88</v>
      </c>
      <c r="D126" s="227"/>
      <c r="E126" s="232"/>
      <c r="F126" s="235"/>
      <c r="G126" s="235">
        <f>SUMIF(AE127:AE133,"&lt;&gt;NOR",G127:G133)</f>
        <v>0</v>
      </c>
      <c r="H126" s="235"/>
      <c r="I126" s="235">
        <f>SUM(I127:I133)</f>
        <v>0</v>
      </c>
      <c r="J126" s="235"/>
      <c r="K126" s="235">
        <f>SUM(K127:K133)</f>
        <v>0</v>
      </c>
      <c r="L126" s="235"/>
      <c r="M126" s="235">
        <f>SUM(M127:M133)</f>
        <v>0</v>
      </c>
      <c r="N126" s="228"/>
      <c r="O126" s="228">
        <f>SUM(O127:O133)</f>
        <v>2.9399999999999999E-3</v>
      </c>
      <c r="P126" s="228"/>
      <c r="Q126" s="228">
        <f>SUM(Q127:Q133)</f>
        <v>0.75040000000000007</v>
      </c>
      <c r="R126" s="228"/>
      <c r="S126" s="228"/>
      <c r="T126" s="229"/>
      <c r="U126" s="228">
        <f>SUM(U127:U133)</f>
        <v>16.71</v>
      </c>
      <c r="AE126" t="s">
        <v>139</v>
      </c>
    </row>
    <row r="127" spans="1:60" outlineLevel="1" x14ac:dyDescent="0.2">
      <c r="A127" s="215">
        <v>41</v>
      </c>
      <c r="B127" s="221" t="s">
        <v>291</v>
      </c>
      <c r="C127" s="265" t="s">
        <v>292</v>
      </c>
      <c r="D127" s="223" t="s">
        <v>142</v>
      </c>
      <c r="E127" s="230">
        <v>4</v>
      </c>
      <c r="F127" s="233">
        <f>H127+J127</f>
        <v>0</v>
      </c>
      <c r="G127" s="233">
        <f>ROUND(E127*F127,2)</f>
        <v>0</v>
      </c>
      <c r="H127" s="234"/>
      <c r="I127" s="233">
        <f>ROUND(E127*H127,2)</f>
        <v>0</v>
      </c>
      <c r="J127" s="234"/>
      <c r="K127" s="233">
        <f>ROUND(E127*J127,2)</f>
        <v>0</v>
      </c>
      <c r="L127" s="233">
        <v>21</v>
      </c>
      <c r="M127" s="233">
        <f>G127*(1+L127/100)</f>
        <v>0</v>
      </c>
      <c r="N127" s="224">
        <v>4.8999999999999998E-4</v>
      </c>
      <c r="O127" s="224">
        <f>ROUND(E127*N127,5)</f>
        <v>1.9599999999999999E-3</v>
      </c>
      <c r="P127" s="224">
        <v>3.1E-2</v>
      </c>
      <c r="Q127" s="224">
        <f>ROUND(E127*P127,5)</f>
        <v>0.124</v>
      </c>
      <c r="R127" s="224"/>
      <c r="S127" s="224"/>
      <c r="T127" s="225">
        <v>0.66600000000000004</v>
      </c>
      <c r="U127" s="224">
        <f>ROUND(E127*T127,2)</f>
        <v>2.66</v>
      </c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 t="s">
        <v>143</v>
      </c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">
      <c r="A128" s="215"/>
      <c r="B128" s="221"/>
      <c r="C128" s="266" t="s">
        <v>293</v>
      </c>
      <c r="D128" s="226"/>
      <c r="E128" s="231">
        <v>4</v>
      </c>
      <c r="F128" s="233"/>
      <c r="G128" s="233"/>
      <c r="H128" s="233"/>
      <c r="I128" s="233"/>
      <c r="J128" s="233"/>
      <c r="K128" s="233"/>
      <c r="L128" s="233"/>
      <c r="M128" s="233"/>
      <c r="N128" s="224"/>
      <c r="O128" s="224"/>
      <c r="P128" s="224"/>
      <c r="Q128" s="224"/>
      <c r="R128" s="224"/>
      <c r="S128" s="224"/>
      <c r="T128" s="225"/>
      <c r="U128" s="22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 t="s">
        <v>145</v>
      </c>
      <c r="AF128" s="214">
        <v>0</v>
      </c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">
      <c r="A129" s="215">
        <v>42</v>
      </c>
      <c r="B129" s="221" t="s">
        <v>294</v>
      </c>
      <c r="C129" s="265" t="s">
        <v>295</v>
      </c>
      <c r="D129" s="223" t="s">
        <v>142</v>
      </c>
      <c r="E129" s="230">
        <v>2</v>
      </c>
      <c r="F129" s="233">
        <f>H129+J129</f>
        <v>0</v>
      </c>
      <c r="G129" s="233">
        <f>ROUND(E129*F129,2)</f>
        <v>0</v>
      </c>
      <c r="H129" s="234"/>
      <c r="I129" s="233">
        <f>ROUND(E129*H129,2)</f>
        <v>0</v>
      </c>
      <c r="J129" s="234"/>
      <c r="K129" s="233">
        <f>ROUND(E129*J129,2)</f>
        <v>0</v>
      </c>
      <c r="L129" s="233">
        <v>21</v>
      </c>
      <c r="M129" s="233">
        <f>G129*(1+L129/100)</f>
        <v>0</v>
      </c>
      <c r="N129" s="224">
        <v>4.8999999999999998E-4</v>
      </c>
      <c r="O129" s="224">
        <f>ROUND(E129*N129,5)</f>
        <v>9.7999999999999997E-4</v>
      </c>
      <c r="P129" s="224">
        <v>7.3999999999999996E-2</v>
      </c>
      <c r="Q129" s="224">
        <f>ROUND(E129*P129,5)</f>
        <v>0.14799999999999999</v>
      </c>
      <c r="R129" s="224"/>
      <c r="S129" s="224"/>
      <c r="T129" s="225">
        <v>2.7559999999999998</v>
      </c>
      <c r="U129" s="224">
        <f>ROUND(E129*T129,2)</f>
        <v>5.51</v>
      </c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 t="s">
        <v>143</v>
      </c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ht="22.5" outlineLevel="1" x14ac:dyDescent="0.2">
      <c r="A130" s="215"/>
      <c r="B130" s="221"/>
      <c r="C130" s="266" t="s">
        <v>296</v>
      </c>
      <c r="D130" s="226"/>
      <c r="E130" s="231">
        <v>2</v>
      </c>
      <c r="F130" s="233"/>
      <c r="G130" s="233"/>
      <c r="H130" s="233"/>
      <c r="I130" s="233"/>
      <c r="J130" s="233"/>
      <c r="K130" s="233"/>
      <c r="L130" s="233"/>
      <c r="M130" s="233"/>
      <c r="N130" s="224"/>
      <c r="O130" s="224"/>
      <c r="P130" s="224"/>
      <c r="Q130" s="224"/>
      <c r="R130" s="224"/>
      <c r="S130" s="224"/>
      <c r="T130" s="225"/>
      <c r="U130" s="22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 t="s">
        <v>145</v>
      </c>
      <c r="AF130" s="214">
        <v>0</v>
      </c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">
      <c r="A131" s="215">
        <v>43</v>
      </c>
      <c r="B131" s="221" t="s">
        <v>297</v>
      </c>
      <c r="C131" s="265" t="s">
        <v>298</v>
      </c>
      <c r="D131" s="223" t="s">
        <v>154</v>
      </c>
      <c r="E131" s="230">
        <v>3</v>
      </c>
      <c r="F131" s="233">
        <f>H131+J131</f>
        <v>0</v>
      </c>
      <c r="G131" s="233">
        <f>ROUND(E131*F131,2)</f>
        <v>0</v>
      </c>
      <c r="H131" s="234"/>
      <c r="I131" s="233">
        <f>ROUND(E131*H131,2)</f>
        <v>0</v>
      </c>
      <c r="J131" s="234"/>
      <c r="K131" s="233">
        <f>ROUND(E131*J131,2)</f>
        <v>0</v>
      </c>
      <c r="L131" s="233">
        <v>21</v>
      </c>
      <c r="M131" s="233">
        <f>G131*(1+L131/100)</f>
        <v>0</v>
      </c>
      <c r="N131" s="224">
        <v>0</v>
      </c>
      <c r="O131" s="224">
        <f>ROUND(E131*N131,5)</f>
        <v>0</v>
      </c>
      <c r="P131" s="224">
        <v>8.9999999999999993E-3</v>
      </c>
      <c r="Q131" s="224">
        <f>ROUND(E131*P131,5)</f>
        <v>2.7E-2</v>
      </c>
      <c r="R131" s="224"/>
      <c r="S131" s="224"/>
      <c r="T131" s="225">
        <v>0.61</v>
      </c>
      <c r="U131" s="224">
        <f>ROUND(E131*T131,2)</f>
        <v>1.83</v>
      </c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 t="s">
        <v>143</v>
      </c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">
      <c r="A132" s="215">
        <v>44</v>
      </c>
      <c r="B132" s="221" t="s">
        <v>299</v>
      </c>
      <c r="C132" s="265" t="s">
        <v>300</v>
      </c>
      <c r="D132" s="223" t="s">
        <v>154</v>
      </c>
      <c r="E132" s="230">
        <v>12.2</v>
      </c>
      <c r="F132" s="233">
        <f>H132+J132</f>
        <v>0</v>
      </c>
      <c r="G132" s="233">
        <f>ROUND(E132*F132,2)</f>
        <v>0</v>
      </c>
      <c r="H132" s="234"/>
      <c r="I132" s="233">
        <f>ROUND(E132*H132,2)</f>
        <v>0</v>
      </c>
      <c r="J132" s="234"/>
      <c r="K132" s="233">
        <f>ROUND(E132*J132,2)</f>
        <v>0</v>
      </c>
      <c r="L132" s="233">
        <v>21</v>
      </c>
      <c r="M132" s="233">
        <f>G132*(1+L132/100)</f>
        <v>0</v>
      </c>
      <c r="N132" s="224">
        <v>0</v>
      </c>
      <c r="O132" s="224">
        <f>ROUND(E132*N132,5)</f>
        <v>0</v>
      </c>
      <c r="P132" s="224">
        <v>3.6999999999999998E-2</v>
      </c>
      <c r="Q132" s="224">
        <f>ROUND(E132*P132,5)</f>
        <v>0.45140000000000002</v>
      </c>
      <c r="R132" s="224"/>
      <c r="S132" s="224"/>
      <c r="T132" s="225">
        <v>0.55000000000000004</v>
      </c>
      <c r="U132" s="224">
        <f>ROUND(E132*T132,2)</f>
        <v>6.71</v>
      </c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 t="s">
        <v>143</v>
      </c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15"/>
      <c r="B133" s="221"/>
      <c r="C133" s="266" t="s">
        <v>301</v>
      </c>
      <c r="D133" s="226"/>
      <c r="E133" s="231">
        <v>12.2</v>
      </c>
      <c r="F133" s="233"/>
      <c r="G133" s="233"/>
      <c r="H133" s="233"/>
      <c r="I133" s="233"/>
      <c r="J133" s="233"/>
      <c r="K133" s="233"/>
      <c r="L133" s="233"/>
      <c r="M133" s="233"/>
      <c r="N133" s="224"/>
      <c r="O133" s="224"/>
      <c r="P133" s="224"/>
      <c r="Q133" s="224"/>
      <c r="R133" s="224"/>
      <c r="S133" s="224"/>
      <c r="T133" s="225"/>
      <c r="U133" s="22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 t="s">
        <v>145</v>
      </c>
      <c r="AF133" s="214">
        <v>0</v>
      </c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x14ac:dyDescent="0.2">
      <c r="A134" s="216" t="s">
        <v>138</v>
      </c>
      <c r="B134" s="222" t="s">
        <v>89</v>
      </c>
      <c r="C134" s="267" t="s">
        <v>90</v>
      </c>
      <c r="D134" s="227"/>
      <c r="E134" s="232"/>
      <c r="F134" s="235"/>
      <c r="G134" s="235">
        <f>SUMIF(AE135:AE136,"&lt;&gt;NOR",G135:G136)</f>
        <v>0</v>
      </c>
      <c r="H134" s="235"/>
      <c r="I134" s="235">
        <f>SUM(I135:I136)</f>
        <v>0</v>
      </c>
      <c r="J134" s="235"/>
      <c r="K134" s="235">
        <f>SUM(K135:K136)</f>
        <v>0</v>
      </c>
      <c r="L134" s="235"/>
      <c r="M134" s="235">
        <f>SUM(M135:M136)</f>
        <v>0</v>
      </c>
      <c r="N134" s="228"/>
      <c r="O134" s="228">
        <f>SUM(O135:O136)</f>
        <v>0</v>
      </c>
      <c r="P134" s="228"/>
      <c r="Q134" s="228">
        <f>SUM(Q135:Q136)</f>
        <v>1.2873600000000001</v>
      </c>
      <c r="R134" s="228"/>
      <c r="S134" s="228"/>
      <c r="T134" s="229"/>
      <c r="U134" s="228">
        <f>SUM(U135:U136)</f>
        <v>3.5</v>
      </c>
      <c r="AE134" t="s">
        <v>139</v>
      </c>
    </row>
    <row r="135" spans="1:60" outlineLevel="1" x14ac:dyDescent="0.2">
      <c r="A135" s="215">
        <v>45</v>
      </c>
      <c r="B135" s="221" t="s">
        <v>302</v>
      </c>
      <c r="C135" s="265" t="s">
        <v>303</v>
      </c>
      <c r="D135" s="223" t="s">
        <v>176</v>
      </c>
      <c r="E135" s="230">
        <v>35.76</v>
      </c>
      <c r="F135" s="233">
        <f>H135+J135</f>
        <v>0</v>
      </c>
      <c r="G135" s="233">
        <f>ROUND(E135*F135,2)</f>
        <v>0</v>
      </c>
      <c r="H135" s="234"/>
      <c r="I135" s="233">
        <f>ROUND(E135*H135,2)</f>
        <v>0</v>
      </c>
      <c r="J135" s="234"/>
      <c r="K135" s="233">
        <f>ROUND(E135*J135,2)</f>
        <v>0</v>
      </c>
      <c r="L135" s="233">
        <v>21</v>
      </c>
      <c r="M135" s="233">
        <f>G135*(1+L135/100)</f>
        <v>0</v>
      </c>
      <c r="N135" s="224">
        <v>0</v>
      </c>
      <c r="O135" s="224">
        <f>ROUND(E135*N135,5)</f>
        <v>0</v>
      </c>
      <c r="P135" s="224">
        <v>3.5999999999999997E-2</v>
      </c>
      <c r="Q135" s="224">
        <f>ROUND(E135*P135,5)</f>
        <v>1.2873600000000001</v>
      </c>
      <c r="R135" s="224"/>
      <c r="S135" s="224"/>
      <c r="T135" s="225">
        <v>9.8000000000000004E-2</v>
      </c>
      <c r="U135" s="224">
        <f>ROUND(E135*T135,2)</f>
        <v>3.5</v>
      </c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 t="s">
        <v>143</v>
      </c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">
      <c r="A136" s="215"/>
      <c r="B136" s="221"/>
      <c r="C136" s="266" t="s">
        <v>207</v>
      </c>
      <c r="D136" s="226"/>
      <c r="E136" s="231">
        <v>35.76</v>
      </c>
      <c r="F136" s="233"/>
      <c r="G136" s="233"/>
      <c r="H136" s="233"/>
      <c r="I136" s="233"/>
      <c r="J136" s="233"/>
      <c r="K136" s="233"/>
      <c r="L136" s="233"/>
      <c r="M136" s="233"/>
      <c r="N136" s="224"/>
      <c r="O136" s="224"/>
      <c r="P136" s="224"/>
      <c r="Q136" s="224"/>
      <c r="R136" s="224"/>
      <c r="S136" s="224"/>
      <c r="T136" s="225"/>
      <c r="U136" s="22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 t="s">
        <v>145</v>
      </c>
      <c r="AF136" s="214">
        <v>0</v>
      </c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x14ac:dyDescent="0.2">
      <c r="A137" s="216" t="s">
        <v>138</v>
      </c>
      <c r="B137" s="222" t="s">
        <v>91</v>
      </c>
      <c r="C137" s="267" t="s">
        <v>92</v>
      </c>
      <c r="D137" s="227"/>
      <c r="E137" s="232"/>
      <c r="F137" s="235"/>
      <c r="G137" s="235">
        <f>SUMIF(AE138:AE140,"&lt;&gt;NOR",G138:G140)</f>
        <v>0</v>
      </c>
      <c r="H137" s="235"/>
      <c r="I137" s="235">
        <f>SUM(I138:I140)</f>
        <v>0</v>
      </c>
      <c r="J137" s="235"/>
      <c r="K137" s="235">
        <f>SUM(K138:K140)</f>
        <v>0</v>
      </c>
      <c r="L137" s="235"/>
      <c r="M137" s="235">
        <f>SUM(M138:M140)</f>
        <v>0</v>
      </c>
      <c r="N137" s="228"/>
      <c r="O137" s="228">
        <f>SUM(O138:O140)</f>
        <v>0</v>
      </c>
      <c r="P137" s="228"/>
      <c r="Q137" s="228">
        <f>SUM(Q138:Q140)</f>
        <v>0</v>
      </c>
      <c r="R137" s="228"/>
      <c r="S137" s="228"/>
      <c r="T137" s="229"/>
      <c r="U137" s="228">
        <f>SUM(U138:U140)</f>
        <v>0</v>
      </c>
      <c r="AE137" t="s">
        <v>139</v>
      </c>
    </row>
    <row r="138" spans="1:60" outlineLevel="1" x14ac:dyDescent="0.2">
      <c r="A138" s="215">
        <v>46</v>
      </c>
      <c r="B138" s="221" t="s">
        <v>304</v>
      </c>
      <c r="C138" s="265" t="s">
        <v>305</v>
      </c>
      <c r="D138" s="223" t="s">
        <v>142</v>
      </c>
      <c r="E138" s="230">
        <v>1</v>
      </c>
      <c r="F138" s="233">
        <f>H138+J138</f>
        <v>0</v>
      </c>
      <c r="G138" s="233">
        <f>ROUND(E138*F138,2)</f>
        <v>0</v>
      </c>
      <c r="H138" s="234"/>
      <c r="I138" s="233">
        <f>ROUND(E138*H138,2)</f>
        <v>0</v>
      </c>
      <c r="J138" s="234"/>
      <c r="K138" s="233">
        <f>ROUND(E138*J138,2)</f>
        <v>0</v>
      </c>
      <c r="L138" s="233">
        <v>21</v>
      </c>
      <c r="M138" s="233">
        <f>G138*(1+L138/100)</f>
        <v>0</v>
      </c>
      <c r="N138" s="224">
        <v>0</v>
      </c>
      <c r="O138" s="224">
        <f>ROUND(E138*N138,5)</f>
        <v>0</v>
      </c>
      <c r="P138" s="224">
        <v>0</v>
      </c>
      <c r="Q138" s="224">
        <f>ROUND(E138*P138,5)</f>
        <v>0</v>
      </c>
      <c r="R138" s="224"/>
      <c r="S138" s="224"/>
      <c r="T138" s="225">
        <v>0</v>
      </c>
      <c r="U138" s="224">
        <f>ROUND(E138*T138,2)</f>
        <v>0</v>
      </c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 t="s">
        <v>143</v>
      </c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ht="22.5" outlineLevel="1" x14ac:dyDescent="0.2">
      <c r="A139" s="215">
        <v>47</v>
      </c>
      <c r="B139" s="221" t="s">
        <v>306</v>
      </c>
      <c r="C139" s="265" t="s">
        <v>307</v>
      </c>
      <c r="D139" s="223" t="s">
        <v>142</v>
      </c>
      <c r="E139" s="230">
        <v>1</v>
      </c>
      <c r="F139" s="233">
        <f>H139+J139</f>
        <v>0</v>
      </c>
      <c r="G139" s="233">
        <f>ROUND(E139*F139,2)</f>
        <v>0</v>
      </c>
      <c r="H139" s="234"/>
      <c r="I139" s="233">
        <f>ROUND(E139*H139,2)</f>
        <v>0</v>
      </c>
      <c r="J139" s="234"/>
      <c r="K139" s="233">
        <f>ROUND(E139*J139,2)</f>
        <v>0</v>
      </c>
      <c r="L139" s="233">
        <v>21</v>
      </c>
      <c r="M139" s="233">
        <f>G139*(1+L139/100)</f>
        <v>0</v>
      </c>
      <c r="N139" s="224">
        <v>0</v>
      </c>
      <c r="O139" s="224">
        <f>ROUND(E139*N139,5)</f>
        <v>0</v>
      </c>
      <c r="P139" s="224">
        <v>0</v>
      </c>
      <c r="Q139" s="224">
        <f>ROUND(E139*P139,5)</f>
        <v>0</v>
      </c>
      <c r="R139" s="224"/>
      <c r="S139" s="224"/>
      <c r="T139" s="225">
        <v>0</v>
      </c>
      <c r="U139" s="224">
        <f>ROUND(E139*T139,2)</f>
        <v>0</v>
      </c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 t="s">
        <v>143</v>
      </c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ht="22.5" outlineLevel="1" x14ac:dyDescent="0.2">
      <c r="A140" s="215">
        <v>48</v>
      </c>
      <c r="B140" s="221" t="s">
        <v>308</v>
      </c>
      <c r="C140" s="265" t="s">
        <v>309</v>
      </c>
      <c r="D140" s="223" t="s">
        <v>142</v>
      </c>
      <c r="E140" s="230">
        <v>1</v>
      </c>
      <c r="F140" s="233">
        <f>H140+J140</f>
        <v>0</v>
      </c>
      <c r="G140" s="233">
        <f>ROUND(E140*F140,2)</f>
        <v>0</v>
      </c>
      <c r="H140" s="234"/>
      <c r="I140" s="233">
        <f>ROUND(E140*H140,2)</f>
        <v>0</v>
      </c>
      <c r="J140" s="234"/>
      <c r="K140" s="233">
        <f>ROUND(E140*J140,2)</f>
        <v>0</v>
      </c>
      <c r="L140" s="233">
        <v>21</v>
      </c>
      <c r="M140" s="233">
        <f>G140*(1+L140/100)</f>
        <v>0</v>
      </c>
      <c r="N140" s="224">
        <v>0</v>
      </c>
      <c r="O140" s="224">
        <f>ROUND(E140*N140,5)</f>
        <v>0</v>
      </c>
      <c r="P140" s="224">
        <v>0</v>
      </c>
      <c r="Q140" s="224">
        <f>ROUND(E140*P140,5)</f>
        <v>0</v>
      </c>
      <c r="R140" s="224"/>
      <c r="S140" s="224"/>
      <c r="T140" s="225">
        <v>0</v>
      </c>
      <c r="U140" s="224">
        <f>ROUND(E140*T140,2)</f>
        <v>0</v>
      </c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 t="s">
        <v>143</v>
      </c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x14ac:dyDescent="0.2">
      <c r="A141" s="216" t="s">
        <v>138</v>
      </c>
      <c r="B141" s="222" t="s">
        <v>93</v>
      </c>
      <c r="C141" s="267" t="s">
        <v>94</v>
      </c>
      <c r="D141" s="227"/>
      <c r="E141" s="232"/>
      <c r="F141" s="235"/>
      <c r="G141" s="235">
        <f>SUMIF(AE142:AE150,"&lt;&gt;NOR",G142:G150)</f>
        <v>0</v>
      </c>
      <c r="H141" s="235"/>
      <c r="I141" s="235">
        <f>SUM(I142:I150)</f>
        <v>0</v>
      </c>
      <c r="J141" s="235"/>
      <c r="K141" s="235">
        <f>SUM(K142:K150)</f>
        <v>0</v>
      </c>
      <c r="L141" s="235"/>
      <c r="M141" s="235">
        <f>SUM(M142:M150)</f>
        <v>0</v>
      </c>
      <c r="N141" s="228"/>
      <c r="O141" s="228">
        <f>SUM(O142:O150)</f>
        <v>3.0929999999999999E-2</v>
      </c>
      <c r="P141" s="228"/>
      <c r="Q141" s="228">
        <f>SUM(Q142:Q150)</f>
        <v>3.1759999999999997E-2</v>
      </c>
      <c r="R141" s="228"/>
      <c r="S141" s="228"/>
      <c r="T141" s="229"/>
      <c r="U141" s="228">
        <f>SUM(U142:U150)</f>
        <v>13.51</v>
      </c>
      <c r="AE141" t="s">
        <v>139</v>
      </c>
    </row>
    <row r="142" spans="1:60" ht="22.5" outlineLevel="1" x14ac:dyDescent="0.2">
      <c r="A142" s="215">
        <v>49</v>
      </c>
      <c r="B142" s="221" t="s">
        <v>310</v>
      </c>
      <c r="C142" s="265" t="s">
        <v>311</v>
      </c>
      <c r="D142" s="223" t="s">
        <v>154</v>
      </c>
      <c r="E142" s="230">
        <v>3.08</v>
      </c>
      <c r="F142" s="233">
        <f>H142+J142</f>
        <v>0</v>
      </c>
      <c r="G142" s="233">
        <f>ROUND(E142*F142,2)</f>
        <v>0</v>
      </c>
      <c r="H142" s="234"/>
      <c r="I142" s="233">
        <f>ROUND(E142*H142,2)</f>
        <v>0</v>
      </c>
      <c r="J142" s="234"/>
      <c r="K142" s="233">
        <f>ROUND(E142*J142,2)</f>
        <v>0</v>
      </c>
      <c r="L142" s="233">
        <v>21</v>
      </c>
      <c r="M142" s="233">
        <f>G142*(1+L142/100)</f>
        <v>0</v>
      </c>
      <c r="N142" s="224">
        <v>0</v>
      </c>
      <c r="O142" s="224">
        <f>ROUND(E142*N142,5)</f>
        <v>0</v>
      </c>
      <c r="P142" s="224">
        <v>1.3500000000000001E-3</v>
      </c>
      <c r="Q142" s="224">
        <f>ROUND(E142*P142,5)</f>
        <v>4.1599999999999996E-3</v>
      </c>
      <c r="R142" s="224"/>
      <c r="S142" s="224"/>
      <c r="T142" s="225">
        <v>9.1999999999999998E-2</v>
      </c>
      <c r="U142" s="224">
        <f>ROUND(E142*T142,2)</f>
        <v>0.28000000000000003</v>
      </c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 t="s">
        <v>143</v>
      </c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">
      <c r="A143" s="215"/>
      <c r="B143" s="221"/>
      <c r="C143" s="266" t="s">
        <v>312</v>
      </c>
      <c r="D143" s="226"/>
      <c r="E143" s="231">
        <v>3.08</v>
      </c>
      <c r="F143" s="233"/>
      <c r="G143" s="233"/>
      <c r="H143" s="233"/>
      <c r="I143" s="233"/>
      <c r="J143" s="233"/>
      <c r="K143" s="233"/>
      <c r="L143" s="233"/>
      <c r="M143" s="233"/>
      <c r="N143" s="224"/>
      <c r="O143" s="224"/>
      <c r="P143" s="224"/>
      <c r="Q143" s="224"/>
      <c r="R143" s="224"/>
      <c r="S143" s="224"/>
      <c r="T143" s="225"/>
      <c r="U143" s="22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 t="s">
        <v>145</v>
      </c>
      <c r="AF143" s="214">
        <v>0</v>
      </c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">
      <c r="A144" s="215">
        <v>50</v>
      </c>
      <c r="B144" s="221" t="s">
        <v>313</v>
      </c>
      <c r="C144" s="265" t="s">
        <v>314</v>
      </c>
      <c r="D144" s="223" t="s">
        <v>154</v>
      </c>
      <c r="E144" s="230">
        <v>12</v>
      </c>
      <c r="F144" s="233">
        <f>H144+J144</f>
        <v>0</v>
      </c>
      <c r="G144" s="233">
        <f>ROUND(E144*F144,2)</f>
        <v>0</v>
      </c>
      <c r="H144" s="234"/>
      <c r="I144" s="233">
        <f>ROUND(E144*H144,2)</f>
        <v>0</v>
      </c>
      <c r="J144" s="234"/>
      <c r="K144" s="233">
        <f>ROUND(E144*J144,2)</f>
        <v>0</v>
      </c>
      <c r="L144" s="233">
        <v>21</v>
      </c>
      <c r="M144" s="233">
        <f>G144*(1+L144/100)</f>
        <v>0</v>
      </c>
      <c r="N144" s="224">
        <v>0</v>
      </c>
      <c r="O144" s="224">
        <f>ROUND(E144*N144,5)</f>
        <v>0</v>
      </c>
      <c r="P144" s="224">
        <v>2.3E-3</v>
      </c>
      <c r="Q144" s="224">
        <f>ROUND(E144*P144,5)</f>
        <v>2.76E-2</v>
      </c>
      <c r="R144" s="224"/>
      <c r="S144" s="224"/>
      <c r="T144" s="225">
        <v>0.10349999999999999</v>
      </c>
      <c r="U144" s="224">
        <f>ROUND(E144*T144,2)</f>
        <v>1.24</v>
      </c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 t="s">
        <v>143</v>
      </c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">
      <c r="A145" s="215"/>
      <c r="B145" s="221"/>
      <c r="C145" s="266" t="s">
        <v>315</v>
      </c>
      <c r="D145" s="226"/>
      <c r="E145" s="231">
        <v>12</v>
      </c>
      <c r="F145" s="233"/>
      <c r="G145" s="233"/>
      <c r="H145" s="233"/>
      <c r="I145" s="233"/>
      <c r="J145" s="233"/>
      <c r="K145" s="233"/>
      <c r="L145" s="233"/>
      <c r="M145" s="233"/>
      <c r="N145" s="224"/>
      <c r="O145" s="224"/>
      <c r="P145" s="224"/>
      <c r="Q145" s="224"/>
      <c r="R145" s="224"/>
      <c r="S145" s="224"/>
      <c r="T145" s="225"/>
      <c r="U145" s="22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 t="s">
        <v>145</v>
      </c>
      <c r="AF145" s="214">
        <v>0</v>
      </c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ht="22.5" outlineLevel="1" x14ac:dyDescent="0.2">
      <c r="A146" s="215">
        <v>51</v>
      </c>
      <c r="B146" s="221" t="s">
        <v>316</v>
      </c>
      <c r="C146" s="265" t="s">
        <v>317</v>
      </c>
      <c r="D146" s="223" t="s">
        <v>154</v>
      </c>
      <c r="E146" s="230">
        <v>8.6999999999999993</v>
      </c>
      <c r="F146" s="233">
        <f>H146+J146</f>
        <v>0</v>
      </c>
      <c r="G146" s="233">
        <f>ROUND(E146*F146,2)</f>
        <v>0</v>
      </c>
      <c r="H146" s="234"/>
      <c r="I146" s="233">
        <f>ROUND(E146*H146,2)</f>
        <v>0</v>
      </c>
      <c r="J146" s="234"/>
      <c r="K146" s="233">
        <f>ROUND(E146*J146,2)</f>
        <v>0</v>
      </c>
      <c r="L146" s="233">
        <v>21</v>
      </c>
      <c r="M146" s="233">
        <f>G146*(1+L146/100)</f>
        <v>0</v>
      </c>
      <c r="N146" s="224">
        <v>2.2899999999999999E-3</v>
      </c>
      <c r="O146" s="224">
        <f>ROUND(E146*N146,5)</f>
        <v>1.992E-2</v>
      </c>
      <c r="P146" s="224">
        <v>0</v>
      </c>
      <c r="Q146" s="224">
        <f>ROUND(E146*P146,5)</f>
        <v>0</v>
      </c>
      <c r="R146" s="224"/>
      <c r="S146" s="224"/>
      <c r="T146" s="225">
        <v>0.83374999999999999</v>
      </c>
      <c r="U146" s="224">
        <f>ROUND(E146*T146,2)</f>
        <v>7.25</v>
      </c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 t="s">
        <v>143</v>
      </c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">
      <c r="A147" s="215"/>
      <c r="B147" s="221"/>
      <c r="C147" s="266" t="s">
        <v>318</v>
      </c>
      <c r="D147" s="226"/>
      <c r="E147" s="231">
        <v>5.0999999999999996</v>
      </c>
      <c r="F147" s="233"/>
      <c r="G147" s="233"/>
      <c r="H147" s="233"/>
      <c r="I147" s="233"/>
      <c r="J147" s="233"/>
      <c r="K147" s="233"/>
      <c r="L147" s="233"/>
      <c r="M147" s="233"/>
      <c r="N147" s="224"/>
      <c r="O147" s="224"/>
      <c r="P147" s="224"/>
      <c r="Q147" s="224"/>
      <c r="R147" s="224"/>
      <c r="S147" s="224"/>
      <c r="T147" s="225"/>
      <c r="U147" s="22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 t="s">
        <v>145</v>
      </c>
      <c r="AF147" s="214">
        <v>0</v>
      </c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">
      <c r="A148" s="215"/>
      <c r="B148" s="221"/>
      <c r="C148" s="266" t="s">
        <v>319</v>
      </c>
      <c r="D148" s="226"/>
      <c r="E148" s="231">
        <v>3.6</v>
      </c>
      <c r="F148" s="233"/>
      <c r="G148" s="233"/>
      <c r="H148" s="233"/>
      <c r="I148" s="233"/>
      <c r="J148" s="233"/>
      <c r="K148" s="233"/>
      <c r="L148" s="233"/>
      <c r="M148" s="233"/>
      <c r="N148" s="224"/>
      <c r="O148" s="224"/>
      <c r="P148" s="224"/>
      <c r="Q148" s="224"/>
      <c r="R148" s="224"/>
      <c r="S148" s="224"/>
      <c r="T148" s="225"/>
      <c r="U148" s="22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 t="s">
        <v>145</v>
      </c>
      <c r="AF148" s="214">
        <v>0</v>
      </c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">
      <c r="A149" s="215">
        <v>52</v>
      </c>
      <c r="B149" s="221" t="s">
        <v>320</v>
      </c>
      <c r="C149" s="265" t="s">
        <v>321</v>
      </c>
      <c r="D149" s="223" t="s">
        <v>154</v>
      </c>
      <c r="E149" s="230">
        <v>12.8</v>
      </c>
      <c r="F149" s="233">
        <f>H149+J149</f>
        <v>0</v>
      </c>
      <c r="G149" s="233">
        <f>ROUND(E149*F149,2)</f>
        <v>0</v>
      </c>
      <c r="H149" s="234"/>
      <c r="I149" s="233">
        <f>ROUND(E149*H149,2)</f>
        <v>0</v>
      </c>
      <c r="J149" s="234"/>
      <c r="K149" s="233">
        <f>ROUND(E149*J149,2)</f>
        <v>0</v>
      </c>
      <c r="L149" s="233">
        <v>21</v>
      </c>
      <c r="M149" s="233">
        <f>G149*(1+L149/100)</f>
        <v>0</v>
      </c>
      <c r="N149" s="224">
        <v>8.5999999999999998E-4</v>
      </c>
      <c r="O149" s="224">
        <f>ROUND(E149*N149,5)</f>
        <v>1.1010000000000001E-2</v>
      </c>
      <c r="P149" s="224">
        <v>0</v>
      </c>
      <c r="Q149" s="224">
        <f>ROUND(E149*P149,5)</f>
        <v>0</v>
      </c>
      <c r="R149" s="224"/>
      <c r="S149" s="224"/>
      <c r="T149" s="225">
        <v>0.37047999999999998</v>
      </c>
      <c r="U149" s="224">
        <f>ROUND(E149*T149,2)</f>
        <v>4.74</v>
      </c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 t="s">
        <v>143</v>
      </c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">
      <c r="A150" s="215">
        <v>53</v>
      </c>
      <c r="B150" s="221" t="s">
        <v>322</v>
      </c>
      <c r="C150" s="265" t="s">
        <v>323</v>
      </c>
      <c r="D150" s="223" t="s">
        <v>0</v>
      </c>
      <c r="E150" s="230">
        <v>166.0975</v>
      </c>
      <c r="F150" s="233">
        <f>H150+J150</f>
        <v>0</v>
      </c>
      <c r="G150" s="233">
        <f>ROUND(E150*F150,2)</f>
        <v>0</v>
      </c>
      <c r="H150" s="234"/>
      <c r="I150" s="233">
        <f>ROUND(E150*H150,2)</f>
        <v>0</v>
      </c>
      <c r="J150" s="234"/>
      <c r="K150" s="233">
        <f>ROUND(E150*J150,2)</f>
        <v>0</v>
      </c>
      <c r="L150" s="233">
        <v>21</v>
      </c>
      <c r="M150" s="233">
        <f>G150*(1+L150/100)</f>
        <v>0</v>
      </c>
      <c r="N150" s="224">
        <v>0</v>
      </c>
      <c r="O150" s="224">
        <f>ROUND(E150*N150,5)</f>
        <v>0</v>
      </c>
      <c r="P150" s="224">
        <v>0</v>
      </c>
      <c r="Q150" s="224">
        <f>ROUND(E150*P150,5)</f>
        <v>0</v>
      </c>
      <c r="R150" s="224"/>
      <c r="S150" s="224"/>
      <c r="T150" s="225">
        <v>0</v>
      </c>
      <c r="U150" s="224">
        <f>ROUND(E150*T150,2)</f>
        <v>0</v>
      </c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 t="s">
        <v>143</v>
      </c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x14ac:dyDescent="0.2">
      <c r="A151" s="216" t="s">
        <v>138</v>
      </c>
      <c r="B151" s="222" t="s">
        <v>95</v>
      </c>
      <c r="C151" s="267" t="s">
        <v>96</v>
      </c>
      <c r="D151" s="227"/>
      <c r="E151" s="232"/>
      <c r="F151" s="235"/>
      <c r="G151" s="235">
        <f>SUMIF(AE152:AE167,"&lt;&gt;NOR",G152:G167)</f>
        <v>0</v>
      </c>
      <c r="H151" s="235"/>
      <c r="I151" s="235">
        <f>SUM(I152:I167)</f>
        <v>0</v>
      </c>
      <c r="J151" s="235"/>
      <c r="K151" s="235">
        <f>SUM(K152:K167)</f>
        <v>0</v>
      </c>
      <c r="L151" s="235"/>
      <c r="M151" s="235">
        <f>SUM(M152:M167)</f>
        <v>0</v>
      </c>
      <c r="N151" s="228"/>
      <c r="O151" s="228">
        <f>SUM(O152:O167)</f>
        <v>1.8729999999999997E-2</v>
      </c>
      <c r="P151" s="228"/>
      <c r="Q151" s="228">
        <f>SUM(Q152:Q167)</f>
        <v>0</v>
      </c>
      <c r="R151" s="228"/>
      <c r="S151" s="228"/>
      <c r="T151" s="229"/>
      <c r="U151" s="228">
        <f>SUM(U152:U167)</f>
        <v>21.65</v>
      </c>
      <c r="AE151" t="s">
        <v>139</v>
      </c>
    </row>
    <row r="152" spans="1:60" outlineLevel="1" x14ac:dyDescent="0.2">
      <c r="A152" s="215">
        <v>54</v>
      </c>
      <c r="B152" s="221" t="s">
        <v>324</v>
      </c>
      <c r="C152" s="265" t="s">
        <v>325</v>
      </c>
      <c r="D152" s="223" t="s">
        <v>142</v>
      </c>
      <c r="E152" s="230">
        <v>4.5</v>
      </c>
      <c r="F152" s="233">
        <f>H152+J152</f>
        <v>0</v>
      </c>
      <c r="G152" s="233">
        <f>ROUND(E152*F152,2)</f>
        <v>0</v>
      </c>
      <c r="H152" s="234"/>
      <c r="I152" s="233">
        <f>ROUND(E152*H152,2)</f>
        <v>0</v>
      </c>
      <c r="J152" s="234"/>
      <c r="K152" s="233">
        <f>ROUND(E152*J152,2)</f>
        <v>0</v>
      </c>
      <c r="L152" s="233">
        <v>21</v>
      </c>
      <c r="M152" s="233">
        <f>G152*(1+L152/100)</f>
        <v>0</v>
      </c>
      <c r="N152" s="224">
        <v>1.0000000000000001E-5</v>
      </c>
      <c r="O152" s="224">
        <f>ROUND(E152*N152,5)</f>
        <v>5.0000000000000002E-5</v>
      </c>
      <c r="P152" s="224">
        <v>0</v>
      </c>
      <c r="Q152" s="224">
        <f>ROUND(E152*P152,5)</f>
        <v>0</v>
      </c>
      <c r="R152" s="224"/>
      <c r="S152" s="224"/>
      <c r="T152" s="225">
        <v>0.54730000000000001</v>
      </c>
      <c r="U152" s="224">
        <f>ROUND(E152*T152,2)</f>
        <v>2.46</v>
      </c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 t="s">
        <v>143</v>
      </c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">
      <c r="A153" s="215"/>
      <c r="B153" s="221"/>
      <c r="C153" s="266" t="s">
        <v>326</v>
      </c>
      <c r="D153" s="226"/>
      <c r="E153" s="231">
        <v>4.5</v>
      </c>
      <c r="F153" s="233"/>
      <c r="G153" s="233"/>
      <c r="H153" s="233"/>
      <c r="I153" s="233"/>
      <c r="J153" s="233"/>
      <c r="K153" s="233"/>
      <c r="L153" s="233"/>
      <c r="M153" s="233"/>
      <c r="N153" s="224"/>
      <c r="O153" s="224"/>
      <c r="P153" s="224"/>
      <c r="Q153" s="224"/>
      <c r="R153" s="224"/>
      <c r="S153" s="224"/>
      <c r="T153" s="225"/>
      <c r="U153" s="22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 t="s">
        <v>145</v>
      </c>
      <c r="AF153" s="214">
        <v>0</v>
      </c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ht="22.5" outlineLevel="1" x14ac:dyDescent="0.2">
      <c r="A154" s="215">
        <v>55</v>
      </c>
      <c r="B154" s="221" t="s">
        <v>327</v>
      </c>
      <c r="C154" s="265" t="s">
        <v>328</v>
      </c>
      <c r="D154" s="223" t="s">
        <v>154</v>
      </c>
      <c r="E154" s="230">
        <v>4.5</v>
      </c>
      <c r="F154" s="233">
        <f>H154+J154</f>
        <v>0</v>
      </c>
      <c r="G154" s="233">
        <f>ROUND(E154*F154,2)</f>
        <v>0</v>
      </c>
      <c r="H154" s="234"/>
      <c r="I154" s="233">
        <f>ROUND(E154*H154,2)</f>
        <v>0</v>
      </c>
      <c r="J154" s="234"/>
      <c r="K154" s="233">
        <f>ROUND(E154*J154,2)</f>
        <v>0</v>
      </c>
      <c r="L154" s="233">
        <v>21</v>
      </c>
      <c r="M154" s="233">
        <f>G154*(1+L154/100)</f>
        <v>0</v>
      </c>
      <c r="N154" s="224">
        <v>2.5999999999999999E-3</v>
      </c>
      <c r="O154" s="224">
        <f>ROUND(E154*N154,5)</f>
        <v>1.17E-2</v>
      </c>
      <c r="P154" s="224">
        <v>0</v>
      </c>
      <c r="Q154" s="224">
        <f>ROUND(E154*P154,5)</f>
        <v>0</v>
      </c>
      <c r="R154" s="224"/>
      <c r="S154" s="224"/>
      <c r="T154" s="225">
        <v>0</v>
      </c>
      <c r="U154" s="224">
        <f>ROUND(E154*T154,2)</f>
        <v>0</v>
      </c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 t="s">
        <v>329</v>
      </c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">
      <c r="A155" s="215"/>
      <c r="B155" s="221"/>
      <c r="C155" s="266" t="s">
        <v>330</v>
      </c>
      <c r="D155" s="226"/>
      <c r="E155" s="231">
        <v>4.5</v>
      </c>
      <c r="F155" s="233"/>
      <c r="G155" s="233"/>
      <c r="H155" s="233"/>
      <c r="I155" s="233"/>
      <c r="J155" s="233"/>
      <c r="K155" s="233"/>
      <c r="L155" s="233"/>
      <c r="M155" s="233"/>
      <c r="N155" s="224"/>
      <c r="O155" s="224"/>
      <c r="P155" s="224"/>
      <c r="Q155" s="224"/>
      <c r="R155" s="224"/>
      <c r="S155" s="224"/>
      <c r="T155" s="225"/>
      <c r="U155" s="22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 t="s">
        <v>145</v>
      </c>
      <c r="AF155" s="214">
        <v>0</v>
      </c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">
      <c r="A156" s="215">
        <v>56</v>
      </c>
      <c r="B156" s="221" t="s">
        <v>331</v>
      </c>
      <c r="C156" s="265" t="s">
        <v>332</v>
      </c>
      <c r="D156" s="223" t="s">
        <v>142</v>
      </c>
      <c r="E156" s="230">
        <v>1</v>
      </c>
      <c r="F156" s="233">
        <f>H156+J156</f>
        <v>0</v>
      </c>
      <c r="G156" s="233">
        <f>ROUND(E156*F156,2)</f>
        <v>0</v>
      </c>
      <c r="H156" s="234"/>
      <c r="I156" s="233">
        <f>ROUND(E156*H156,2)</f>
        <v>0</v>
      </c>
      <c r="J156" s="234"/>
      <c r="K156" s="233">
        <f>ROUND(E156*J156,2)</f>
        <v>0</v>
      </c>
      <c r="L156" s="233">
        <v>21</v>
      </c>
      <c r="M156" s="233">
        <f>G156*(1+L156/100)</f>
        <v>0</v>
      </c>
      <c r="N156" s="224">
        <v>2.0000000000000002E-5</v>
      </c>
      <c r="O156" s="224">
        <f>ROUND(E156*N156,5)</f>
        <v>2.0000000000000002E-5</v>
      </c>
      <c r="P156" s="224">
        <v>0</v>
      </c>
      <c r="Q156" s="224">
        <f>ROUND(E156*P156,5)</f>
        <v>0</v>
      </c>
      <c r="R156" s="224"/>
      <c r="S156" s="224"/>
      <c r="T156" s="225">
        <v>4.8250000000000002</v>
      </c>
      <c r="U156" s="224">
        <f>ROUND(E156*T156,2)</f>
        <v>4.83</v>
      </c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 t="s">
        <v>143</v>
      </c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">
      <c r="A157" s="215">
        <v>57</v>
      </c>
      <c r="B157" s="221" t="s">
        <v>333</v>
      </c>
      <c r="C157" s="265" t="s">
        <v>334</v>
      </c>
      <c r="D157" s="223" t="s">
        <v>142</v>
      </c>
      <c r="E157" s="230">
        <v>1</v>
      </c>
      <c r="F157" s="233">
        <f>H157+J157</f>
        <v>0</v>
      </c>
      <c r="G157" s="233">
        <f>ROUND(E157*F157,2)</f>
        <v>0</v>
      </c>
      <c r="H157" s="234"/>
      <c r="I157" s="233">
        <f>ROUND(E157*H157,2)</f>
        <v>0</v>
      </c>
      <c r="J157" s="234"/>
      <c r="K157" s="233">
        <f>ROUND(E157*J157,2)</f>
        <v>0</v>
      </c>
      <c r="L157" s="233">
        <v>21</v>
      </c>
      <c r="M157" s="233">
        <f>G157*(1+L157/100)</f>
        <v>0</v>
      </c>
      <c r="N157" s="224">
        <v>0</v>
      </c>
      <c r="O157" s="224">
        <f>ROUND(E157*N157,5)</f>
        <v>0</v>
      </c>
      <c r="P157" s="224">
        <v>0</v>
      </c>
      <c r="Q157" s="224">
        <f>ROUND(E157*P157,5)</f>
        <v>0</v>
      </c>
      <c r="R157" s="224"/>
      <c r="S157" s="224"/>
      <c r="T157" s="225">
        <v>0</v>
      </c>
      <c r="U157" s="224">
        <f>ROUND(E157*T157,2)</f>
        <v>0</v>
      </c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 t="s">
        <v>143</v>
      </c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ht="22.5" outlineLevel="1" x14ac:dyDescent="0.2">
      <c r="A158" s="215">
        <v>58</v>
      </c>
      <c r="B158" s="221" t="s">
        <v>335</v>
      </c>
      <c r="C158" s="265" t="s">
        <v>336</v>
      </c>
      <c r="D158" s="223" t="s">
        <v>142</v>
      </c>
      <c r="E158" s="230">
        <v>1</v>
      </c>
      <c r="F158" s="233">
        <f>H158+J158</f>
        <v>0</v>
      </c>
      <c r="G158" s="233">
        <f>ROUND(E158*F158,2)</f>
        <v>0</v>
      </c>
      <c r="H158" s="234"/>
      <c r="I158" s="233">
        <f>ROUND(E158*H158,2)</f>
        <v>0</v>
      </c>
      <c r="J158" s="234"/>
      <c r="K158" s="233">
        <f>ROUND(E158*J158,2)</f>
        <v>0</v>
      </c>
      <c r="L158" s="233">
        <v>21</v>
      </c>
      <c r="M158" s="233">
        <f>G158*(1+L158/100)</f>
        <v>0</v>
      </c>
      <c r="N158" s="224">
        <v>0</v>
      </c>
      <c r="O158" s="224">
        <f>ROUND(E158*N158,5)</f>
        <v>0</v>
      </c>
      <c r="P158" s="224">
        <v>0</v>
      </c>
      <c r="Q158" s="224">
        <f>ROUND(E158*P158,5)</f>
        <v>0</v>
      </c>
      <c r="R158" s="224"/>
      <c r="S158" s="224"/>
      <c r="T158" s="225">
        <v>0</v>
      </c>
      <c r="U158" s="224">
        <f>ROUND(E158*T158,2)</f>
        <v>0</v>
      </c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 t="s">
        <v>143</v>
      </c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">
      <c r="A159" s="215"/>
      <c r="B159" s="221"/>
      <c r="C159" s="266" t="s">
        <v>337</v>
      </c>
      <c r="D159" s="226"/>
      <c r="E159" s="231">
        <v>1</v>
      </c>
      <c r="F159" s="233"/>
      <c r="G159" s="233"/>
      <c r="H159" s="233"/>
      <c r="I159" s="233"/>
      <c r="J159" s="233"/>
      <c r="K159" s="233"/>
      <c r="L159" s="233"/>
      <c r="M159" s="233"/>
      <c r="N159" s="224"/>
      <c r="O159" s="224"/>
      <c r="P159" s="224"/>
      <c r="Q159" s="224"/>
      <c r="R159" s="224"/>
      <c r="S159" s="224"/>
      <c r="T159" s="225"/>
      <c r="U159" s="22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 t="s">
        <v>145</v>
      </c>
      <c r="AF159" s="214">
        <v>0</v>
      </c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">
      <c r="A160" s="215">
        <v>59</v>
      </c>
      <c r="B160" s="221" t="s">
        <v>338</v>
      </c>
      <c r="C160" s="265" t="s">
        <v>339</v>
      </c>
      <c r="D160" s="223" t="s">
        <v>142</v>
      </c>
      <c r="E160" s="230">
        <v>3</v>
      </c>
      <c r="F160" s="233">
        <f>H160+J160</f>
        <v>0</v>
      </c>
      <c r="G160" s="233">
        <f>ROUND(E160*F160,2)</f>
        <v>0</v>
      </c>
      <c r="H160" s="234"/>
      <c r="I160" s="233">
        <f>ROUND(E160*H160,2)</f>
        <v>0</v>
      </c>
      <c r="J160" s="234"/>
      <c r="K160" s="233">
        <f>ROUND(E160*J160,2)</f>
        <v>0</v>
      </c>
      <c r="L160" s="233">
        <v>21</v>
      </c>
      <c r="M160" s="233">
        <f>G160*(1+L160/100)</f>
        <v>0</v>
      </c>
      <c r="N160" s="224">
        <v>1.1999999999999999E-3</v>
      </c>
      <c r="O160" s="224">
        <f>ROUND(E160*N160,5)</f>
        <v>3.5999999999999999E-3</v>
      </c>
      <c r="P160" s="224">
        <v>0</v>
      </c>
      <c r="Q160" s="224">
        <f>ROUND(E160*P160,5)</f>
        <v>0</v>
      </c>
      <c r="R160" s="224"/>
      <c r="S160" s="224"/>
      <c r="T160" s="225">
        <v>2.72</v>
      </c>
      <c r="U160" s="224">
        <f>ROUND(E160*T160,2)</f>
        <v>8.16</v>
      </c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 t="s">
        <v>143</v>
      </c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">
      <c r="A161" s="215"/>
      <c r="B161" s="221"/>
      <c r="C161" s="266" t="s">
        <v>340</v>
      </c>
      <c r="D161" s="226"/>
      <c r="E161" s="231">
        <v>3</v>
      </c>
      <c r="F161" s="233"/>
      <c r="G161" s="233"/>
      <c r="H161" s="233"/>
      <c r="I161" s="233"/>
      <c r="J161" s="233"/>
      <c r="K161" s="233"/>
      <c r="L161" s="233"/>
      <c r="M161" s="233"/>
      <c r="N161" s="224"/>
      <c r="O161" s="224"/>
      <c r="P161" s="224"/>
      <c r="Q161" s="224"/>
      <c r="R161" s="224"/>
      <c r="S161" s="224"/>
      <c r="T161" s="225"/>
      <c r="U161" s="22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 t="s">
        <v>145</v>
      </c>
      <c r="AF161" s="214">
        <v>0</v>
      </c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ht="22.5" outlineLevel="1" x14ac:dyDescent="0.2">
      <c r="A162" s="215">
        <v>60</v>
      </c>
      <c r="B162" s="221" t="s">
        <v>341</v>
      </c>
      <c r="C162" s="265" t="s">
        <v>342</v>
      </c>
      <c r="D162" s="223" t="s">
        <v>142</v>
      </c>
      <c r="E162" s="230">
        <v>3</v>
      </c>
      <c r="F162" s="233">
        <f>H162+J162</f>
        <v>0</v>
      </c>
      <c r="G162" s="233">
        <f>ROUND(E162*F162,2)</f>
        <v>0</v>
      </c>
      <c r="H162" s="234"/>
      <c r="I162" s="233">
        <f>ROUND(E162*H162,2)</f>
        <v>0</v>
      </c>
      <c r="J162" s="234"/>
      <c r="K162" s="233">
        <f>ROUND(E162*J162,2)</f>
        <v>0</v>
      </c>
      <c r="L162" s="233">
        <v>21</v>
      </c>
      <c r="M162" s="233">
        <f>G162*(1+L162/100)</f>
        <v>0</v>
      </c>
      <c r="N162" s="224">
        <v>0</v>
      </c>
      <c r="O162" s="224">
        <f>ROUND(E162*N162,5)</f>
        <v>0</v>
      </c>
      <c r="P162" s="224">
        <v>0</v>
      </c>
      <c r="Q162" s="224">
        <f>ROUND(E162*P162,5)</f>
        <v>0</v>
      </c>
      <c r="R162" s="224"/>
      <c r="S162" s="224"/>
      <c r="T162" s="225">
        <v>0</v>
      </c>
      <c r="U162" s="224">
        <f>ROUND(E162*T162,2)</f>
        <v>0</v>
      </c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 t="s">
        <v>143</v>
      </c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">
      <c r="A163" s="215">
        <v>61</v>
      </c>
      <c r="B163" s="221" t="s">
        <v>343</v>
      </c>
      <c r="C163" s="265" t="s">
        <v>344</v>
      </c>
      <c r="D163" s="223" t="s">
        <v>142</v>
      </c>
      <c r="E163" s="230">
        <v>2</v>
      </c>
      <c r="F163" s="233">
        <f>H163+J163</f>
        <v>0</v>
      </c>
      <c r="G163" s="233">
        <f>ROUND(E163*F163,2)</f>
        <v>0</v>
      </c>
      <c r="H163" s="234"/>
      <c r="I163" s="233">
        <f>ROUND(E163*H163,2)</f>
        <v>0</v>
      </c>
      <c r="J163" s="234"/>
      <c r="K163" s="233">
        <f>ROUND(E163*J163,2)</f>
        <v>0</v>
      </c>
      <c r="L163" s="233">
        <v>21</v>
      </c>
      <c r="M163" s="233">
        <f>G163*(1+L163/100)</f>
        <v>0</v>
      </c>
      <c r="N163" s="224">
        <v>1.6800000000000001E-3</v>
      </c>
      <c r="O163" s="224">
        <f>ROUND(E163*N163,5)</f>
        <v>3.3600000000000001E-3</v>
      </c>
      <c r="P163" s="224">
        <v>0</v>
      </c>
      <c r="Q163" s="224">
        <f>ROUND(E163*P163,5)</f>
        <v>0</v>
      </c>
      <c r="R163" s="224"/>
      <c r="S163" s="224"/>
      <c r="T163" s="225">
        <v>3.1</v>
      </c>
      <c r="U163" s="224">
        <f>ROUND(E163*T163,2)</f>
        <v>6.2</v>
      </c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 t="s">
        <v>143</v>
      </c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">
      <c r="A164" s="215"/>
      <c r="B164" s="221"/>
      <c r="C164" s="266" t="s">
        <v>345</v>
      </c>
      <c r="D164" s="226"/>
      <c r="E164" s="231">
        <v>2</v>
      </c>
      <c r="F164" s="233"/>
      <c r="G164" s="233"/>
      <c r="H164" s="233"/>
      <c r="I164" s="233"/>
      <c r="J164" s="233"/>
      <c r="K164" s="233"/>
      <c r="L164" s="233"/>
      <c r="M164" s="233"/>
      <c r="N164" s="224"/>
      <c r="O164" s="224"/>
      <c r="P164" s="224"/>
      <c r="Q164" s="224"/>
      <c r="R164" s="224"/>
      <c r="S164" s="224"/>
      <c r="T164" s="225"/>
      <c r="U164" s="22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 t="s">
        <v>145</v>
      </c>
      <c r="AF164" s="214">
        <v>0</v>
      </c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ht="22.5" outlineLevel="1" x14ac:dyDescent="0.2">
      <c r="A165" s="215">
        <v>62</v>
      </c>
      <c r="B165" s="221" t="s">
        <v>341</v>
      </c>
      <c r="C165" s="265" t="s">
        <v>346</v>
      </c>
      <c r="D165" s="223" t="s">
        <v>142</v>
      </c>
      <c r="E165" s="230">
        <v>2</v>
      </c>
      <c r="F165" s="233">
        <f>H165+J165</f>
        <v>0</v>
      </c>
      <c r="G165" s="233">
        <f>ROUND(E165*F165,2)</f>
        <v>0</v>
      </c>
      <c r="H165" s="234"/>
      <c r="I165" s="233">
        <f>ROUND(E165*H165,2)</f>
        <v>0</v>
      </c>
      <c r="J165" s="234"/>
      <c r="K165" s="233">
        <f>ROUND(E165*J165,2)</f>
        <v>0</v>
      </c>
      <c r="L165" s="233">
        <v>21</v>
      </c>
      <c r="M165" s="233">
        <f>G165*(1+L165/100)</f>
        <v>0</v>
      </c>
      <c r="N165" s="224">
        <v>0</v>
      </c>
      <c r="O165" s="224">
        <f>ROUND(E165*N165,5)</f>
        <v>0</v>
      </c>
      <c r="P165" s="224">
        <v>0</v>
      </c>
      <c r="Q165" s="224">
        <f>ROUND(E165*P165,5)</f>
        <v>0</v>
      </c>
      <c r="R165" s="224"/>
      <c r="S165" s="224"/>
      <c r="T165" s="225">
        <v>0</v>
      </c>
      <c r="U165" s="224">
        <f>ROUND(E165*T165,2)</f>
        <v>0</v>
      </c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 t="s">
        <v>143</v>
      </c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">
      <c r="A166" s="215"/>
      <c r="B166" s="221"/>
      <c r="C166" s="266" t="s">
        <v>347</v>
      </c>
      <c r="D166" s="226"/>
      <c r="E166" s="231">
        <v>2</v>
      </c>
      <c r="F166" s="233"/>
      <c r="G166" s="233"/>
      <c r="H166" s="233"/>
      <c r="I166" s="233"/>
      <c r="J166" s="233"/>
      <c r="K166" s="233"/>
      <c r="L166" s="233"/>
      <c r="M166" s="233"/>
      <c r="N166" s="224"/>
      <c r="O166" s="224"/>
      <c r="P166" s="224"/>
      <c r="Q166" s="224"/>
      <c r="R166" s="224"/>
      <c r="S166" s="224"/>
      <c r="T166" s="225"/>
      <c r="U166" s="22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 t="s">
        <v>145</v>
      </c>
      <c r="AF166" s="214">
        <v>0</v>
      </c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">
      <c r="A167" s="215">
        <v>63</v>
      </c>
      <c r="B167" s="221" t="s">
        <v>348</v>
      </c>
      <c r="C167" s="265" t="s">
        <v>349</v>
      </c>
      <c r="D167" s="223" t="s">
        <v>0</v>
      </c>
      <c r="E167" s="230">
        <v>1225.4175</v>
      </c>
      <c r="F167" s="233">
        <f>H167+J167</f>
        <v>0</v>
      </c>
      <c r="G167" s="233">
        <f>ROUND(E167*F167,2)</f>
        <v>0</v>
      </c>
      <c r="H167" s="234"/>
      <c r="I167" s="233">
        <f>ROUND(E167*H167,2)</f>
        <v>0</v>
      </c>
      <c r="J167" s="234"/>
      <c r="K167" s="233">
        <f>ROUND(E167*J167,2)</f>
        <v>0</v>
      </c>
      <c r="L167" s="233">
        <v>21</v>
      </c>
      <c r="M167" s="233">
        <f>G167*(1+L167/100)</f>
        <v>0</v>
      </c>
      <c r="N167" s="224">
        <v>0</v>
      </c>
      <c r="O167" s="224">
        <f>ROUND(E167*N167,5)</f>
        <v>0</v>
      </c>
      <c r="P167" s="224">
        <v>0</v>
      </c>
      <c r="Q167" s="224">
        <f>ROUND(E167*P167,5)</f>
        <v>0</v>
      </c>
      <c r="R167" s="224"/>
      <c r="S167" s="224"/>
      <c r="T167" s="225">
        <v>0</v>
      </c>
      <c r="U167" s="224">
        <f>ROUND(E167*T167,2)</f>
        <v>0</v>
      </c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 t="s">
        <v>143</v>
      </c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x14ac:dyDescent="0.2">
      <c r="A168" s="216" t="s">
        <v>138</v>
      </c>
      <c r="B168" s="222" t="s">
        <v>97</v>
      </c>
      <c r="C168" s="267" t="s">
        <v>98</v>
      </c>
      <c r="D168" s="227"/>
      <c r="E168" s="232"/>
      <c r="F168" s="235"/>
      <c r="G168" s="235">
        <f>SUMIF(AE169:AE178,"&lt;&gt;NOR",G169:G178)</f>
        <v>0</v>
      </c>
      <c r="H168" s="235"/>
      <c r="I168" s="235">
        <f>SUM(I169:I178)</f>
        <v>0</v>
      </c>
      <c r="J168" s="235"/>
      <c r="K168" s="235">
        <f>SUM(K169:K178)</f>
        <v>0</v>
      </c>
      <c r="L168" s="235"/>
      <c r="M168" s="235">
        <f>SUM(M169:M178)</f>
        <v>0</v>
      </c>
      <c r="N168" s="228"/>
      <c r="O168" s="228">
        <f>SUM(O169:O178)</f>
        <v>6.3200000000000001E-3</v>
      </c>
      <c r="P168" s="228"/>
      <c r="Q168" s="228">
        <f>SUM(Q169:Q178)</f>
        <v>0</v>
      </c>
      <c r="R168" s="228"/>
      <c r="S168" s="228"/>
      <c r="T168" s="229"/>
      <c r="U168" s="228">
        <f>SUM(U169:U178)</f>
        <v>166.5</v>
      </c>
      <c r="AE168" t="s">
        <v>139</v>
      </c>
    </row>
    <row r="169" spans="1:60" outlineLevel="1" x14ac:dyDescent="0.2">
      <c r="A169" s="215">
        <v>64</v>
      </c>
      <c r="B169" s="221" t="s">
        <v>350</v>
      </c>
      <c r="C169" s="265" t="s">
        <v>351</v>
      </c>
      <c r="D169" s="223" t="s">
        <v>176</v>
      </c>
      <c r="E169" s="230">
        <v>158.12</v>
      </c>
      <c r="F169" s="233">
        <f>H169+J169</f>
        <v>0</v>
      </c>
      <c r="G169" s="233">
        <f>ROUND(E169*F169,2)</f>
        <v>0</v>
      </c>
      <c r="H169" s="234"/>
      <c r="I169" s="233">
        <f>ROUND(E169*H169,2)</f>
        <v>0</v>
      </c>
      <c r="J169" s="234"/>
      <c r="K169" s="233">
        <f>ROUND(E169*J169,2)</f>
        <v>0</v>
      </c>
      <c r="L169" s="233">
        <v>21</v>
      </c>
      <c r="M169" s="233">
        <f>G169*(1+L169/100)</f>
        <v>0</v>
      </c>
      <c r="N169" s="224">
        <v>4.0000000000000003E-5</v>
      </c>
      <c r="O169" s="224">
        <f>ROUND(E169*N169,5)</f>
        <v>6.3200000000000001E-3</v>
      </c>
      <c r="P169" s="224">
        <v>0</v>
      </c>
      <c r="Q169" s="224">
        <f>ROUND(E169*P169,5)</f>
        <v>0</v>
      </c>
      <c r="R169" s="224"/>
      <c r="S169" s="224"/>
      <c r="T169" s="225">
        <v>1.0529999999999999</v>
      </c>
      <c r="U169" s="224">
        <f>ROUND(E169*T169,2)</f>
        <v>166.5</v>
      </c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 t="s">
        <v>143</v>
      </c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">
      <c r="A170" s="215"/>
      <c r="B170" s="221"/>
      <c r="C170" s="266" t="s">
        <v>352</v>
      </c>
      <c r="D170" s="226"/>
      <c r="E170" s="231">
        <v>101.95</v>
      </c>
      <c r="F170" s="233"/>
      <c r="G170" s="233"/>
      <c r="H170" s="233"/>
      <c r="I170" s="233"/>
      <c r="J170" s="233"/>
      <c r="K170" s="233"/>
      <c r="L170" s="233"/>
      <c r="M170" s="233"/>
      <c r="N170" s="224"/>
      <c r="O170" s="224"/>
      <c r="P170" s="224"/>
      <c r="Q170" s="224"/>
      <c r="R170" s="224"/>
      <c r="S170" s="224"/>
      <c r="T170" s="225"/>
      <c r="U170" s="22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 t="s">
        <v>145</v>
      </c>
      <c r="AF170" s="214">
        <v>0</v>
      </c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">
      <c r="A171" s="215"/>
      <c r="B171" s="221"/>
      <c r="C171" s="266" t="s">
        <v>353</v>
      </c>
      <c r="D171" s="226"/>
      <c r="E171" s="231">
        <v>56.17</v>
      </c>
      <c r="F171" s="233"/>
      <c r="G171" s="233"/>
      <c r="H171" s="233"/>
      <c r="I171" s="233"/>
      <c r="J171" s="233"/>
      <c r="K171" s="233"/>
      <c r="L171" s="233"/>
      <c r="M171" s="233"/>
      <c r="N171" s="224"/>
      <c r="O171" s="224"/>
      <c r="P171" s="224"/>
      <c r="Q171" s="224"/>
      <c r="R171" s="224"/>
      <c r="S171" s="224"/>
      <c r="T171" s="225"/>
      <c r="U171" s="22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 t="s">
        <v>145</v>
      </c>
      <c r="AF171" s="214">
        <v>0</v>
      </c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ht="22.5" outlineLevel="1" x14ac:dyDescent="0.2">
      <c r="A172" s="215">
        <v>65</v>
      </c>
      <c r="B172" s="221" t="s">
        <v>354</v>
      </c>
      <c r="C172" s="265" t="s">
        <v>355</v>
      </c>
      <c r="D172" s="223" t="s">
        <v>176</v>
      </c>
      <c r="E172" s="230">
        <v>158.12</v>
      </c>
      <c r="F172" s="233">
        <f>H172+J172</f>
        <v>0</v>
      </c>
      <c r="G172" s="233">
        <f>ROUND(E172*F172,2)</f>
        <v>0</v>
      </c>
      <c r="H172" s="234"/>
      <c r="I172" s="233">
        <f>ROUND(E172*H172,2)</f>
        <v>0</v>
      </c>
      <c r="J172" s="234"/>
      <c r="K172" s="233">
        <f>ROUND(E172*J172,2)</f>
        <v>0</v>
      </c>
      <c r="L172" s="233">
        <v>21</v>
      </c>
      <c r="M172" s="233">
        <f>G172*(1+L172/100)</f>
        <v>0</v>
      </c>
      <c r="N172" s="224">
        <v>0</v>
      </c>
      <c r="O172" s="224">
        <f>ROUND(E172*N172,5)</f>
        <v>0</v>
      </c>
      <c r="P172" s="224">
        <v>0</v>
      </c>
      <c r="Q172" s="224">
        <f>ROUND(E172*P172,5)</f>
        <v>0</v>
      </c>
      <c r="R172" s="224"/>
      <c r="S172" s="224"/>
      <c r="T172" s="225">
        <v>0</v>
      </c>
      <c r="U172" s="224">
        <f>ROUND(E172*T172,2)</f>
        <v>0</v>
      </c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 t="s">
        <v>143</v>
      </c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">
      <c r="A173" s="215"/>
      <c r="B173" s="221"/>
      <c r="C173" s="266" t="s">
        <v>356</v>
      </c>
      <c r="D173" s="226"/>
      <c r="E173" s="231"/>
      <c r="F173" s="233"/>
      <c r="G173" s="233"/>
      <c r="H173" s="233"/>
      <c r="I173" s="233"/>
      <c r="J173" s="233"/>
      <c r="K173" s="233"/>
      <c r="L173" s="233"/>
      <c r="M173" s="233"/>
      <c r="N173" s="224"/>
      <c r="O173" s="224"/>
      <c r="P173" s="224"/>
      <c r="Q173" s="224"/>
      <c r="R173" s="224"/>
      <c r="S173" s="224"/>
      <c r="T173" s="225"/>
      <c r="U173" s="22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 t="s">
        <v>145</v>
      </c>
      <c r="AF173" s="214">
        <v>0</v>
      </c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">
      <c r="A174" s="215"/>
      <c r="B174" s="221"/>
      <c r="C174" s="266" t="s">
        <v>352</v>
      </c>
      <c r="D174" s="226"/>
      <c r="E174" s="231">
        <v>101.95</v>
      </c>
      <c r="F174" s="233"/>
      <c r="G174" s="233"/>
      <c r="H174" s="233"/>
      <c r="I174" s="233"/>
      <c r="J174" s="233"/>
      <c r="K174" s="233"/>
      <c r="L174" s="233"/>
      <c r="M174" s="233"/>
      <c r="N174" s="224"/>
      <c r="O174" s="224"/>
      <c r="P174" s="224"/>
      <c r="Q174" s="224"/>
      <c r="R174" s="224"/>
      <c r="S174" s="224"/>
      <c r="T174" s="225"/>
      <c r="U174" s="22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 t="s">
        <v>145</v>
      </c>
      <c r="AF174" s="214">
        <v>0</v>
      </c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">
      <c r="A175" s="215"/>
      <c r="B175" s="221"/>
      <c r="C175" s="266" t="s">
        <v>353</v>
      </c>
      <c r="D175" s="226"/>
      <c r="E175" s="231">
        <v>56.17</v>
      </c>
      <c r="F175" s="233"/>
      <c r="G175" s="233"/>
      <c r="H175" s="233"/>
      <c r="I175" s="233"/>
      <c r="J175" s="233"/>
      <c r="K175" s="233"/>
      <c r="L175" s="233"/>
      <c r="M175" s="233"/>
      <c r="N175" s="224"/>
      <c r="O175" s="224"/>
      <c r="P175" s="224"/>
      <c r="Q175" s="224"/>
      <c r="R175" s="224"/>
      <c r="S175" s="224"/>
      <c r="T175" s="225"/>
      <c r="U175" s="22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 t="s">
        <v>145</v>
      </c>
      <c r="AF175" s="214">
        <v>0</v>
      </c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ht="22.5" outlineLevel="1" x14ac:dyDescent="0.2">
      <c r="A176" s="215">
        <v>66</v>
      </c>
      <c r="B176" s="221" t="s">
        <v>357</v>
      </c>
      <c r="C176" s="265" t="s">
        <v>358</v>
      </c>
      <c r="D176" s="223" t="s">
        <v>142</v>
      </c>
      <c r="E176" s="230">
        <v>1</v>
      </c>
      <c r="F176" s="233">
        <f>H176+J176</f>
        <v>0</v>
      </c>
      <c r="G176" s="233">
        <f>ROUND(E176*F176,2)</f>
        <v>0</v>
      </c>
      <c r="H176" s="234"/>
      <c r="I176" s="233">
        <f>ROUND(E176*H176,2)</f>
        <v>0</v>
      </c>
      <c r="J176" s="234"/>
      <c r="K176" s="233">
        <f>ROUND(E176*J176,2)</f>
        <v>0</v>
      </c>
      <c r="L176" s="233">
        <v>21</v>
      </c>
      <c r="M176" s="233">
        <f>G176*(1+L176/100)</f>
        <v>0</v>
      </c>
      <c r="N176" s="224">
        <v>0</v>
      </c>
      <c r="O176" s="224">
        <f>ROUND(E176*N176,5)</f>
        <v>0</v>
      </c>
      <c r="P176" s="224">
        <v>0</v>
      </c>
      <c r="Q176" s="224">
        <f>ROUND(E176*P176,5)</f>
        <v>0</v>
      </c>
      <c r="R176" s="224"/>
      <c r="S176" s="224"/>
      <c r="T176" s="225">
        <v>0</v>
      </c>
      <c r="U176" s="224">
        <f>ROUND(E176*T176,2)</f>
        <v>0</v>
      </c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 t="s">
        <v>143</v>
      </c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ht="33.75" outlineLevel="1" x14ac:dyDescent="0.2">
      <c r="A177" s="215">
        <v>67</v>
      </c>
      <c r="B177" s="221" t="s">
        <v>359</v>
      </c>
      <c r="C177" s="265" t="s">
        <v>360</v>
      </c>
      <c r="D177" s="223" t="s">
        <v>142</v>
      </c>
      <c r="E177" s="230">
        <v>2</v>
      </c>
      <c r="F177" s="233">
        <f>H177+J177</f>
        <v>0</v>
      </c>
      <c r="G177" s="233">
        <f>ROUND(E177*F177,2)</f>
        <v>0</v>
      </c>
      <c r="H177" s="234"/>
      <c r="I177" s="233">
        <f>ROUND(E177*H177,2)</f>
        <v>0</v>
      </c>
      <c r="J177" s="234"/>
      <c r="K177" s="233">
        <f>ROUND(E177*J177,2)</f>
        <v>0</v>
      </c>
      <c r="L177" s="233">
        <v>21</v>
      </c>
      <c r="M177" s="233">
        <f>G177*(1+L177/100)</f>
        <v>0</v>
      </c>
      <c r="N177" s="224">
        <v>0</v>
      </c>
      <c r="O177" s="224">
        <f>ROUND(E177*N177,5)</f>
        <v>0</v>
      </c>
      <c r="P177" s="224">
        <v>0</v>
      </c>
      <c r="Q177" s="224">
        <f>ROUND(E177*P177,5)</f>
        <v>0</v>
      </c>
      <c r="R177" s="224"/>
      <c r="S177" s="224"/>
      <c r="T177" s="225">
        <v>0</v>
      </c>
      <c r="U177" s="224">
        <f>ROUND(E177*T177,2)</f>
        <v>0</v>
      </c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 t="s">
        <v>143</v>
      </c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">
      <c r="A178" s="215">
        <v>68</v>
      </c>
      <c r="B178" s="221" t="s">
        <v>361</v>
      </c>
      <c r="C178" s="265" t="s">
        <v>362</v>
      </c>
      <c r="D178" s="223" t="s">
        <v>0</v>
      </c>
      <c r="E178" s="230">
        <v>3034.5680000000002</v>
      </c>
      <c r="F178" s="233">
        <f>H178+J178</f>
        <v>0</v>
      </c>
      <c r="G178" s="233">
        <f>ROUND(E178*F178,2)</f>
        <v>0</v>
      </c>
      <c r="H178" s="234"/>
      <c r="I178" s="233">
        <f>ROUND(E178*H178,2)</f>
        <v>0</v>
      </c>
      <c r="J178" s="234"/>
      <c r="K178" s="233">
        <f>ROUND(E178*J178,2)</f>
        <v>0</v>
      </c>
      <c r="L178" s="233">
        <v>21</v>
      </c>
      <c r="M178" s="233">
        <f>G178*(1+L178/100)</f>
        <v>0</v>
      </c>
      <c r="N178" s="224">
        <v>0</v>
      </c>
      <c r="O178" s="224">
        <f>ROUND(E178*N178,5)</f>
        <v>0</v>
      </c>
      <c r="P178" s="224">
        <v>0</v>
      </c>
      <c r="Q178" s="224">
        <f>ROUND(E178*P178,5)</f>
        <v>0</v>
      </c>
      <c r="R178" s="224"/>
      <c r="S178" s="224"/>
      <c r="T178" s="225">
        <v>0</v>
      </c>
      <c r="U178" s="224">
        <f>ROUND(E178*T178,2)</f>
        <v>0</v>
      </c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 t="s">
        <v>143</v>
      </c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x14ac:dyDescent="0.2">
      <c r="A179" s="216" t="s">
        <v>138</v>
      </c>
      <c r="B179" s="222" t="s">
        <v>99</v>
      </c>
      <c r="C179" s="267" t="s">
        <v>100</v>
      </c>
      <c r="D179" s="227"/>
      <c r="E179" s="232"/>
      <c r="F179" s="235"/>
      <c r="G179" s="235">
        <f>SUMIF(AE180:AE199,"&lt;&gt;NOR",G180:G199)</f>
        <v>0</v>
      </c>
      <c r="H179" s="235"/>
      <c r="I179" s="235">
        <f>SUM(I180:I199)</f>
        <v>0</v>
      </c>
      <c r="J179" s="235"/>
      <c r="K179" s="235">
        <f>SUM(K180:K199)</f>
        <v>0</v>
      </c>
      <c r="L179" s="235"/>
      <c r="M179" s="235">
        <f>SUM(M180:M199)</f>
        <v>0</v>
      </c>
      <c r="N179" s="228"/>
      <c r="O179" s="228">
        <f>SUM(O180:O199)</f>
        <v>0.37409000000000003</v>
      </c>
      <c r="P179" s="228"/>
      <c r="Q179" s="228">
        <f>SUM(Q180:Q199)</f>
        <v>7.0669999999999997E-2</v>
      </c>
      <c r="R179" s="228"/>
      <c r="S179" s="228"/>
      <c r="T179" s="229"/>
      <c r="U179" s="228">
        <f>SUM(U180:U199)</f>
        <v>104.32</v>
      </c>
      <c r="AE179" t="s">
        <v>139</v>
      </c>
    </row>
    <row r="180" spans="1:60" outlineLevel="1" x14ac:dyDescent="0.2">
      <c r="A180" s="215">
        <v>69</v>
      </c>
      <c r="B180" s="221" t="s">
        <v>363</v>
      </c>
      <c r="C180" s="265" t="s">
        <v>364</v>
      </c>
      <c r="D180" s="223" t="s">
        <v>176</v>
      </c>
      <c r="E180" s="230">
        <v>70.67</v>
      </c>
      <c r="F180" s="233">
        <f>H180+J180</f>
        <v>0</v>
      </c>
      <c r="G180" s="233">
        <f>ROUND(E180*F180,2)</f>
        <v>0</v>
      </c>
      <c r="H180" s="234"/>
      <c r="I180" s="233">
        <f>ROUND(E180*H180,2)</f>
        <v>0</v>
      </c>
      <c r="J180" s="234"/>
      <c r="K180" s="233">
        <f>ROUND(E180*J180,2)</f>
        <v>0</v>
      </c>
      <c r="L180" s="233">
        <v>21</v>
      </c>
      <c r="M180" s="233">
        <f>G180*(1+L180/100)</f>
        <v>0</v>
      </c>
      <c r="N180" s="224">
        <v>0</v>
      </c>
      <c r="O180" s="224">
        <f>ROUND(E180*N180,5)</f>
        <v>0</v>
      </c>
      <c r="P180" s="224">
        <v>1E-3</v>
      </c>
      <c r="Q180" s="224">
        <f>ROUND(E180*P180,5)</f>
        <v>7.0669999999999997E-2</v>
      </c>
      <c r="R180" s="224"/>
      <c r="S180" s="224"/>
      <c r="T180" s="225">
        <v>0.105</v>
      </c>
      <c r="U180" s="224">
        <f>ROUND(E180*T180,2)</f>
        <v>7.42</v>
      </c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 t="s">
        <v>143</v>
      </c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">
      <c r="A181" s="215"/>
      <c r="B181" s="221"/>
      <c r="C181" s="266" t="s">
        <v>365</v>
      </c>
      <c r="D181" s="226"/>
      <c r="E181" s="231">
        <v>70.67</v>
      </c>
      <c r="F181" s="233"/>
      <c r="G181" s="233"/>
      <c r="H181" s="233"/>
      <c r="I181" s="233"/>
      <c r="J181" s="233"/>
      <c r="K181" s="233"/>
      <c r="L181" s="233"/>
      <c r="M181" s="233"/>
      <c r="N181" s="224"/>
      <c r="O181" s="224"/>
      <c r="P181" s="224"/>
      <c r="Q181" s="224"/>
      <c r="R181" s="224"/>
      <c r="S181" s="224"/>
      <c r="T181" s="225"/>
      <c r="U181" s="22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 t="s">
        <v>145</v>
      </c>
      <c r="AF181" s="214">
        <v>0</v>
      </c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">
      <c r="A182" s="215">
        <v>70</v>
      </c>
      <c r="B182" s="221" t="s">
        <v>366</v>
      </c>
      <c r="C182" s="265" t="s">
        <v>367</v>
      </c>
      <c r="D182" s="223" t="s">
        <v>176</v>
      </c>
      <c r="E182" s="230">
        <v>101.95</v>
      </c>
      <c r="F182" s="233">
        <f>H182+J182</f>
        <v>0</v>
      </c>
      <c r="G182" s="233">
        <f>ROUND(E182*F182,2)</f>
        <v>0</v>
      </c>
      <c r="H182" s="234"/>
      <c r="I182" s="233">
        <f>ROUND(E182*H182,2)</f>
        <v>0</v>
      </c>
      <c r="J182" s="234"/>
      <c r="K182" s="233">
        <f>ROUND(E182*J182,2)</f>
        <v>0</v>
      </c>
      <c r="L182" s="233">
        <v>21</v>
      </c>
      <c r="M182" s="233">
        <f>G182*(1+L182/100)</f>
        <v>0</v>
      </c>
      <c r="N182" s="224">
        <v>0</v>
      </c>
      <c r="O182" s="224">
        <f>ROUND(E182*N182,5)</f>
        <v>0</v>
      </c>
      <c r="P182" s="224">
        <v>0</v>
      </c>
      <c r="Q182" s="224">
        <f>ROUND(E182*P182,5)</f>
        <v>0</v>
      </c>
      <c r="R182" s="224"/>
      <c r="S182" s="224"/>
      <c r="T182" s="225">
        <v>0.14699999999999999</v>
      </c>
      <c r="U182" s="224">
        <f>ROUND(E182*T182,2)</f>
        <v>14.99</v>
      </c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 t="s">
        <v>143</v>
      </c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">
      <c r="A183" s="215"/>
      <c r="B183" s="221"/>
      <c r="C183" s="266" t="s">
        <v>253</v>
      </c>
      <c r="D183" s="226"/>
      <c r="E183" s="231">
        <v>101.95</v>
      </c>
      <c r="F183" s="233"/>
      <c r="G183" s="233"/>
      <c r="H183" s="233"/>
      <c r="I183" s="233"/>
      <c r="J183" s="233"/>
      <c r="K183" s="233"/>
      <c r="L183" s="233"/>
      <c r="M183" s="233"/>
      <c r="N183" s="224"/>
      <c r="O183" s="224"/>
      <c r="P183" s="224"/>
      <c r="Q183" s="224"/>
      <c r="R183" s="224"/>
      <c r="S183" s="224"/>
      <c r="T183" s="225"/>
      <c r="U183" s="22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 t="s">
        <v>145</v>
      </c>
      <c r="AF183" s="214">
        <v>0</v>
      </c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">
      <c r="A184" s="215">
        <v>71</v>
      </c>
      <c r="B184" s="221" t="s">
        <v>368</v>
      </c>
      <c r="C184" s="265" t="s">
        <v>369</v>
      </c>
      <c r="D184" s="223" t="s">
        <v>176</v>
      </c>
      <c r="E184" s="230">
        <v>203.9</v>
      </c>
      <c r="F184" s="233">
        <f>H184+J184</f>
        <v>0</v>
      </c>
      <c r="G184" s="233">
        <f>ROUND(E184*F184,2)</f>
        <v>0</v>
      </c>
      <c r="H184" s="234"/>
      <c r="I184" s="233">
        <f>ROUND(E184*H184,2)</f>
        <v>0</v>
      </c>
      <c r="J184" s="234"/>
      <c r="K184" s="233">
        <f>ROUND(E184*J184,2)</f>
        <v>0</v>
      </c>
      <c r="L184" s="233">
        <v>21</v>
      </c>
      <c r="M184" s="233">
        <f>G184*(1+L184/100)</f>
        <v>0</v>
      </c>
      <c r="N184" s="224">
        <v>0</v>
      </c>
      <c r="O184" s="224">
        <f>ROUND(E184*N184,5)</f>
        <v>0</v>
      </c>
      <c r="P184" s="224">
        <v>0</v>
      </c>
      <c r="Q184" s="224">
        <f>ROUND(E184*P184,5)</f>
        <v>0</v>
      </c>
      <c r="R184" s="224"/>
      <c r="S184" s="224"/>
      <c r="T184" s="225">
        <v>0.14699999999999999</v>
      </c>
      <c r="U184" s="224">
        <f>ROUND(E184*T184,2)</f>
        <v>29.97</v>
      </c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 t="s">
        <v>143</v>
      </c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">
      <c r="A185" s="215"/>
      <c r="B185" s="221"/>
      <c r="C185" s="266" t="s">
        <v>370</v>
      </c>
      <c r="D185" s="226"/>
      <c r="E185" s="231">
        <v>203.9</v>
      </c>
      <c r="F185" s="233"/>
      <c r="G185" s="233"/>
      <c r="H185" s="233"/>
      <c r="I185" s="233"/>
      <c r="J185" s="233"/>
      <c r="K185" s="233"/>
      <c r="L185" s="233"/>
      <c r="M185" s="233"/>
      <c r="N185" s="224"/>
      <c r="O185" s="224"/>
      <c r="P185" s="224"/>
      <c r="Q185" s="224"/>
      <c r="R185" s="224"/>
      <c r="S185" s="224"/>
      <c r="T185" s="225"/>
      <c r="U185" s="22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 t="s">
        <v>145</v>
      </c>
      <c r="AF185" s="214">
        <v>0</v>
      </c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ht="22.5" outlineLevel="1" x14ac:dyDescent="0.2">
      <c r="A186" s="215">
        <v>72</v>
      </c>
      <c r="B186" s="221" t="s">
        <v>371</v>
      </c>
      <c r="C186" s="265" t="s">
        <v>372</v>
      </c>
      <c r="D186" s="223" t="s">
        <v>176</v>
      </c>
      <c r="E186" s="230">
        <v>101.95</v>
      </c>
      <c r="F186" s="233">
        <f>H186+J186</f>
        <v>0</v>
      </c>
      <c r="G186" s="233">
        <f>ROUND(E186*F186,2)</f>
        <v>0</v>
      </c>
      <c r="H186" s="234"/>
      <c r="I186" s="233">
        <f>ROUND(E186*H186,2)</f>
        <v>0</v>
      </c>
      <c r="J186" s="234"/>
      <c r="K186" s="233">
        <f>ROUND(E186*J186,2)</f>
        <v>0</v>
      </c>
      <c r="L186" s="233">
        <v>21</v>
      </c>
      <c r="M186" s="233">
        <f>G186*(1+L186/100)</f>
        <v>0</v>
      </c>
      <c r="N186" s="224">
        <v>0</v>
      </c>
      <c r="O186" s="224">
        <f>ROUND(E186*N186,5)</f>
        <v>0</v>
      </c>
      <c r="P186" s="224">
        <v>0</v>
      </c>
      <c r="Q186" s="224">
        <f>ROUND(E186*P186,5)</f>
        <v>0</v>
      </c>
      <c r="R186" s="224"/>
      <c r="S186" s="224"/>
      <c r="T186" s="225">
        <v>1.6E-2</v>
      </c>
      <c r="U186" s="224">
        <f>ROUND(E186*T186,2)</f>
        <v>1.63</v>
      </c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 t="s">
        <v>143</v>
      </c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">
      <c r="A187" s="215"/>
      <c r="B187" s="221"/>
      <c r="C187" s="266" t="s">
        <v>253</v>
      </c>
      <c r="D187" s="226"/>
      <c r="E187" s="231">
        <v>101.95</v>
      </c>
      <c r="F187" s="233"/>
      <c r="G187" s="233"/>
      <c r="H187" s="233"/>
      <c r="I187" s="233"/>
      <c r="J187" s="233"/>
      <c r="K187" s="233"/>
      <c r="L187" s="233"/>
      <c r="M187" s="233"/>
      <c r="N187" s="224"/>
      <c r="O187" s="224"/>
      <c r="P187" s="224"/>
      <c r="Q187" s="224"/>
      <c r="R187" s="224"/>
      <c r="S187" s="224"/>
      <c r="T187" s="225"/>
      <c r="U187" s="22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 t="s">
        <v>145</v>
      </c>
      <c r="AF187" s="214">
        <v>0</v>
      </c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">
      <c r="A188" s="215">
        <v>73</v>
      </c>
      <c r="B188" s="221" t="s">
        <v>373</v>
      </c>
      <c r="C188" s="265" t="s">
        <v>374</v>
      </c>
      <c r="D188" s="223" t="s">
        <v>176</v>
      </c>
      <c r="E188" s="230">
        <v>101.95</v>
      </c>
      <c r="F188" s="233">
        <f>H188+J188</f>
        <v>0</v>
      </c>
      <c r="G188" s="233">
        <f>ROUND(E188*F188,2)</f>
        <v>0</v>
      </c>
      <c r="H188" s="234"/>
      <c r="I188" s="233">
        <f>ROUND(E188*H188,2)</f>
        <v>0</v>
      </c>
      <c r="J188" s="234"/>
      <c r="K188" s="233">
        <f>ROUND(E188*J188,2)</f>
        <v>0</v>
      </c>
      <c r="L188" s="233">
        <v>21</v>
      </c>
      <c r="M188" s="233">
        <f>G188*(1+L188/100)</f>
        <v>0</v>
      </c>
      <c r="N188" s="224">
        <v>0</v>
      </c>
      <c r="O188" s="224">
        <f>ROUND(E188*N188,5)</f>
        <v>0</v>
      </c>
      <c r="P188" s="224">
        <v>0</v>
      </c>
      <c r="Q188" s="224">
        <f>ROUND(E188*P188,5)</f>
        <v>0</v>
      </c>
      <c r="R188" s="224"/>
      <c r="S188" s="224"/>
      <c r="T188" s="225">
        <v>4.5999999999999999E-2</v>
      </c>
      <c r="U188" s="224">
        <f>ROUND(E188*T188,2)</f>
        <v>4.6900000000000004</v>
      </c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 t="s">
        <v>143</v>
      </c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">
      <c r="A189" s="215"/>
      <c r="B189" s="221"/>
      <c r="C189" s="266" t="s">
        <v>253</v>
      </c>
      <c r="D189" s="226"/>
      <c r="E189" s="231">
        <v>101.95</v>
      </c>
      <c r="F189" s="233"/>
      <c r="G189" s="233"/>
      <c r="H189" s="233"/>
      <c r="I189" s="233"/>
      <c r="J189" s="233"/>
      <c r="K189" s="233"/>
      <c r="L189" s="233"/>
      <c r="M189" s="233"/>
      <c r="N189" s="224"/>
      <c r="O189" s="224"/>
      <c r="P189" s="224"/>
      <c r="Q189" s="224"/>
      <c r="R189" s="224"/>
      <c r="S189" s="224"/>
      <c r="T189" s="225"/>
      <c r="U189" s="22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 t="s">
        <v>145</v>
      </c>
      <c r="AF189" s="214">
        <v>0</v>
      </c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ht="22.5" outlineLevel="1" x14ac:dyDescent="0.2">
      <c r="A190" s="215">
        <v>74</v>
      </c>
      <c r="B190" s="221" t="s">
        <v>375</v>
      </c>
      <c r="C190" s="265" t="s">
        <v>376</v>
      </c>
      <c r="D190" s="223" t="s">
        <v>176</v>
      </c>
      <c r="E190" s="230">
        <v>101.95</v>
      </c>
      <c r="F190" s="233">
        <f>H190+J190</f>
        <v>0</v>
      </c>
      <c r="G190" s="233">
        <f>ROUND(E190*F190,2)</f>
        <v>0</v>
      </c>
      <c r="H190" s="234"/>
      <c r="I190" s="233">
        <f>ROUND(E190*H190,2)</f>
        <v>0</v>
      </c>
      <c r="J190" s="234"/>
      <c r="K190" s="233">
        <f>ROUND(E190*J190,2)</f>
        <v>0</v>
      </c>
      <c r="L190" s="233">
        <v>21</v>
      </c>
      <c r="M190" s="233">
        <f>G190*(1+L190/100)</f>
        <v>0</v>
      </c>
      <c r="N190" s="224">
        <v>3.63E-3</v>
      </c>
      <c r="O190" s="224">
        <f>ROUND(E190*N190,5)</f>
        <v>0.37008000000000002</v>
      </c>
      <c r="P190" s="224">
        <v>0</v>
      </c>
      <c r="Q190" s="224">
        <f>ROUND(E190*P190,5)</f>
        <v>0</v>
      </c>
      <c r="R190" s="224"/>
      <c r="S190" s="224"/>
      <c r="T190" s="225">
        <v>0.38</v>
      </c>
      <c r="U190" s="224">
        <f>ROUND(E190*T190,2)</f>
        <v>38.74</v>
      </c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 t="s">
        <v>143</v>
      </c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">
      <c r="A191" s="215"/>
      <c r="B191" s="221"/>
      <c r="C191" s="266" t="s">
        <v>377</v>
      </c>
      <c r="D191" s="226"/>
      <c r="E191" s="231">
        <v>101.95</v>
      </c>
      <c r="F191" s="233"/>
      <c r="G191" s="233"/>
      <c r="H191" s="233"/>
      <c r="I191" s="233"/>
      <c r="J191" s="233"/>
      <c r="K191" s="233"/>
      <c r="L191" s="233"/>
      <c r="M191" s="233"/>
      <c r="N191" s="224"/>
      <c r="O191" s="224"/>
      <c r="P191" s="224"/>
      <c r="Q191" s="224"/>
      <c r="R191" s="224"/>
      <c r="S191" s="224"/>
      <c r="T191" s="225"/>
      <c r="U191" s="22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 t="s">
        <v>145</v>
      </c>
      <c r="AF191" s="214">
        <v>0</v>
      </c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ht="22.5" outlineLevel="1" x14ac:dyDescent="0.2">
      <c r="A192" s="215">
        <v>75</v>
      </c>
      <c r="B192" s="221" t="s">
        <v>378</v>
      </c>
      <c r="C192" s="265" t="s">
        <v>379</v>
      </c>
      <c r="D192" s="223" t="s">
        <v>154</v>
      </c>
      <c r="E192" s="230">
        <v>50.168999999999997</v>
      </c>
      <c r="F192" s="233">
        <f>H192+J192</f>
        <v>0</v>
      </c>
      <c r="G192" s="233">
        <f>ROUND(E192*F192,2)</f>
        <v>0</v>
      </c>
      <c r="H192" s="234"/>
      <c r="I192" s="233">
        <f>ROUND(E192*H192,2)</f>
        <v>0</v>
      </c>
      <c r="J192" s="234"/>
      <c r="K192" s="233">
        <f>ROUND(E192*J192,2)</f>
        <v>0</v>
      </c>
      <c r="L192" s="233">
        <v>21</v>
      </c>
      <c r="M192" s="233">
        <f>G192*(1+L192/100)</f>
        <v>0</v>
      </c>
      <c r="N192" s="224">
        <v>8.0000000000000007E-5</v>
      </c>
      <c r="O192" s="224">
        <f>ROUND(E192*N192,5)</f>
        <v>4.0099999999999997E-3</v>
      </c>
      <c r="P192" s="224">
        <v>0</v>
      </c>
      <c r="Q192" s="224">
        <f>ROUND(E192*P192,5)</f>
        <v>0</v>
      </c>
      <c r="R192" s="224"/>
      <c r="S192" s="224"/>
      <c r="T192" s="225">
        <v>0.13719999999999999</v>
      </c>
      <c r="U192" s="224">
        <f>ROUND(E192*T192,2)</f>
        <v>6.88</v>
      </c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 t="s">
        <v>143</v>
      </c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">
      <c r="A193" s="215"/>
      <c r="B193" s="221"/>
      <c r="C193" s="266" t="s">
        <v>380</v>
      </c>
      <c r="D193" s="226"/>
      <c r="E193" s="231">
        <v>8.41</v>
      </c>
      <c r="F193" s="233"/>
      <c r="G193" s="233"/>
      <c r="H193" s="233"/>
      <c r="I193" s="233"/>
      <c r="J193" s="233"/>
      <c r="K193" s="233"/>
      <c r="L193" s="233"/>
      <c r="M193" s="233"/>
      <c r="N193" s="224"/>
      <c r="O193" s="224"/>
      <c r="P193" s="224"/>
      <c r="Q193" s="224"/>
      <c r="R193" s="224"/>
      <c r="S193" s="224"/>
      <c r="T193" s="225"/>
      <c r="U193" s="22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 t="s">
        <v>145</v>
      </c>
      <c r="AF193" s="214">
        <v>0</v>
      </c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">
      <c r="A194" s="215"/>
      <c r="B194" s="221"/>
      <c r="C194" s="266" t="s">
        <v>381</v>
      </c>
      <c r="D194" s="226"/>
      <c r="E194" s="231">
        <v>22.175000000000001</v>
      </c>
      <c r="F194" s="233"/>
      <c r="G194" s="233"/>
      <c r="H194" s="233"/>
      <c r="I194" s="233"/>
      <c r="J194" s="233"/>
      <c r="K194" s="233"/>
      <c r="L194" s="233"/>
      <c r="M194" s="233"/>
      <c r="N194" s="224"/>
      <c r="O194" s="224"/>
      <c r="P194" s="224"/>
      <c r="Q194" s="224"/>
      <c r="R194" s="224"/>
      <c r="S194" s="224"/>
      <c r="T194" s="225"/>
      <c r="U194" s="22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 t="s">
        <v>145</v>
      </c>
      <c r="AF194" s="214">
        <v>0</v>
      </c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">
      <c r="A195" s="215"/>
      <c r="B195" s="221"/>
      <c r="C195" s="266" t="s">
        <v>382</v>
      </c>
      <c r="D195" s="226"/>
      <c r="E195" s="231">
        <v>3.32</v>
      </c>
      <c r="F195" s="233"/>
      <c r="G195" s="233"/>
      <c r="H195" s="233"/>
      <c r="I195" s="233"/>
      <c r="J195" s="233"/>
      <c r="K195" s="233"/>
      <c r="L195" s="233"/>
      <c r="M195" s="233"/>
      <c r="N195" s="224"/>
      <c r="O195" s="224"/>
      <c r="P195" s="224"/>
      <c r="Q195" s="224"/>
      <c r="R195" s="224"/>
      <c r="S195" s="224"/>
      <c r="T195" s="225"/>
      <c r="U195" s="22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 t="s">
        <v>145</v>
      </c>
      <c r="AF195" s="214">
        <v>0</v>
      </c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">
      <c r="A196" s="215"/>
      <c r="B196" s="221"/>
      <c r="C196" s="266" t="s">
        <v>383</v>
      </c>
      <c r="D196" s="226"/>
      <c r="E196" s="231">
        <v>10.914999999999999</v>
      </c>
      <c r="F196" s="233"/>
      <c r="G196" s="233"/>
      <c r="H196" s="233"/>
      <c r="I196" s="233"/>
      <c r="J196" s="233"/>
      <c r="K196" s="233"/>
      <c r="L196" s="233"/>
      <c r="M196" s="233"/>
      <c r="N196" s="224"/>
      <c r="O196" s="224"/>
      <c r="P196" s="224"/>
      <c r="Q196" s="224"/>
      <c r="R196" s="224"/>
      <c r="S196" s="224"/>
      <c r="T196" s="225"/>
      <c r="U196" s="22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 t="s">
        <v>145</v>
      </c>
      <c r="AF196" s="214">
        <v>0</v>
      </c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">
      <c r="A197" s="215"/>
      <c r="B197" s="221"/>
      <c r="C197" s="266" t="s">
        <v>384</v>
      </c>
      <c r="D197" s="226"/>
      <c r="E197" s="231">
        <v>1.5</v>
      </c>
      <c r="F197" s="233"/>
      <c r="G197" s="233"/>
      <c r="H197" s="233"/>
      <c r="I197" s="233"/>
      <c r="J197" s="233"/>
      <c r="K197" s="233"/>
      <c r="L197" s="233"/>
      <c r="M197" s="233"/>
      <c r="N197" s="224"/>
      <c r="O197" s="224"/>
      <c r="P197" s="224"/>
      <c r="Q197" s="224"/>
      <c r="R197" s="224"/>
      <c r="S197" s="224"/>
      <c r="T197" s="225"/>
      <c r="U197" s="22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 t="s">
        <v>145</v>
      </c>
      <c r="AF197" s="214">
        <v>0</v>
      </c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">
      <c r="A198" s="215"/>
      <c r="B198" s="221"/>
      <c r="C198" s="266" t="s">
        <v>385</v>
      </c>
      <c r="D198" s="226"/>
      <c r="E198" s="231">
        <v>3.8490000000000002</v>
      </c>
      <c r="F198" s="233"/>
      <c r="G198" s="233"/>
      <c r="H198" s="233"/>
      <c r="I198" s="233"/>
      <c r="J198" s="233"/>
      <c r="K198" s="233"/>
      <c r="L198" s="233"/>
      <c r="M198" s="233"/>
      <c r="N198" s="224"/>
      <c r="O198" s="224"/>
      <c r="P198" s="224"/>
      <c r="Q198" s="224"/>
      <c r="R198" s="224"/>
      <c r="S198" s="224"/>
      <c r="T198" s="225"/>
      <c r="U198" s="22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 t="s">
        <v>145</v>
      </c>
      <c r="AF198" s="214">
        <v>0</v>
      </c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">
      <c r="A199" s="215">
        <v>76</v>
      </c>
      <c r="B199" s="221" t="s">
        <v>386</v>
      </c>
      <c r="C199" s="265" t="s">
        <v>387</v>
      </c>
      <c r="D199" s="223" t="s">
        <v>0</v>
      </c>
      <c r="E199" s="230">
        <v>1063.1759</v>
      </c>
      <c r="F199" s="233">
        <f>H199+J199</f>
        <v>0</v>
      </c>
      <c r="G199" s="233">
        <f>ROUND(E199*F199,2)</f>
        <v>0</v>
      </c>
      <c r="H199" s="234"/>
      <c r="I199" s="233">
        <f>ROUND(E199*H199,2)</f>
        <v>0</v>
      </c>
      <c r="J199" s="234"/>
      <c r="K199" s="233">
        <f>ROUND(E199*J199,2)</f>
        <v>0</v>
      </c>
      <c r="L199" s="233">
        <v>21</v>
      </c>
      <c r="M199" s="233">
        <f>G199*(1+L199/100)</f>
        <v>0</v>
      </c>
      <c r="N199" s="224">
        <v>0</v>
      </c>
      <c r="O199" s="224">
        <f>ROUND(E199*N199,5)</f>
        <v>0</v>
      </c>
      <c r="P199" s="224">
        <v>0</v>
      </c>
      <c r="Q199" s="224">
        <f>ROUND(E199*P199,5)</f>
        <v>0</v>
      </c>
      <c r="R199" s="224"/>
      <c r="S199" s="224"/>
      <c r="T199" s="225">
        <v>0</v>
      </c>
      <c r="U199" s="224">
        <f>ROUND(E199*T199,2)</f>
        <v>0</v>
      </c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 t="s">
        <v>143</v>
      </c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x14ac:dyDescent="0.2">
      <c r="A200" s="216" t="s">
        <v>138</v>
      </c>
      <c r="B200" s="222" t="s">
        <v>101</v>
      </c>
      <c r="C200" s="267" t="s">
        <v>102</v>
      </c>
      <c r="D200" s="227"/>
      <c r="E200" s="232"/>
      <c r="F200" s="235"/>
      <c r="G200" s="235">
        <f>SUMIF(AE201:AE204,"&lt;&gt;NOR",G201:G204)</f>
        <v>0</v>
      </c>
      <c r="H200" s="235"/>
      <c r="I200" s="235">
        <f>SUM(I201:I204)</f>
        <v>0</v>
      </c>
      <c r="J200" s="235"/>
      <c r="K200" s="235">
        <f>SUM(K201:K204)</f>
        <v>0</v>
      </c>
      <c r="L200" s="235"/>
      <c r="M200" s="235">
        <f>SUM(M201:M204)</f>
        <v>0</v>
      </c>
      <c r="N200" s="228"/>
      <c r="O200" s="228">
        <f>SUM(O201:O204)</f>
        <v>7.3800000000000003E-3</v>
      </c>
      <c r="P200" s="228"/>
      <c r="Q200" s="228">
        <f>SUM(Q201:Q204)</f>
        <v>0</v>
      </c>
      <c r="R200" s="228"/>
      <c r="S200" s="228"/>
      <c r="T200" s="229"/>
      <c r="U200" s="228">
        <f>SUM(U201:U204)</f>
        <v>9.49</v>
      </c>
      <c r="AE200" t="s">
        <v>139</v>
      </c>
    </row>
    <row r="201" spans="1:60" outlineLevel="1" x14ac:dyDescent="0.2">
      <c r="A201" s="215">
        <v>77</v>
      </c>
      <c r="B201" s="221" t="s">
        <v>388</v>
      </c>
      <c r="C201" s="265" t="s">
        <v>389</v>
      </c>
      <c r="D201" s="223" t="s">
        <v>176</v>
      </c>
      <c r="E201" s="230">
        <v>20.484200000000001</v>
      </c>
      <c r="F201" s="233">
        <f>H201+J201</f>
        <v>0</v>
      </c>
      <c r="G201" s="233">
        <f>ROUND(E201*F201,2)</f>
        <v>0</v>
      </c>
      <c r="H201" s="234"/>
      <c r="I201" s="233">
        <f>ROUND(E201*H201,2)</f>
        <v>0</v>
      </c>
      <c r="J201" s="234"/>
      <c r="K201" s="233">
        <f>ROUND(E201*J201,2)</f>
        <v>0</v>
      </c>
      <c r="L201" s="233">
        <v>21</v>
      </c>
      <c r="M201" s="233">
        <f>G201*(1+L201/100)</f>
        <v>0</v>
      </c>
      <c r="N201" s="224">
        <v>8.0000000000000007E-5</v>
      </c>
      <c r="O201" s="224">
        <f>ROUND(E201*N201,5)</f>
        <v>1.64E-3</v>
      </c>
      <c r="P201" s="224">
        <v>0</v>
      </c>
      <c r="Q201" s="224">
        <f>ROUND(E201*P201,5)</f>
        <v>0</v>
      </c>
      <c r="R201" s="224"/>
      <c r="S201" s="224"/>
      <c r="T201" s="225">
        <v>0.156</v>
      </c>
      <c r="U201" s="224">
        <f>ROUND(E201*T201,2)</f>
        <v>3.2</v>
      </c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 t="s">
        <v>143</v>
      </c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">
      <c r="A202" s="215"/>
      <c r="B202" s="221"/>
      <c r="C202" s="266" t="s">
        <v>390</v>
      </c>
      <c r="D202" s="226"/>
      <c r="E202" s="231">
        <v>8.5250000000000004</v>
      </c>
      <c r="F202" s="233"/>
      <c r="G202" s="233"/>
      <c r="H202" s="233"/>
      <c r="I202" s="233"/>
      <c r="J202" s="233"/>
      <c r="K202" s="233"/>
      <c r="L202" s="233"/>
      <c r="M202" s="233"/>
      <c r="N202" s="224"/>
      <c r="O202" s="224"/>
      <c r="P202" s="224"/>
      <c r="Q202" s="224"/>
      <c r="R202" s="224"/>
      <c r="S202" s="224"/>
      <c r="T202" s="225"/>
      <c r="U202" s="22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 t="s">
        <v>145</v>
      </c>
      <c r="AF202" s="214">
        <v>0</v>
      </c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">
      <c r="A203" s="215"/>
      <c r="B203" s="221"/>
      <c r="C203" s="266" t="s">
        <v>391</v>
      </c>
      <c r="D203" s="226"/>
      <c r="E203" s="231">
        <v>11.959199999999999</v>
      </c>
      <c r="F203" s="233"/>
      <c r="G203" s="233"/>
      <c r="H203" s="233"/>
      <c r="I203" s="233"/>
      <c r="J203" s="233"/>
      <c r="K203" s="233"/>
      <c r="L203" s="233"/>
      <c r="M203" s="233"/>
      <c r="N203" s="224"/>
      <c r="O203" s="224"/>
      <c r="P203" s="224"/>
      <c r="Q203" s="224"/>
      <c r="R203" s="224"/>
      <c r="S203" s="224"/>
      <c r="T203" s="225"/>
      <c r="U203" s="22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 t="s">
        <v>145</v>
      </c>
      <c r="AF203" s="214">
        <v>0</v>
      </c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">
      <c r="A204" s="215">
        <v>78</v>
      </c>
      <c r="B204" s="221" t="s">
        <v>392</v>
      </c>
      <c r="C204" s="265" t="s">
        <v>393</v>
      </c>
      <c r="D204" s="223" t="s">
        <v>176</v>
      </c>
      <c r="E204" s="230">
        <v>20.484200000000001</v>
      </c>
      <c r="F204" s="233">
        <f>H204+J204</f>
        <v>0</v>
      </c>
      <c r="G204" s="233">
        <f>ROUND(E204*F204,2)</f>
        <v>0</v>
      </c>
      <c r="H204" s="234"/>
      <c r="I204" s="233">
        <f>ROUND(E204*H204,2)</f>
        <v>0</v>
      </c>
      <c r="J204" s="234"/>
      <c r="K204" s="233">
        <f>ROUND(E204*J204,2)</f>
        <v>0</v>
      </c>
      <c r="L204" s="233">
        <v>21</v>
      </c>
      <c r="M204" s="233">
        <f>G204*(1+L204/100)</f>
        <v>0</v>
      </c>
      <c r="N204" s="224">
        <v>2.7999999999999998E-4</v>
      </c>
      <c r="O204" s="224">
        <f>ROUND(E204*N204,5)</f>
        <v>5.7400000000000003E-3</v>
      </c>
      <c r="P204" s="224">
        <v>0</v>
      </c>
      <c r="Q204" s="224">
        <f>ROUND(E204*P204,5)</f>
        <v>0</v>
      </c>
      <c r="R204" s="224"/>
      <c r="S204" s="224"/>
      <c r="T204" s="225">
        <v>0.307</v>
      </c>
      <c r="U204" s="224">
        <f>ROUND(E204*T204,2)</f>
        <v>6.29</v>
      </c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 t="s">
        <v>143</v>
      </c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x14ac:dyDescent="0.2">
      <c r="A205" s="216" t="s">
        <v>138</v>
      </c>
      <c r="B205" s="222" t="s">
        <v>103</v>
      </c>
      <c r="C205" s="267" t="s">
        <v>104</v>
      </c>
      <c r="D205" s="227"/>
      <c r="E205" s="232"/>
      <c r="F205" s="235"/>
      <c r="G205" s="235">
        <f>SUMIF(AE206:AE211,"&lt;&gt;NOR",G206:G211)</f>
        <v>0</v>
      </c>
      <c r="H205" s="235"/>
      <c r="I205" s="235">
        <f>SUM(I206:I211)</f>
        <v>0</v>
      </c>
      <c r="J205" s="235"/>
      <c r="K205" s="235">
        <f>SUM(K206:K211)</f>
        <v>0</v>
      </c>
      <c r="L205" s="235"/>
      <c r="M205" s="235">
        <f>SUM(M206:M211)</f>
        <v>0</v>
      </c>
      <c r="N205" s="228"/>
      <c r="O205" s="228">
        <f>SUM(O206:O211)</f>
        <v>9.8229999999999998E-2</v>
      </c>
      <c r="P205" s="228"/>
      <c r="Q205" s="228">
        <f>SUM(Q206:Q211)</f>
        <v>0</v>
      </c>
      <c r="R205" s="228"/>
      <c r="S205" s="228"/>
      <c r="T205" s="229"/>
      <c r="U205" s="228">
        <f>SUM(U206:U211)</f>
        <v>36.67</v>
      </c>
      <c r="AE205" t="s">
        <v>139</v>
      </c>
    </row>
    <row r="206" spans="1:60" outlineLevel="1" x14ac:dyDescent="0.2">
      <c r="A206" s="215">
        <v>79</v>
      </c>
      <c r="B206" s="221" t="s">
        <v>394</v>
      </c>
      <c r="C206" s="265" t="s">
        <v>395</v>
      </c>
      <c r="D206" s="223" t="s">
        <v>176</v>
      </c>
      <c r="E206" s="230">
        <v>272.85719999999998</v>
      </c>
      <c r="F206" s="233">
        <f>H206+J206</f>
        <v>0</v>
      </c>
      <c r="G206" s="233">
        <f>ROUND(E206*F206,2)</f>
        <v>0</v>
      </c>
      <c r="H206" s="234"/>
      <c r="I206" s="233">
        <f>ROUND(E206*H206,2)</f>
        <v>0</v>
      </c>
      <c r="J206" s="234"/>
      <c r="K206" s="233">
        <f>ROUND(E206*J206,2)</f>
        <v>0</v>
      </c>
      <c r="L206" s="233">
        <v>21</v>
      </c>
      <c r="M206" s="233">
        <f>G206*(1+L206/100)</f>
        <v>0</v>
      </c>
      <c r="N206" s="224">
        <v>2.1000000000000001E-4</v>
      </c>
      <c r="O206" s="224">
        <f>ROUND(E206*N206,5)</f>
        <v>5.7299999999999997E-2</v>
      </c>
      <c r="P206" s="224">
        <v>0</v>
      </c>
      <c r="Q206" s="224">
        <f>ROUND(E206*P206,5)</f>
        <v>0</v>
      </c>
      <c r="R206" s="224"/>
      <c r="S206" s="224"/>
      <c r="T206" s="225">
        <v>0.10191</v>
      </c>
      <c r="U206" s="224">
        <f>ROUND(E206*T206,2)</f>
        <v>27.81</v>
      </c>
      <c r="V206" s="214"/>
      <c r="W206" s="214"/>
      <c r="X206" s="214"/>
      <c r="Y206" s="214"/>
      <c r="Z206" s="214"/>
      <c r="AA206" s="214"/>
      <c r="AB206" s="214"/>
      <c r="AC206" s="214"/>
      <c r="AD206" s="214"/>
      <c r="AE206" s="214" t="s">
        <v>143</v>
      </c>
      <c r="AF206" s="214"/>
      <c r="AG206" s="214"/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">
      <c r="A207" s="215"/>
      <c r="B207" s="221"/>
      <c r="C207" s="266" t="s">
        <v>396</v>
      </c>
      <c r="D207" s="226"/>
      <c r="E207" s="231">
        <v>114.7372</v>
      </c>
      <c r="F207" s="233"/>
      <c r="G207" s="233"/>
      <c r="H207" s="233"/>
      <c r="I207" s="233"/>
      <c r="J207" s="233"/>
      <c r="K207" s="233"/>
      <c r="L207" s="233"/>
      <c r="M207" s="233"/>
      <c r="N207" s="224"/>
      <c r="O207" s="224"/>
      <c r="P207" s="224"/>
      <c r="Q207" s="224"/>
      <c r="R207" s="224"/>
      <c r="S207" s="224"/>
      <c r="T207" s="225"/>
      <c r="U207" s="224"/>
      <c r="V207" s="214"/>
      <c r="W207" s="214"/>
      <c r="X207" s="214"/>
      <c r="Y207" s="214"/>
      <c r="Z207" s="214"/>
      <c r="AA207" s="214"/>
      <c r="AB207" s="214"/>
      <c r="AC207" s="214"/>
      <c r="AD207" s="214"/>
      <c r="AE207" s="214" t="s">
        <v>145</v>
      </c>
      <c r="AF207" s="214">
        <v>0</v>
      </c>
      <c r="AG207" s="214"/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">
      <c r="A208" s="215"/>
      <c r="B208" s="221"/>
      <c r="C208" s="266" t="s">
        <v>397</v>
      </c>
      <c r="D208" s="226"/>
      <c r="E208" s="231">
        <v>158.12</v>
      </c>
      <c r="F208" s="233"/>
      <c r="G208" s="233"/>
      <c r="H208" s="233"/>
      <c r="I208" s="233"/>
      <c r="J208" s="233"/>
      <c r="K208" s="233"/>
      <c r="L208" s="233"/>
      <c r="M208" s="233"/>
      <c r="N208" s="224"/>
      <c r="O208" s="224"/>
      <c r="P208" s="224"/>
      <c r="Q208" s="224"/>
      <c r="R208" s="224"/>
      <c r="S208" s="224"/>
      <c r="T208" s="225"/>
      <c r="U208" s="224"/>
      <c r="V208" s="214"/>
      <c r="W208" s="214"/>
      <c r="X208" s="214"/>
      <c r="Y208" s="214"/>
      <c r="Z208" s="214"/>
      <c r="AA208" s="214"/>
      <c r="AB208" s="214"/>
      <c r="AC208" s="214"/>
      <c r="AD208" s="214"/>
      <c r="AE208" s="214" t="s">
        <v>145</v>
      </c>
      <c r="AF208" s="214">
        <v>0</v>
      </c>
      <c r="AG208" s="214"/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">
      <c r="A209" s="215">
        <v>80</v>
      </c>
      <c r="B209" s="221" t="s">
        <v>398</v>
      </c>
      <c r="C209" s="265" t="s">
        <v>399</v>
      </c>
      <c r="D209" s="223" t="s">
        <v>176</v>
      </c>
      <c r="E209" s="230">
        <v>272.85719999999998</v>
      </c>
      <c r="F209" s="233">
        <f>H209+J209</f>
        <v>0</v>
      </c>
      <c r="G209" s="233">
        <f>ROUND(E209*F209,2)</f>
        <v>0</v>
      </c>
      <c r="H209" s="234"/>
      <c r="I209" s="233">
        <f>ROUND(E209*H209,2)</f>
        <v>0</v>
      </c>
      <c r="J209" s="234"/>
      <c r="K209" s="233">
        <f>ROUND(E209*J209,2)</f>
        <v>0</v>
      </c>
      <c r="L209" s="233">
        <v>21</v>
      </c>
      <c r="M209" s="233">
        <f>G209*(1+L209/100)</f>
        <v>0</v>
      </c>
      <c r="N209" s="224">
        <v>1.4999999999999999E-4</v>
      </c>
      <c r="O209" s="224">
        <f>ROUND(E209*N209,5)</f>
        <v>4.0930000000000001E-2</v>
      </c>
      <c r="P209" s="224">
        <v>0</v>
      </c>
      <c r="Q209" s="224">
        <f>ROUND(E209*P209,5)</f>
        <v>0</v>
      </c>
      <c r="R209" s="224"/>
      <c r="S209" s="224"/>
      <c r="T209" s="225">
        <v>3.2480000000000002E-2</v>
      </c>
      <c r="U209" s="224">
        <f>ROUND(E209*T209,2)</f>
        <v>8.86</v>
      </c>
      <c r="V209" s="214"/>
      <c r="W209" s="214"/>
      <c r="X209" s="214"/>
      <c r="Y209" s="214"/>
      <c r="Z209" s="214"/>
      <c r="AA209" s="214"/>
      <c r="AB209" s="214"/>
      <c r="AC209" s="214"/>
      <c r="AD209" s="214"/>
      <c r="AE209" s="214" t="s">
        <v>143</v>
      </c>
      <c r="AF209" s="214"/>
      <c r="AG209" s="214"/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">
      <c r="A210" s="215"/>
      <c r="B210" s="221"/>
      <c r="C210" s="266" t="s">
        <v>396</v>
      </c>
      <c r="D210" s="226"/>
      <c r="E210" s="231">
        <v>114.7372</v>
      </c>
      <c r="F210" s="233"/>
      <c r="G210" s="233"/>
      <c r="H210" s="233"/>
      <c r="I210" s="233"/>
      <c r="J210" s="233"/>
      <c r="K210" s="233"/>
      <c r="L210" s="233"/>
      <c r="M210" s="233"/>
      <c r="N210" s="224"/>
      <c r="O210" s="224"/>
      <c r="P210" s="224"/>
      <c r="Q210" s="224"/>
      <c r="R210" s="224"/>
      <c r="S210" s="224"/>
      <c r="T210" s="225"/>
      <c r="U210" s="224"/>
      <c r="V210" s="214"/>
      <c r="W210" s="214"/>
      <c r="X210" s="214"/>
      <c r="Y210" s="214"/>
      <c r="Z210" s="214"/>
      <c r="AA210" s="214"/>
      <c r="AB210" s="214"/>
      <c r="AC210" s="214"/>
      <c r="AD210" s="214"/>
      <c r="AE210" s="214" t="s">
        <v>145</v>
      </c>
      <c r="AF210" s="214">
        <v>0</v>
      </c>
      <c r="AG210" s="214"/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">
      <c r="A211" s="215"/>
      <c r="B211" s="221"/>
      <c r="C211" s="266" t="s">
        <v>397</v>
      </c>
      <c r="D211" s="226"/>
      <c r="E211" s="231">
        <v>158.12</v>
      </c>
      <c r="F211" s="233"/>
      <c r="G211" s="233"/>
      <c r="H211" s="233"/>
      <c r="I211" s="233"/>
      <c r="J211" s="233"/>
      <c r="K211" s="233"/>
      <c r="L211" s="233"/>
      <c r="M211" s="233"/>
      <c r="N211" s="224"/>
      <c r="O211" s="224"/>
      <c r="P211" s="224"/>
      <c r="Q211" s="224"/>
      <c r="R211" s="224"/>
      <c r="S211" s="224"/>
      <c r="T211" s="225"/>
      <c r="U211" s="224"/>
      <c r="V211" s="214"/>
      <c r="W211" s="214"/>
      <c r="X211" s="214"/>
      <c r="Y211" s="214"/>
      <c r="Z211" s="214"/>
      <c r="AA211" s="214"/>
      <c r="AB211" s="214"/>
      <c r="AC211" s="214"/>
      <c r="AD211" s="214"/>
      <c r="AE211" s="214" t="s">
        <v>145</v>
      </c>
      <c r="AF211" s="214">
        <v>0</v>
      </c>
      <c r="AG211" s="214"/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x14ac:dyDescent="0.2">
      <c r="A212" s="216" t="s">
        <v>138</v>
      </c>
      <c r="B212" s="222" t="s">
        <v>105</v>
      </c>
      <c r="C212" s="267" t="s">
        <v>106</v>
      </c>
      <c r="D212" s="227"/>
      <c r="E212" s="232"/>
      <c r="F212" s="235"/>
      <c r="G212" s="235">
        <f>SUMIF(AE213:AE217,"&lt;&gt;NOR",G213:G217)</f>
        <v>0</v>
      </c>
      <c r="H212" s="235"/>
      <c r="I212" s="235">
        <f>SUM(I213:I217)</f>
        <v>0</v>
      </c>
      <c r="J212" s="235"/>
      <c r="K212" s="235">
        <f>SUM(K213:K217)</f>
        <v>0</v>
      </c>
      <c r="L212" s="235"/>
      <c r="M212" s="235">
        <f>SUM(M213:M217)</f>
        <v>0</v>
      </c>
      <c r="N212" s="228"/>
      <c r="O212" s="228">
        <f>SUM(O213:O217)</f>
        <v>8.4930000000000005E-2</v>
      </c>
      <c r="P212" s="228"/>
      <c r="Q212" s="228">
        <f>SUM(Q213:Q217)</f>
        <v>0</v>
      </c>
      <c r="R212" s="228"/>
      <c r="S212" s="228"/>
      <c r="T212" s="229"/>
      <c r="U212" s="228">
        <f>SUM(U213:U217)</f>
        <v>6.67</v>
      </c>
      <c r="AE212" t="s">
        <v>139</v>
      </c>
    </row>
    <row r="213" spans="1:60" ht="22.5" outlineLevel="1" x14ac:dyDescent="0.2">
      <c r="A213" s="215">
        <v>81</v>
      </c>
      <c r="B213" s="221" t="s">
        <v>400</v>
      </c>
      <c r="C213" s="265" t="s">
        <v>401</v>
      </c>
      <c r="D213" s="223" t="s">
        <v>176</v>
      </c>
      <c r="E213" s="230">
        <v>22.232500000000002</v>
      </c>
      <c r="F213" s="233">
        <f>H213+J213</f>
        <v>0</v>
      </c>
      <c r="G213" s="233">
        <f>ROUND(E213*F213,2)</f>
        <v>0</v>
      </c>
      <c r="H213" s="234"/>
      <c r="I213" s="233">
        <f>ROUND(E213*H213,2)</f>
        <v>0</v>
      </c>
      <c r="J213" s="234"/>
      <c r="K213" s="233">
        <f>ROUND(E213*J213,2)</f>
        <v>0</v>
      </c>
      <c r="L213" s="233">
        <v>21</v>
      </c>
      <c r="M213" s="233">
        <f>G213*(1+L213/100)</f>
        <v>0</v>
      </c>
      <c r="N213" s="224">
        <v>3.82E-3</v>
      </c>
      <c r="O213" s="224">
        <f>ROUND(E213*N213,5)</f>
        <v>8.4930000000000005E-2</v>
      </c>
      <c r="P213" s="224">
        <v>0</v>
      </c>
      <c r="Q213" s="224">
        <f>ROUND(E213*P213,5)</f>
        <v>0</v>
      </c>
      <c r="R213" s="224"/>
      <c r="S213" s="224"/>
      <c r="T213" s="225">
        <v>0.3</v>
      </c>
      <c r="U213" s="224">
        <f>ROUND(E213*T213,2)</f>
        <v>6.67</v>
      </c>
      <c r="V213" s="214"/>
      <c r="W213" s="214"/>
      <c r="X213" s="214"/>
      <c r="Y213" s="214"/>
      <c r="Z213" s="214"/>
      <c r="AA213" s="214"/>
      <c r="AB213" s="214"/>
      <c r="AC213" s="214"/>
      <c r="AD213" s="214"/>
      <c r="AE213" s="214" t="s">
        <v>143</v>
      </c>
      <c r="AF213" s="214"/>
      <c r="AG213" s="214"/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">
      <c r="A214" s="215"/>
      <c r="B214" s="221"/>
      <c r="C214" s="266" t="s">
        <v>402</v>
      </c>
      <c r="D214" s="226"/>
      <c r="E214" s="231"/>
      <c r="F214" s="233"/>
      <c r="G214" s="233"/>
      <c r="H214" s="233"/>
      <c r="I214" s="233"/>
      <c r="J214" s="233"/>
      <c r="K214" s="233"/>
      <c r="L214" s="233"/>
      <c r="M214" s="233"/>
      <c r="N214" s="224"/>
      <c r="O214" s="224"/>
      <c r="P214" s="224"/>
      <c r="Q214" s="224"/>
      <c r="R214" s="224"/>
      <c r="S214" s="224"/>
      <c r="T214" s="225"/>
      <c r="U214" s="224"/>
      <c r="V214" s="214"/>
      <c r="W214" s="214"/>
      <c r="X214" s="214"/>
      <c r="Y214" s="214"/>
      <c r="Z214" s="214"/>
      <c r="AA214" s="214"/>
      <c r="AB214" s="214"/>
      <c r="AC214" s="214"/>
      <c r="AD214" s="214"/>
      <c r="AE214" s="214" t="s">
        <v>145</v>
      </c>
      <c r="AF214" s="214">
        <v>0</v>
      </c>
      <c r="AG214" s="214"/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">
      <c r="A215" s="215"/>
      <c r="B215" s="221"/>
      <c r="C215" s="266" t="s">
        <v>403</v>
      </c>
      <c r="D215" s="226"/>
      <c r="E215" s="231">
        <v>18.899999999999999</v>
      </c>
      <c r="F215" s="233"/>
      <c r="G215" s="233"/>
      <c r="H215" s="233"/>
      <c r="I215" s="233"/>
      <c r="J215" s="233"/>
      <c r="K215" s="233"/>
      <c r="L215" s="233"/>
      <c r="M215" s="233"/>
      <c r="N215" s="224"/>
      <c r="O215" s="224"/>
      <c r="P215" s="224"/>
      <c r="Q215" s="224"/>
      <c r="R215" s="224"/>
      <c r="S215" s="224"/>
      <c r="T215" s="225"/>
      <c r="U215" s="224"/>
      <c r="V215" s="214"/>
      <c r="W215" s="214"/>
      <c r="X215" s="214"/>
      <c r="Y215" s="214"/>
      <c r="Z215" s="214"/>
      <c r="AA215" s="214"/>
      <c r="AB215" s="214"/>
      <c r="AC215" s="214"/>
      <c r="AD215" s="214"/>
      <c r="AE215" s="214" t="s">
        <v>145</v>
      </c>
      <c r="AF215" s="214">
        <v>0</v>
      </c>
      <c r="AG215" s="214"/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ht="22.5" outlineLevel="1" x14ac:dyDescent="0.2">
      <c r="A216" s="215"/>
      <c r="B216" s="221"/>
      <c r="C216" s="266" t="s">
        <v>404</v>
      </c>
      <c r="D216" s="226"/>
      <c r="E216" s="231">
        <v>3.3325</v>
      </c>
      <c r="F216" s="233"/>
      <c r="G216" s="233"/>
      <c r="H216" s="233"/>
      <c r="I216" s="233"/>
      <c r="J216" s="233"/>
      <c r="K216" s="233"/>
      <c r="L216" s="233"/>
      <c r="M216" s="233"/>
      <c r="N216" s="224"/>
      <c r="O216" s="224"/>
      <c r="P216" s="224"/>
      <c r="Q216" s="224"/>
      <c r="R216" s="224"/>
      <c r="S216" s="224"/>
      <c r="T216" s="225"/>
      <c r="U216" s="224"/>
      <c r="V216" s="214"/>
      <c r="W216" s="214"/>
      <c r="X216" s="214"/>
      <c r="Y216" s="214"/>
      <c r="Z216" s="214"/>
      <c r="AA216" s="214"/>
      <c r="AB216" s="214"/>
      <c r="AC216" s="214"/>
      <c r="AD216" s="214"/>
      <c r="AE216" s="214" t="s">
        <v>145</v>
      </c>
      <c r="AF216" s="214">
        <v>0</v>
      </c>
      <c r="AG216" s="214"/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">
      <c r="A217" s="215">
        <v>82</v>
      </c>
      <c r="B217" s="221" t="s">
        <v>405</v>
      </c>
      <c r="C217" s="265" t="s">
        <v>406</v>
      </c>
      <c r="D217" s="223" t="s">
        <v>0</v>
      </c>
      <c r="E217" s="230">
        <v>1476.2380000000001</v>
      </c>
      <c r="F217" s="233">
        <f>H217+J217</f>
        <v>0</v>
      </c>
      <c r="G217" s="233">
        <f>ROUND(E217*F217,2)</f>
        <v>0</v>
      </c>
      <c r="H217" s="234"/>
      <c r="I217" s="233">
        <f>ROUND(E217*H217,2)</f>
        <v>0</v>
      </c>
      <c r="J217" s="234"/>
      <c r="K217" s="233">
        <f>ROUND(E217*J217,2)</f>
        <v>0</v>
      </c>
      <c r="L217" s="233">
        <v>21</v>
      </c>
      <c r="M217" s="233">
        <f>G217*(1+L217/100)</f>
        <v>0</v>
      </c>
      <c r="N217" s="224">
        <v>0</v>
      </c>
      <c r="O217" s="224">
        <f>ROUND(E217*N217,5)</f>
        <v>0</v>
      </c>
      <c r="P217" s="224">
        <v>0</v>
      </c>
      <c r="Q217" s="224">
        <f>ROUND(E217*P217,5)</f>
        <v>0</v>
      </c>
      <c r="R217" s="224"/>
      <c r="S217" s="224"/>
      <c r="T217" s="225">
        <v>0</v>
      </c>
      <c r="U217" s="224">
        <f>ROUND(E217*T217,2)</f>
        <v>0</v>
      </c>
      <c r="V217" s="214"/>
      <c r="W217" s="214"/>
      <c r="X217" s="214"/>
      <c r="Y217" s="214"/>
      <c r="Z217" s="214"/>
      <c r="AA217" s="214"/>
      <c r="AB217" s="214"/>
      <c r="AC217" s="214"/>
      <c r="AD217" s="214"/>
      <c r="AE217" s="214" t="s">
        <v>143</v>
      </c>
      <c r="AF217" s="214"/>
      <c r="AG217" s="214"/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x14ac:dyDescent="0.2">
      <c r="A218" s="216" t="s">
        <v>138</v>
      </c>
      <c r="B218" s="222" t="s">
        <v>107</v>
      </c>
      <c r="C218" s="267" t="s">
        <v>108</v>
      </c>
      <c r="D218" s="227"/>
      <c r="E218" s="232"/>
      <c r="F218" s="235"/>
      <c r="G218" s="235">
        <f>SUMIF(AE219:AE224,"&lt;&gt;NOR",G219:G224)</f>
        <v>0</v>
      </c>
      <c r="H218" s="235"/>
      <c r="I218" s="235">
        <f>SUM(I219:I224)</f>
        <v>0</v>
      </c>
      <c r="J218" s="235"/>
      <c r="K218" s="235">
        <f>SUM(K219:K224)</f>
        <v>0</v>
      </c>
      <c r="L218" s="235"/>
      <c r="M218" s="235">
        <f>SUM(M219:M224)</f>
        <v>0</v>
      </c>
      <c r="N218" s="228"/>
      <c r="O218" s="228">
        <f>SUM(O219:O224)</f>
        <v>0</v>
      </c>
      <c r="P218" s="228"/>
      <c r="Q218" s="228">
        <f>SUM(Q219:Q224)</f>
        <v>0</v>
      </c>
      <c r="R218" s="228"/>
      <c r="S218" s="228"/>
      <c r="T218" s="229"/>
      <c r="U218" s="228">
        <f>SUM(U219:U224)</f>
        <v>12.799999999999999</v>
      </c>
      <c r="AE218" t="s">
        <v>139</v>
      </c>
    </row>
    <row r="219" spans="1:60" ht="22.5" outlineLevel="1" x14ac:dyDescent="0.2">
      <c r="A219" s="215">
        <v>83</v>
      </c>
      <c r="B219" s="221" t="s">
        <v>407</v>
      </c>
      <c r="C219" s="265" t="s">
        <v>408</v>
      </c>
      <c r="D219" s="223" t="s">
        <v>169</v>
      </c>
      <c r="E219" s="230">
        <v>21.334779999999999</v>
      </c>
      <c r="F219" s="233">
        <f>H219+J219</f>
        <v>0</v>
      </c>
      <c r="G219" s="233">
        <f>ROUND(E219*F219,2)</f>
        <v>0</v>
      </c>
      <c r="H219" s="234"/>
      <c r="I219" s="233">
        <f>ROUND(E219*H219,2)</f>
        <v>0</v>
      </c>
      <c r="J219" s="234"/>
      <c r="K219" s="233">
        <f>ROUND(E219*J219,2)</f>
        <v>0</v>
      </c>
      <c r="L219" s="233">
        <v>21</v>
      </c>
      <c r="M219" s="233">
        <f>G219*(1+L219/100)</f>
        <v>0</v>
      </c>
      <c r="N219" s="224">
        <v>0</v>
      </c>
      <c r="O219" s="224">
        <f>ROUND(E219*N219,5)</f>
        <v>0</v>
      </c>
      <c r="P219" s="224">
        <v>0</v>
      </c>
      <c r="Q219" s="224">
        <f>ROUND(E219*P219,5)</f>
        <v>0</v>
      </c>
      <c r="R219" s="224"/>
      <c r="S219" s="224"/>
      <c r="T219" s="225">
        <v>0.11</v>
      </c>
      <c r="U219" s="224">
        <f>ROUND(E219*T219,2)</f>
        <v>2.35</v>
      </c>
      <c r="V219" s="214"/>
      <c r="W219" s="214"/>
      <c r="X219" s="214"/>
      <c r="Y219" s="214"/>
      <c r="Z219" s="214"/>
      <c r="AA219" s="214"/>
      <c r="AB219" s="214"/>
      <c r="AC219" s="214"/>
      <c r="AD219" s="214"/>
      <c r="AE219" s="214" t="s">
        <v>143</v>
      </c>
      <c r="AF219" s="214"/>
      <c r="AG219" s="214"/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">
      <c r="A220" s="215">
        <v>84</v>
      </c>
      <c r="B220" s="221" t="s">
        <v>409</v>
      </c>
      <c r="C220" s="265" t="s">
        <v>410</v>
      </c>
      <c r="D220" s="223" t="s">
        <v>169</v>
      </c>
      <c r="E220" s="230">
        <v>21.334779999999999</v>
      </c>
      <c r="F220" s="233">
        <f>H220+J220</f>
        <v>0</v>
      </c>
      <c r="G220" s="233">
        <f>ROUND(E220*F220,2)</f>
        <v>0</v>
      </c>
      <c r="H220" s="234"/>
      <c r="I220" s="233">
        <f>ROUND(E220*H220,2)</f>
        <v>0</v>
      </c>
      <c r="J220" s="234"/>
      <c r="K220" s="233">
        <f>ROUND(E220*J220,2)</f>
        <v>0</v>
      </c>
      <c r="L220" s="233">
        <v>21</v>
      </c>
      <c r="M220" s="233">
        <f>G220*(1+L220/100)</f>
        <v>0</v>
      </c>
      <c r="N220" s="224">
        <v>0</v>
      </c>
      <c r="O220" s="224">
        <f>ROUND(E220*N220,5)</f>
        <v>0</v>
      </c>
      <c r="P220" s="224">
        <v>0</v>
      </c>
      <c r="Q220" s="224">
        <f>ROUND(E220*P220,5)</f>
        <v>0</v>
      </c>
      <c r="R220" s="224"/>
      <c r="S220" s="224"/>
      <c r="T220" s="225">
        <v>0.49</v>
      </c>
      <c r="U220" s="224">
        <f>ROUND(E220*T220,2)</f>
        <v>10.45</v>
      </c>
      <c r="V220" s="214"/>
      <c r="W220" s="214"/>
      <c r="X220" s="214"/>
      <c r="Y220" s="214"/>
      <c r="Z220" s="214"/>
      <c r="AA220" s="214"/>
      <c r="AB220" s="214"/>
      <c r="AC220" s="214"/>
      <c r="AD220" s="214"/>
      <c r="AE220" s="214" t="s">
        <v>143</v>
      </c>
      <c r="AF220" s="214"/>
      <c r="AG220" s="214"/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">
      <c r="A221" s="215">
        <v>85</v>
      </c>
      <c r="B221" s="221" t="s">
        <v>411</v>
      </c>
      <c r="C221" s="265" t="s">
        <v>412</v>
      </c>
      <c r="D221" s="223" t="s">
        <v>169</v>
      </c>
      <c r="E221" s="230">
        <v>106.6739</v>
      </c>
      <c r="F221" s="233">
        <f>H221+J221</f>
        <v>0</v>
      </c>
      <c r="G221" s="233">
        <f>ROUND(E221*F221,2)</f>
        <v>0</v>
      </c>
      <c r="H221" s="234"/>
      <c r="I221" s="233">
        <f>ROUND(E221*H221,2)</f>
        <v>0</v>
      </c>
      <c r="J221" s="234"/>
      <c r="K221" s="233">
        <f>ROUND(E221*J221,2)</f>
        <v>0</v>
      </c>
      <c r="L221" s="233">
        <v>21</v>
      </c>
      <c r="M221" s="233">
        <f>G221*(1+L221/100)</f>
        <v>0</v>
      </c>
      <c r="N221" s="224">
        <v>0</v>
      </c>
      <c r="O221" s="224">
        <f>ROUND(E221*N221,5)</f>
        <v>0</v>
      </c>
      <c r="P221" s="224">
        <v>0</v>
      </c>
      <c r="Q221" s="224">
        <f>ROUND(E221*P221,5)</f>
        <v>0</v>
      </c>
      <c r="R221" s="224"/>
      <c r="S221" s="224"/>
      <c r="T221" s="225">
        <v>0</v>
      </c>
      <c r="U221" s="224">
        <f>ROUND(E221*T221,2)</f>
        <v>0</v>
      </c>
      <c r="V221" s="214"/>
      <c r="W221" s="214"/>
      <c r="X221" s="214"/>
      <c r="Y221" s="214"/>
      <c r="Z221" s="214"/>
      <c r="AA221" s="214"/>
      <c r="AB221" s="214"/>
      <c r="AC221" s="214"/>
      <c r="AD221" s="214"/>
      <c r="AE221" s="214" t="s">
        <v>143</v>
      </c>
      <c r="AF221" s="214"/>
      <c r="AG221" s="214"/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">
      <c r="A222" s="215"/>
      <c r="B222" s="221"/>
      <c r="C222" s="266" t="s">
        <v>413</v>
      </c>
      <c r="D222" s="226"/>
      <c r="E222" s="231">
        <v>106.6739</v>
      </c>
      <c r="F222" s="233"/>
      <c r="G222" s="233"/>
      <c r="H222" s="233"/>
      <c r="I222" s="233"/>
      <c r="J222" s="233"/>
      <c r="K222" s="233"/>
      <c r="L222" s="233"/>
      <c r="M222" s="233"/>
      <c r="N222" s="224"/>
      <c r="O222" s="224"/>
      <c r="P222" s="224"/>
      <c r="Q222" s="224"/>
      <c r="R222" s="224"/>
      <c r="S222" s="224"/>
      <c r="T222" s="225"/>
      <c r="U222" s="224"/>
      <c r="V222" s="214"/>
      <c r="W222" s="214"/>
      <c r="X222" s="214"/>
      <c r="Y222" s="214"/>
      <c r="Z222" s="214"/>
      <c r="AA222" s="214"/>
      <c r="AB222" s="214"/>
      <c r="AC222" s="214"/>
      <c r="AD222" s="214"/>
      <c r="AE222" s="214" t="s">
        <v>145</v>
      </c>
      <c r="AF222" s="214">
        <v>0</v>
      </c>
      <c r="AG222" s="214"/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ht="22.5" outlineLevel="1" x14ac:dyDescent="0.2">
      <c r="A223" s="215">
        <v>86</v>
      </c>
      <c r="B223" s="221" t="s">
        <v>414</v>
      </c>
      <c r="C223" s="265" t="s">
        <v>415</v>
      </c>
      <c r="D223" s="223" t="s">
        <v>169</v>
      </c>
      <c r="E223" s="230">
        <v>21.334779999999999</v>
      </c>
      <c r="F223" s="233">
        <f>H223+J223</f>
        <v>0</v>
      </c>
      <c r="G223" s="233">
        <f>ROUND(E223*F223,2)</f>
        <v>0</v>
      </c>
      <c r="H223" s="234"/>
      <c r="I223" s="233">
        <f>ROUND(E223*H223,2)</f>
        <v>0</v>
      </c>
      <c r="J223" s="234"/>
      <c r="K223" s="233">
        <f>ROUND(E223*J223,2)</f>
        <v>0</v>
      </c>
      <c r="L223" s="233">
        <v>21</v>
      </c>
      <c r="M223" s="233">
        <f>G223*(1+L223/100)</f>
        <v>0</v>
      </c>
      <c r="N223" s="224">
        <v>0</v>
      </c>
      <c r="O223" s="224">
        <f>ROUND(E223*N223,5)</f>
        <v>0</v>
      </c>
      <c r="P223" s="224">
        <v>0</v>
      </c>
      <c r="Q223" s="224">
        <f>ROUND(E223*P223,5)</f>
        <v>0</v>
      </c>
      <c r="R223" s="224"/>
      <c r="S223" s="224"/>
      <c r="T223" s="225">
        <v>0</v>
      </c>
      <c r="U223" s="224">
        <f>ROUND(E223*T223,2)</f>
        <v>0</v>
      </c>
      <c r="V223" s="214"/>
      <c r="W223" s="214"/>
      <c r="X223" s="214"/>
      <c r="Y223" s="214"/>
      <c r="Z223" s="214"/>
      <c r="AA223" s="214"/>
      <c r="AB223" s="214"/>
      <c r="AC223" s="214"/>
      <c r="AD223" s="214"/>
      <c r="AE223" s="214" t="s">
        <v>143</v>
      </c>
      <c r="AF223" s="214"/>
      <c r="AG223" s="214"/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 x14ac:dyDescent="0.2">
      <c r="A224" s="215"/>
      <c r="B224" s="221"/>
      <c r="C224" s="266" t="s">
        <v>416</v>
      </c>
      <c r="D224" s="226"/>
      <c r="E224" s="231">
        <v>21.334779999999999</v>
      </c>
      <c r="F224" s="233"/>
      <c r="G224" s="233"/>
      <c r="H224" s="233"/>
      <c r="I224" s="233"/>
      <c r="J224" s="233"/>
      <c r="K224" s="233"/>
      <c r="L224" s="233"/>
      <c r="M224" s="233"/>
      <c r="N224" s="224"/>
      <c r="O224" s="224"/>
      <c r="P224" s="224"/>
      <c r="Q224" s="224"/>
      <c r="R224" s="224"/>
      <c r="S224" s="224"/>
      <c r="T224" s="225"/>
      <c r="U224" s="224"/>
      <c r="V224" s="214"/>
      <c r="W224" s="214"/>
      <c r="X224" s="214"/>
      <c r="Y224" s="214"/>
      <c r="Z224" s="214"/>
      <c r="AA224" s="214"/>
      <c r="AB224" s="214"/>
      <c r="AC224" s="214"/>
      <c r="AD224" s="214"/>
      <c r="AE224" s="214" t="s">
        <v>145</v>
      </c>
      <c r="AF224" s="214">
        <v>0</v>
      </c>
      <c r="AG224" s="214"/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x14ac:dyDescent="0.2">
      <c r="A225" s="216" t="s">
        <v>138</v>
      </c>
      <c r="B225" s="222" t="s">
        <v>109</v>
      </c>
      <c r="C225" s="267" t="s">
        <v>110</v>
      </c>
      <c r="D225" s="227"/>
      <c r="E225" s="232"/>
      <c r="F225" s="235"/>
      <c r="G225" s="235">
        <f>SUMIF(AE226:AE236,"&lt;&gt;NOR",G226:G236)</f>
        <v>0</v>
      </c>
      <c r="H225" s="235"/>
      <c r="I225" s="235">
        <f>SUM(I226:I236)</f>
        <v>0</v>
      </c>
      <c r="J225" s="235"/>
      <c r="K225" s="235">
        <f>SUM(K226:K236)</f>
        <v>0</v>
      </c>
      <c r="L225" s="235"/>
      <c r="M225" s="235">
        <f>SUM(M226:M236)</f>
        <v>0</v>
      </c>
      <c r="N225" s="228"/>
      <c r="O225" s="228">
        <f>SUM(O226:O236)</f>
        <v>0</v>
      </c>
      <c r="P225" s="228"/>
      <c r="Q225" s="228">
        <f>SUM(Q226:Q236)</f>
        <v>0</v>
      </c>
      <c r="R225" s="228"/>
      <c r="S225" s="228"/>
      <c r="T225" s="229"/>
      <c r="U225" s="228">
        <f>SUM(U226:U236)</f>
        <v>28.73</v>
      </c>
      <c r="AE225" t="s">
        <v>139</v>
      </c>
    </row>
    <row r="226" spans="1:60" outlineLevel="1" x14ac:dyDescent="0.2">
      <c r="A226" s="215">
        <v>87</v>
      </c>
      <c r="B226" s="221" t="s">
        <v>417</v>
      </c>
      <c r="C226" s="265" t="s">
        <v>418</v>
      </c>
      <c r="D226" s="223" t="s">
        <v>142</v>
      </c>
      <c r="E226" s="230">
        <v>17</v>
      </c>
      <c r="F226" s="233">
        <f>H226+J226</f>
        <v>0</v>
      </c>
      <c r="G226" s="233">
        <f>ROUND(E226*F226,2)</f>
        <v>0</v>
      </c>
      <c r="H226" s="234"/>
      <c r="I226" s="233">
        <f>ROUND(E226*H226,2)</f>
        <v>0</v>
      </c>
      <c r="J226" s="234"/>
      <c r="K226" s="233">
        <f>ROUND(E226*J226,2)</f>
        <v>0</v>
      </c>
      <c r="L226" s="233">
        <v>21</v>
      </c>
      <c r="M226" s="233">
        <f>G226*(1+L226/100)</f>
        <v>0</v>
      </c>
      <c r="N226" s="224">
        <v>0</v>
      </c>
      <c r="O226" s="224">
        <f>ROUND(E226*N226,5)</f>
        <v>0</v>
      </c>
      <c r="P226" s="224">
        <v>0</v>
      </c>
      <c r="Q226" s="224">
        <f>ROUND(E226*P226,5)</f>
        <v>0</v>
      </c>
      <c r="R226" s="224"/>
      <c r="S226" s="224"/>
      <c r="T226" s="225">
        <v>0.27</v>
      </c>
      <c r="U226" s="224">
        <f>ROUND(E226*T226,2)</f>
        <v>4.59</v>
      </c>
      <c r="V226" s="214"/>
      <c r="W226" s="214"/>
      <c r="X226" s="214"/>
      <c r="Y226" s="214"/>
      <c r="Z226" s="214"/>
      <c r="AA226" s="214"/>
      <c r="AB226" s="214"/>
      <c r="AC226" s="214"/>
      <c r="AD226" s="214"/>
      <c r="AE226" s="214" t="s">
        <v>143</v>
      </c>
      <c r="AF226" s="214"/>
      <c r="AG226" s="214"/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">
      <c r="A227" s="215">
        <v>88</v>
      </c>
      <c r="B227" s="221" t="s">
        <v>419</v>
      </c>
      <c r="C227" s="265" t="s">
        <v>420</v>
      </c>
      <c r="D227" s="223" t="s">
        <v>142</v>
      </c>
      <c r="E227" s="230">
        <v>1</v>
      </c>
      <c r="F227" s="233">
        <f>H227+J227</f>
        <v>0</v>
      </c>
      <c r="G227" s="233">
        <f>ROUND(E227*F227,2)</f>
        <v>0</v>
      </c>
      <c r="H227" s="234"/>
      <c r="I227" s="233">
        <f>ROUND(E227*H227,2)</f>
        <v>0</v>
      </c>
      <c r="J227" s="234"/>
      <c r="K227" s="233">
        <f>ROUND(E227*J227,2)</f>
        <v>0</v>
      </c>
      <c r="L227" s="233">
        <v>21</v>
      </c>
      <c r="M227" s="233">
        <f>G227*(1+L227/100)</f>
        <v>0</v>
      </c>
      <c r="N227" s="224">
        <v>0</v>
      </c>
      <c r="O227" s="224">
        <f>ROUND(E227*N227,5)</f>
        <v>0</v>
      </c>
      <c r="P227" s="224">
        <v>0</v>
      </c>
      <c r="Q227" s="224">
        <f>ROUND(E227*P227,5)</f>
        <v>0</v>
      </c>
      <c r="R227" s="224"/>
      <c r="S227" s="224"/>
      <c r="T227" s="225">
        <v>9.5000000000000001E-2</v>
      </c>
      <c r="U227" s="224">
        <f>ROUND(E227*T227,2)</f>
        <v>0.1</v>
      </c>
      <c r="V227" s="214"/>
      <c r="W227" s="214"/>
      <c r="X227" s="214"/>
      <c r="Y227" s="214"/>
      <c r="Z227" s="214"/>
      <c r="AA227" s="214"/>
      <c r="AB227" s="214"/>
      <c r="AC227" s="214"/>
      <c r="AD227" s="214"/>
      <c r="AE227" s="214" t="s">
        <v>143</v>
      </c>
      <c r="AF227" s="214"/>
      <c r="AG227" s="214"/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">
      <c r="A228" s="215">
        <v>89</v>
      </c>
      <c r="B228" s="221" t="s">
        <v>421</v>
      </c>
      <c r="C228" s="265" t="s">
        <v>422</v>
      </c>
      <c r="D228" s="223" t="s">
        <v>142</v>
      </c>
      <c r="E228" s="230">
        <v>1</v>
      </c>
      <c r="F228" s="233">
        <f>H228+J228</f>
        <v>0</v>
      </c>
      <c r="G228" s="233">
        <f>ROUND(E228*F228,2)</f>
        <v>0</v>
      </c>
      <c r="H228" s="234"/>
      <c r="I228" s="233">
        <f>ROUND(E228*H228,2)</f>
        <v>0</v>
      </c>
      <c r="J228" s="234"/>
      <c r="K228" s="233">
        <f>ROUND(E228*J228,2)</f>
        <v>0</v>
      </c>
      <c r="L228" s="233">
        <v>21</v>
      </c>
      <c r="M228" s="233">
        <f>G228*(1+L228/100)</f>
        <v>0</v>
      </c>
      <c r="N228" s="224">
        <v>0</v>
      </c>
      <c r="O228" s="224">
        <f>ROUND(E228*N228,5)</f>
        <v>0</v>
      </c>
      <c r="P228" s="224">
        <v>0</v>
      </c>
      <c r="Q228" s="224">
        <f>ROUND(E228*P228,5)</f>
        <v>0</v>
      </c>
      <c r="R228" s="224"/>
      <c r="S228" s="224"/>
      <c r="T228" s="225">
        <v>9.5000000000000001E-2</v>
      </c>
      <c r="U228" s="224">
        <f>ROUND(E228*T228,2)</f>
        <v>0.1</v>
      </c>
      <c r="V228" s="214"/>
      <c r="W228" s="214"/>
      <c r="X228" s="214"/>
      <c r="Y228" s="214"/>
      <c r="Z228" s="214"/>
      <c r="AA228" s="214"/>
      <c r="AB228" s="214"/>
      <c r="AC228" s="214"/>
      <c r="AD228" s="214"/>
      <c r="AE228" s="214" t="s">
        <v>143</v>
      </c>
      <c r="AF228" s="214"/>
      <c r="AG228" s="214"/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">
      <c r="A229" s="215"/>
      <c r="B229" s="221"/>
      <c r="C229" s="266" t="s">
        <v>423</v>
      </c>
      <c r="D229" s="226"/>
      <c r="E229" s="231">
        <v>1</v>
      </c>
      <c r="F229" s="233"/>
      <c r="G229" s="233"/>
      <c r="H229" s="233"/>
      <c r="I229" s="233"/>
      <c r="J229" s="233"/>
      <c r="K229" s="233"/>
      <c r="L229" s="233"/>
      <c r="M229" s="233"/>
      <c r="N229" s="224"/>
      <c r="O229" s="224"/>
      <c r="P229" s="224"/>
      <c r="Q229" s="224"/>
      <c r="R229" s="224"/>
      <c r="S229" s="224"/>
      <c r="T229" s="225"/>
      <c r="U229" s="224"/>
      <c r="V229" s="214"/>
      <c r="W229" s="214"/>
      <c r="X229" s="214"/>
      <c r="Y229" s="214"/>
      <c r="Z229" s="214"/>
      <c r="AA229" s="214"/>
      <c r="AB229" s="214"/>
      <c r="AC229" s="214"/>
      <c r="AD229" s="214"/>
      <c r="AE229" s="214" t="s">
        <v>145</v>
      </c>
      <c r="AF229" s="214">
        <v>0</v>
      </c>
      <c r="AG229" s="214"/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">
      <c r="A230" s="215">
        <v>90</v>
      </c>
      <c r="B230" s="221" t="s">
        <v>424</v>
      </c>
      <c r="C230" s="265" t="s">
        <v>425</v>
      </c>
      <c r="D230" s="223" t="s">
        <v>142</v>
      </c>
      <c r="E230" s="230">
        <v>19</v>
      </c>
      <c r="F230" s="233">
        <f>H230+J230</f>
        <v>0</v>
      </c>
      <c r="G230" s="233">
        <f>ROUND(E230*F230,2)</f>
        <v>0</v>
      </c>
      <c r="H230" s="234"/>
      <c r="I230" s="233">
        <f>ROUND(E230*H230,2)</f>
        <v>0</v>
      </c>
      <c r="J230" s="234"/>
      <c r="K230" s="233">
        <f>ROUND(E230*J230,2)</f>
        <v>0</v>
      </c>
      <c r="L230" s="233">
        <v>21</v>
      </c>
      <c r="M230" s="233">
        <f>G230*(1+L230/100)</f>
        <v>0</v>
      </c>
      <c r="N230" s="224">
        <v>0</v>
      </c>
      <c r="O230" s="224">
        <f>ROUND(E230*N230,5)</f>
        <v>0</v>
      </c>
      <c r="P230" s="224">
        <v>0</v>
      </c>
      <c r="Q230" s="224">
        <f>ROUND(E230*P230,5)</f>
        <v>0</v>
      </c>
      <c r="R230" s="224"/>
      <c r="S230" s="224"/>
      <c r="T230" s="225">
        <v>0.42</v>
      </c>
      <c r="U230" s="224">
        <f>ROUND(E230*T230,2)</f>
        <v>7.98</v>
      </c>
      <c r="V230" s="214"/>
      <c r="W230" s="214"/>
      <c r="X230" s="214"/>
      <c r="Y230" s="214"/>
      <c r="Z230" s="214"/>
      <c r="AA230" s="214"/>
      <c r="AB230" s="214"/>
      <c r="AC230" s="214"/>
      <c r="AD230" s="214"/>
      <c r="AE230" s="214" t="s">
        <v>143</v>
      </c>
      <c r="AF230" s="214"/>
      <c r="AG230" s="214"/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ht="22.5" outlineLevel="1" x14ac:dyDescent="0.2">
      <c r="A231" s="215"/>
      <c r="B231" s="221"/>
      <c r="C231" s="266" t="s">
        <v>426</v>
      </c>
      <c r="D231" s="226"/>
      <c r="E231" s="231">
        <v>10</v>
      </c>
      <c r="F231" s="233"/>
      <c r="G231" s="233"/>
      <c r="H231" s="233"/>
      <c r="I231" s="233"/>
      <c r="J231" s="233"/>
      <c r="K231" s="233"/>
      <c r="L231" s="233"/>
      <c r="M231" s="233"/>
      <c r="N231" s="224"/>
      <c r="O231" s="224"/>
      <c r="P231" s="224"/>
      <c r="Q231" s="224"/>
      <c r="R231" s="224"/>
      <c r="S231" s="224"/>
      <c r="T231" s="225"/>
      <c r="U231" s="224"/>
      <c r="V231" s="214"/>
      <c r="W231" s="214"/>
      <c r="X231" s="214"/>
      <c r="Y231" s="214"/>
      <c r="Z231" s="214"/>
      <c r="AA231" s="214"/>
      <c r="AB231" s="214"/>
      <c r="AC231" s="214"/>
      <c r="AD231" s="214"/>
      <c r="AE231" s="214" t="s">
        <v>145</v>
      </c>
      <c r="AF231" s="214">
        <v>0</v>
      </c>
      <c r="AG231" s="214"/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">
      <c r="A232" s="215"/>
      <c r="B232" s="221"/>
      <c r="C232" s="266" t="s">
        <v>427</v>
      </c>
      <c r="D232" s="226"/>
      <c r="E232" s="231">
        <v>9</v>
      </c>
      <c r="F232" s="233"/>
      <c r="G232" s="233"/>
      <c r="H232" s="233"/>
      <c r="I232" s="233"/>
      <c r="J232" s="233"/>
      <c r="K232" s="233"/>
      <c r="L232" s="233"/>
      <c r="M232" s="233"/>
      <c r="N232" s="224"/>
      <c r="O232" s="224"/>
      <c r="P232" s="224"/>
      <c r="Q232" s="224"/>
      <c r="R232" s="224"/>
      <c r="S232" s="224"/>
      <c r="T232" s="225"/>
      <c r="U232" s="224"/>
      <c r="V232" s="214"/>
      <c r="W232" s="214"/>
      <c r="X232" s="214"/>
      <c r="Y232" s="214"/>
      <c r="Z232" s="214"/>
      <c r="AA232" s="214"/>
      <c r="AB232" s="214"/>
      <c r="AC232" s="214"/>
      <c r="AD232" s="214"/>
      <c r="AE232" s="214" t="s">
        <v>145</v>
      </c>
      <c r="AF232" s="214">
        <v>0</v>
      </c>
      <c r="AG232" s="214"/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">
      <c r="A233" s="215">
        <v>91</v>
      </c>
      <c r="B233" s="221" t="s">
        <v>428</v>
      </c>
      <c r="C233" s="265" t="s">
        <v>429</v>
      </c>
      <c r="D233" s="223" t="s">
        <v>142</v>
      </c>
      <c r="E233" s="230">
        <v>19</v>
      </c>
      <c r="F233" s="233">
        <f>H233+J233</f>
        <v>0</v>
      </c>
      <c r="G233" s="233">
        <f>ROUND(E233*F233,2)</f>
        <v>0</v>
      </c>
      <c r="H233" s="234"/>
      <c r="I233" s="233">
        <f>ROUND(E233*H233,2)</f>
        <v>0</v>
      </c>
      <c r="J233" s="234"/>
      <c r="K233" s="233">
        <f>ROUND(E233*J233,2)</f>
        <v>0</v>
      </c>
      <c r="L233" s="233">
        <v>21</v>
      </c>
      <c r="M233" s="233">
        <f>G233*(1+L233/100)</f>
        <v>0</v>
      </c>
      <c r="N233" s="224">
        <v>0</v>
      </c>
      <c r="O233" s="224">
        <f>ROUND(E233*N233,5)</f>
        <v>0</v>
      </c>
      <c r="P233" s="224">
        <v>0</v>
      </c>
      <c r="Q233" s="224">
        <f>ROUND(E233*P233,5)</f>
        <v>0</v>
      </c>
      <c r="R233" s="224"/>
      <c r="S233" s="224"/>
      <c r="T233" s="225">
        <v>0.42</v>
      </c>
      <c r="U233" s="224">
        <f>ROUND(E233*T233,2)</f>
        <v>7.98</v>
      </c>
      <c r="V233" s="214"/>
      <c r="W233" s="214"/>
      <c r="X233" s="214"/>
      <c r="Y233" s="214"/>
      <c r="Z233" s="214"/>
      <c r="AA233" s="214"/>
      <c r="AB233" s="214"/>
      <c r="AC233" s="214"/>
      <c r="AD233" s="214"/>
      <c r="AE233" s="214" t="s">
        <v>143</v>
      </c>
      <c r="AF233" s="214"/>
      <c r="AG233" s="214"/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">
      <c r="A234" s="215">
        <v>92</v>
      </c>
      <c r="B234" s="221" t="s">
        <v>430</v>
      </c>
      <c r="C234" s="265" t="s">
        <v>431</v>
      </c>
      <c r="D234" s="223" t="s">
        <v>142</v>
      </c>
      <c r="E234" s="230">
        <v>19</v>
      </c>
      <c r="F234" s="233">
        <f>H234+J234</f>
        <v>0</v>
      </c>
      <c r="G234" s="233">
        <f>ROUND(E234*F234,2)</f>
        <v>0</v>
      </c>
      <c r="H234" s="234"/>
      <c r="I234" s="233">
        <f>ROUND(E234*H234,2)</f>
        <v>0</v>
      </c>
      <c r="J234" s="234"/>
      <c r="K234" s="233">
        <f>ROUND(E234*J234,2)</f>
        <v>0</v>
      </c>
      <c r="L234" s="233">
        <v>21</v>
      </c>
      <c r="M234" s="233">
        <f>G234*(1+L234/100)</f>
        <v>0</v>
      </c>
      <c r="N234" s="224">
        <v>0</v>
      </c>
      <c r="O234" s="224">
        <f>ROUND(E234*N234,5)</f>
        <v>0</v>
      </c>
      <c r="P234" s="224">
        <v>0</v>
      </c>
      <c r="Q234" s="224">
        <f>ROUND(E234*P234,5)</f>
        <v>0</v>
      </c>
      <c r="R234" s="224"/>
      <c r="S234" s="224"/>
      <c r="T234" s="225">
        <v>0.42</v>
      </c>
      <c r="U234" s="224">
        <f>ROUND(E234*T234,2)</f>
        <v>7.98</v>
      </c>
      <c r="V234" s="214"/>
      <c r="W234" s="214"/>
      <c r="X234" s="214"/>
      <c r="Y234" s="214"/>
      <c r="Z234" s="214"/>
      <c r="AA234" s="214"/>
      <c r="AB234" s="214"/>
      <c r="AC234" s="214"/>
      <c r="AD234" s="214"/>
      <c r="AE234" s="214" t="s">
        <v>143</v>
      </c>
      <c r="AF234" s="214"/>
      <c r="AG234" s="214"/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">
      <c r="A235" s="215">
        <v>93</v>
      </c>
      <c r="B235" s="221" t="s">
        <v>432</v>
      </c>
      <c r="C235" s="265" t="s">
        <v>433</v>
      </c>
      <c r="D235" s="223" t="s">
        <v>142</v>
      </c>
      <c r="E235" s="230">
        <v>1</v>
      </c>
      <c r="F235" s="233">
        <f>H235+J235</f>
        <v>0</v>
      </c>
      <c r="G235" s="233">
        <f>ROUND(E235*F235,2)</f>
        <v>0</v>
      </c>
      <c r="H235" s="234"/>
      <c r="I235" s="233">
        <f>ROUND(E235*H235,2)</f>
        <v>0</v>
      </c>
      <c r="J235" s="234"/>
      <c r="K235" s="233">
        <f>ROUND(E235*J235,2)</f>
        <v>0</v>
      </c>
      <c r="L235" s="233">
        <v>21</v>
      </c>
      <c r="M235" s="233">
        <f>G235*(1+L235/100)</f>
        <v>0</v>
      </c>
      <c r="N235" s="224">
        <v>0</v>
      </c>
      <c r="O235" s="224">
        <f>ROUND(E235*N235,5)</f>
        <v>0</v>
      </c>
      <c r="P235" s="224">
        <v>0</v>
      </c>
      <c r="Q235" s="224">
        <f>ROUND(E235*P235,5)</f>
        <v>0</v>
      </c>
      <c r="R235" s="224"/>
      <c r="S235" s="224"/>
      <c r="T235" s="225">
        <v>0</v>
      </c>
      <c r="U235" s="224">
        <f>ROUND(E235*T235,2)</f>
        <v>0</v>
      </c>
      <c r="V235" s="214"/>
      <c r="W235" s="214"/>
      <c r="X235" s="214"/>
      <c r="Y235" s="214"/>
      <c r="Z235" s="214"/>
      <c r="AA235" s="214"/>
      <c r="AB235" s="214"/>
      <c r="AC235" s="214"/>
      <c r="AD235" s="214"/>
      <c r="AE235" s="214" t="s">
        <v>329</v>
      </c>
      <c r="AF235" s="214"/>
      <c r="AG235" s="214"/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">
      <c r="A236" s="215">
        <v>94</v>
      </c>
      <c r="B236" s="221" t="s">
        <v>434</v>
      </c>
      <c r="C236" s="265" t="s">
        <v>435</v>
      </c>
      <c r="D236" s="223" t="s">
        <v>142</v>
      </c>
      <c r="E236" s="230">
        <v>1</v>
      </c>
      <c r="F236" s="233">
        <f>H236+J236</f>
        <v>0</v>
      </c>
      <c r="G236" s="233">
        <f>ROUND(E236*F236,2)</f>
        <v>0</v>
      </c>
      <c r="H236" s="234"/>
      <c r="I236" s="233">
        <f>ROUND(E236*H236,2)</f>
        <v>0</v>
      </c>
      <c r="J236" s="234"/>
      <c r="K236" s="233">
        <f>ROUND(E236*J236,2)</f>
        <v>0</v>
      </c>
      <c r="L236" s="233">
        <v>21</v>
      </c>
      <c r="M236" s="233">
        <f>G236*(1+L236/100)</f>
        <v>0</v>
      </c>
      <c r="N236" s="224">
        <v>0</v>
      </c>
      <c r="O236" s="224">
        <f>ROUND(E236*N236,5)</f>
        <v>0</v>
      </c>
      <c r="P236" s="224">
        <v>0</v>
      </c>
      <c r="Q236" s="224">
        <f>ROUND(E236*P236,5)</f>
        <v>0</v>
      </c>
      <c r="R236" s="224"/>
      <c r="S236" s="224"/>
      <c r="T236" s="225">
        <v>0</v>
      </c>
      <c r="U236" s="224">
        <f>ROUND(E236*T236,2)</f>
        <v>0</v>
      </c>
      <c r="V236" s="214"/>
      <c r="W236" s="214"/>
      <c r="X236" s="214"/>
      <c r="Y236" s="214"/>
      <c r="Z236" s="214"/>
      <c r="AA236" s="214"/>
      <c r="AB236" s="214"/>
      <c r="AC236" s="214"/>
      <c r="AD236" s="214"/>
      <c r="AE236" s="214" t="s">
        <v>329</v>
      </c>
      <c r="AF236" s="214"/>
      <c r="AG236" s="214"/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x14ac:dyDescent="0.2">
      <c r="A237" s="216" t="s">
        <v>138</v>
      </c>
      <c r="B237" s="222" t="s">
        <v>111</v>
      </c>
      <c r="C237" s="267" t="s">
        <v>26</v>
      </c>
      <c r="D237" s="227"/>
      <c r="E237" s="232"/>
      <c r="F237" s="235"/>
      <c r="G237" s="235">
        <f>SUMIF(AE238:AE264,"&lt;&gt;NOR",G238:G264)</f>
        <v>0</v>
      </c>
      <c r="H237" s="235"/>
      <c r="I237" s="235">
        <f>SUM(I238:I264)</f>
        <v>0</v>
      </c>
      <c r="J237" s="235"/>
      <c r="K237" s="235">
        <f>SUM(K238:K264)</f>
        <v>0</v>
      </c>
      <c r="L237" s="235"/>
      <c r="M237" s="235">
        <f>SUM(M238:M264)</f>
        <v>0</v>
      </c>
      <c r="N237" s="228"/>
      <c r="O237" s="228">
        <f>SUM(O238:O264)</f>
        <v>0</v>
      </c>
      <c r="P237" s="228"/>
      <c r="Q237" s="228">
        <f>SUM(Q238:Q264)</f>
        <v>0</v>
      </c>
      <c r="R237" s="228"/>
      <c r="S237" s="228"/>
      <c r="T237" s="229"/>
      <c r="U237" s="228">
        <f>SUM(U238:U264)</f>
        <v>0</v>
      </c>
      <c r="AE237" t="s">
        <v>139</v>
      </c>
    </row>
    <row r="238" spans="1:60" outlineLevel="1" x14ac:dyDescent="0.2">
      <c r="A238" s="215">
        <v>95</v>
      </c>
      <c r="B238" s="221" t="s">
        <v>436</v>
      </c>
      <c r="C238" s="265" t="s">
        <v>437</v>
      </c>
      <c r="D238" s="223" t="s">
        <v>438</v>
      </c>
      <c r="E238" s="230">
        <v>1</v>
      </c>
      <c r="F238" s="233">
        <f>H238+J238</f>
        <v>0</v>
      </c>
      <c r="G238" s="233">
        <f>ROUND(E238*F238,2)</f>
        <v>0</v>
      </c>
      <c r="H238" s="234"/>
      <c r="I238" s="233">
        <f>ROUND(E238*H238,2)</f>
        <v>0</v>
      </c>
      <c r="J238" s="234"/>
      <c r="K238" s="233">
        <f>ROUND(E238*J238,2)</f>
        <v>0</v>
      </c>
      <c r="L238" s="233">
        <v>21</v>
      </c>
      <c r="M238" s="233">
        <f>G238*(1+L238/100)</f>
        <v>0</v>
      </c>
      <c r="N238" s="224">
        <v>0</v>
      </c>
      <c r="O238" s="224">
        <f>ROUND(E238*N238,5)</f>
        <v>0</v>
      </c>
      <c r="P238" s="224">
        <v>0</v>
      </c>
      <c r="Q238" s="224">
        <f>ROUND(E238*P238,5)</f>
        <v>0</v>
      </c>
      <c r="R238" s="224"/>
      <c r="S238" s="224"/>
      <c r="T238" s="225">
        <v>0</v>
      </c>
      <c r="U238" s="224">
        <f>ROUND(E238*T238,2)</f>
        <v>0</v>
      </c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 t="s">
        <v>143</v>
      </c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">
      <c r="A239" s="215">
        <v>96</v>
      </c>
      <c r="B239" s="221" t="s">
        <v>439</v>
      </c>
      <c r="C239" s="265" t="s">
        <v>440</v>
      </c>
      <c r="D239" s="223" t="s">
        <v>438</v>
      </c>
      <c r="E239" s="230">
        <v>1</v>
      </c>
      <c r="F239" s="233">
        <f>H239+J239</f>
        <v>0</v>
      </c>
      <c r="G239" s="233">
        <f>ROUND(E239*F239,2)</f>
        <v>0</v>
      </c>
      <c r="H239" s="234"/>
      <c r="I239" s="233">
        <f>ROUND(E239*H239,2)</f>
        <v>0</v>
      </c>
      <c r="J239" s="234"/>
      <c r="K239" s="233">
        <f>ROUND(E239*J239,2)</f>
        <v>0</v>
      </c>
      <c r="L239" s="233">
        <v>21</v>
      </c>
      <c r="M239" s="233">
        <f>G239*(1+L239/100)</f>
        <v>0</v>
      </c>
      <c r="N239" s="224">
        <v>0</v>
      </c>
      <c r="O239" s="224">
        <f>ROUND(E239*N239,5)</f>
        <v>0</v>
      </c>
      <c r="P239" s="224">
        <v>0</v>
      </c>
      <c r="Q239" s="224">
        <f>ROUND(E239*P239,5)</f>
        <v>0</v>
      </c>
      <c r="R239" s="224"/>
      <c r="S239" s="224"/>
      <c r="T239" s="225">
        <v>0</v>
      </c>
      <c r="U239" s="224">
        <f>ROUND(E239*T239,2)</f>
        <v>0</v>
      </c>
      <c r="V239" s="214"/>
      <c r="W239" s="214"/>
      <c r="X239" s="214"/>
      <c r="Y239" s="214"/>
      <c r="Z239" s="214"/>
      <c r="AA239" s="214"/>
      <c r="AB239" s="214"/>
      <c r="AC239" s="214"/>
      <c r="AD239" s="214"/>
      <c r="AE239" s="214" t="s">
        <v>143</v>
      </c>
      <c r="AF239" s="214"/>
      <c r="AG239" s="214"/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">
      <c r="A240" s="215">
        <v>97</v>
      </c>
      <c r="B240" s="221" t="s">
        <v>441</v>
      </c>
      <c r="C240" s="265" t="s">
        <v>442</v>
      </c>
      <c r="D240" s="223" t="s">
        <v>438</v>
      </c>
      <c r="E240" s="230">
        <v>1</v>
      </c>
      <c r="F240" s="233">
        <f>H240+J240</f>
        <v>0</v>
      </c>
      <c r="G240" s="233">
        <f>ROUND(E240*F240,2)</f>
        <v>0</v>
      </c>
      <c r="H240" s="234"/>
      <c r="I240" s="233">
        <f>ROUND(E240*H240,2)</f>
        <v>0</v>
      </c>
      <c r="J240" s="234"/>
      <c r="K240" s="233">
        <f>ROUND(E240*J240,2)</f>
        <v>0</v>
      </c>
      <c r="L240" s="233">
        <v>21</v>
      </c>
      <c r="M240" s="233">
        <f>G240*(1+L240/100)</f>
        <v>0</v>
      </c>
      <c r="N240" s="224">
        <v>0</v>
      </c>
      <c r="O240" s="224">
        <f>ROUND(E240*N240,5)</f>
        <v>0</v>
      </c>
      <c r="P240" s="224">
        <v>0</v>
      </c>
      <c r="Q240" s="224">
        <f>ROUND(E240*P240,5)</f>
        <v>0</v>
      </c>
      <c r="R240" s="224"/>
      <c r="S240" s="224"/>
      <c r="T240" s="225">
        <v>0</v>
      </c>
      <c r="U240" s="224">
        <f>ROUND(E240*T240,2)</f>
        <v>0</v>
      </c>
      <c r="V240" s="214"/>
      <c r="W240" s="214"/>
      <c r="X240" s="214"/>
      <c r="Y240" s="214"/>
      <c r="Z240" s="214"/>
      <c r="AA240" s="214"/>
      <c r="AB240" s="214"/>
      <c r="AC240" s="214"/>
      <c r="AD240" s="214"/>
      <c r="AE240" s="214" t="s">
        <v>143</v>
      </c>
      <c r="AF240" s="214"/>
      <c r="AG240" s="214"/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ht="22.5" outlineLevel="1" x14ac:dyDescent="0.2">
      <c r="A241" s="215">
        <v>98</v>
      </c>
      <c r="B241" s="221" t="s">
        <v>443</v>
      </c>
      <c r="C241" s="265" t="s">
        <v>444</v>
      </c>
      <c r="D241" s="223" t="s">
        <v>438</v>
      </c>
      <c r="E241" s="230">
        <v>1</v>
      </c>
      <c r="F241" s="233">
        <f>H241+J241</f>
        <v>0</v>
      </c>
      <c r="G241" s="233">
        <f>ROUND(E241*F241,2)</f>
        <v>0</v>
      </c>
      <c r="H241" s="234"/>
      <c r="I241" s="233">
        <f>ROUND(E241*H241,2)</f>
        <v>0</v>
      </c>
      <c r="J241" s="234"/>
      <c r="K241" s="233">
        <f>ROUND(E241*J241,2)</f>
        <v>0</v>
      </c>
      <c r="L241" s="233">
        <v>21</v>
      </c>
      <c r="M241" s="233">
        <f>G241*(1+L241/100)</f>
        <v>0</v>
      </c>
      <c r="N241" s="224">
        <v>0</v>
      </c>
      <c r="O241" s="224">
        <f>ROUND(E241*N241,5)</f>
        <v>0</v>
      </c>
      <c r="P241" s="224">
        <v>0</v>
      </c>
      <c r="Q241" s="224">
        <f>ROUND(E241*P241,5)</f>
        <v>0</v>
      </c>
      <c r="R241" s="224"/>
      <c r="S241" s="224"/>
      <c r="T241" s="225">
        <v>0</v>
      </c>
      <c r="U241" s="224">
        <f>ROUND(E241*T241,2)</f>
        <v>0</v>
      </c>
      <c r="V241" s="214"/>
      <c r="W241" s="214"/>
      <c r="X241" s="214"/>
      <c r="Y241" s="214"/>
      <c r="Z241" s="214"/>
      <c r="AA241" s="214"/>
      <c r="AB241" s="214"/>
      <c r="AC241" s="214"/>
      <c r="AD241" s="214"/>
      <c r="AE241" s="214" t="s">
        <v>143</v>
      </c>
      <c r="AF241" s="214"/>
      <c r="AG241" s="214"/>
      <c r="AH241" s="214"/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ht="22.5" outlineLevel="1" x14ac:dyDescent="0.2">
      <c r="A242" s="215"/>
      <c r="B242" s="221"/>
      <c r="C242" s="266" t="s">
        <v>445</v>
      </c>
      <c r="D242" s="226"/>
      <c r="E242" s="231">
        <v>1</v>
      </c>
      <c r="F242" s="233"/>
      <c r="G242" s="233"/>
      <c r="H242" s="233"/>
      <c r="I242" s="233"/>
      <c r="J242" s="233"/>
      <c r="K242" s="233"/>
      <c r="L242" s="233"/>
      <c r="M242" s="233"/>
      <c r="N242" s="224"/>
      <c r="O242" s="224"/>
      <c r="P242" s="224"/>
      <c r="Q242" s="224"/>
      <c r="R242" s="224"/>
      <c r="S242" s="224"/>
      <c r="T242" s="225"/>
      <c r="U242" s="224"/>
      <c r="V242" s="214"/>
      <c r="W242" s="214"/>
      <c r="X242" s="214"/>
      <c r="Y242" s="214"/>
      <c r="Z242" s="214"/>
      <c r="AA242" s="214"/>
      <c r="AB242" s="214"/>
      <c r="AC242" s="214"/>
      <c r="AD242" s="214"/>
      <c r="AE242" s="214" t="s">
        <v>145</v>
      </c>
      <c r="AF242" s="214">
        <v>0</v>
      </c>
      <c r="AG242" s="214"/>
      <c r="AH242" s="214"/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">
      <c r="A243" s="215">
        <v>99</v>
      </c>
      <c r="B243" s="221" t="s">
        <v>446</v>
      </c>
      <c r="C243" s="265" t="s">
        <v>447</v>
      </c>
      <c r="D243" s="223" t="s">
        <v>438</v>
      </c>
      <c r="E243" s="230">
        <v>1</v>
      </c>
      <c r="F243" s="233">
        <f>H243+J243</f>
        <v>0</v>
      </c>
      <c r="G243" s="233">
        <f>ROUND(E243*F243,2)</f>
        <v>0</v>
      </c>
      <c r="H243" s="234"/>
      <c r="I243" s="233">
        <f>ROUND(E243*H243,2)</f>
        <v>0</v>
      </c>
      <c r="J243" s="234"/>
      <c r="K243" s="233">
        <f>ROUND(E243*J243,2)</f>
        <v>0</v>
      </c>
      <c r="L243" s="233">
        <v>21</v>
      </c>
      <c r="M243" s="233">
        <f>G243*(1+L243/100)</f>
        <v>0</v>
      </c>
      <c r="N243" s="224">
        <v>0</v>
      </c>
      <c r="O243" s="224">
        <f>ROUND(E243*N243,5)</f>
        <v>0</v>
      </c>
      <c r="P243" s="224">
        <v>0</v>
      </c>
      <c r="Q243" s="224">
        <f>ROUND(E243*P243,5)</f>
        <v>0</v>
      </c>
      <c r="R243" s="224"/>
      <c r="S243" s="224"/>
      <c r="T243" s="225">
        <v>0</v>
      </c>
      <c r="U243" s="224">
        <f>ROUND(E243*T243,2)</f>
        <v>0</v>
      </c>
      <c r="V243" s="214"/>
      <c r="W243" s="214"/>
      <c r="X243" s="214"/>
      <c r="Y243" s="214"/>
      <c r="Z243" s="214"/>
      <c r="AA243" s="214"/>
      <c r="AB243" s="214"/>
      <c r="AC243" s="214"/>
      <c r="AD243" s="214"/>
      <c r="AE243" s="214" t="s">
        <v>143</v>
      </c>
      <c r="AF243" s="214"/>
      <c r="AG243" s="214"/>
      <c r="AH243" s="214"/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">
      <c r="A244" s="215">
        <v>100</v>
      </c>
      <c r="B244" s="221" t="s">
        <v>448</v>
      </c>
      <c r="C244" s="265" t="s">
        <v>449</v>
      </c>
      <c r="D244" s="223" t="s">
        <v>438</v>
      </c>
      <c r="E244" s="230">
        <v>1</v>
      </c>
      <c r="F244" s="233">
        <f>H244+J244</f>
        <v>0</v>
      </c>
      <c r="G244" s="233">
        <f>ROUND(E244*F244,2)</f>
        <v>0</v>
      </c>
      <c r="H244" s="234"/>
      <c r="I244" s="233">
        <f>ROUND(E244*H244,2)</f>
        <v>0</v>
      </c>
      <c r="J244" s="234"/>
      <c r="K244" s="233">
        <f>ROUND(E244*J244,2)</f>
        <v>0</v>
      </c>
      <c r="L244" s="233">
        <v>21</v>
      </c>
      <c r="M244" s="233">
        <f>G244*(1+L244/100)</f>
        <v>0</v>
      </c>
      <c r="N244" s="224">
        <v>0</v>
      </c>
      <c r="O244" s="224">
        <f>ROUND(E244*N244,5)</f>
        <v>0</v>
      </c>
      <c r="P244" s="224">
        <v>0</v>
      </c>
      <c r="Q244" s="224">
        <f>ROUND(E244*P244,5)</f>
        <v>0</v>
      </c>
      <c r="R244" s="224"/>
      <c r="S244" s="224"/>
      <c r="T244" s="225">
        <v>0</v>
      </c>
      <c r="U244" s="224">
        <f>ROUND(E244*T244,2)</f>
        <v>0</v>
      </c>
      <c r="V244" s="214"/>
      <c r="W244" s="214"/>
      <c r="X244" s="214"/>
      <c r="Y244" s="214"/>
      <c r="Z244" s="214"/>
      <c r="AA244" s="214"/>
      <c r="AB244" s="214"/>
      <c r="AC244" s="214"/>
      <c r="AD244" s="214"/>
      <c r="AE244" s="214" t="s">
        <v>143</v>
      </c>
      <c r="AF244" s="214"/>
      <c r="AG244" s="214"/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ht="33.75" outlineLevel="1" x14ac:dyDescent="0.2">
      <c r="A245" s="215"/>
      <c r="B245" s="221"/>
      <c r="C245" s="266" t="s">
        <v>450</v>
      </c>
      <c r="D245" s="226"/>
      <c r="E245" s="231">
        <v>1</v>
      </c>
      <c r="F245" s="233"/>
      <c r="G245" s="233"/>
      <c r="H245" s="233"/>
      <c r="I245" s="233"/>
      <c r="J245" s="233"/>
      <c r="K245" s="233"/>
      <c r="L245" s="233"/>
      <c r="M245" s="233"/>
      <c r="N245" s="224"/>
      <c r="O245" s="224"/>
      <c r="P245" s="224"/>
      <c r="Q245" s="224"/>
      <c r="R245" s="224"/>
      <c r="S245" s="224"/>
      <c r="T245" s="225"/>
      <c r="U245" s="224"/>
      <c r="V245" s="214"/>
      <c r="W245" s="214"/>
      <c r="X245" s="214"/>
      <c r="Y245" s="214"/>
      <c r="Z245" s="214"/>
      <c r="AA245" s="214"/>
      <c r="AB245" s="214"/>
      <c r="AC245" s="214"/>
      <c r="AD245" s="214"/>
      <c r="AE245" s="214" t="s">
        <v>145</v>
      </c>
      <c r="AF245" s="214">
        <v>0</v>
      </c>
      <c r="AG245" s="214"/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">
      <c r="A246" s="215">
        <v>101</v>
      </c>
      <c r="B246" s="221" t="s">
        <v>451</v>
      </c>
      <c r="C246" s="265" t="s">
        <v>452</v>
      </c>
      <c r="D246" s="223" t="s">
        <v>438</v>
      </c>
      <c r="E246" s="230">
        <v>1</v>
      </c>
      <c r="F246" s="233">
        <f>H246+J246</f>
        <v>0</v>
      </c>
      <c r="G246" s="233">
        <f>ROUND(E246*F246,2)</f>
        <v>0</v>
      </c>
      <c r="H246" s="234"/>
      <c r="I246" s="233">
        <f>ROUND(E246*H246,2)</f>
        <v>0</v>
      </c>
      <c r="J246" s="234"/>
      <c r="K246" s="233">
        <f>ROUND(E246*J246,2)</f>
        <v>0</v>
      </c>
      <c r="L246" s="233">
        <v>21</v>
      </c>
      <c r="M246" s="233">
        <f>G246*(1+L246/100)</f>
        <v>0</v>
      </c>
      <c r="N246" s="224">
        <v>0</v>
      </c>
      <c r="O246" s="224">
        <f>ROUND(E246*N246,5)</f>
        <v>0</v>
      </c>
      <c r="P246" s="224">
        <v>0</v>
      </c>
      <c r="Q246" s="224">
        <f>ROUND(E246*P246,5)</f>
        <v>0</v>
      </c>
      <c r="R246" s="224"/>
      <c r="S246" s="224"/>
      <c r="T246" s="225">
        <v>0</v>
      </c>
      <c r="U246" s="224">
        <f>ROUND(E246*T246,2)</f>
        <v>0</v>
      </c>
      <c r="V246" s="214"/>
      <c r="W246" s="214"/>
      <c r="X246" s="214"/>
      <c r="Y246" s="214"/>
      <c r="Z246" s="214"/>
      <c r="AA246" s="214"/>
      <c r="AB246" s="214"/>
      <c r="AC246" s="214"/>
      <c r="AD246" s="214"/>
      <c r="AE246" s="214" t="s">
        <v>143</v>
      </c>
      <c r="AF246" s="214"/>
      <c r="AG246" s="214"/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">
      <c r="A247" s="215">
        <v>102</v>
      </c>
      <c r="B247" s="221" t="s">
        <v>453</v>
      </c>
      <c r="C247" s="265" t="s">
        <v>454</v>
      </c>
      <c r="D247" s="223" t="s">
        <v>438</v>
      </c>
      <c r="E247" s="230">
        <v>1</v>
      </c>
      <c r="F247" s="233">
        <f>H247+J247</f>
        <v>0</v>
      </c>
      <c r="G247" s="233">
        <f>ROUND(E247*F247,2)</f>
        <v>0</v>
      </c>
      <c r="H247" s="234"/>
      <c r="I247" s="233">
        <f>ROUND(E247*H247,2)</f>
        <v>0</v>
      </c>
      <c r="J247" s="234"/>
      <c r="K247" s="233">
        <f>ROUND(E247*J247,2)</f>
        <v>0</v>
      </c>
      <c r="L247" s="233">
        <v>21</v>
      </c>
      <c r="M247" s="233">
        <f>G247*(1+L247/100)</f>
        <v>0</v>
      </c>
      <c r="N247" s="224">
        <v>0</v>
      </c>
      <c r="O247" s="224">
        <f>ROUND(E247*N247,5)</f>
        <v>0</v>
      </c>
      <c r="P247" s="224">
        <v>0</v>
      </c>
      <c r="Q247" s="224">
        <f>ROUND(E247*P247,5)</f>
        <v>0</v>
      </c>
      <c r="R247" s="224"/>
      <c r="S247" s="224"/>
      <c r="T247" s="225">
        <v>0</v>
      </c>
      <c r="U247" s="224">
        <f>ROUND(E247*T247,2)</f>
        <v>0</v>
      </c>
      <c r="V247" s="214"/>
      <c r="W247" s="214"/>
      <c r="X247" s="214"/>
      <c r="Y247" s="214"/>
      <c r="Z247" s="214"/>
      <c r="AA247" s="214"/>
      <c r="AB247" s="214"/>
      <c r="AC247" s="214"/>
      <c r="AD247" s="214"/>
      <c r="AE247" s="214" t="s">
        <v>143</v>
      </c>
      <c r="AF247" s="214"/>
      <c r="AG247" s="214"/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ht="22.5" outlineLevel="1" x14ac:dyDescent="0.2">
      <c r="A248" s="215"/>
      <c r="B248" s="221"/>
      <c r="C248" s="266" t="s">
        <v>455</v>
      </c>
      <c r="D248" s="226"/>
      <c r="E248" s="231">
        <v>1</v>
      </c>
      <c r="F248" s="233"/>
      <c r="G248" s="233"/>
      <c r="H248" s="233"/>
      <c r="I248" s="233"/>
      <c r="J248" s="233"/>
      <c r="K248" s="233"/>
      <c r="L248" s="233"/>
      <c r="M248" s="233"/>
      <c r="N248" s="224"/>
      <c r="O248" s="224"/>
      <c r="P248" s="224"/>
      <c r="Q248" s="224"/>
      <c r="R248" s="224"/>
      <c r="S248" s="224"/>
      <c r="T248" s="225"/>
      <c r="U248" s="224"/>
      <c r="V248" s="214"/>
      <c r="W248" s="214"/>
      <c r="X248" s="214"/>
      <c r="Y248" s="214"/>
      <c r="Z248" s="214"/>
      <c r="AA248" s="214"/>
      <c r="AB248" s="214"/>
      <c r="AC248" s="214"/>
      <c r="AD248" s="214"/>
      <c r="AE248" s="214" t="s">
        <v>145</v>
      </c>
      <c r="AF248" s="214">
        <v>0</v>
      </c>
      <c r="AG248" s="214"/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ht="33.75" outlineLevel="1" x14ac:dyDescent="0.2">
      <c r="A249" s="215">
        <v>103</v>
      </c>
      <c r="B249" s="221" t="s">
        <v>456</v>
      </c>
      <c r="C249" s="265" t="s">
        <v>457</v>
      </c>
      <c r="D249" s="223" t="s">
        <v>438</v>
      </c>
      <c r="E249" s="230">
        <v>1</v>
      </c>
      <c r="F249" s="233">
        <f>H249+J249</f>
        <v>0</v>
      </c>
      <c r="G249" s="233">
        <f>ROUND(E249*F249,2)</f>
        <v>0</v>
      </c>
      <c r="H249" s="234"/>
      <c r="I249" s="233">
        <f>ROUND(E249*H249,2)</f>
        <v>0</v>
      </c>
      <c r="J249" s="234"/>
      <c r="K249" s="233">
        <f>ROUND(E249*J249,2)</f>
        <v>0</v>
      </c>
      <c r="L249" s="233">
        <v>21</v>
      </c>
      <c r="M249" s="233">
        <f>G249*(1+L249/100)</f>
        <v>0</v>
      </c>
      <c r="N249" s="224">
        <v>0</v>
      </c>
      <c r="O249" s="224">
        <f>ROUND(E249*N249,5)</f>
        <v>0</v>
      </c>
      <c r="P249" s="224">
        <v>0</v>
      </c>
      <c r="Q249" s="224">
        <f>ROUND(E249*P249,5)</f>
        <v>0</v>
      </c>
      <c r="R249" s="224"/>
      <c r="S249" s="224"/>
      <c r="T249" s="225">
        <v>0</v>
      </c>
      <c r="U249" s="224">
        <f>ROUND(E249*T249,2)</f>
        <v>0</v>
      </c>
      <c r="V249" s="214"/>
      <c r="W249" s="214"/>
      <c r="X249" s="214"/>
      <c r="Y249" s="214"/>
      <c r="Z249" s="214"/>
      <c r="AA249" s="214"/>
      <c r="AB249" s="214"/>
      <c r="AC249" s="214"/>
      <c r="AD249" s="214"/>
      <c r="AE249" s="214" t="s">
        <v>143</v>
      </c>
      <c r="AF249" s="214"/>
      <c r="AG249" s="214"/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ht="22.5" outlineLevel="1" x14ac:dyDescent="0.2">
      <c r="A250" s="215">
        <v>104</v>
      </c>
      <c r="B250" s="221" t="s">
        <v>458</v>
      </c>
      <c r="C250" s="265" t="s">
        <v>459</v>
      </c>
      <c r="D250" s="223" t="s">
        <v>438</v>
      </c>
      <c r="E250" s="230">
        <v>1</v>
      </c>
      <c r="F250" s="233">
        <f>H250+J250</f>
        <v>0</v>
      </c>
      <c r="G250" s="233">
        <f>ROUND(E250*F250,2)</f>
        <v>0</v>
      </c>
      <c r="H250" s="234"/>
      <c r="I250" s="233">
        <f>ROUND(E250*H250,2)</f>
        <v>0</v>
      </c>
      <c r="J250" s="234"/>
      <c r="K250" s="233">
        <f>ROUND(E250*J250,2)</f>
        <v>0</v>
      </c>
      <c r="L250" s="233">
        <v>21</v>
      </c>
      <c r="M250" s="233">
        <f>G250*(1+L250/100)</f>
        <v>0</v>
      </c>
      <c r="N250" s="224">
        <v>0</v>
      </c>
      <c r="O250" s="224">
        <f>ROUND(E250*N250,5)</f>
        <v>0</v>
      </c>
      <c r="P250" s="224">
        <v>0</v>
      </c>
      <c r="Q250" s="224">
        <f>ROUND(E250*P250,5)</f>
        <v>0</v>
      </c>
      <c r="R250" s="224"/>
      <c r="S250" s="224"/>
      <c r="T250" s="225">
        <v>0</v>
      </c>
      <c r="U250" s="224">
        <f>ROUND(E250*T250,2)</f>
        <v>0</v>
      </c>
      <c r="V250" s="214"/>
      <c r="W250" s="214"/>
      <c r="X250" s="214"/>
      <c r="Y250" s="214"/>
      <c r="Z250" s="214"/>
      <c r="AA250" s="214"/>
      <c r="AB250" s="214"/>
      <c r="AC250" s="214"/>
      <c r="AD250" s="214"/>
      <c r="AE250" s="214" t="s">
        <v>143</v>
      </c>
      <c r="AF250" s="214"/>
      <c r="AG250" s="214"/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ht="22.5" outlineLevel="1" x14ac:dyDescent="0.2">
      <c r="A251" s="215">
        <v>105</v>
      </c>
      <c r="B251" s="221" t="s">
        <v>460</v>
      </c>
      <c r="C251" s="265" t="s">
        <v>461</v>
      </c>
      <c r="D251" s="223" t="s">
        <v>438</v>
      </c>
      <c r="E251" s="230">
        <v>1</v>
      </c>
      <c r="F251" s="233">
        <f>H251+J251</f>
        <v>0</v>
      </c>
      <c r="G251" s="233">
        <f>ROUND(E251*F251,2)</f>
        <v>0</v>
      </c>
      <c r="H251" s="234"/>
      <c r="I251" s="233">
        <f>ROUND(E251*H251,2)</f>
        <v>0</v>
      </c>
      <c r="J251" s="234"/>
      <c r="K251" s="233">
        <f>ROUND(E251*J251,2)</f>
        <v>0</v>
      </c>
      <c r="L251" s="233">
        <v>21</v>
      </c>
      <c r="M251" s="233">
        <f>G251*(1+L251/100)</f>
        <v>0</v>
      </c>
      <c r="N251" s="224">
        <v>0</v>
      </c>
      <c r="O251" s="224">
        <f>ROUND(E251*N251,5)</f>
        <v>0</v>
      </c>
      <c r="P251" s="224">
        <v>0</v>
      </c>
      <c r="Q251" s="224">
        <f>ROUND(E251*P251,5)</f>
        <v>0</v>
      </c>
      <c r="R251" s="224"/>
      <c r="S251" s="224"/>
      <c r="T251" s="225">
        <v>0</v>
      </c>
      <c r="U251" s="224">
        <f>ROUND(E251*T251,2)</f>
        <v>0</v>
      </c>
      <c r="V251" s="214"/>
      <c r="W251" s="214"/>
      <c r="X251" s="214"/>
      <c r="Y251" s="214"/>
      <c r="Z251" s="214"/>
      <c r="AA251" s="214"/>
      <c r="AB251" s="214"/>
      <c r="AC251" s="214"/>
      <c r="AD251" s="214"/>
      <c r="AE251" s="214" t="s">
        <v>143</v>
      </c>
      <c r="AF251" s="214"/>
      <c r="AG251" s="214"/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ht="45" outlineLevel="1" x14ac:dyDescent="0.2">
      <c r="A252" s="215"/>
      <c r="B252" s="221"/>
      <c r="C252" s="266" t="s">
        <v>462</v>
      </c>
      <c r="D252" s="226"/>
      <c r="E252" s="231">
        <v>1</v>
      </c>
      <c r="F252" s="233"/>
      <c r="G252" s="233"/>
      <c r="H252" s="233"/>
      <c r="I252" s="233"/>
      <c r="J252" s="233"/>
      <c r="K252" s="233"/>
      <c r="L252" s="233"/>
      <c r="M252" s="233"/>
      <c r="N252" s="224"/>
      <c r="O252" s="224"/>
      <c r="P252" s="224"/>
      <c r="Q252" s="224"/>
      <c r="R252" s="224"/>
      <c r="S252" s="224"/>
      <c r="T252" s="225"/>
      <c r="U252" s="224"/>
      <c r="V252" s="214"/>
      <c r="W252" s="214"/>
      <c r="X252" s="214"/>
      <c r="Y252" s="214"/>
      <c r="Z252" s="214"/>
      <c r="AA252" s="214"/>
      <c r="AB252" s="214"/>
      <c r="AC252" s="214"/>
      <c r="AD252" s="214"/>
      <c r="AE252" s="214" t="s">
        <v>145</v>
      </c>
      <c r="AF252" s="214">
        <v>0</v>
      </c>
      <c r="AG252" s="214"/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ht="22.5" outlineLevel="1" x14ac:dyDescent="0.2">
      <c r="A253" s="215">
        <v>106</v>
      </c>
      <c r="B253" s="221" t="s">
        <v>463</v>
      </c>
      <c r="C253" s="265" t="s">
        <v>464</v>
      </c>
      <c r="D253" s="223" t="s">
        <v>438</v>
      </c>
      <c r="E253" s="230">
        <v>1</v>
      </c>
      <c r="F253" s="233">
        <f>H253+J253</f>
        <v>0</v>
      </c>
      <c r="G253" s="233">
        <f>ROUND(E253*F253,2)</f>
        <v>0</v>
      </c>
      <c r="H253" s="234"/>
      <c r="I253" s="233">
        <f>ROUND(E253*H253,2)</f>
        <v>0</v>
      </c>
      <c r="J253" s="234"/>
      <c r="K253" s="233">
        <f>ROUND(E253*J253,2)</f>
        <v>0</v>
      </c>
      <c r="L253" s="233">
        <v>21</v>
      </c>
      <c r="M253" s="233">
        <f>G253*(1+L253/100)</f>
        <v>0</v>
      </c>
      <c r="N253" s="224">
        <v>0</v>
      </c>
      <c r="O253" s="224">
        <f>ROUND(E253*N253,5)</f>
        <v>0</v>
      </c>
      <c r="P253" s="224">
        <v>0</v>
      </c>
      <c r="Q253" s="224">
        <f>ROUND(E253*P253,5)</f>
        <v>0</v>
      </c>
      <c r="R253" s="224"/>
      <c r="S253" s="224"/>
      <c r="T253" s="225">
        <v>0</v>
      </c>
      <c r="U253" s="224">
        <f>ROUND(E253*T253,2)</f>
        <v>0</v>
      </c>
      <c r="V253" s="214"/>
      <c r="W253" s="214"/>
      <c r="X253" s="214"/>
      <c r="Y253" s="214"/>
      <c r="Z253" s="214"/>
      <c r="AA253" s="214"/>
      <c r="AB253" s="214"/>
      <c r="AC253" s="214"/>
      <c r="AD253" s="214"/>
      <c r="AE253" s="214" t="s">
        <v>143</v>
      </c>
      <c r="AF253" s="214"/>
      <c r="AG253" s="214"/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ht="22.5" outlineLevel="1" x14ac:dyDescent="0.2">
      <c r="A254" s="215">
        <v>107</v>
      </c>
      <c r="B254" s="221" t="s">
        <v>465</v>
      </c>
      <c r="C254" s="265" t="s">
        <v>466</v>
      </c>
      <c r="D254" s="223" t="s">
        <v>438</v>
      </c>
      <c r="E254" s="230">
        <v>1</v>
      </c>
      <c r="F254" s="233">
        <f>H254+J254</f>
        <v>0</v>
      </c>
      <c r="G254" s="233">
        <f>ROUND(E254*F254,2)</f>
        <v>0</v>
      </c>
      <c r="H254" s="234"/>
      <c r="I254" s="233">
        <f>ROUND(E254*H254,2)</f>
        <v>0</v>
      </c>
      <c r="J254" s="234"/>
      <c r="K254" s="233">
        <f>ROUND(E254*J254,2)</f>
        <v>0</v>
      </c>
      <c r="L254" s="233">
        <v>21</v>
      </c>
      <c r="M254" s="233">
        <f>G254*(1+L254/100)</f>
        <v>0</v>
      </c>
      <c r="N254" s="224">
        <v>0</v>
      </c>
      <c r="O254" s="224">
        <f>ROUND(E254*N254,5)</f>
        <v>0</v>
      </c>
      <c r="P254" s="224">
        <v>0</v>
      </c>
      <c r="Q254" s="224">
        <f>ROUND(E254*P254,5)</f>
        <v>0</v>
      </c>
      <c r="R254" s="224"/>
      <c r="S254" s="224"/>
      <c r="T254" s="225">
        <v>0</v>
      </c>
      <c r="U254" s="224">
        <f>ROUND(E254*T254,2)</f>
        <v>0</v>
      </c>
      <c r="V254" s="214"/>
      <c r="W254" s="214"/>
      <c r="X254" s="214"/>
      <c r="Y254" s="214"/>
      <c r="Z254" s="214"/>
      <c r="AA254" s="214"/>
      <c r="AB254" s="214"/>
      <c r="AC254" s="214"/>
      <c r="AD254" s="214"/>
      <c r="AE254" s="214" t="s">
        <v>143</v>
      </c>
      <c r="AF254" s="214"/>
      <c r="AG254" s="214"/>
      <c r="AH254" s="214"/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ht="22.5" outlineLevel="1" x14ac:dyDescent="0.2">
      <c r="A255" s="215"/>
      <c r="B255" s="221"/>
      <c r="C255" s="266" t="s">
        <v>467</v>
      </c>
      <c r="D255" s="226"/>
      <c r="E255" s="231">
        <v>1</v>
      </c>
      <c r="F255" s="233"/>
      <c r="G255" s="233"/>
      <c r="H255" s="233"/>
      <c r="I255" s="233"/>
      <c r="J255" s="233"/>
      <c r="K255" s="233"/>
      <c r="L255" s="233"/>
      <c r="M255" s="233"/>
      <c r="N255" s="224"/>
      <c r="O255" s="224"/>
      <c r="P255" s="224"/>
      <c r="Q255" s="224"/>
      <c r="R255" s="224"/>
      <c r="S255" s="224"/>
      <c r="T255" s="225"/>
      <c r="U255" s="224"/>
      <c r="V255" s="214"/>
      <c r="W255" s="214"/>
      <c r="X255" s="214"/>
      <c r="Y255" s="214"/>
      <c r="Z255" s="214"/>
      <c r="AA255" s="214"/>
      <c r="AB255" s="214"/>
      <c r="AC255" s="214"/>
      <c r="AD255" s="214"/>
      <c r="AE255" s="214" t="s">
        <v>145</v>
      </c>
      <c r="AF255" s="214">
        <v>0</v>
      </c>
      <c r="AG255" s="214"/>
      <c r="AH255" s="214"/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ht="22.5" outlineLevel="1" x14ac:dyDescent="0.2">
      <c r="A256" s="215"/>
      <c r="B256" s="221"/>
      <c r="C256" s="266" t="s">
        <v>468</v>
      </c>
      <c r="D256" s="226"/>
      <c r="E256" s="231"/>
      <c r="F256" s="233"/>
      <c r="G256" s="233"/>
      <c r="H256" s="233"/>
      <c r="I256" s="233"/>
      <c r="J256" s="233"/>
      <c r="K256" s="233"/>
      <c r="L256" s="233"/>
      <c r="M256" s="233"/>
      <c r="N256" s="224"/>
      <c r="O256" s="224"/>
      <c r="P256" s="224"/>
      <c r="Q256" s="224"/>
      <c r="R256" s="224"/>
      <c r="S256" s="224"/>
      <c r="T256" s="225"/>
      <c r="U256" s="224"/>
      <c r="V256" s="214"/>
      <c r="W256" s="214"/>
      <c r="X256" s="214"/>
      <c r="Y256" s="214"/>
      <c r="Z256" s="214"/>
      <c r="AA256" s="214"/>
      <c r="AB256" s="214"/>
      <c r="AC256" s="214"/>
      <c r="AD256" s="214"/>
      <c r="AE256" s="214" t="s">
        <v>145</v>
      </c>
      <c r="AF256" s="214">
        <v>0</v>
      </c>
      <c r="AG256" s="214"/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ht="22.5" outlineLevel="1" x14ac:dyDescent="0.2">
      <c r="A257" s="215">
        <v>108</v>
      </c>
      <c r="B257" s="221" t="s">
        <v>469</v>
      </c>
      <c r="C257" s="265" t="s">
        <v>470</v>
      </c>
      <c r="D257" s="223" t="s">
        <v>438</v>
      </c>
      <c r="E257" s="230">
        <v>1</v>
      </c>
      <c r="F257" s="233">
        <f>H257+J257</f>
        <v>0</v>
      </c>
      <c r="G257" s="233">
        <f>ROUND(E257*F257,2)</f>
        <v>0</v>
      </c>
      <c r="H257" s="234"/>
      <c r="I257" s="233">
        <f>ROUND(E257*H257,2)</f>
        <v>0</v>
      </c>
      <c r="J257" s="234"/>
      <c r="K257" s="233">
        <f>ROUND(E257*J257,2)</f>
        <v>0</v>
      </c>
      <c r="L257" s="233">
        <v>21</v>
      </c>
      <c r="M257" s="233">
        <f>G257*(1+L257/100)</f>
        <v>0</v>
      </c>
      <c r="N257" s="224">
        <v>0</v>
      </c>
      <c r="O257" s="224">
        <f>ROUND(E257*N257,5)</f>
        <v>0</v>
      </c>
      <c r="P257" s="224">
        <v>0</v>
      </c>
      <c r="Q257" s="224">
        <f>ROUND(E257*P257,5)</f>
        <v>0</v>
      </c>
      <c r="R257" s="224"/>
      <c r="S257" s="224"/>
      <c r="T257" s="225">
        <v>0</v>
      </c>
      <c r="U257" s="224">
        <f>ROUND(E257*T257,2)</f>
        <v>0</v>
      </c>
      <c r="V257" s="214"/>
      <c r="W257" s="214"/>
      <c r="X257" s="214"/>
      <c r="Y257" s="214"/>
      <c r="Z257" s="214"/>
      <c r="AA257" s="214"/>
      <c r="AB257" s="214"/>
      <c r="AC257" s="214"/>
      <c r="AD257" s="214"/>
      <c r="AE257" s="214" t="s">
        <v>143</v>
      </c>
      <c r="AF257" s="214"/>
      <c r="AG257" s="214"/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ht="22.5" outlineLevel="1" x14ac:dyDescent="0.2">
      <c r="A258" s="215"/>
      <c r="B258" s="221"/>
      <c r="C258" s="266" t="s">
        <v>471</v>
      </c>
      <c r="D258" s="226"/>
      <c r="E258" s="231">
        <v>1</v>
      </c>
      <c r="F258" s="233"/>
      <c r="G258" s="233"/>
      <c r="H258" s="233"/>
      <c r="I258" s="233"/>
      <c r="J258" s="233"/>
      <c r="K258" s="233"/>
      <c r="L258" s="233"/>
      <c r="M258" s="233"/>
      <c r="N258" s="224"/>
      <c r="O258" s="224"/>
      <c r="P258" s="224"/>
      <c r="Q258" s="224"/>
      <c r="R258" s="224"/>
      <c r="S258" s="224"/>
      <c r="T258" s="225"/>
      <c r="U258" s="224"/>
      <c r="V258" s="214"/>
      <c r="W258" s="214"/>
      <c r="X258" s="214"/>
      <c r="Y258" s="214"/>
      <c r="Z258" s="214"/>
      <c r="AA258" s="214"/>
      <c r="AB258" s="214"/>
      <c r="AC258" s="214"/>
      <c r="AD258" s="214"/>
      <c r="AE258" s="214" t="s">
        <v>145</v>
      </c>
      <c r="AF258" s="214">
        <v>0</v>
      </c>
      <c r="AG258" s="214"/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ht="33.75" outlineLevel="1" x14ac:dyDescent="0.2">
      <c r="A259" s="215"/>
      <c r="B259" s="221"/>
      <c r="C259" s="266" t="s">
        <v>472</v>
      </c>
      <c r="D259" s="226"/>
      <c r="E259" s="231"/>
      <c r="F259" s="233"/>
      <c r="G259" s="233"/>
      <c r="H259" s="233"/>
      <c r="I259" s="233"/>
      <c r="J259" s="233"/>
      <c r="K259" s="233"/>
      <c r="L259" s="233"/>
      <c r="M259" s="233"/>
      <c r="N259" s="224"/>
      <c r="O259" s="224"/>
      <c r="P259" s="224"/>
      <c r="Q259" s="224"/>
      <c r="R259" s="224"/>
      <c r="S259" s="224"/>
      <c r="T259" s="225"/>
      <c r="U259" s="224"/>
      <c r="V259" s="214"/>
      <c r="W259" s="214"/>
      <c r="X259" s="214"/>
      <c r="Y259" s="214"/>
      <c r="Z259" s="214"/>
      <c r="AA259" s="214"/>
      <c r="AB259" s="214"/>
      <c r="AC259" s="214"/>
      <c r="AD259" s="214"/>
      <c r="AE259" s="214" t="s">
        <v>145</v>
      </c>
      <c r="AF259" s="214">
        <v>0</v>
      </c>
      <c r="AG259" s="214"/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">
      <c r="A260" s="215">
        <v>109</v>
      </c>
      <c r="B260" s="221" t="s">
        <v>473</v>
      </c>
      <c r="C260" s="265" t="s">
        <v>474</v>
      </c>
      <c r="D260" s="223" t="s">
        <v>438</v>
      </c>
      <c r="E260" s="230">
        <v>1</v>
      </c>
      <c r="F260" s="233">
        <f>H260+J260</f>
        <v>0</v>
      </c>
      <c r="G260" s="233">
        <f>ROUND(E260*F260,2)</f>
        <v>0</v>
      </c>
      <c r="H260" s="234"/>
      <c r="I260" s="233">
        <f>ROUND(E260*H260,2)</f>
        <v>0</v>
      </c>
      <c r="J260" s="234"/>
      <c r="K260" s="233">
        <f>ROUND(E260*J260,2)</f>
        <v>0</v>
      </c>
      <c r="L260" s="233">
        <v>21</v>
      </c>
      <c r="M260" s="233">
        <f>G260*(1+L260/100)</f>
        <v>0</v>
      </c>
      <c r="N260" s="224">
        <v>0</v>
      </c>
      <c r="O260" s="224">
        <f>ROUND(E260*N260,5)</f>
        <v>0</v>
      </c>
      <c r="P260" s="224">
        <v>0</v>
      </c>
      <c r="Q260" s="224">
        <f>ROUND(E260*P260,5)</f>
        <v>0</v>
      </c>
      <c r="R260" s="224"/>
      <c r="S260" s="224"/>
      <c r="T260" s="225">
        <v>0</v>
      </c>
      <c r="U260" s="224">
        <f>ROUND(E260*T260,2)</f>
        <v>0</v>
      </c>
      <c r="V260" s="214"/>
      <c r="W260" s="214"/>
      <c r="X260" s="214"/>
      <c r="Y260" s="214"/>
      <c r="Z260" s="214"/>
      <c r="AA260" s="214"/>
      <c r="AB260" s="214"/>
      <c r="AC260" s="214"/>
      <c r="AD260" s="214"/>
      <c r="AE260" s="214" t="s">
        <v>143</v>
      </c>
      <c r="AF260" s="214"/>
      <c r="AG260" s="214"/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ht="22.5" outlineLevel="1" x14ac:dyDescent="0.2">
      <c r="A261" s="215"/>
      <c r="B261" s="221"/>
      <c r="C261" s="266" t="s">
        <v>475</v>
      </c>
      <c r="D261" s="226"/>
      <c r="E261" s="231">
        <v>1</v>
      </c>
      <c r="F261" s="233"/>
      <c r="G261" s="233"/>
      <c r="H261" s="233"/>
      <c r="I261" s="233"/>
      <c r="J261" s="233"/>
      <c r="K261" s="233"/>
      <c r="L261" s="233"/>
      <c r="M261" s="233"/>
      <c r="N261" s="224"/>
      <c r="O261" s="224"/>
      <c r="P261" s="224"/>
      <c r="Q261" s="224"/>
      <c r="R261" s="224"/>
      <c r="S261" s="224"/>
      <c r="T261" s="225"/>
      <c r="U261" s="224"/>
      <c r="V261" s="214"/>
      <c r="W261" s="214"/>
      <c r="X261" s="214"/>
      <c r="Y261" s="214"/>
      <c r="Z261" s="214"/>
      <c r="AA261" s="214"/>
      <c r="AB261" s="214"/>
      <c r="AC261" s="214"/>
      <c r="AD261" s="214"/>
      <c r="AE261" s="214" t="s">
        <v>145</v>
      </c>
      <c r="AF261" s="214">
        <v>0</v>
      </c>
      <c r="AG261" s="214"/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ht="22.5" outlineLevel="1" x14ac:dyDescent="0.2">
      <c r="A262" s="215"/>
      <c r="B262" s="221"/>
      <c r="C262" s="266" t="s">
        <v>476</v>
      </c>
      <c r="D262" s="226"/>
      <c r="E262" s="231"/>
      <c r="F262" s="233"/>
      <c r="G262" s="233"/>
      <c r="H262" s="233"/>
      <c r="I262" s="233"/>
      <c r="J262" s="233"/>
      <c r="K262" s="233"/>
      <c r="L262" s="233"/>
      <c r="M262" s="233"/>
      <c r="N262" s="224"/>
      <c r="O262" s="224"/>
      <c r="P262" s="224"/>
      <c r="Q262" s="224"/>
      <c r="R262" s="224"/>
      <c r="S262" s="224"/>
      <c r="T262" s="225"/>
      <c r="U262" s="224"/>
      <c r="V262" s="214"/>
      <c r="W262" s="214"/>
      <c r="X262" s="214"/>
      <c r="Y262" s="214"/>
      <c r="Z262" s="214"/>
      <c r="AA262" s="214"/>
      <c r="AB262" s="214"/>
      <c r="AC262" s="214"/>
      <c r="AD262" s="214"/>
      <c r="AE262" s="214" t="s">
        <v>145</v>
      </c>
      <c r="AF262" s="214">
        <v>0</v>
      </c>
      <c r="AG262" s="214"/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">
      <c r="A263" s="215"/>
      <c r="B263" s="221"/>
      <c r="C263" s="266" t="s">
        <v>477</v>
      </c>
      <c r="D263" s="226"/>
      <c r="E263" s="231"/>
      <c r="F263" s="233"/>
      <c r="G263" s="233"/>
      <c r="H263" s="233"/>
      <c r="I263" s="233"/>
      <c r="J263" s="233"/>
      <c r="K263" s="233"/>
      <c r="L263" s="233"/>
      <c r="M263" s="233"/>
      <c r="N263" s="224"/>
      <c r="O263" s="224"/>
      <c r="P263" s="224"/>
      <c r="Q263" s="224"/>
      <c r="R263" s="224"/>
      <c r="S263" s="224"/>
      <c r="T263" s="225"/>
      <c r="U263" s="224"/>
      <c r="V263" s="214"/>
      <c r="W263" s="214"/>
      <c r="X263" s="214"/>
      <c r="Y263" s="214"/>
      <c r="Z263" s="214"/>
      <c r="AA263" s="214"/>
      <c r="AB263" s="214"/>
      <c r="AC263" s="214"/>
      <c r="AD263" s="214"/>
      <c r="AE263" s="214" t="s">
        <v>145</v>
      </c>
      <c r="AF263" s="214">
        <v>0</v>
      </c>
      <c r="AG263" s="214"/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ht="22.5" outlineLevel="1" x14ac:dyDescent="0.2">
      <c r="A264" s="244"/>
      <c r="B264" s="245"/>
      <c r="C264" s="268" t="s">
        <v>478</v>
      </c>
      <c r="D264" s="246"/>
      <c r="E264" s="247"/>
      <c r="F264" s="248"/>
      <c r="G264" s="248"/>
      <c r="H264" s="248"/>
      <c r="I264" s="248"/>
      <c r="J264" s="248"/>
      <c r="K264" s="248"/>
      <c r="L264" s="248"/>
      <c r="M264" s="248"/>
      <c r="N264" s="249"/>
      <c r="O264" s="249"/>
      <c r="P264" s="249"/>
      <c r="Q264" s="249"/>
      <c r="R264" s="249"/>
      <c r="S264" s="249"/>
      <c r="T264" s="250"/>
      <c r="U264" s="249"/>
      <c r="V264" s="214"/>
      <c r="W264" s="214"/>
      <c r="X264" s="214"/>
      <c r="Y264" s="214"/>
      <c r="Z264" s="214"/>
      <c r="AA264" s="214"/>
      <c r="AB264" s="214"/>
      <c r="AC264" s="214"/>
      <c r="AD264" s="214"/>
      <c r="AE264" s="214" t="s">
        <v>145</v>
      </c>
      <c r="AF264" s="214">
        <v>0</v>
      </c>
      <c r="AG264" s="214"/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x14ac:dyDescent="0.2">
      <c r="A265" s="6"/>
      <c r="B265" s="7" t="s">
        <v>479</v>
      </c>
      <c r="C265" s="269" t="s">
        <v>479</v>
      </c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AC265">
        <v>15</v>
      </c>
      <c r="AD265">
        <v>21</v>
      </c>
    </row>
    <row r="266" spans="1:60" x14ac:dyDescent="0.2">
      <c r="A266" s="251"/>
      <c r="B266" s="252" t="s">
        <v>28</v>
      </c>
      <c r="C266" s="270" t="s">
        <v>479</v>
      </c>
      <c r="D266" s="253"/>
      <c r="E266" s="253"/>
      <c r="F266" s="253"/>
      <c r="G266" s="264">
        <f>G8+G28+G34+G40+G64+G81+G83+G86+G96+G102+G126+G134+G137+G141+G151+G168+G179+G200+G205+G212+G218+G225+G237</f>
        <v>0</v>
      </c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AC266">
        <f>SUMIF(L7:L264,AC265,G7:G264)</f>
        <v>0</v>
      </c>
      <c r="AD266">
        <f>SUMIF(L7:L264,AD265,G7:G264)</f>
        <v>0</v>
      </c>
      <c r="AE266" t="s">
        <v>480</v>
      </c>
    </row>
    <row r="267" spans="1:60" x14ac:dyDescent="0.2">
      <c r="A267" s="6"/>
      <c r="B267" s="7" t="s">
        <v>479</v>
      </c>
      <c r="C267" s="269" t="s">
        <v>479</v>
      </c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 spans="1:60" x14ac:dyDescent="0.2">
      <c r="A268" s="6"/>
      <c r="B268" s="7" t="s">
        <v>479</v>
      </c>
      <c r="C268" s="269" t="s">
        <v>479</v>
      </c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</row>
    <row r="269" spans="1:60" x14ac:dyDescent="0.2">
      <c r="A269" s="254" t="s">
        <v>481</v>
      </c>
      <c r="B269" s="254"/>
      <c r="C269" s="271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</row>
    <row r="270" spans="1:60" x14ac:dyDescent="0.2">
      <c r="A270" s="255"/>
      <c r="B270" s="256"/>
      <c r="C270" s="272"/>
      <c r="D270" s="256"/>
      <c r="E270" s="256"/>
      <c r="F270" s="256"/>
      <c r="G270" s="257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AE270" t="s">
        <v>482</v>
      </c>
    </row>
    <row r="271" spans="1:60" x14ac:dyDescent="0.2">
      <c r="A271" s="258"/>
      <c r="B271" s="259"/>
      <c r="C271" s="273"/>
      <c r="D271" s="259"/>
      <c r="E271" s="259"/>
      <c r="F271" s="259"/>
      <c r="G271" s="260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</row>
    <row r="272" spans="1:60" x14ac:dyDescent="0.2">
      <c r="A272" s="258"/>
      <c r="B272" s="259"/>
      <c r="C272" s="273"/>
      <c r="D272" s="259"/>
      <c r="E272" s="259"/>
      <c r="F272" s="259"/>
      <c r="G272" s="260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</row>
    <row r="273" spans="1:31" x14ac:dyDescent="0.2">
      <c r="A273" s="258"/>
      <c r="B273" s="259"/>
      <c r="C273" s="273"/>
      <c r="D273" s="259"/>
      <c r="E273" s="259"/>
      <c r="F273" s="259"/>
      <c r="G273" s="260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</row>
    <row r="274" spans="1:31" x14ac:dyDescent="0.2">
      <c r="A274" s="261"/>
      <c r="B274" s="262"/>
      <c r="C274" s="274"/>
      <c r="D274" s="262"/>
      <c r="E274" s="262"/>
      <c r="F274" s="262"/>
      <c r="G274" s="263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</row>
    <row r="275" spans="1:31" x14ac:dyDescent="0.2">
      <c r="A275" s="6"/>
      <c r="B275" s="7" t="s">
        <v>479</v>
      </c>
      <c r="C275" s="269" t="s">
        <v>479</v>
      </c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</row>
    <row r="276" spans="1:31" x14ac:dyDescent="0.2">
      <c r="C276" s="275"/>
      <c r="AE276" t="s">
        <v>483</v>
      </c>
    </row>
  </sheetData>
  <mergeCells count="6">
    <mergeCell ref="A1:G1"/>
    <mergeCell ref="C2:G2"/>
    <mergeCell ref="C3:G3"/>
    <mergeCell ref="C4:G4"/>
    <mergeCell ref="A269:C269"/>
    <mergeCell ref="A270:G274"/>
  </mergeCells>
  <pageMargins left="0.39370078740157499" right="0.196850393700787" top="0.78740157499999996" bottom="0.78740157499999996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rvacl</dc:creator>
  <cp:lastModifiedBy>rvacl</cp:lastModifiedBy>
  <cp:lastPrinted>2014-02-28T09:52:57Z</cp:lastPrinted>
  <dcterms:created xsi:type="dcterms:W3CDTF">2009-04-08T07:15:50Z</dcterms:created>
  <dcterms:modified xsi:type="dcterms:W3CDTF">2023-04-26T15:35:10Z</dcterms:modified>
</cp:coreProperties>
</file>