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Jurta" sheetId="2" r:id="rId2"/>
    <sheet name="002 - Jednotlivé prvky a ..." sheetId="3" r:id="rId3"/>
    <sheet name="003 - Pomůcky pro vnitřní..." sheetId="4" r:id="rId4"/>
    <sheet name="004 - Vedlejší rozpočtové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'001 - Jurta'!$C$77:$K$100</definedName>
    <definedName name="_xlnm.Print_Area" localSheetId="1">'001 - Jurta'!$C$4:$J$36,'001 - Jurta'!$C$42:$J$59,'001 - Jurta'!$C$65:$K$100</definedName>
    <definedName name="_xlnm.Print_Titles" localSheetId="1">'001 - Jurta'!$77:$77</definedName>
    <definedName name="_xlnm._FilterDatabase" localSheetId="2" hidden="1">'002 - Jednotlivé prvky a ...'!$C$85:$K$138</definedName>
    <definedName name="_xlnm.Print_Area" localSheetId="2">'002 - Jednotlivé prvky a ...'!$C$4:$J$36,'002 - Jednotlivé prvky a ...'!$C$42:$J$67,'002 - Jednotlivé prvky a ...'!$C$73:$K$138</definedName>
    <definedName name="_xlnm.Print_Titles" localSheetId="2">'002 - Jednotlivé prvky a ...'!$85:$85</definedName>
    <definedName name="_xlnm._FilterDatabase" localSheetId="3" hidden="1">'003 - Pomůcky pro vnitřní...'!$C$78:$K$96</definedName>
    <definedName name="_xlnm.Print_Area" localSheetId="3">'003 - Pomůcky pro vnitřní...'!$C$4:$J$36,'003 - Pomůcky pro vnitřní...'!$C$42:$J$60,'003 - Pomůcky pro vnitřní...'!$C$66:$K$96</definedName>
    <definedName name="_xlnm.Print_Titles" localSheetId="3">'003 - Pomůcky pro vnitřní...'!$78:$78</definedName>
    <definedName name="_xlnm._FilterDatabase" localSheetId="4" hidden="1">'004 - Vedlejší rozpočtové...'!$C$78:$K$87</definedName>
    <definedName name="_xlnm.Print_Area" localSheetId="4">'004 - Vedlejší rozpočtové...'!$C$4:$J$36,'004 - Vedlejší rozpočtové...'!$C$42:$J$60,'004 - Vedlejší rozpočtové...'!$C$66:$K$87</definedName>
    <definedName name="_xlnm.Print_Titles" localSheetId="4">'004 - Vedlejší rozpočtové...'!$78:$78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87"/>
  <c r="BH87"/>
  <c r="BG87"/>
  <c r="BF87"/>
  <c r="T87"/>
  <c r="T86"/>
  <c r="R87"/>
  <c r="R86"/>
  <c r="P87"/>
  <c r="P86"/>
  <c r="BK87"/>
  <c r="BK86"/>
  <c r="J86"/>
  <c r="J87"/>
  <c r="BE87"/>
  <c r="J59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4"/>
  <c r="AX54"/>
  <c i="4"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59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3"/>
  <c r="AX53"/>
  <c i="3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5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3"/>
  <c r="BI120"/>
  <c r="BH120"/>
  <c r="BG120"/>
  <c r="BF120"/>
  <c r="T120"/>
  <c r="T119"/>
  <c r="R120"/>
  <c r="R119"/>
  <c r="P120"/>
  <c r="P119"/>
  <c r="BK120"/>
  <c r="BK119"/>
  <c r="J119"/>
  <c r="J120"/>
  <c r="BE120"/>
  <c r="J62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1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0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4"/>
  <c i="1" r="BD53"/>
  <c i="3" r="BH89"/>
  <c r="F33"/>
  <c i="1" r="BC53"/>
  <c i="3" r="BG89"/>
  <c r="F32"/>
  <c i="1" r="BB53"/>
  <c i="3" r="BF89"/>
  <c r="J31"/>
  <c i="1" r="AW53"/>
  <c i="3" r="F31"/>
  <c i="1" r="BA53"/>
  <c i="3" r="T89"/>
  <c r="T88"/>
  <c r="T87"/>
  <c r="T86"/>
  <c r="R89"/>
  <c r="R88"/>
  <c r="R87"/>
  <c r="R86"/>
  <c r="P89"/>
  <c r="P88"/>
  <c r="P87"/>
  <c r="P86"/>
  <c i="1" r="AU53"/>
  <c i="3" r="BK89"/>
  <c r="BK88"/>
  <c r="J88"/>
  <c r="BK87"/>
  <c r="J87"/>
  <c r="BK86"/>
  <c r="J86"/>
  <c r="J56"/>
  <c r="J27"/>
  <c i="1" r="AG53"/>
  <c i="3" r="J89"/>
  <c r="BE89"/>
  <c r="J30"/>
  <c i="1" r="AV53"/>
  <c i="3" r="F30"/>
  <c i="1" r="AZ53"/>
  <c i="3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AY52"/>
  <c r="AX52"/>
  <c i="2"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6"/>
  <c r="J27"/>
  <c i="1" r="AG52"/>
  <c i="2" r="J81"/>
  <c r="BE81"/>
  <c r="J30"/>
  <c i="1" r="AV52"/>
  <c i="2" r="F30"/>
  <c i="1" r="AZ52"/>
  <c i="2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<sst xmlns="http://schemas.openxmlformats.org/spreadsheetml/2006/main">
  <si>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</si>
  <si>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</si>
  <si>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</si>
  <si>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</si>
  <si>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</si>
  <si>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</si>
  <si>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</si>
  <si>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{68c5834a-1b9b-4840-a95a-45715de7820a}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</si>
  <si>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</si>
  <si>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</si>
  <si>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</si>
  <si>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</si>
  <si>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</si>
  <si>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</si>
  <si>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</si>
  <si>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</si>
  <si>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Vrazelova007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</si>
  <si>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</si>
  <si>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</si>
  <si>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Školní zahrada ZŠ Žerotínova, p.č.1978/1, Žerotínova 376, 757 01 Valašské Meziříčí</t>
  </si>
  <si>
    <t>KSO:</t>
  </si>
  <si>
    <t/>
  </si>
  <si>
    <t>CC-CZ:</t>
  </si>
  <si>
    <t>Místo:</t>
  </si>
  <si>
    <t xml:space="preserve"> </t>
  </si>
  <si>
    <t>Datum:</t>
  </si>
  <si>
    <t>1. 12. 2017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</si>
  <si>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</si>
  <si>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</si>
  <si>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</si>
  <si>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</si>
  <si>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</si>
  <si>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</si>
  <si>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</si>
  <si>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Ing.arch.Alena Vráželová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</si>
  <si>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</si>
  <si>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</si>
  <si>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</si>
  <si>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</si>
  <si>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</si>
  <si>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</si>
  <si>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</si>
  <si>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</si>
  <si>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</si>
  <si>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</si>
  <si>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</si>
  <si>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</si>
  <si>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</si>
  <si>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</si>
  <si>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</si>
  <si>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</si>
  <si>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</si>
  <si>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</si>
  <si>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</si>
  <si>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</si>
  <si>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</si>
  <si>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</si>
  <si>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</si>
  <si>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</si>
  <si>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</si>
  <si>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</si>
  <si>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</si>
  <si>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</si>
  <si>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</si>
  <si>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</si>
  <si>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</si>
  <si>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</si>
  <si>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</si>
  <si>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</si>
  <si>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</si>
  <si>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</si>
  <si>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</si>
  <si>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</si>
  <si>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</si>
  <si>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</si>
  <si>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</si>
  <si>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</si>
  <si>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Jurta</t>
  </si>
  <si>
    <t>STA</t>
  </si>
  <si>
    <t>1</t>
  </si>
  <si>
    <t>{aada414f-4d6e-404b-954a-587070ad2a3e}</t>
  </si>
  <si>
    <t>2</t>
  </si>
  <si>
    <t>002</t>
  </si>
  <si>
    <t>Jednotlivé prvky a stanoviště</t>
  </si>
  <si>
    <t>{8141cecb-9ef4-4576-8ee0-5e41b87fa336}</t>
  </si>
  <si>
    <t>003</t>
  </si>
  <si>
    <t>Pomůcky pro vnitřní a venkovní učebnu</t>
  </si>
  <si>
    <t>{ad330002-4927-4546-b703-253e0322b2a0}</t>
  </si>
  <si>
    <t>004</t>
  </si>
  <si>
    <t>Vedlejší rozpočtové náklady</t>
  </si>
  <si>
    <t>{31782ef4-a64a-4aac-8b30-210ae7ed4504}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</si>
  <si>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</si>
  <si>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</si>
  <si>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</si>
  <si>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</si>
  <si>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</si>
  <si>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</si>
  <si>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</si>
  <si>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Jurta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</si>
  <si>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</si>
  <si>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</si>
  <si>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</si>
  <si>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</si>
  <si>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</si>
  <si>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</si>
  <si>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31111 - Jurta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</si>
  <si>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</si>
  <si>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</si>
  <si>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</si>
  <si>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</si>
  <si>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</si>
  <si>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</si>
  <si>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</si>
  <si>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</si>
  <si>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</si>
  <si>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</si>
  <si>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</si>
  <si>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</si>
  <si>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</si>
  <si>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</si>
  <si>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</si>
  <si>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</si>
  <si>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31111</t>
  </si>
  <si>
    <t>K</t>
  </si>
  <si>
    <t>31R001</t>
  </si>
  <si>
    <t>Dřevo: modřín, Plane: POLYESTER, 280g/m2 akryl. zátěr, mříže, korkve, koruna 130, kopule 130 (E,S), dveře dřevěné, sloupy</t>
  </si>
  <si>
    <t>kpl</t>
  </si>
  <si>
    <t>4</t>
  </si>
  <si>
    <t>1425673879</t>
  </si>
  <si>
    <t>31R002</t>
  </si>
  <si>
    <t>Izolace filcová 1300g/m2 stěna + střecha</t>
  </si>
  <si>
    <t>kus</t>
  </si>
  <si>
    <t>1475696728</t>
  </si>
  <si>
    <t>3</t>
  </si>
  <si>
    <t>31R003</t>
  </si>
  <si>
    <t>Dveře 114cm, jednokřídlé, zavírání dovnitř, isoglass - příplatek k základní verzi plnodřevěné</t>
  </si>
  <si>
    <t>1517450354</t>
  </si>
  <si>
    <t>31R004</t>
  </si>
  <si>
    <t>Příprava prostupu ve stěně, kouřovod</t>
  </si>
  <si>
    <t>925040862</t>
  </si>
  <si>
    <t>5</t>
  </si>
  <si>
    <t>31R005</t>
  </si>
  <si>
    <t>Vložka filc 500g/m2</t>
  </si>
  <si>
    <t>-1522675006</t>
  </si>
  <si>
    <t>6</t>
  </si>
  <si>
    <t>31R006</t>
  </si>
  <si>
    <t>Předstříška nad okno a dveře, odatečná ochrana</t>
  </si>
  <si>
    <t>502518335</t>
  </si>
  <si>
    <t>7</t>
  </si>
  <si>
    <t>31R007</t>
  </si>
  <si>
    <t>Instalace jurty</t>
  </si>
  <si>
    <t>-785852837</t>
  </si>
  <si>
    <t>8</t>
  </si>
  <si>
    <t>31R008</t>
  </si>
  <si>
    <t>Příplatek za bezpečnostní sklo + možnost ventilace a mikroventilace okna a dveře</t>
  </si>
  <si>
    <t>1437450213</t>
  </si>
  <si>
    <t>9</t>
  </si>
  <si>
    <t>31R009</t>
  </si>
  <si>
    <t>Koruna 200cm (zvýšený průměr)</t>
  </si>
  <si>
    <t>-1335201197</t>
  </si>
  <si>
    <t>10</t>
  </si>
  <si>
    <t>31R010</t>
  </si>
  <si>
    <t>Zvýšená stěna okna, dveře, stěny 180cm</t>
  </si>
  <si>
    <t>-120756140</t>
  </si>
  <si>
    <t>11</t>
  </si>
  <si>
    <t>31R011</t>
  </si>
  <si>
    <t>Kopule na vyšší průměr koruny 180-200cm, dvouvrstvá + otevírání</t>
  </si>
  <si>
    <t>-273809654</t>
  </si>
  <si>
    <t>12</t>
  </si>
  <si>
    <t>31R012</t>
  </si>
  <si>
    <t>Dodatečné izolace stěn 80mm, vlna</t>
  </si>
  <si>
    <t>-237865574</t>
  </si>
  <si>
    <t>13</t>
  </si>
  <si>
    <t>31R013</t>
  </si>
  <si>
    <t>Dodatečná zolace střechy 10mm filc</t>
  </si>
  <si>
    <t>1548717708</t>
  </si>
  <si>
    <t>14</t>
  </si>
  <si>
    <t>31R014</t>
  </si>
  <si>
    <t>Komín dvouvrstvý nerez</t>
  </si>
  <si>
    <t>99975655</t>
  </si>
  <si>
    <t>31R015</t>
  </si>
  <si>
    <t>Protipožární průchodka na komín ve stěně</t>
  </si>
  <si>
    <t>1575264832</t>
  </si>
  <si>
    <t>16</t>
  </si>
  <si>
    <t>31R016</t>
  </si>
  <si>
    <t>Příplatek za vyšší a širší variantu komína (min. vzdálenost od hořlavých materiálů 5cm) - Jeremias FU</t>
  </si>
  <si>
    <t>674998642</t>
  </si>
  <si>
    <t>17</t>
  </si>
  <si>
    <t>31R017</t>
  </si>
  <si>
    <t>Dodatečné parapety na dveřích a oknech</t>
  </si>
  <si>
    <t>964686398</t>
  </si>
  <si>
    <t>18</t>
  </si>
  <si>
    <t>31R018</t>
  </si>
  <si>
    <t xml:space="preserve">Odvětrávací varianta jurty, příplatek </t>
  </si>
  <si>
    <t>1554634467</t>
  </si>
  <si>
    <t>19</t>
  </si>
  <si>
    <t>31R019</t>
  </si>
  <si>
    <t>Doprava jurty 15Kč za km + zpět 2*411km</t>
  </si>
  <si>
    <t>465799407</t>
  </si>
  <si>
    <t>20</t>
  </si>
  <si>
    <t>31R020</t>
  </si>
  <si>
    <t>Dveře 1870cm, dvoukřídlé, zavírání dovnitř, isoglass - příplatek k základní verzi plnodřevěné</t>
  </si>
  <si>
    <t>144453338</t>
  </si>
  <si>
    <t>002 - Jednotlivé prvky a stanoviště</t>
  </si>
  <si>
    <t xml:space="preserve">    3112 - Cenový rozpočet jednotlivých prvků a stanovišť</t>
  </si>
  <si>
    <t xml:space="preserve">    3113 - ROZPOČET ZAHRADNICKÝCH PRACÍ</t>
  </si>
  <si>
    <t xml:space="preserve">      31130 - REALIZACE VÝSADBOVÉ PLOCHY SUCHOMILNÉHO ZÁHONU</t>
  </si>
  <si>
    <t xml:space="preserve">      31131 - VÝSADBA A FIXACE LISTNATÝCH A OVOCNÝCH STROMŮ</t>
  </si>
  <si>
    <t xml:space="preserve">      31132 - ZÁBRANA Z AKÁTOVÝCH KŮLŮ</t>
  </si>
  <si>
    <t xml:space="preserve">      31133 - REALIZACE VYVÝŠENÝCH ZÁHONŮ</t>
  </si>
  <si>
    <t xml:space="preserve">      31134 - REALIZACE PÍSKOVIŠTĚ</t>
  </si>
  <si>
    <t xml:space="preserve">    3114 - Prvek</t>
  </si>
  <si>
    <t xml:space="preserve">    3115 - Interiér</t>
  </si>
  <si>
    <t>3112</t>
  </si>
  <si>
    <t>Cenový rozpočet jednotlivých prvků a stanovišť</t>
  </si>
  <si>
    <t>310R001</t>
  </si>
  <si>
    <t xml:space="preserve">Vrbové stavby                           </t>
  </si>
  <si>
    <t>1516690990</t>
  </si>
  <si>
    <t>310R002</t>
  </si>
  <si>
    <t xml:space="preserve">Pískoviště         </t>
  </si>
  <si>
    <t>-1338409528</t>
  </si>
  <si>
    <t>310R003</t>
  </si>
  <si>
    <t xml:space="preserve">Gabionové posezení                  </t>
  </si>
  <si>
    <t>268323583</t>
  </si>
  <si>
    <t>310R004</t>
  </si>
  <si>
    <t xml:space="preserve">Zábrana z akátových kůlů         </t>
  </si>
  <si>
    <t>333788798</t>
  </si>
  <si>
    <t>310R005</t>
  </si>
  <si>
    <t xml:space="preserve">Šachový stolek                          </t>
  </si>
  <si>
    <t>111628001</t>
  </si>
  <si>
    <t>310R006</t>
  </si>
  <si>
    <t>Dendrofon</t>
  </si>
  <si>
    <t>666159730</t>
  </si>
  <si>
    <t>310R0071</t>
  </si>
  <si>
    <t>Hmyzí domky</t>
  </si>
  <si>
    <t>1847435629</t>
  </si>
  <si>
    <t>3113</t>
  </si>
  <si>
    <t>ROZPOČET ZAHRADNICKÝCH PRACÍ</t>
  </si>
  <si>
    <t>31130</t>
  </si>
  <si>
    <t>REALIZACE VÝSADBOVÉ PLOCHY SUCHOMILNÉHO ZÁHONU</t>
  </si>
  <si>
    <t>3101R001</t>
  </si>
  <si>
    <t>Chemické odplevelení</t>
  </si>
  <si>
    <t>m2</t>
  </si>
  <si>
    <t>-776963760</t>
  </si>
  <si>
    <t>3101R002</t>
  </si>
  <si>
    <t>Příprava půdy strojem</t>
  </si>
  <si>
    <t>2009254292</t>
  </si>
  <si>
    <t>3101R003</t>
  </si>
  <si>
    <t>Jemná modelace terénu</t>
  </si>
  <si>
    <t>-742586257</t>
  </si>
  <si>
    <t>3101R004</t>
  </si>
  <si>
    <t>Vytyčení záhonu</t>
  </si>
  <si>
    <t>1521375681</t>
  </si>
  <si>
    <t>3101R005</t>
  </si>
  <si>
    <t>Promísení půdy s pískem a substrátem</t>
  </si>
  <si>
    <t>2039106118</t>
  </si>
  <si>
    <t>3101R006</t>
  </si>
  <si>
    <t>Instalace tzv.neviditelného obrubníku</t>
  </si>
  <si>
    <t>m</t>
  </si>
  <si>
    <t>-2107674224</t>
  </si>
  <si>
    <t>3101R007</t>
  </si>
  <si>
    <t>Umístění solitérních kamenů Bobcatem</t>
  </si>
  <si>
    <t>-1614816980</t>
  </si>
  <si>
    <t>3101R008</t>
  </si>
  <si>
    <t>Pokládka voštinového chodníku</t>
  </si>
  <si>
    <t>857588402</t>
  </si>
  <si>
    <t>3101R009</t>
  </si>
  <si>
    <t>Příprava jamky 35x35cm bez výměny půdy</t>
  </si>
  <si>
    <t>-311280028</t>
  </si>
  <si>
    <t>3101R010</t>
  </si>
  <si>
    <t>Vlastní výsadba</t>
  </si>
  <si>
    <t>94904629</t>
  </si>
  <si>
    <t>3101R011</t>
  </si>
  <si>
    <t>Příprava jamky 40x40</t>
  </si>
  <si>
    <t>1726463311</t>
  </si>
  <si>
    <t>3101R012</t>
  </si>
  <si>
    <t>1865615193</t>
  </si>
  <si>
    <t>3101R013</t>
  </si>
  <si>
    <t>Zamulčování plochy kamennou drtí vrstva 6cm</t>
  </si>
  <si>
    <t>-2100820906</t>
  </si>
  <si>
    <t>3101R014</t>
  </si>
  <si>
    <t>Zálivka rostlin</t>
  </si>
  <si>
    <t>160947107</t>
  </si>
  <si>
    <t>22</t>
  </si>
  <si>
    <t>3101R015</t>
  </si>
  <si>
    <t>Přesun materiálu</t>
  </si>
  <si>
    <t>2080710650</t>
  </si>
  <si>
    <t>23</t>
  </si>
  <si>
    <t>3101R016</t>
  </si>
  <si>
    <t>Instalace pítek pro ptáky a hmyzích domečků</t>
  </si>
  <si>
    <t>2127706375</t>
  </si>
  <si>
    <t>31131</t>
  </si>
  <si>
    <t>VÝSADBA A FIXACE LISTNATÝCH A OVOCNÝCH STROMŮ</t>
  </si>
  <si>
    <t>24</t>
  </si>
  <si>
    <t>3101R017</t>
  </si>
  <si>
    <t>Příprava jam 1x1m s 50% výměnou půdy</t>
  </si>
  <si>
    <t>1304567800</t>
  </si>
  <si>
    <t>25</t>
  </si>
  <si>
    <t>3101R018</t>
  </si>
  <si>
    <t>Vysazení dřevin ,obvod kmene 10-12</t>
  </si>
  <si>
    <t>66712675</t>
  </si>
  <si>
    <t>26</t>
  </si>
  <si>
    <t>3101R019</t>
  </si>
  <si>
    <t>Ukotvení 2-3kůlama +úvazek</t>
  </si>
  <si>
    <t>2123788836</t>
  </si>
  <si>
    <t>27</t>
  </si>
  <si>
    <t>3101R020</t>
  </si>
  <si>
    <t>Zálivka</t>
  </si>
  <si>
    <t>611269281</t>
  </si>
  <si>
    <t>31132</t>
  </si>
  <si>
    <t>ZÁBRANA Z AKÁTOVÝCH KŮLŮ</t>
  </si>
  <si>
    <t>28</t>
  </si>
  <si>
    <t>3101R021</t>
  </si>
  <si>
    <t>Terénní práce a ukotvení 8 polí terénní překážky</t>
  </si>
  <si>
    <t>2010431122</t>
  </si>
  <si>
    <t>31133</t>
  </si>
  <si>
    <t>REALIZACE VYVÝŠENÝCH ZÁHONŮ</t>
  </si>
  <si>
    <t>29</t>
  </si>
  <si>
    <t>3101R022</t>
  </si>
  <si>
    <t>Realizace organické výplně vyvýšených záhonů</t>
  </si>
  <si>
    <t>292050052</t>
  </si>
  <si>
    <t>30</t>
  </si>
  <si>
    <t>3101R023</t>
  </si>
  <si>
    <t>Pokládka zpevněného chodníčku</t>
  </si>
  <si>
    <t>-345891754</t>
  </si>
  <si>
    <t>31134</t>
  </si>
  <si>
    <t>REALIZACE PÍSKOVIŠTĚ</t>
  </si>
  <si>
    <t>31</t>
  </si>
  <si>
    <t>3101R024</t>
  </si>
  <si>
    <t>Instalace dřevěné palisády ,modelace určené plochy</t>
  </si>
  <si>
    <t>-1741686036</t>
  </si>
  <si>
    <t>32</t>
  </si>
  <si>
    <t>3101R025</t>
  </si>
  <si>
    <t>Práce koordinátorky projektu</t>
  </si>
  <si>
    <t>-545550387</t>
  </si>
  <si>
    <t>3114</t>
  </si>
  <si>
    <t>Prvek</t>
  </si>
  <si>
    <t>33</t>
  </si>
  <si>
    <t>310R021</t>
  </si>
  <si>
    <t>Lehátko+slunečník</t>
  </si>
  <si>
    <t>-836049932</t>
  </si>
  <si>
    <t>34</t>
  </si>
  <si>
    <t>310R022</t>
  </si>
  <si>
    <t>Pergola</t>
  </si>
  <si>
    <t>-132343904</t>
  </si>
  <si>
    <t>35</t>
  </si>
  <si>
    <t>310R023</t>
  </si>
  <si>
    <t xml:space="preserve">Podlaha </t>
  </si>
  <si>
    <t>-1727648662</t>
  </si>
  <si>
    <t>36</t>
  </si>
  <si>
    <t>310R024</t>
  </si>
  <si>
    <t>Zahradní domek</t>
  </si>
  <si>
    <t>394168156</t>
  </si>
  <si>
    <t>37</t>
  </si>
  <si>
    <t>310R025</t>
  </si>
  <si>
    <t>Vyvýšené záhony</t>
  </si>
  <si>
    <t>1920424423</t>
  </si>
  <si>
    <t>38</t>
  </si>
  <si>
    <t>310R026</t>
  </si>
  <si>
    <t>Kamna na tuhá paliva výkon cca 8kW, účinnost cca 77 %, vytápěný prostor cca 190 m3</t>
  </si>
  <si>
    <t>1873882039</t>
  </si>
  <si>
    <t>3115</t>
  </si>
  <si>
    <t>Interiér</t>
  </si>
  <si>
    <t>39</t>
  </si>
  <si>
    <t>310R027</t>
  </si>
  <si>
    <t>Lavice</t>
  </si>
  <si>
    <t>1844342116</t>
  </si>
  <si>
    <t>40</t>
  </si>
  <si>
    <t>310R028</t>
  </si>
  <si>
    <t>židle</t>
  </si>
  <si>
    <t>-521392653</t>
  </si>
  <si>
    <t>41</t>
  </si>
  <si>
    <t>310R029</t>
  </si>
  <si>
    <t>učitelský stůl</t>
  </si>
  <si>
    <t>819771620</t>
  </si>
  <si>
    <t>42</t>
  </si>
  <si>
    <t>310R030</t>
  </si>
  <si>
    <t>učitelská židle</t>
  </si>
  <si>
    <t>-1916456983</t>
  </si>
  <si>
    <t>003 - Pomůcky pro vnitřní a venkovní učebnu</t>
  </si>
  <si>
    <t xml:space="preserve">    999 - Venkovní učebna </t>
  </si>
  <si>
    <t xml:space="preserve">    9991 - Vnitřní učebna</t>
  </si>
  <si>
    <t>999</t>
  </si>
  <si>
    <t xml:space="preserve">Venkovní učebna </t>
  </si>
  <si>
    <t>009111</t>
  </si>
  <si>
    <t>Vodní elektrárna (model vodní elektrárn</t>
  </si>
  <si>
    <t>852412303</t>
  </si>
  <si>
    <t>009112</t>
  </si>
  <si>
    <t>interaktivní projektor, projekční magnetická tabule 180 x 120 cm,držák a rameno na projektor</t>
  </si>
  <si>
    <t>-766882908</t>
  </si>
  <si>
    <t>009113</t>
  </si>
  <si>
    <t>Vizualizér Aver AVerVision F17HD+</t>
  </si>
  <si>
    <t>-1859969543</t>
  </si>
  <si>
    <t>009114</t>
  </si>
  <si>
    <t>Základní sada mikr. příslušenství Model 5056 10 ks</t>
  </si>
  <si>
    <t>-512646368</t>
  </si>
  <si>
    <t>009115</t>
  </si>
  <si>
    <t>Klíč k určování bylin 10 ks</t>
  </si>
  <si>
    <t>1818998494</t>
  </si>
  <si>
    <t>0091156</t>
  </si>
  <si>
    <t>Klíč k určování stromů 10 ks	</t>
  </si>
  <si>
    <t>2111163579</t>
  </si>
  <si>
    <t>0091157</t>
  </si>
  <si>
    <t>Klíč k určování hornin a minerálů 10 ks</t>
  </si>
  <si>
    <t>-636182931</t>
  </si>
  <si>
    <t>0091158</t>
  </si>
  <si>
    <t>Sada trvalých preparátů</t>
  </si>
  <si>
    <t>-1143875619</t>
  </si>
  <si>
    <t>0091159</t>
  </si>
  <si>
    <t>Chemie stativ</t>
  </si>
  <si>
    <t>-1624174860</t>
  </si>
  <si>
    <t>9991</t>
  </si>
  <si>
    <t>Vnitřní učebna</t>
  </si>
  <si>
    <t>009116</t>
  </si>
  <si>
    <t>Vnitřní učebna výmalba učebny</t>
  </si>
  <si>
    <t>-1990945056</t>
  </si>
  <si>
    <t>009117</t>
  </si>
  <si>
    <t xml:space="preserve">C9901-4E ŽES Elektrochemie,C9901-4C ŽES Chemie - destilace,C9160-4A Návody k pokusům Chemie,C9901-4C ŽES Destilace </t>
  </si>
  <si>
    <t>-1262407236</t>
  </si>
  <si>
    <t>009118</t>
  </si>
  <si>
    <t>C7605-1S Brýle ochranné s bočním krytem 10 x</t>
  </si>
  <si>
    <t>-852325488</t>
  </si>
  <si>
    <t>009119</t>
  </si>
  <si>
    <t>Soubor obrazů – fyzika 8 kusů</t>
  </si>
  <si>
    <t>2009599976</t>
  </si>
  <si>
    <t>0091120</t>
  </si>
  <si>
    <t>Chromatické ladičky – sada 8 kusů	</t>
  </si>
  <si>
    <t>1643158075</t>
  </si>
  <si>
    <t>004 -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</si>
  <si>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</si>
  <si>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</si>
  <si>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</si>
  <si>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</si>
  <si>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VRN3</t>
  </si>
  <si>
    <t>Zařízení staveniště</t>
  </si>
  <si>
    <t>031002000</t>
  </si>
  <si>
    <t>Související práce pro zařízení staveniště</t>
  </si>
  <si>
    <t>Kč</t>
  </si>
  <si>
    <t>CS ÚRS 2017 01</t>
  </si>
  <si>
    <t>1024</t>
  </si>
  <si>
    <t>1870601917</t>
  </si>
  <si>
    <t>032002000</t>
  </si>
  <si>
    <t>Vybavení staveniště</t>
  </si>
  <si>
    <t>-1345841557</t>
  </si>
  <si>
    <t>034002000</t>
  </si>
  <si>
    <t>Zabezpečení staveniště</t>
  </si>
  <si>
    <t>-1101585958</t>
  </si>
  <si>
    <t>039002000</t>
  </si>
  <si>
    <t>Zrušení zařízení staveniště</t>
  </si>
  <si>
    <t>1511087529</t>
  </si>
  <si>
    <t>VRN7</t>
  </si>
  <si>
    <t>Provozní vlivy</t>
  </si>
  <si>
    <t>079002000</t>
  </si>
  <si>
    <t>Ostatní provozní vlivy</t>
  </si>
  <si>
    <t>114879215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</si>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</sst>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  <protection locked="0"/>
    </xf>
    <xf numFmtId="0" fontId="32" fillId="0" borderId="33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horizontal="left" wrapText="1"/>
      <protection locked="0"/>
    </xf>
    <xf numFmtId="0" fontId="32" fillId="0" borderId="33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49" fontId="35" fillId="0" borderId="1" xfId="0" applyNumberFormat="1" applyFont="1" applyBorder="1" applyAlignment="1">
      <alignment horizontal="left" vertical="center" wrapText="1"/>
      <protection locked="0"/>
    </xf>
    <xf numFmtId="49" fontId="35" fillId="0" borderId="1" xfId="0" applyNumberFormat="1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vertical="center" wrapText="1"/>
      <protection locked="0"/>
    </xf>
    <xf numFmtId="0" fontId="32" fillId="0" borderId="36" xfId="0" applyFont="1" applyBorder="1" applyAlignment="1">
      <alignment vertical="center" wrapText="1"/>
      <protection locked="0"/>
    </xf>
    <xf numFmtId="0" fontId="32" fillId="0" borderId="1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2" fillId="0" borderId="33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center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center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2" fillId="0" borderId="36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2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6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1" xfId="0" applyFont="1" applyBorder="1" applyAlignment="1">
      <alignment horizontal="center" vertical="top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7" fillId="0" borderId="0" xfId="0" applyFont="1" applyAlignment="1">
      <alignment vertical="center"/>
      <protection locked="0"/>
    </xf>
    <xf numFmtId="0" fontId="34" fillId="0" borderId="1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3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4" fillId="0" borderId="34" xfId="0" applyFont="1" applyBorder="1" applyAlignment="1">
      <alignment horizontal="left"/>
      <protection locked="0"/>
    </xf>
    <xf numFmtId="0" fontId="37" fillId="0" borderId="34" xfId="0" applyFont="1" applyBorder="1" applyAlignment="1"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2" fillId="0" borderId="1" xfId="0" applyFont="1" applyBorder="1" applyAlignment="1">
      <alignment horizontal="left"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30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32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5"/>
      <c r="AM14" s="25"/>
      <c r="AN14" s="38" t="s">
        <v>32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30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35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35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38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39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40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41</v>
      </c>
      <c r="E26" s="50"/>
      <c r="F26" s="51" t="s">
        <v>42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43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44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45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46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48</v>
      </c>
      <c r="U32" s="57"/>
      <c r="V32" s="57"/>
      <c r="W32" s="57"/>
      <c r="X32" s="59" t="s">
        <v>49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Vrazelova007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Školní zahrada ZŠ Žerotínova, p.č.1978/1, Žerotínova 376, 757 01 Valašské Meziříčí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1. 12. 2017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Město Valašské Meziříčí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33</v>
      </c>
      <c r="AJ46" s="70"/>
      <c r="AK46" s="70"/>
      <c r="AL46" s="70"/>
      <c r="AM46" s="73" t="str">
        <f>IF(E17="","",E17)</f>
        <v>Ing.arch.Alena Vráželová</v>
      </c>
      <c r="AN46" s="73"/>
      <c r="AO46" s="73"/>
      <c r="AP46" s="73"/>
      <c r="AQ46" s="70"/>
      <c r="AR46" s="68"/>
      <c r="AS46" s="82" t="s">
        <v>51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31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52</v>
      </c>
      <c r="D49" s="93"/>
      <c r="E49" s="93"/>
      <c r="F49" s="93"/>
      <c r="G49" s="93"/>
      <c r="H49" s="94"/>
      <c r="I49" s="95" t="s">
        <v>53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54</v>
      </c>
      <c r="AH49" s="93"/>
      <c r="AI49" s="93"/>
      <c r="AJ49" s="93"/>
      <c r="AK49" s="93"/>
      <c r="AL49" s="93"/>
      <c r="AM49" s="93"/>
      <c r="AN49" s="95" t="s">
        <v>55</v>
      </c>
      <c r="AO49" s="93"/>
      <c r="AP49" s="93"/>
      <c r="AQ49" s="97" t="s">
        <v>56</v>
      </c>
      <c r="AR49" s="68"/>
      <c r="AS49" s="98" t="s">
        <v>57</v>
      </c>
      <c r="AT49" s="99" t="s">
        <v>58</v>
      </c>
      <c r="AU49" s="99" t="s">
        <v>59</v>
      </c>
      <c r="AV49" s="99" t="s">
        <v>60</v>
      </c>
      <c r="AW49" s="99" t="s">
        <v>61</v>
      </c>
      <c r="AX49" s="99" t="s">
        <v>62</v>
      </c>
      <c r="AY49" s="99" t="s">
        <v>63</v>
      </c>
      <c r="AZ49" s="99" t="s">
        <v>64</v>
      </c>
      <c r="BA49" s="99" t="s">
        <v>65</v>
      </c>
      <c r="BB49" s="99" t="s">
        <v>66</v>
      </c>
      <c r="BC49" s="99" t="s">
        <v>67</v>
      </c>
      <c r="BD49" s="100" t="s">
        <v>68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ROUND(SUM(AG52:AG55),2)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ROUND(SUM(AS52:AS55),2)</f>
        <v>0</v>
      </c>
      <c r="AT51" s="110">
        <f>ROUND(SUM(AV51:AW51),2)</f>
        <v>0</v>
      </c>
      <c r="AU51" s="111">
        <f>ROUND(SUM(AU52:AU55),5)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ROUND(SUM(AZ52:AZ55),2)</f>
        <v>0</v>
      </c>
      <c r="BA51" s="110">
        <f>ROUND(SUM(BA52:BA55),2)</f>
        <v>0</v>
      </c>
      <c r="BB51" s="110">
        <f>ROUND(SUM(BB52:BB55),2)</f>
        <v>0</v>
      </c>
      <c r="BC51" s="110">
        <f>ROUND(SUM(BC52:BC55),2)</f>
        <v>0</v>
      </c>
      <c r="BD51" s="112">
        <f>ROUND(SUM(BD52:BD55),2)</f>
        <v>0</v>
      </c>
      <c r="BS51" s="113" t="s">
        <v>70</v>
      </c>
      <c r="BT51" s="113" t="s">
        <v>71</v>
      </c>
      <c r="BU51" s="114" t="s">
        <v>72</v>
      </c>
      <c r="BV51" s="113" t="s">
        <v>73</v>
      </c>
      <c r="BW51" s="113" t="s">
        <v>7</v>
      </c>
      <c r="BX51" s="113" t="s">
        <v>74</v>
      </c>
      <c r="CL51" s="113" t="s">
        <v>21</v>
      </c>
    </row>
    <row r="52" s="5" customFormat="1" ht="16.5" customHeight="1">
      <c r="A52" s="115" t="s">
        <v>75</v>
      </c>
      <c r="B52" s="116"/>
      <c r="C52" s="117"/>
      <c r="D52" s="118" t="s">
        <v>76</v>
      </c>
      <c r="E52" s="118"/>
      <c r="F52" s="118"/>
      <c r="G52" s="118"/>
      <c r="H52" s="118"/>
      <c r="I52" s="119"/>
      <c r="J52" s="118" t="s">
        <v>77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'001 - Jurta'!J27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78</v>
      </c>
      <c r="AR52" s="122"/>
      <c r="AS52" s="123">
        <v>0</v>
      </c>
      <c r="AT52" s="124">
        <f>ROUND(SUM(AV52:AW52),2)</f>
        <v>0</v>
      </c>
      <c r="AU52" s="125">
        <f>'001 - Jurta'!P78</f>
        <v>0</v>
      </c>
      <c r="AV52" s="124">
        <f>'001 - Jurta'!J30</f>
        <v>0</v>
      </c>
      <c r="AW52" s="124">
        <f>'001 - Jurta'!J31</f>
        <v>0</v>
      </c>
      <c r="AX52" s="124">
        <f>'001 - Jurta'!J32</f>
        <v>0</v>
      </c>
      <c r="AY52" s="124">
        <f>'001 - Jurta'!J33</f>
        <v>0</v>
      </c>
      <c r="AZ52" s="124">
        <f>'001 - Jurta'!F30</f>
        <v>0</v>
      </c>
      <c r="BA52" s="124">
        <f>'001 - Jurta'!F31</f>
        <v>0</v>
      </c>
      <c r="BB52" s="124">
        <f>'001 - Jurta'!F32</f>
        <v>0</v>
      </c>
      <c r="BC52" s="124">
        <f>'001 - Jurta'!F33</f>
        <v>0</v>
      </c>
      <c r="BD52" s="126">
        <f>'001 - Jurta'!F34</f>
        <v>0</v>
      </c>
      <c r="BT52" s="127" t="s">
        <v>79</v>
      </c>
      <c r="BV52" s="127" t="s">
        <v>73</v>
      </c>
      <c r="BW52" s="127" t="s">
        <v>80</v>
      </c>
      <c r="BX52" s="127" t="s">
        <v>7</v>
      </c>
      <c r="CL52" s="127" t="s">
        <v>21</v>
      </c>
      <c r="CM52" s="127" t="s">
        <v>81</v>
      </c>
    </row>
    <row r="53" s="5" customFormat="1" ht="16.5" customHeight="1">
      <c r="A53" s="115" t="s">
        <v>75</v>
      </c>
      <c r="B53" s="116"/>
      <c r="C53" s="117"/>
      <c r="D53" s="118" t="s">
        <v>82</v>
      </c>
      <c r="E53" s="118"/>
      <c r="F53" s="118"/>
      <c r="G53" s="118"/>
      <c r="H53" s="118"/>
      <c r="I53" s="119"/>
      <c r="J53" s="118" t="s">
        <v>83</v>
      </c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20">
        <f>'002 - Jednotlivé prvky a ...'!J27</f>
        <v>0</v>
      </c>
      <c r="AH53" s="119"/>
      <c r="AI53" s="119"/>
      <c r="AJ53" s="119"/>
      <c r="AK53" s="119"/>
      <c r="AL53" s="119"/>
      <c r="AM53" s="119"/>
      <c r="AN53" s="120">
        <f>SUM(AG53,AT53)</f>
        <v>0</v>
      </c>
      <c r="AO53" s="119"/>
      <c r="AP53" s="119"/>
      <c r="AQ53" s="121" t="s">
        <v>78</v>
      </c>
      <c r="AR53" s="122"/>
      <c r="AS53" s="123">
        <v>0</v>
      </c>
      <c r="AT53" s="124">
        <f>ROUND(SUM(AV53:AW53),2)</f>
        <v>0</v>
      </c>
      <c r="AU53" s="125">
        <f>'002 - Jednotlivé prvky a ...'!P86</f>
        <v>0</v>
      </c>
      <c r="AV53" s="124">
        <f>'002 - Jednotlivé prvky a ...'!J30</f>
        <v>0</v>
      </c>
      <c r="AW53" s="124">
        <f>'002 - Jednotlivé prvky a ...'!J31</f>
        <v>0</v>
      </c>
      <c r="AX53" s="124">
        <f>'002 - Jednotlivé prvky a ...'!J32</f>
        <v>0</v>
      </c>
      <c r="AY53" s="124">
        <f>'002 - Jednotlivé prvky a ...'!J33</f>
        <v>0</v>
      </c>
      <c r="AZ53" s="124">
        <f>'002 - Jednotlivé prvky a ...'!F30</f>
        <v>0</v>
      </c>
      <c r="BA53" s="124">
        <f>'002 - Jednotlivé prvky a ...'!F31</f>
        <v>0</v>
      </c>
      <c r="BB53" s="124">
        <f>'002 - Jednotlivé prvky a ...'!F32</f>
        <v>0</v>
      </c>
      <c r="BC53" s="124">
        <f>'002 - Jednotlivé prvky a ...'!F33</f>
        <v>0</v>
      </c>
      <c r="BD53" s="126">
        <f>'002 - Jednotlivé prvky a ...'!F34</f>
        <v>0</v>
      </c>
      <c r="BT53" s="127" t="s">
        <v>79</v>
      </c>
      <c r="BV53" s="127" t="s">
        <v>73</v>
      </c>
      <c r="BW53" s="127" t="s">
        <v>84</v>
      </c>
      <c r="BX53" s="127" t="s">
        <v>7</v>
      </c>
      <c r="CL53" s="127" t="s">
        <v>21</v>
      </c>
      <c r="CM53" s="127" t="s">
        <v>81</v>
      </c>
    </row>
    <row r="54" s="5" customFormat="1" ht="31.5" customHeight="1">
      <c r="A54" s="115" t="s">
        <v>75</v>
      </c>
      <c r="B54" s="116"/>
      <c r="C54" s="117"/>
      <c r="D54" s="118" t="s">
        <v>85</v>
      </c>
      <c r="E54" s="118"/>
      <c r="F54" s="118"/>
      <c r="G54" s="118"/>
      <c r="H54" s="118"/>
      <c r="I54" s="119"/>
      <c r="J54" s="118" t="s">
        <v>86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0">
        <f>'003 - Pomůcky pro vnitřní...'!J27</f>
        <v>0</v>
      </c>
      <c r="AH54" s="119"/>
      <c r="AI54" s="119"/>
      <c r="AJ54" s="119"/>
      <c r="AK54" s="119"/>
      <c r="AL54" s="119"/>
      <c r="AM54" s="119"/>
      <c r="AN54" s="120">
        <f>SUM(AG54,AT54)</f>
        <v>0</v>
      </c>
      <c r="AO54" s="119"/>
      <c r="AP54" s="119"/>
      <c r="AQ54" s="121" t="s">
        <v>78</v>
      </c>
      <c r="AR54" s="122"/>
      <c r="AS54" s="123">
        <v>0</v>
      </c>
      <c r="AT54" s="124">
        <f>ROUND(SUM(AV54:AW54),2)</f>
        <v>0</v>
      </c>
      <c r="AU54" s="125">
        <f>'003 - Pomůcky pro vnitřní...'!P79</f>
        <v>0</v>
      </c>
      <c r="AV54" s="124">
        <f>'003 - Pomůcky pro vnitřní...'!J30</f>
        <v>0</v>
      </c>
      <c r="AW54" s="124">
        <f>'003 - Pomůcky pro vnitřní...'!J31</f>
        <v>0</v>
      </c>
      <c r="AX54" s="124">
        <f>'003 - Pomůcky pro vnitřní...'!J32</f>
        <v>0</v>
      </c>
      <c r="AY54" s="124">
        <f>'003 - Pomůcky pro vnitřní...'!J33</f>
        <v>0</v>
      </c>
      <c r="AZ54" s="124">
        <f>'003 - Pomůcky pro vnitřní...'!F30</f>
        <v>0</v>
      </c>
      <c r="BA54" s="124">
        <f>'003 - Pomůcky pro vnitřní...'!F31</f>
        <v>0</v>
      </c>
      <c r="BB54" s="124">
        <f>'003 - Pomůcky pro vnitřní...'!F32</f>
        <v>0</v>
      </c>
      <c r="BC54" s="124">
        <f>'003 - Pomůcky pro vnitřní...'!F33</f>
        <v>0</v>
      </c>
      <c r="BD54" s="126">
        <f>'003 - Pomůcky pro vnitřní...'!F34</f>
        <v>0</v>
      </c>
      <c r="BT54" s="127" t="s">
        <v>79</v>
      </c>
      <c r="BV54" s="127" t="s">
        <v>73</v>
      </c>
      <c r="BW54" s="127" t="s">
        <v>87</v>
      </c>
      <c r="BX54" s="127" t="s">
        <v>7</v>
      </c>
      <c r="CL54" s="127" t="s">
        <v>21</v>
      </c>
      <c r="CM54" s="127" t="s">
        <v>81</v>
      </c>
    </row>
    <row r="55" s="5" customFormat="1" ht="16.5" customHeight="1">
      <c r="A55" s="115" t="s">
        <v>75</v>
      </c>
      <c r="B55" s="116"/>
      <c r="C55" s="117"/>
      <c r="D55" s="118" t="s">
        <v>88</v>
      </c>
      <c r="E55" s="118"/>
      <c r="F55" s="118"/>
      <c r="G55" s="118"/>
      <c r="H55" s="118"/>
      <c r="I55" s="119"/>
      <c r="J55" s="118" t="s">
        <v>89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'004 - Vedlejší rozpočtové...'!J27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78</v>
      </c>
      <c r="AR55" s="122"/>
      <c r="AS55" s="128">
        <v>0</v>
      </c>
      <c r="AT55" s="129">
        <f>ROUND(SUM(AV55:AW55),2)</f>
        <v>0</v>
      </c>
      <c r="AU55" s="130">
        <f>'004 - Vedlejší rozpočtové...'!P79</f>
        <v>0</v>
      </c>
      <c r="AV55" s="129">
        <f>'004 - Vedlejší rozpočtové...'!J30</f>
        <v>0</v>
      </c>
      <c r="AW55" s="129">
        <f>'004 - Vedlejší rozpočtové...'!J31</f>
        <v>0</v>
      </c>
      <c r="AX55" s="129">
        <f>'004 - Vedlejší rozpočtové...'!J32</f>
        <v>0</v>
      </c>
      <c r="AY55" s="129">
        <f>'004 - Vedlejší rozpočtové...'!J33</f>
        <v>0</v>
      </c>
      <c r="AZ55" s="129">
        <f>'004 - Vedlejší rozpočtové...'!F30</f>
        <v>0</v>
      </c>
      <c r="BA55" s="129">
        <f>'004 - Vedlejší rozpočtové...'!F31</f>
        <v>0</v>
      </c>
      <c r="BB55" s="129">
        <f>'004 - Vedlejší rozpočtové...'!F32</f>
        <v>0</v>
      </c>
      <c r="BC55" s="129">
        <f>'004 - Vedlejší rozpočtové...'!F33</f>
        <v>0</v>
      </c>
      <c r="BD55" s="131">
        <f>'004 - Vedlejší rozpočtové...'!F34</f>
        <v>0</v>
      </c>
      <c r="BT55" s="127" t="s">
        <v>79</v>
      </c>
      <c r="BV55" s="127" t="s">
        <v>73</v>
      </c>
      <c r="BW55" s="127" t="s">
        <v>90</v>
      </c>
      <c r="BX55" s="127" t="s">
        <v>7</v>
      </c>
      <c r="CL55" s="127" t="s">
        <v>21</v>
      </c>
      <c r="CM55" s="127" t="s">
        <v>81</v>
      </c>
    </row>
    <row r="56" s="1" customFormat="1" ht="30" customHeight="1">
      <c r="B56" s="4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68"/>
    </row>
    <row r="57" s="1" customFormat="1" ht="6.96" customHeight="1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8"/>
    </row>
  </sheetData>
  <sheetProtection sheet="1" formatColumns="0" formatRows="0" objects="1" scenarios="1" spinCount="100000" saltValue="8Adx8BmpWnmRv7g2IJmiSwkx7/mJMIMEtMRLvdPng6KswrGZjjwn+Tnl7uTCA4fEC8LhYpYfmOQG2gQBmpDcWg==" hashValue="rdGVeHjZy0sEEjz6+ZDGMAuGsK0gp9uBTbwayJTbuMGgl8drpftDK3aMlZfAeHuZh+GqeE8I/RE46esvsi6cJA==" algorithmName="SHA-512" password="CC35"/>
  <mergeCells count="53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N55:AP55"/>
    <mergeCell ref="AG55:AM55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  <mergeCell ref="D55:H55"/>
    <mergeCell ref="J55:AF55"/>
  </mergeCells>
  <hyperlinks>
    <hyperlink ref="K1:S1" location="C2" display="1) Rekapitulace stavby"/>
    <hyperlink ref="W1:AI1" location="C51" display="2) Rekapitulace objektů stavby a soupisů prací"/>
    <hyperlink ref="A52" location="'001 - Jurta'!C2" display="/"/>
    <hyperlink ref="A53" location="'002 - Jednotlivé prvky a ...'!C2" display="/"/>
    <hyperlink ref="A54" location="'003 - Pomůcky pro vnitřní...'!C2" display="/"/>
    <hyperlink ref="A55" location="'004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91</v>
      </c>
      <c r="G1" s="135" t="s">
        <v>92</v>
      </c>
      <c r="H1" s="135"/>
      <c r="I1" s="136"/>
      <c r="J1" s="135" t="s">
        <v>93</v>
      </c>
      <c r="K1" s="134" t="s">
        <v>94</v>
      </c>
      <c r="L1" s="135" t="s">
        <v>95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80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96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Školní zahrada ZŠ Žerotínova, p.č.1978/1, Žerotínova 376, 757 01 Valašské Meziříčí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97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98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1. 12. 2017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21</v>
      </c>
      <c r="K20" s="47"/>
    </row>
    <row r="21" s="1" customFormat="1" ht="18" customHeight="1">
      <c r="B21" s="42"/>
      <c r="C21" s="43"/>
      <c r="D21" s="43"/>
      <c r="E21" s="31" t="s">
        <v>34</v>
      </c>
      <c r="F21" s="43"/>
      <c r="G21" s="43"/>
      <c r="H21" s="43"/>
      <c r="I21" s="142" t="s">
        <v>30</v>
      </c>
      <c r="J21" s="31" t="s">
        <v>21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ROUND(J78,2)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ROUND(SUM(BE78:BE100), 2)</f>
        <v>0</v>
      </c>
      <c r="G30" s="43"/>
      <c r="H30" s="43"/>
      <c r="I30" s="154">
        <v>0.20999999999999999</v>
      </c>
      <c r="J30" s="153">
        <f>ROUND(ROUND((SUM(BE78:BE100)),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ROUND(SUM(BF78:BF100), 2)</f>
        <v>0</v>
      </c>
      <c r="G31" s="43"/>
      <c r="H31" s="43"/>
      <c r="I31" s="154">
        <v>0.14999999999999999</v>
      </c>
      <c r="J31" s="153">
        <f>ROUND(ROUND((SUM(BF78:BF100)),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ROUND(SUM(BG78:BG100),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ROUND(SUM(BH78:BH100),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ROUND(SUM(BI78:BI100),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99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Školní zahrada ZŠ Žerotínova, p.č.1978/1, Žerotínova 376, 757 01 Valašské Meziříčí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97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001 - Jurta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1. 12. 2017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Valašské Meziříčí</v>
      </c>
      <c r="G51" s="43"/>
      <c r="H51" s="43"/>
      <c r="I51" s="142" t="s">
        <v>33</v>
      </c>
      <c r="J51" s="40" t="str">
        <f>E21</f>
        <v>Ing.arch.Alena Vráželová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100</v>
      </c>
      <c r="D54" s="155"/>
      <c r="E54" s="155"/>
      <c r="F54" s="155"/>
      <c r="G54" s="155"/>
      <c r="H54" s="155"/>
      <c r="I54" s="169"/>
      <c r="J54" s="170" t="s">
        <v>101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102</v>
      </c>
      <c r="D56" s="43"/>
      <c r="E56" s="43"/>
      <c r="F56" s="43"/>
      <c r="G56" s="43"/>
      <c r="H56" s="43"/>
      <c r="I56" s="140"/>
      <c r="J56" s="151">
        <f>J78</f>
        <v>0</v>
      </c>
      <c r="K56" s="47"/>
      <c r="AU56" s="20" t="s">
        <v>103</v>
      </c>
    </row>
    <row r="57" s="7" customFormat="1" ht="24.96" customHeight="1">
      <c r="B57" s="173"/>
      <c r="C57" s="174"/>
      <c r="D57" s="175" t="s">
        <v>104</v>
      </c>
      <c r="E57" s="176"/>
      <c r="F57" s="176"/>
      <c r="G57" s="176"/>
      <c r="H57" s="176"/>
      <c r="I57" s="177"/>
      <c r="J57" s="178">
        <f>J79</f>
        <v>0</v>
      </c>
      <c r="K57" s="179"/>
    </row>
    <row r="58" s="8" customFormat="1" ht="19.92" customHeight="1">
      <c r="B58" s="180"/>
      <c r="C58" s="181"/>
      <c r="D58" s="182" t="s">
        <v>105</v>
      </c>
      <c r="E58" s="183"/>
      <c r="F58" s="183"/>
      <c r="G58" s="183"/>
      <c r="H58" s="183"/>
      <c r="I58" s="184"/>
      <c r="J58" s="185">
        <f>J80</f>
        <v>0</v>
      </c>
      <c r="K58" s="186"/>
    </row>
    <row r="59" s="1" customFormat="1" ht="21.84" customHeight="1">
      <c r="B59" s="42"/>
      <c r="C59" s="43"/>
      <c r="D59" s="43"/>
      <c r="E59" s="43"/>
      <c r="F59" s="43"/>
      <c r="G59" s="43"/>
      <c r="H59" s="43"/>
      <c r="I59" s="140"/>
      <c r="J59" s="43"/>
      <c r="K59" s="47"/>
    </row>
    <row r="60" s="1" customFormat="1" ht="6.96" customHeight="1">
      <c r="B60" s="63"/>
      <c r="C60" s="64"/>
      <c r="D60" s="64"/>
      <c r="E60" s="64"/>
      <c r="F60" s="64"/>
      <c r="G60" s="64"/>
      <c r="H60" s="64"/>
      <c r="I60" s="162"/>
      <c r="J60" s="64"/>
      <c r="K60" s="65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7"/>
      <c r="L64" s="68"/>
    </row>
    <row r="65" s="1" customFormat="1" ht="36.96" customHeight="1">
      <c r="B65" s="42"/>
      <c r="C65" s="69" t="s">
        <v>106</v>
      </c>
      <c r="D65" s="70"/>
      <c r="E65" s="70"/>
      <c r="F65" s="70"/>
      <c r="G65" s="70"/>
      <c r="H65" s="70"/>
      <c r="I65" s="187"/>
      <c r="J65" s="70"/>
      <c r="K65" s="70"/>
      <c r="L65" s="68"/>
    </row>
    <row r="66" s="1" customFormat="1" ht="6.96" customHeight="1">
      <c r="B66" s="42"/>
      <c r="C66" s="70"/>
      <c r="D66" s="70"/>
      <c r="E66" s="70"/>
      <c r="F66" s="70"/>
      <c r="G66" s="70"/>
      <c r="H66" s="70"/>
      <c r="I66" s="187"/>
      <c r="J66" s="70"/>
      <c r="K66" s="70"/>
      <c r="L66" s="68"/>
    </row>
    <row r="67" s="1" customFormat="1" ht="14.4" customHeight="1">
      <c r="B67" s="42"/>
      <c r="C67" s="72" t="s">
        <v>18</v>
      </c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16.5" customHeight="1">
      <c r="B68" s="42"/>
      <c r="C68" s="70"/>
      <c r="D68" s="70"/>
      <c r="E68" s="188" t="str">
        <f>E7</f>
        <v>Školní zahrada ZŠ Žerotínova, p.č.1978/1, Žerotínova 376, 757 01 Valašské Meziříčí</v>
      </c>
      <c r="F68" s="72"/>
      <c r="G68" s="72"/>
      <c r="H68" s="72"/>
      <c r="I68" s="187"/>
      <c r="J68" s="70"/>
      <c r="K68" s="70"/>
      <c r="L68" s="68"/>
    </row>
    <row r="69" s="1" customFormat="1" ht="14.4" customHeight="1">
      <c r="B69" s="42"/>
      <c r="C69" s="72" t="s">
        <v>97</v>
      </c>
      <c r="D69" s="70"/>
      <c r="E69" s="70"/>
      <c r="F69" s="70"/>
      <c r="G69" s="70"/>
      <c r="H69" s="70"/>
      <c r="I69" s="187"/>
      <c r="J69" s="70"/>
      <c r="K69" s="70"/>
      <c r="L69" s="68"/>
    </row>
    <row r="70" s="1" customFormat="1" ht="17.25" customHeight="1">
      <c r="B70" s="42"/>
      <c r="C70" s="70"/>
      <c r="D70" s="70"/>
      <c r="E70" s="78" t="str">
        <f>E9</f>
        <v>001 - Jurta</v>
      </c>
      <c r="F70" s="70"/>
      <c r="G70" s="70"/>
      <c r="H70" s="70"/>
      <c r="I70" s="187"/>
      <c r="J70" s="70"/>
      <c r="K70" s="70"/>
      <c r="L70" s="68"/>
    </row>
    <row r="71" s="1" customFormat="1" ht="6.96" customHeight="1">
      <c r="B71" s="42"/>
      <c r="C71" s="70"/>
      <c r="D71" s="70"/>
      <c r="E71" s="70"/>
      <c r="F71" s="70"/>
      <c r="G71" s="70"/>
      <c r="H71" s="70"/>
      <c r="I71" s="187"/>
      <c r="J71" s="70"/>
      <c r="K71" s="70"/>
      <c r="L71" s="68"/>
    </row>
    <row r="72" s="1" customFormat="1" ht="18" customHeight="1">
      <c r="B72" s="42"/>
      <c r="C72" s="72" t="s">
        <v>23</v>
      </c>
      <c r="D72" s="70"/>
      <c r="E72" s="70"/>
      <c r="F72" s="189" t="str">
        <f>F12</f>
        <v xml:space="preserve"> </v>
      </c>
      <c r="G72" s="70"/>
      <c r="H72" s="70"/>
      <c r="I72" s="190" t="s">
        <v>25</v>
      </c>
      <c r="J72" s="81" t="str">
        <f>IF(J12="","",J12)</f>
        <v>1. 12. 2017</v>
      </c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>
      <c r="B74" s="42"/>
      <c r="C74" s="72" t="s">
        <v>27</v>
      </c>
      <c r="D74" s="70"/>
      <c r="E74" s="70"/>
      <c r="F74" s="189" t="str">
        <f>E15</f>
        <v>Město Valašské Meziříčí</v>
      </c>
      <c r="G74" s="70"/>
      <c r="H74" s="70"/>
      <c r="I74" s="190" t="s">
        <v>33</v>
      </c>
      <c r="J74" s="189" t="str">
        <f>E21</f>
        <v>Ing.arch.Alena Vráželová</v>
      </c>
      <c r="K74" s="70"/>
      <c r="L74" s="68"/>
    </row>
    <row r="75" s="1" customFormat="1" ht="14.4" customHeight="1">
      <c r="B75" s="42"/>
      <c r="C75" s="72" t="s">
        <v>31</v>
      </c>
      <c r="D75" s="70"/>
      <c r="E75" s="70"/>
      <c r="F75" s="189" t="str">
        <f>IF(E18="","",E18)</f>
        <v/>
      </c>
      <c r="G75" s="70"/>
      <c r="H75" s="70"/>
      <c r="I75" s="187"/>
      <c r="J75" s="70"/>
      <c r="K75" s="70"/>
      <c r="L75" s="68"/>
    </row>
    <row r="76" s="1" customFormat="1" ht="10.32" customHeight="1">
      <c r="B76" s="42"/>
      <c r="C76" s="70"/>
      <c r="D76" s="70"/>
      <c r="E76" s="70"/>
      <c r="F76" s="70"/>
      <c r="G76" s="70"/>
      <c r="H76" s="70"/>
      <c r="I76" s="187"/>
      <c r="J76" s="70"/>
      <c r="K76" s="70"/>
      <c r="L76" s="68"/>
    </row>
    <row r="77" s="9" customFormat="1" ht="29.28" customHeight="1">
      <c r="B77" s="191"/>
      <c r="C77" s="192" t="s">
        <v>107</v>
      </c>
      <c r="D77" s="193" t="s">
        <v>56</v>
      </c>
      <c r="E77" s="193" t="s">
        <v>52</v>
      </c>
      <c r="F77" s="193" t="s">
        <v>108</v>
      </c>
      <c r="G77" s="193" t="s">
        <v>109</v>
      </c>
      <c r="H77" s="193" t="s">
        <v>110</v>
      </c>
      <c r="I77" s="194" t="s">
        <v>111</v>
      </c>
      <c r="J77" s="193" t="s">
        <v>101</v>
      </c>
      <c r="K77" s="195" t="s">
        <v>112</v>
      </c>
      <c r="L77" s="196"/>
      <c r="M77" s="98" t="s">
        <v>113</v>
      </c>
      <c r="N77" s="99" t="s">
        <v>41</v>
      </c>
      <c r="O77" s="99" t="s">
        <v>114</v>
      </c>
      <c r="P77" s="99" t="s">
        <v>115</v>
      </c>
      <c r="Q77" s="99" t="s">
        <v>116</v>
      </c>
      <c r="R77" s="99" t="s">
        <v>117</v>
      </c>
      <c r="S77" s="99" t="s">
        <v>118</v>
      </c>
      <c r="T77" s="100" t="s">
        <v>119</v>
      </c>
    </row>
    <row r="78" s="1" customFormat="1" ht="29.28" customHeight="1">
      <c r="B78" s="42"/>
      <c r="C78" s="104" t="s">
        <v>102</v>
      </c>
      <c r="D78" s="70"/>
      <c r="E78" s="70"/>
      <c r="F78" s="70"/>
      <c r="G78" s="70"/>
      <c r="H78" s="70"/>
      <c r="I78" s="187"/>
      <c r="J78" s="197">
        <f>BK78</f>
        <v>0</v>
      </c>
      <c r="K78" s="70"/>
      <c r="L78" s="68"/>
      <c r="M78" s="101"/>
      <c r="N78" s="102"/>
      <c r="O78" s="102"/>
      <c r="P78" s="198">
        <f>P79</f>
        <v>0</v>
      </c>
      <c r="Q78" s="102"/>
      <c r="R78" s="198">
        <f>R79</f>
        <v>0</v>
      </c>
      <c r="S78" s="102"/>
      <c r="T78" s="199">
        <f>T79</f>
        <v>0</v>
      </c>
      <c r="AT78" s="20" t="s">
        <v>70</v>
      </c>
      <c r="AU78" s="20" t="s">
        <v>103</v>
      </c>
      <c r="BK78" s="200">
        <f>BK79</f>
        <v>0</v>
      </c>
    </row>
    <row r="79" s="10" customFormat="1" ht="37.44001" customHeight="1">
      <c r="B79" s="201"/>
      <c r="C79" s="202"/>
      <c r="D79" s="203" t="s">
        <v>70</v>
      </c>
      <c r="E79" s="204" t="s">
        <v>120</v>
      </c>
      <c r="F79" s="204" t="s">
        <v>120</v>
      </c>
      <c r="G79" s="202"/>
      <c r="H79" s="202"/>
      <c r="I79" s="205"/>
      <c r="J79" s="206">
        <f>BK79</f>
        <v>0</v>
      </c>
      <c r="K79" s="202"/>
      <c r="L79" s="207"/>
      <c r="M79" s="208"/>
      <c r="N79" s="209"/>
      <c r="O79" s="209"/>
      <c r="P79" s="210">
        <f>P80</f>
        <v>0</v>
      </c>
      <c r="Q79" s="209"/>
      <c r="R79" s="210">
        <f>R80</f>
        <v>0</v>
      </c>
      <c r="S79" s="209"/>
      <c r="T79" s="211">
        <f>T80</f>
        <v>0</v>
      </c>
      <c r="AR79" s="212" t="s">
        <v>79</v>
      </c>
      <c r="AT79" s="213" t="s">
        <v>70</v>
      </c>
      <c r="AU79" s="213" t="s">
        <v>71</v>
      </c>
      <c r="AY79" s="212" t="s">
        <v>121</v>
      </c>
      <c r="BK79" s="214">
        <f>BK80</f>
        <v>0</v>
      </c>
    </row>
    <row r="80" s="10" customFormat="1" ht="19.92" customHeight="1">
      <c r="B80" s="201"/>
      <c r="C80" s="202"/>
      <c r="D80" s="203" t="s">
        <v>70</v>
      </c>
      <c r="E80" s="215" t="s">
        <v>122</v>
      </c>
      <c r="F80" s="215" t="s">
        <v>77</v>
      </c>
      <c r="G80" s="202"/>
      <c r="H80" s="202"/>
      <c r="I80" s="205"/>
      <c r="J80" s="216">
        <f>BK80</f>
        <v>0</v>
      </c>
      <c r="K80" s="202"/>
      <c r="L80" s="207"/>
      <c r="M80" s="208"/>
      <c r="N80" s="209"/>
      <c r="O80" s="209"/>
      <c r="P80" s="210">
        <f>SUM(P81:P100)</f>
        <v>0</v>
      </c>
      <c r="Q80" s="209"/>
      <c r="R80" s="210">
        <f>SUM(R81:R100)</f>
        <v>0</v>
      </c>
      <c r="S80" s="209"/>
      <c r="T80" s="211">
        <f>SUM(T81:T100)</f>
        <v>0</v>
      </c>
      <c r="AR80" s="212" t="s">
        <v>79</v>
      </c>
      <c r="AT80" s="213" t="s">
        <v>70</v>
      </c>
      <c r="AU80" s="213" t="s">
        <v>79</v>
      </c>
      <c r="AY80" s="212" t="s">
        <v>121</v>
      </c>
      <c r="BK80" s="214">
        <f>SUM(BK81:BK100)</f>
        <v>0</v>
      </c>
    </row>
    <row r="81" s="1" customFormat="1" ht="25.5" customHeight="1">
      <c r="B81" s="42"/>
      <c r="C81" s="217" t="s">
        <v>79</v>
      </c>
      <c r="D81" s="217" t="s">
        <v>123</v>
      </c>
      <c r="E81" s="218" t="s">
        <v>124</v>
      </c>
      <c r="F81" s="219" t="s">
        <v>125</v>
      </c>
      <c r="G81" s="220" t="s">
        <v>126</v>
      </c>
      <c r="H81" s="221">
        <v>1</v>
      </c>
      <c r="I81" s="222"/>
      <c r="J81" s="223">
        <f>ROUND(I81*H81,2)</f>
        <v>0</v>
      </c>
      <c r="K81" s="219" t="s">
        <v>21</v>
      </c>
      <c r="L81" s="68"/>
      <c r="M81" s="224" t="s">
        <v>21</v>
      </c>
      <c r="N81" s="225" t="s">
        <v>42</v>
      </c>
      <c r="O81" s="43"/>
      <c r="P81" s="226">
        <f>O81*H81</f>
        <v>0</v>
      </c>
      <c r="Q81" s="226">
        <v>0</v>
      </c>
      <c r="R81" s="226">
        <f>Q81*H81</f>
        <v>0</v>
      </c>
      <c r="S81" s="226">
        <v>0</v>
      </c>
      <c r="T81" s="227">
        <f>S81*H81</f>
        <v>0</v>
      </c>
      <c r="AR81" s="20" t="s">
        <v>127</v>
      </c>
      <c r="AT81" s="20" t="s">
        <v>123</v>
      </c>
      <c r="AU81" s="20" t="s">
        <v>81</v>
      </c>
      <c r="AY81" s="20" t="s">
        <v>121</v>
      </c>
      <c r="BE81" s="228">
        <f>IF(N81="základní",J81,0)</f>
        <v>0</v>
      </c>
      <c r="BF81" s="228">
        <f>IF(N81="snížená",J81,0)</f>
        <v>0</v>
      </c>
      <c r="BG81" s="228">
        <f>IF(N81="zákl. přenesená",J81,0)</f>
        <v>0</v>
      </c>
      <c r="BH81" s="228">
        <f>IF(N81="sníž. přenesená",J81,0)</f>
        <v>0</v>
      </c>
      <c r="BI81" s="228">
        <f>IF(N81="nulová",J81,0)</f>
        <v>0</v>
      </c>
      <c r="BJ81" s="20" t="s">
        <v>79</v>
      </c>
      <c r="BK81" s="228">
        <f>ROUND(I81*H81,2)</f>
        <v>0</v>
      </c>
      <c r="BL81" s="20" t="s">
        <v>127</v>
      </c>
      <c r="BM81" s="20" t="s">
        <v>128</v>
      </c>
    </row>
    <row r="82" s="1" customFormat="1" ht="16.5" customHeight="1">
      <c r="B82" s="42"/>
      <c r="C82" s="217" t="s">
        <v>81</v>
      </c>
      <c r="D82" s="217" t="s">
        <v>123</v>
      </c>
      <c r="E82" s="218" t="s">
        <v>129</v>
      </c>
      <c r="F82" s="219" t="s">
        <v>130</v>
      </c>
      <c r="G82" s="220" t="s">
        <v>131</v>
      </c>
      <c r="H82" s="221">
        <v>1</v>
      </c>
      <c r="I82" s="222"/>
      <c r="J82" s="223">
        <f>ROUND(I82*H82,2)</f>
        <v>0</v>
      </c>
      <c r="K82" s="219" t="s">
        <v>21</v>
      </c>
      <c r="L82" s="68"/>
      <c r="M82" s="224" t="s">
        <v>21</v>
      </c>
      <c r="N82" s="225" t="s">
        <v>42</v>
      </c>
      <c r="O82" s="43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AR82" s="20" t="s">
        <v>127</v>
      </c>
      <c r="AT82" s="20" t="s">
        <v>123</v>
      </c>
      <c r="AU82" s="20" t="s">
        <v>81</v>
      </c>
      <c r="AY82" s="20" t="s">
        <v>121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79</v>
      </c>
      <c r="BK82" s="228">
        <f>ROUND(I82*H82,2)</f>
        <v>0</v>
      </c>
      <c r="BL82" s="20" t="s">
        <v>127</v>
      </c>
      <c r="BM82" s="20" t="s">
        <v>132</v>
      </c>
    </row>
    <row r="83" s="1" customFormat="1" ht="25.5" customHeight="1">
      <c r="B83" s="42"/>
      <c r="C83" s="217" t="s">
        <v>133</v>
      </c>
      <c r="D83" s="217" t="s">
        <v>123</v>
      </c>
      <c r="E83" s="218" t="s">
        <v>134</v>
      </c>
      <c r="F83" s="219" t="s">
        <v>135</v>
      </c>
      <c r="G83" s="220" t="s">
        <v>131</v>
      </c>
      <c r="H83" s="221">
        <v>1</v>
      </c>
      <c r="I83" s="222"/>
      <c r="J83" s="223">
        <f>ROUND(I83*H83,2)</f>
        <v>0</v>
      </c>
      <c r="K83" s="219" t="s">
        <v>21</v>
      </c>
      <c r="L83" s="68"/>
      <c r="M83" s="224" t="s">
        <v>21</v>
      </c>
      <c r="N83" s="225" t="s">
        <v>42</v>
      </c>
      <c r="O83" s="43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20" t="s">
        <v>127</v>
      </c>
      <c r="AT83" s="20" t="s">
        <v>123</v>
      </c>
      <c r="AU83" s="20" t="s">
        <v>81</v>
      </c>
      <c r="AY83" s="20" t="s">
        <v>121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79</v>
      </c>
      <c r="BK83" s="228">
        <f>ROUND(I83*H83,2)</f>
        <v>0</v>
      </c>
      <c r="BL83" s="20" t="s">
        <v>127</v>
      </c>
      <c r="BM83" s="20" t="s">
        <v>136</v>
      </c>
    </row>
    <row r="84" s="1" customFormat="1" ht="16.5" customHeight="1">
      <c r="B84" s="42"/>
      <c r="C84" s="217" t="s">
        <v>127</v>
      </c>
      <c r="D84" s="217" t="s">
        <v>123</v>
      </c>
      <c r="E84" s="218" t="s">
        <v>137</v>
      </c>
      <c r="F84" s="219" t="s">
        <v>138</v>
      </c>
      <c r="G84" s="220" t="s">
        <v>131</v>
      </c>
      <c r="H84" s="221">
        <v>1</v>
      </c>
      <c r="I84" s="222"/>
      <c r="J84" s="223">
        <f>ROUND(I84*H84,2)</f>
        <v>0</v>
      </c>
      <c r="K84" s="219" t="s">
        <v>21</v>
      </c>
      <c r="L84" s="68"/>
      <c r="M84" s="224" t="s">
        <v>21</v>
      </c>
      <c r="N84" s="225" t="s">
        <v>42</v>
      </c>
      <c r="O84" s="4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AR84" s="20" t="s">
        <v>127</v>
      </c>
      <c r="AT84" s="20" t="s">
        <v>123</v>
      </c>
      <c r="AU84" s="20" t="s">
        <v>81</v>
      </c>
      <c r="AY84" s="20" t="s">
        <v>121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79</v>
      </c>
      <c r="BK84" s="228">
        <f>ROUND(I84*H84,2)</f>
        <v>0</v>
      </c>
      <c r="BL84" s="20" t="s">
        <v>127</v>
      </c>
      <c r="BM84" s="20" t="s">
        <v>139</v>
      </c>
    </row>
    <row r="85" s="1" customFormat="1" ht="16.5" customHeight="1">
      <c r="B85" s="42"/>
      <c r="C85" s="217" t="s">
        <v>140</v>
      </c>
      <c r="D85" s="217" t="s">
        <v>123</v>
      </c>
      <c r="E85" s="218" t="s">
        <v>141</v>
      </c>
      <c r="F85" s="219" t="s">
        <v>142</v>
      </c>
      <c r="G85" s="220" t="s">
        <v>131</v>
      </c>
      <c r="H85" s="221">
        <v>1</v>
      </c>
      <c r="I85" s="222"/>
      <c r="J85" s="223">
        <f>ROUND(I85*H85,2)</f>
        <v>0</v>
      </c>
      <c r="K85" s="219" t="s">
        <v>21</v>
      </c>
      <c r="L85" s="68"/>
      <c r="M85" s="224" t="s">
        <v>21</v>
      </c>
      <c r="N85" s="225" t="s">
        <v>42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127</v>
      </c>
      <c r="AT85" s="20" t="s">
        <v>123</v>
      </c>
      <c r="AU85" s="20" t="s">
        <v>81</v>
      </c>
      <c r="AY85" s="20" t="s">
        <v>121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79</v>
      </c>
      <c r="BK85" s="228">
        <f>ROUND(I85*H85,2)</f>
        <v>0</v>
      </c>
      <c r="BL85" s="20" t="s">
        <v>127</v>
      </c>
      <c r="BM85" s="20" t="s">
        <v>143</v>
      </c>
    </row>
    <row r="86" s="1" customFormat="1" ht="16.5" customHeight="1">
      <c r="B86" s="42"/>
      <c r="C86" s="217" t="s">
        <v>144</v>
      </c>
      <c r="D86" s="217" t="s">
        <v>123</v>
      </c>
      <c r="E86" s="218" t="s">
        <v>145</v>
      </c>
      <c r="F86" s="219" t="s">
        <v>146</v>
      </c>
      <c r="G86" s="220" t="s">
        <v>131</v>
      </c>
      <c r="H86" s="221">
        <v>2</v>
      </c>
      <c r="I86" s="222"/>
      <c r="J86" s="223">
        <f>ROUND(I86*H86,2)</f>
        <v>0</v>
      </c>
      <c r="K86" s="219" t="s">
        <v>21</v>
      </c>
      <c r="L86" s="68"/>
      <c r="M86" s="224" t="s">
        <v>21</v>
      </c>
      <c r="N86" s="225" t="s">
        <v>42</v>
      </c>
      <c r="O86" s="4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20" t="s">
        <v>127</v>
      </c>
      <c r="AT86" s="20" t="s">
        <v>123</v>
      </c>
      <c r="AU86" s="20" t="s">
        <v>81</v>
      </c>
      <c r="AY86" s="20" t="s">
        <v>121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79</v>
      </c>
      <c r="BK86" s="228">
        <f>ROUND(I86*H86,2)</f>
        <v>0</v>
      </c>
      <c r="BL86" s="20" t="s">
        <v>127</v>
      </c>
      <c r="BM86" s="20" t="s">
        <v>147</v>
      </c>
    </row>
    <row r="87" s="1" customFormat="1" ht="16.5" customHeight="1">
      <c r="B87" s="42"/>
      <c r="C87" s="217" t="s">
        <v>148</v>
      </c>
      <c r="D87" s="217" t="s">
        <v>123</v>
      </c>
      <c r="E87" s="218" t="s">
        <v>149</v>
      </c>
      <c r="F87" s="219" t="s">
        <v>150</v>
      </c>
      <c r="G87" s="220" t="s">
        <v>131</v>
      </c>
      <c r="H87" s="221">
        <v>1</v>
      </c>
      <c r="I87" s="222"/>
      <c r="J87" s="223">
        <f>ROUND(I87*H87,2)</f>
        <v>0</v>
      </c>
      <c r="K87" s="219" t="s">
        <v>21</v>
      </c>
      <c r="L87" s="68"/>
      <c r="M87" s="224" t="s">
        <v>21</v>
      </c>
      <c r="N87" s="225" t="s">
        <v>42</v>
      </c>
      <c r="O87" s="4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20" t="s">
        <v>127</v>
      </c>
      <c r="AT87" s="20" t="s">
        <v>123</v>
      </c>
      <c r="AU87" s="20" t="s">
        <v>81</v>
      </c>
      <c r="AY87" s="20" t="s">
        <v>121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79</v>
      </c>
      <c r="BK87" s="228">
        <f>ROUND(I87*H87,2)</f>
        <v>0</v>
      </c>
      <c r="BL87" s="20" t="s">
        <v>127</v>
      </c>
      <c r="BM87" s="20" t="s">
        <v>151</v>
      </c>
    </row>
    <row r="88" s="1" customFormat="1" ht="25.5" customHeight="1">
      <c r="B88" s="42"/>
      <c r="C88" s="217" t="s">
        <v>152</v>
      </c>
      <c r="D88" s="217" t="s">
        <v>123</v>
      </c>
      <c r="E88" s="218" t="s">
        <v>153</v>
      </c>
      <c r="F88" s="219" t="s">
        <v>154</v>
      </c>
      <c r="G88" s="220" t="s">
        <v>131</v>
      </c>
      <c r="H88" s="221">
        <v>1</v>
      </c>
      <c r="I88" s="222"/>
      <c r="J88" s="223">
        <f>ROUND(I88*H88,2)</f>
        <v>0</v>
      </c>
      <c r="K88" s="219" t="s">
        <v>21</v>
      </c>
      <c r="L88" s="68"/>
      <c r="M88" s="224" t="s">
        <v>21</v>
      </c>
      <c r="N88" s="225" t="s">
        <v>42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20" t="s">
        <v>127</v>
      </c>
      <c r="AT88" s="20" t="s">
        <v>123</v>
      </c>
      <c r="AU88" s="20" t="s">
        <v>81</v>
      </c>
      <c r="AY88" s="20" t="s">
        <v>121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127</v>
      </c>
      <c r="BM88" s="20" t="s">
        <v>155</v>
      </c>
    </row>
    <row r="89" s="1" customFormat="1" ht="16.5" customHeight="1">
      <c r="B89" s="42"/>
      <c r="C89" s="217" t="s">
        <v>156</v>
      </c>
      <c r="D89" s="217" t="s">
        <v>123</v>
      </c>
      <c r="E89" s="218" t="s">
        <v>157</v>
      </c>
      <c r="F89" s="219" t="s">
        <v>158</v>
      </c>
      <c r="G89" s="220" t="s">
        <v>131</v>
      </c>
      <c r="H89" s="221">
        <v>1</v>
      </c>
      <c r="I89" s="222"/>
      <c r="J89" s="223">
        <f>ROUND(I89*H89,2)</f>
        <v>0</v>
      </c>
      <c r="K89" s="219" t="s">
        <v>21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20" t="s">
        <v>127</v>
      </c>
      <c r="AT89" s="20" t="s">
        <v>123</v>
      </c>
      <c r="AU89" s="20" t="s">
        <v>81</v>
      </c>
      <c r="AY89" s="20" t="s">
        <v>121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127</v>
      </c>
      <c r="BM89" s="20" t="s">
        <v>159</v>
      </c>
    </row>
    <row r="90" s="1" customFormat="1" ht="16.5" customHeight="1">
      <c r="B90" s="42"/>
      <c r="C90" s="217" t="s">
        <v>160</v>
      </c>
      <c r="D90" s="217" t="s">
        <v>123</v>
      </c>
      <c r="E90" s="218" t="s">
        <v>161</v>
      </c>
      <c r="F90" s="219" t="s">
        <v>162</v>
      </c>
      <c r="G90" s="220" t="s">
        <v>131</v>
      </c>
      <c r="H90" s="221">
        <v>1</v>
      </c>
      <c r="I90" s="222"/>
      <c r="J90" s="223">
        <f>ROUND(I90*H90,2)</f>
        <v>0</v>
      </c>
      <c r="K90" s="219" t="s">
        <v>21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20" t="s">
        <v>127</v>
      </c>
      <c r="AT90" s="20" t="s">
        <v>123</v>
      </c>
      <c r="AU90" s="20" t="s">
        <v>81</v>
      </c>
      <c r="AY90" s="20" t="s">
        <v>121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127</v>
      </c>
      <c r="BM90" s="20" t="s">
        <v>163</v>
      </c>
    </row>
    <row r="91" s="1" customFormat="1" ht="16.5" customHeight="1">
      <c r="B91" s="42"/>
      <c r="C91" s="217" t="s">
        <v>164</v>
      </c>
      <c r="D91" s="217" t="s">
        <v>123</v>
      </c>
      <c r="E91" s="218" t="s">
        <v>165</v>
      </c>
      <c r="F91" s="219" t="s">
        <v>166</v>
      </c>
      <c r="G91" s="220" t="s">
        <v>131</v>
      </c>
      <c r="H91" s="221">
        <v>1</v>
      </c>
      <c r="I91" s="222"/>
      <c r="J91" s="223">
        <f>ROUND(I91*H91,2)</f>
        <v>0</v>
      </c>
      <c r="K91" s="219" t="s">
        <v>21</v>
      </c>
      <c r="L91" s="68"/>
      <c r="M91" s="224" t="s">
        <v>21</v>
      </c>
      <c r="N91" s="225" t="s">
        <v>42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127</v>
      </c>
      <c r="AT91" s="20" t="s">
        <v>123</v>
      </c>
      <c r="AU91" s="20" t="s">
        <v>81</v>
      </c>
      <c r="AY91" s="20" t="s">
        <v>121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127</v>
      </c>
      <c r="BM91" s="20" t="s">
        <v>167</v>
      </c>
    </row>
    <row r="92" s="1" customFormat="1" ht="16.5" customHeight="1">
      <c r="B92" s="42"/>
      <c r="C92" s="217" t="s">
        <v>168</v>
      </c>
      <c r="D92" s="217" t="s">
        <v>123</v>
      </c>
      <c r="E92" s="218" t="s">
        <v>169</v>
      </c>
      <c r="F92" s="219" t="s">
        <v>170</v>
      </c>
      <c r="G92" s="220" t="s">
        <v>131</v>
      </c>
      <c r="H92" s="221">
        <v>1</v>
      </c>
      <c r="I92" s="222"/>
      <c r="J92" s="223">
        <f>ROUND(I92*H92,2)</f>
        <v>0</v>
      </c>
      <c r="K92" s="219" t="s">
        <v>21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127</v>
      </c>
      <c r="AT92" s="20" t="s">
        <v>123</v>
      </c>
      <c r="AU92" s="20" t="s">
        <v>81</v>
      </c>
      <c r="AY92" s="20" t="s">
        <v>121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127</v>
      </c>
      <c r="BM92" s="20" t="s">
        <v>171</v>
      </c>
    </row>
    <row r="93" s="1" customFormat="1" ht="16.5" customHeight="1">
      <c r="B93" s="42"/>
      <c r="C93" s="217" t="s">
        <v>172</v>
      </c>
      <c r="D93" s="217" t="s">
        <v>123</v>
      </c>
      <c r="E93" s="218" t="s">
        <v>173</v>
      </c>
      <c r="F93" s="219" t="s">
        <v>174</v>
      </c>
      <c r="G93" s="220" t="s">
        <v>131</v>
      </c>
      <c r="H93" s="221">
        <v>1</v>
      </c>
      <c r="I93" s="222"/>
      <c r="J93" s="223">
        <f>ROUND(I93*H93,2)</f>
        <v>0</v>
      </c>
      <c r="K93" s="219" t="s">
        <v>21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127</v>
      </c>
      <c r="AT93" s="20" t="s">
        <v>123</v>
      </c>
      <c r="AU93" s="20" t="s">
        <v>81</v>
      </c>
      <c r="AY93" s="20" t="s">
        <v>121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127</v>
      </c>
      <c r="BM93" s="20" t="s">
        <v>175</v>
      </c>
    </row>
    <row r="94" s="1" customFormat="1" ht="16.5" customHeight="1">
      <c r="B94" s="42"/>
      <c r="C94" s="217" t="s">
        <v>176</v>
      </c>
      <c r="D94" s="217" t="s">
        <v>123</v>
      </c>
      <c r="E94" s="218" t="s">
        <v>177</v>
      </c>
      <c r="F94" s="219" t="s">
        <v>178</v>
      </c>
      <c r="G94" s="220" t="s">
        <v>131</v>
      </c>
      <c r="H94" s="221">
        <v>1</v>
      </c>
      <c r="I94" s="222"/>
      <c r="J94" s="223">
        <f>ROUND(I94*H94,2)</f>
        <v>0</v>
      </c>
      <c r="K94" s="219" t="s">
        <v>21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127</v>
      </c>
      <c r="AT94" s="20" t="s">
        <v>123</v>
      </c>
      <c r="AU94" s="20" t="s">
        <v>81</v>
      </c>
      <c r="AY94" s="20" t="s">
        <v>121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127</v>
      </c>
      <c r="BM94" s="20" t="s">
        <v>179</v>
      </c>
    </row>
    <row r="95" s="1" customFormat="1" ht="16.5" customHeight="1">
      <c r="B95" s="42"/>
      <c r="C95" s="217" t="s">
        <v>10</v>
      </c>
      <c r="D95" s="217" t="s">
        <v>123</v>
      </c>
      <c r="E95" s="218" t="s">
        <v>180</v>
      </c>
      <c r="F95" s="219" t="s">
        <v>181</v>
      </c>
      <c r="G95" s="220" t="s">
        <v>131</v>
      </c>
      <c r="H95" s="221">
        <v>1</v>
      </c>
      <c r="I95" s="222"/>
      <c r="J95" s="223">
        <f>ROUND(I95*H95,2)</f>
        <v>0</v>
      </c>
      <c r="K95" s="219" t="s">
        <v>21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127</v>
      </c>
      <c r="AT95" s="20" t="s">
        <v>123</v>
      </c>
      <c r="AU95" s="20" t="s">
        <v>81</v>
      </c>
      <c r="AY95" s="20" t="s">
        <v>121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127</v>
      </c>
      <c r="BM95" s="20" t="s">
        <v>182</v>
      </c>
    </row>
    <row r="96" s="1" customFormat="1" ht="25.5" customHeight="1">
      <c r="B96" s="42"/>
      <c r="C96" s="217" t="s">
        <v>183</v>
      </c>
      <c r="D96" s="217" t="s">
        <v>123</v>
      </c>
      <c r="E96" s="218" t="s">
        <v>184</v>
      </c>
      <c r="F96" s="219" t="s">
        <v>185</v>
      </c>
      <c r="G96" s="220" t="s">
        <v>131</v>
      </c>
      <c r="H96" s="221">
        <v>1</v>
      </c>
      <c r="I96" s="222"/>
      <c r="J96" s="223">
        <f>ROUND(I96*H96,2)</f>
        <v>0</v>
      </c>
      <c r="K96" s="219" t="s">
        <v>21</v>
      </c>
      <c r="L96" s="68"/>
      <c r="M96" s="224" t="s">
        <v>21</v>
      </c>
      <c r="N96" s="225" t="s">
        <v>42</v>
      </c>
      <c r="O96" s="4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20" t="s">
        <v>127</v>
      </c>
      <c r="AT96" s="20" t="s">
        <v>123</v>
      </c>
      <c r="AU96" s="20" t="s">
        <v>81</v>
      </c>
      <c r="AY96" s="20" t="s">
        <v>121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127</v>
      </c>
      <c r="BM96" s="20" t="s">
        <v>186</v>
      </c>
    </row>
    <row r="97" s="1" customFormat="1" ht="16.5" customHeight="1">
      <c r="B97" s="42"/>
      <c r="C97" s="217" t="s">
        <v>187</v>
      </c>
      <c r="D97" s="217" t="s">
        <v>123</v>
      </c>
      <c r="E97" s="218" t="s">
        <v>188</v>
      </c>
      <c r="F97" s="219" t="s">
        <v>189</v>
      </c>
      <c r="G97" s="220" t="s">
        <v>131</v>
      </c>
      <c r="H97" s="221">
        <v>1</v>
      </c>
      <c r="I97" s="222"/>
      <c r="J97" s="223">
        <f>ROUND(I97*H97,2)</f>
        <v>0</v>
      </c>
      <c r="K97" s="219" t="s">
        <v>21</v>
      </c>
      <c r="L97" s="68"/>
      <c r="M97" s="224" t="s">
        <v>21</v>
      </c>
      <c r="N97" s="225" t="s">
        <v>42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127</v>
      </c>
      <c r="AT97" s="20" t="s">
        <v>123</v>
      </c>
      <c r="AU97" s="20" t="s">
        <v>81</v>
      </c>
      <c r="AY97" s="20" t="s">
        <v>121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127</v>
      </c>
      <c r="BM97" s="20" t="s">
        <v>190</v>
      </c>
    </row>
    <row r="98" s="1" customFormat="1" ht="16.5" customHeight="1">
      <c r="B98" s="42"/>
      <c r="C98" s="217" t="s">
        <v>191</v>
      </c>
      <c r="D98" s="217" t="s">
        <v>123</v>
      </c>
      <c r="E98" s="218" t="s">
        <v>192</v>
      </c>
      <c r="F98" s="219" t="s">
        <v>193</v>
      </c>
      <c r="G98" s="220" t="s">
        <v>131</v>
      </c>
      <c r="H98" s="221">
        <v>1</v>
      </c>
      <c r="I98" s="222"/>
      <c r="J98" s="223">
        <f>ROUND(I98*H98,2)</f>
        <v>0</v>
      </c>
      <c r="K98" s="219" t="s">
        <v>21</v>
      </c>
      <c r="L98" s="68"/>
      <c r="M98" s="224" t="s">
        <v>21</v>
      </c>
      <c r="N98" s="225" t="s">
        <v>42</v>
      </c>
      <c r="O98" s="4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20" t="s">
        <v>127</v>
      </c>
      <c r="AT98" s="20" t="s">
        <v>123</v>
      </c>
      <c r="AU98" s="20" t="s">
        <v>81</v>
      </c>
      <c r="AY98" s="20" t="s">
        <v>121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127</v>
      </c>
      <c r="BM98" s="20" t="s">
        <v>194</v>
      </c>
    </row>
    <row r="99" s="1" customFormat="1" ht="16.5" customHeight="1">
      <c r="B99" s="42"/>
      <c r="C99" s="217" t="s">
        <v>195</v>
      </c>
      <c r="D99" s="217" t="s">
        <v>123</v>
      </c>
      <c r="E99" s="218" t="s">
        <v>196</v>
      </c>
      <c r="F99" s="219" t="s">
        <v>197</v>
      </c>
      <c r="G99" s="220" t="s">
        <v>131</v>
      </c>
      <c r="H99" s="221">
        <v>1</v>
      </c>
      <c r="I99" s="222"/>
      <c r="J99" s="223">
        <f>ROUND(I99*H99,2)</f>
        <v>0</v>
      </c>
      <c r="K99" s="219" t="s">
        <v>21</v>
      </c>
      <c r="L99" s="68"/>
      <c r="M99" s="224" t="s">
        <v>21</v>
      </c>
      <c r="N99" s="225" t="s">
        <v>42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127</v>
      </c>
      <c r="AT99" s="20" t="s">
        <v>123</v>
      </c>
      <c r="AU99" s="20" t="s">
        <v>81</v>
      </c>
      <c r="AY99" s="20" t="s">
        <v>121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127</v>
      </c>
      <c r="BM99" s="20" t="s">
        <v>198</v>
      </c>
    </row>
    <row r="100" s="1" customFormat="1" ht="25.5" customHeight="1">
      <c r="B100" s="42"/>
      <c r="C100" s="217" t="s">
        <v>199</v>
      </c>
      <c r="D100" s="217" t="s">
        <v>123</v>
      </c>
      <c r="E100" s="218" t="s">
        <v>200</v>
      </c>
      <c r="F100" s="219" t="s">
        <v>201</v>
      </c>
      <c r="G100" s="220" t="s">
        <v>131</v>
      </c>
      <c r="H100" s="221">
        <v>1</v>
      </c>
      <c r="I100" s="222"/>
      <c r="J100" s="223">
        <f>ROUND(I100*H100,2)</f>
        <v>0</v>
      </c>
      <c r="K100" s="219" t="s">
        <v>21</v>
      </c>
      <c r="L100" s="68"/>
      <c r="M100" s="224" t="s">
        <v>21</v>
      </c>
      <c r="N100" s="229" t="s">
        <v>42</v>
      </c>
      <c r="O100" s="230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AR100" s="20" t="s">
        <v>127</v>
      </c>
      <c r="AT100" s="20" t="s">
        <v>123</v>
      </c>
      <c r="AU100" s="20" t="s">
        <v>81</v>
      </c>
      <c r="AY100" s="20" t="s">
        <v>121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127</v>
      </c>
      <c r="BM100" s="20" t="s">
        <v>202</v>
      </c>
    </row>
    <row r="101" s="1" customFormat="1" ht="6.96" customHeight="1">
      <c r="B101" s="63"/>
      <c r="C101" s="64"/>
      <c r="D101" s="64"/>
      <c r="E101" s="64"/>
      <c r="F101" s="64"/>
      <c r="G101" s="64"/>
      <c r="H101" s="64"/>
      <c r="I101" s="162"/>
      <c r="J101" s="64"/>
      <c r="K101" s="64"/>
      <c r="L101" s="68"/>
    </row>
  </sheetData>
  <sheetProtection sheet="1" autoFilter="0" formatColumns="0" formatRows="0" objects="1" scenarios="1" spinCount="100000" saltValue="57uFss658F3fVIb3oapZKIlf4ZFdQdiFamd/97QIZKN05Z7/TnbKrA3+qdn8zWJ4mM6pf2kkMVolrYoKcjIKsQ==" hashValue="uJurHQIDA92AsqitMQF4WPb8A5F3prk/OZm9V6lqCWw6gS+usWQ3ql8kZawEC1UQKHeavYPPb6AlPB8CzR3yrQ==" algorithmName="SHA-512" password="CC35"/>
  <autoFilter ref="C77:K100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91</v>
      </c>
      <c r="G1" s="135" t="s">
        <v>92</v>
      </c>
      <c r="H1" s="135"/>
      <c r="I1" s="136"/>
      <c r="J1" s="135" t="s">
        <v>93</v>
      </c>
      <c r="K1" s="134" t="s">
        <v>94</v>
      </c>
      <c r="L1" s="135" t="s">
        <v>95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84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96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Školní zahrada ZŠ Žerotínova, p.č.1978/1, Žerotínova 376, 757 01 Valašské Meziříčí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97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203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1. 12. 2017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21</v>
      </c>
      <c r="K20" s="47"/>
    </row>
    <row r="21" s="1" customFormat="1" ht="18" customHeight="1">
      <c r="B21" s="42"/>
      <c r="C21" s="43"/>
      <c r="D21" s="43"/>
      <c r="E21" s="31" t="s">
        <v>34</v>
      </c>
      <c r="F21" s="43"/>
      <c r="G21" s="43"/>
      <c r="H21" s="43"/>
      <c r="I21" s="142" t="s">
        <v>30</v>
      </c>
      <c r="J21" s="31" t="s">
        <v>21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ROUND(J86,2)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ROUND(SUM(BE86:BE138), 2)</f>
        <v>0</v>
      </c>
      <c r="G30" s="43"/>
      <c r="H30" s="43"/>
      <c r="I30" s="154">
        <v>0.20999999999999999</v>
      </c>
      <c r="J30" s="153">
        <f>ROUND(ROUND((SUM(BE86:BE138)),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ROUND(SUM(BF86:BF138), 2)</f>
        <v>0</v>
      </c>
      <c r="G31" s="43"/>
      <c r="H31" s="43"/>
      <c r="I31" s="154">
        <v>0.14999999999999999</v>
      </c>
      <c r="J31" s="153">
        <f>ROUND(ROUND((SUM(BF86:BF138)),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ROUND(SUM(BG86:BG138),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ROUND(SUM(BH86:BH138),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ROUND(SUM(BI86:BI138),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99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Školní zahrada ZŠ Žerotínova, p.č.1978/1, Žerotínova 376, 757 01 Valašské Meziříčí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97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002 - Jednotlivé prvky a stanoviště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1. 12. 2017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Valašské Meziříčí</v>
      </c>
      <c r="G51" s="43"/>
      <c r="H51" s="43"/>
      <c r="I51" s="142" t="s">
        <v>33</v>
      </c>
      <c r="J51" s="40" t="str">
        <f>E21</f>
        <v>Ing.arch.Alena Vráželová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100</v>
      </c>
      <c r="D54" s="155"/>
      <c r="E54" s="155"/>
      <c r="F54" s="155"/>
      <c r="G54" s="155"/>
      <c r="H54" s="155"/>
      <c r="I54" s="169"/>
      <c r="J54" s="170" t="s">
        <v>101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102</v>
      </c>
      <c r="D56" s="43"/>
      <c r="E56" s="43"/>
      <c r="F56" s="43"/>
      <c r="G56" s="43"/>
      <c r="H56" s="43"/>
      <c r="I56" s="140"/>
      <c r="J56" s="151">
        <f>J86</f>
        <v>0</v>
      </c>
      <c r="K56" s="47"/>
      <c r="AU56" s="20" t="s">
        <v>103</v>
      </c>
    </row>
    <row r="57" s="7" customFormat="1" ht="24.96" customHeight="1">
      <c r="B57" s="173"/>
      <c r="C57" s="174"/>
      <c r="D57" s="175" t="s">
        <v>104</v>
      </c>
      <c r="E57" s="176"/>
      <c r="F57" s="176"/>
      <c r="G57" s="176"/>
      <c r="H57" s="176"/>
      <c r="I57" s="177"/>
      <c r="J57" s="178">
        <f>J87</f>
        <v>0</v>
      </c>
      <c r="K57" s="179"/>
    </row>
    <row r="58" s="8" customFormat="1" ht="19.92" customHeight="1">
      <c r="B58" s="180"/>
      <c r="C58" s="181"/>
      <c r="D58" s="182" t="s">
        <v>204</v>
      </c>
      <c r="E58" s="183"/>
      <c r="F58" s="183"/>
      <c r="G58" s="183"/>
      <c r="H58" s="183"/>
      <c r="I58" s="184"/>
      <c r="J58" s="185">
        <f>J88</f>
        <v>0</v>
      </c>
      <c r="K58" s="186"/>
    </row>
    <row r="59" s="8" customFormat="1" ht="19.92" customHeight="1">
      <c r="B59" s="180"/>
      <c r="C59" s="181"/>
      <c r="D59" s="182" t="s">
        <v>205</v>
      </c>
      <c r="E59" s="183"/>
      <c r="F59" s="183"/>
      <c r="G59" s="183"/>
      <c r="H59" s="183"/>
      <c r="I59" s="184"/>
      <c r="J59" s="185">
        <f>J96</f>
        <v>0</v>
      </c>
      <c r="K59" s="186"/>
    </row>
    <row r="60" s="8" customFormat="1" ht="14.88" customHeight="1">
      <c r="B60" s="180"/>
      <c r="C60" s="181"/>
      <c r="D60" s="182" t="s">
        <v>206</v>
      </c>
      <c r="E60" s="183"/>
      <c r="F60" s="183"/>
      <c r="G60" s="183"/>
      <c r="H60" s="183"/>
      <c r="I60" s="184"/>
      <c r="J60" s="185">
        <f>J97</f>
        <v>0</v>
      </c>
      <c r="K60" s="186"/>
    </row>
    <row r="61" s="8" customFormat="1" ht="14.88" customHeight="1">
      <c r="B61" s="180"/>
      <c r="C61" s="181"/>
      <c r="D61" s="182" t="s">
        <v>207</v>
      </c>
      <c r="E61" s="183"/>
      <c r="F61" s="183"/>
      <c r="G61" s="183"/>
      <c r="H61" s="183"/>
      <c r="I61" s="184"/>
      <c r="J61" s="185">
        <f>J114</f>
        <v>0</v>
      </c>
      <c r="K61" s="186"/>
    </row>
    <row r="62" s="8" customFormat="1" ht="14.88" customHeight="1">
      <c r="B62" s="180"/>
      <c r="C62" s="181"/>
      <c r="D62" s="182" t="s">
        <v>208</v>
      </c>
      <c r="E62" s="183"/>
      <c r="F62" s="183"/>
      <c r="G62" s="183"/>
      <c r="H62" s="183"/>
      <c r="I62" s="184"/>
      <c r="J62" s="185">
        <f>J119</f>
        <v>0</v>
      </c>
      <c r="K62" s="186"/>
    </row>
    <row r="63" s="8" customFormat="1" ht="14.88" customHeight="1">
      <c r="B63" s="180"/>
      <c r="C63" s="181"/>
      <c r="D63" s="182" t="s">
        <v>209</v>
      </c>
      <c r="E63" s="183"/>
      <c r="F63" s="183"/>
      <c r="G63" s="183"/>
      <c r="H63" s="183"/>
      <c r="I63" s="184"/>
      <c r="J63" s="185">
        <f>J121</f>
        <v>0</v>
      </c>
      <c r="K63" s="186"/>
    </row>
    <row r="64" s="8" customFormat="1" ht="14.88" customHeight="1">
      <c r="B64" s="180"/>
      <c r="C64" s="181"/>
      <c r="D64" s="182" t="s">
        <v>210</v>
      </c>
      <c r="E64" s="183"/>
      <c r="F64" s="183"/>
      <c r="G64" s="183"/>
      <c r="H64" s="183"/>
      <c r="I64" s="184"/>
      <c r="J64" s="185">
        <f>J124</f>
        <v>0</v>
      </c>
      <c r="K64" s="186"/>
    </row>
    <row r="65" s="8" customFormat="1" ht="19.92" customHeight="1">
      <c r="B65" s="180"/>
      <c r="C65" s="181"/>
      <c r="D65" s="182" t="s">
        <v>211</v>
      </c>
      <c r="E65" s="183"/>
      <c r="F65" s="183"/>
      <c r="G65" s="183"/>
      <c r="H65" s="183"/>
      <c r="I65" s="184"/>
      <c r="J65" s="185">
        <f>J127</f>
        <v>0</v>
      </c>
      <c r="K65" s="186"/>
    </row>
    <row r="66" s="8" customFormat="1" ht="19.92" customHeight="1">
      <c r="B66" s="180"/>
      <c r="C66" s="181"/>
      <c r="D66" s="182" t="s">
        <v>212</v>
      </c>
      <c r="E66" s="183"/>
      <c r="F66" s="183"/>
      <c r="G66" s="183"/>
      <c r="H66" s="183"/>
      <c r="I66" s="184"/>
      <c r="J66" s="185">
        <f>J134</f>
        <v>0</v>
      </c>
      <c r="K66" s="186"/>
    </row>
    <row r="67" s="1" customFormat="1" ht="21.84" customHeight="1">
      <c r="B67" s="42"/>
      <c r="C67" s="43"/>
      <c r="D67" s="43"/>
      <c r="E67" s="43"/>
      <c r="F67" s="43"/>
      <c r="G67" s="43"/>
      <c r="H67" s="43"/>
      <c r="I67" s="140"/>
      <c r="J67" s="43"/>
      <c r="K67" s="47"/>
    </row>
    <row r="68" s="1" customFormat="1" ht="6.96" customHeight="1">
      <c r="B68" s="63"/>
      <c r="C68" s="64"/>
      <c r="D68" s="64"/>
      <c r="E68" s="64"/>
      <c r="F68" s="64"/>
      <c r="G68" s="64"/>
      <c r="H68" s="64"/>
      <c r="I68" s="162"/>
      <c r="J68" s="64"/>
      <c r="K68" s="65"/>
    </row>
    <row r="72" s="1" customFormat="1" ht="6.96" customHeight="1">
      <c r="B72" s="66"/>
      <c r="C72" s="67"/>
      <c r="D72" s="67"/>
      <c r="E72" s="67"/>
      <c r="F72" s="67"/>
      <c r="G72" s="67"/>
      <c r="H72" s="67"/>
      <c r="I72" s="165"/>
      <c r="J72" s="67"/>
      <c r="K72" s="67"/>
      <c r="L72" s="68"/>
    </row>
    <row r="73" s="1" customFormat="1" ht="36.96" customHeight="1">
      <c r="B73" s="42"/>
      <c r="C73" s="69" t="s">
        <v>106</v>
      </c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6.96" customHeight="1">
      <c r="B74" s="42"/>
      <c r="C74" s="70"/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 ht="14.4" customHeight="1">
      <c r="B75" s="42"/>
      <c r="C75" s="72" t="s">
        <v>18</v>
      </c>
      <c r="D75" s="70"/>
      <c r="E75" s="70"/>
      <c r="F75" s="70"/>
      <c r="G75" s="70"/>
      <c r="H75" s="70"/>
      <c r="I75" s="187"/>
      <c r="J75" s="70"/>
      <c r="K75" s="70"/>
      <c r="L75" s="68"/>
    </row>
    <row r="76" s="1" customFormat="1" ht="16.5" customHeight="1">
      <c r="B76" s="42"/>
      <c r="C76" s="70"/>
      <c r="D76" s="70"/>
      <c r="E76" s="188" t="str">
        <f>E7</f>
        <v>Školní zahrada ZŠ Žerotínova, p.č.1978/1, Žerotínova 376, 757 01 Valašské Meziříčí</v>
      </c>
      <c r="F76" s="72"/>
      <c r="G76" s="72"/>
      <c r="H76" s="72"/>
      <c r="I76" s="187"/>
      <c r="J76" s="70"/>
      <c r="K76" s="70"/>
      <c r="L76" s="68"/>
    </row>
    <row r="77" s="1" customFormat="1" ht="14.4" customHeight="1">
      <c r="B77" s="42"/>
      <c r="C77" s="72" t="s">
        <v>97</v>
      </c>
      <c r="D77" s="70"/>
      <c r="E77" s="70"/>
      <c r="F77" s="70"/>
      <c r="G77" s="70"/>
      <c r="H77" s="70"/>
      <c r="I77" s="187"/>
      <c r="J77" s="70"/>
      <c r="K77" s="70"/>
      <c r="L77" s="68"/>
    </row>
    <row r="78" s="1" customFormat="1" ht="17.25" customHeight="1">
      <c r="B78" s="42"/>
      <c r="C78" s="70"/>
      <c r="D78" s="70"/>
      <c r="E78" s="78" t="str">
        <f>E9</f>
        <v>002 - Jednotlivé prvky a stanoviště</v>
      </c>
      <c r="F78" s="70"/>
      <c r="G78" s="70"/>
      <c r="H78" s="70"/>
      <c r="I78" s="187"/>
      <c r="J78" s="70"/>
      <c r="K78" s="70"/>
      <c r="L78" s="68"/>
    </row>
    <row r="79" s="1" customFormat="1" ht="6.96" customHeight="1">
      <c r="B79" s="42"/>
      <c r="C79" s="70"/>
      <c r="D79" s="70"/>
      <c r="E79" s="70"/>
      <c r="F79" s="70"/>
      <c r="G79" s="70"/>
      <c r="H79" s="70"/>
      <c r="I79" s="187"/>
      <c r="J79" s="70"/>
      <c r="K79" s="70"/>
      <c r="L79" s="68"/>
    </row>
    <row r="80" s="1" customFormat="1" ht="18" customHeight="1">
      <c r="B80" s="42"/>
      <c r="C80" s="72" t="s">
        <v>23</v>
      </c>
      <c r="D80" s="70"/>
      <c r="E80" s="70"/>
      <c r="F80" s="189" t="str">
        <f>F12</f>
        <v xml:space="preserve"> </v>
      </c>
      <c r="G80" s="70"/>
      <c r="H80" s="70"/>
      <c r="I80" s="190" t="s">
        <v>25</v>
      </c>
      <c r="J80" s="81" t="str">
        <f>IF(J12="","",J12)</f>
        <v>1. 12. 2017</v>
      </c>
      <c r="K80" s="70"/>
      <c r="L80" s="68"/>
    </row>
    <row r="81" s="1" customFormat="1" ht="6.96" customHeight="1">
      <c r="B81" s="42"/>
      <c r="C81" s="70"/>
      <c r="D81" s="70"/>
      <c r="E81" s="70"/>
      <c r="F81" s="70"/>
      <c r="G81" s="70"/>
      <c r="H81" s="70"/>
      <c r="I81" s="187"/>
      <c r="J81" s="70"/>
      <c r="K81" s="70"/>
      <c r="L81" s="68"/>
    </row>
    <row r="82" s="1" customFormat="1">
      <c r="B82" s="42"/>
      <c r="C82" s="72" t="s">
        <v>27</v>
      </c>
      <c r="D82" s="70"/>
      <c r="E82" s="70"/>
      <c r="F82" s="189" t="str">
        <f>E15</f>
        <v>Město Valašské Meziříčí</v>
      </c>
      <c r="G82" s="70"/>
      <c r="H82" s="70"/>
      <c r="I82" s="190" t="s">
        <v>33</v>
      </c>
      <c r="J82" s="189" t="str">
        <f>E21</f>
        <v>Ing.arch.Alena Vráželová</v>
      </c>
      <c r="K82" s="70"/>
      <c r="L82" s="68"/>
    </row>
    <row r="83" s="1" customFormat="1" ht="14.4" customHeight="1">
      <c r="B83" s="42"/>
      <c r="C83" s="72" t="s">
        <v>31</v>
      </c>
      <c r="D83" s="70"/>
      <c r="E83" s="70"/>
      <c r="F83" s="189" t="str">
        <f>IF(E18="","",E18)</f>
        <v/>
      </c>
      <c r="G83" s="70"/>
      <c r="H83" s="70"/>
      <c r="I83" s="187"/>
      <c r="J83" s="70"/>
      <c r="K83" s="70"/>
      <c r="L83" s="68"/>
    </row>
    <row r="84" s="1" customFormat="1" ht="10.32" customHeight="1">
      <c r="B84" s="42"/>
      <c r="C84" s="70"/>
      <c r="D84" s="70"/>
      <c r="E84" s="70"/>
      <c r="F84" s="70"/>
      <c r="G84" s="70"/>
      <c r="H84" s="70"/>
      <c r="I84" s="187"/>
      <c r="J84" s="70"/>
      <c r="K84" s="70"/>
      <c r="L84" s="68"/>
    </row>
    <row r="85" s="9" customFormat="1" ht="29.28" customHeight="1">
      <c r="B85" s="191"/>
      <c r="C85" s="192" t="s">
        <v>107</v>
      </c>
      <c r="D85" s="193" t="s">
        <v>56</v>
      </c>
      <c r="E85" s="193" t="s">
        <v>52</v>
      </c>
      <c r="F85" s="193" t="s">
        <v>108</v>
      </c>
      <c r="G85" s="193" t="s">
        <v>109</v>
      </c>
      <c r="H85" s="193" t="s">
        <v>110</v>
      </c>
      <c r="I85" s="194" t="s">
        <v>111</v>
      </c>
      <c r="J85" s="193" t="s">
        <v>101</v>
      </c>
      <c r="K85" s="195" t="s">
        <v>112</v>
      </c>
      <c r="L85" s="196"/>
      <c r="M85" s="98" t="s">
        <v>113</v>
      </c>
      <c r="N85" s="99" t="s">
        <v>41</v>
      </c>
      <c r="O85" s="99" t="s">
        <v>114</v>
      </c>
      <c r="P85" s="99" t="s">
        <v>115</v>
      </c>
      <c r="Q85" s="99" t="s">
        <v>116</v>
      </c>
      <c r="R85" s="99" t="s">
        <v>117</v>
      </c>
      <c r="S85" s="99" t="s">
        <v>118</v>
      </c>
      <c r="T85" s="100" t="s">
        <v>119</v>
      </c>
    </row>
    <row r="86" s="1" customFormat="1" ht="29.28" customHeight="1">
      <c r="B86" s="42"/>
      <c r="C86" s="104" t="s">
        <v>102</v>
      </c>
      <c r="D86" s="70"/>
      <c r="E86" s="70"/>
      <c r="F86" s="70"/>
      <c r="G86" s="70"/>
      <c r="H86" s="70"/>
      <c r="I86" s="187"/>
      <c r="J86" s="197">
        <f>BK86</f>
        <v>0</v>
      </c>
      <c r="K86" s="70"/>
      <c r="L86" s="68"/>
      <c r="M86" s="101"/>
      <c r="N86" s="102"/>
      <c r="O86" s="102"/>
      <c r="P86" s="198">
        <f>P87</f>
        <v>0</v>
      </c>
      <c r="Q86" s="102"/>
      <c r="R86" s="198">
        <f>R87</f>
        <v>0</v>
      </c>
      <c r="S86" s="102"/>
      <c r="T86" s="199">
        <f>T87</f>
        <v>0</v>
      </c>
      <c r="AT86" s="20" t="s">
        <v>70</v>
      </c>
      <c r="AU86" s="20" t="s">
        <v>103</v>
      </c>
      <c r="BK86" s="200">
        <f>BK87</f>
        <v>0</v>
      </c>
    </row>
    <row r="87" s="10" customFormat="1" ht="37.44001" customHeight="1">
      <c r="B87" s="201"/>
      <c r="C87" s="202"/>
      <c r="D87" s="203" t="s">
        <v>70</v>
      </c>
      <c r="E87" s="204" t="s">
        <v>120</v>
      </c>
      <c r="F87" s="204" t="s">
        <v>120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P88+P96+P127+P134</f>
        <v>0</v>
      </c>
      <c r="Q87" s="209"/>
      <c r="R87" s="210">
        <f>R88+R96+R127+R134</f>
        <v>0</v>
      </c>
      <c r="S87" s="209"/>
      <c r="T87" s="211">
        <f>T88+T96+T127+T134</f>
        <v>0</v>
      </c>
      <c r="AR87" s="212" t="s">
        <v>79</v>
      </c>
      <c r="AT87" s="213" t="s">
        <v>70</v>
      </c>
      <c r="AU87" s="213" t="s">
        <v>71</v>
      </c>
      <c r="AY87" s="212" t="s">
        <v>121</v>
      </c>
      <c r="BK87" s="214">
        <f>BK88+BK96+BK127+BK134</f>
        <v>0</v>
      </c>
    </row>
    <row r="88" s="10" customFormat="1" ht="19.92" customHeight="1">
      <c r="B88" s="201"/>
      <c r="C88" s="202"/>
      <c r="D88" s="203" t="s">
        <v>70</v>
      </c>
      <c r="E88" s="215" t="s">
        <v>213</v>
      </c>
      <c r="F88" s="215" t="s">
        <v>214</v>
      </c>
      <c r="G88" s="202"/>
      <c r="H88" s="202"/>
      <c r="I88" s="205"/>
      <c r="J88" s="216">
        <f>BK88</f>
        <v>0</v>
      </c>
      <c r="K88" s="202"/>
      <c r="L88" s="207"/>
      <c r="M88" s="208"/>
      <c r="N88" s="209"/>
      <c r="O88" s="209"/>
      <c r="P88" s="210">
        <f>SUM(P89:P95)</f>
        <v>0</v>
      </c>
      <c r="Q88" s="209"/>
      <c r="R88" s="210">
        <f>SUM(R89:R95)</f>
        <v>0</v>
      </c>
      <c r="S88" s="209"/>
      <c r="T88" s="211">
        <f>SUM(T89:T95)</f>
        <v>0</v>
      </c>
      <c r="AR88" s="212" t="s">
        <v>79</v>
      </c>
      <c r="AT88" s="213" t="s">
        <v>70</v>
      </c>
      <c r="AU88" s="213" t="s">
        <v>79</v>
      </c>
      <c r="AY88" s="212" t="s">
        <v>121</v>
      </c>
      <c r="BK88" s="214">
        <f>SUM(BK89:BK95)</f>
        <v>0</v>
      </c>
    </row>
    <row r="89" s="1" customFormat="1" ht="16.5" customHeight="1">
      <c r="B89" s="42"/>
      <c r="C89" s="217" t="s">
        <v>79</v>
      </c>
      <c r="D89" s="217" t="s">
        <v>123</v>
      </c>
      <c r="E89" s="218" t="s">
        <v>215</v>
      </c>
      <c r="F89" s="219" t="s">
        <v>216</v>
      </c>
      <c r="G89" s="220" t="s">
        <v>131</v>
      </c>
      <c r="H89" s="221">
        <v>2</v>
      </c>
      <c r="I89" s="222"/>
      <c r="J89" s="223">
        <f>ROUND(I89*H89,2)</f>
        <v>0</v>
      </c>
      <c r="K89" s="219" t="s">
        <v>21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20" t="s">
        <v>127</v>
      </c>
      <c r="AT89" s="20" t="s">
        <v>123</v>
      </c>
      <c r="AU89" s="20" t="s">
        <v>81</v>
      </c>
      <c r="AY89" s="20" t="s">
        <v>121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127</v>
      </c>
      <c r="BM89" s="20" t="s">
        <v>217</v>
      </c>
    </row>
    <row r="90" s="1" customFormat="1" ht="16.5" customHeight="1">
      <c r="B90" s="42"/>
      <c r="C90" s="217" t="s">
        <v>81</v>
      </c>
      <c r="D90" s="217" t="s">
        <v>123</v>
      </c>
      <c r="E90" s="218" t="s">
        <v>218</v>
      </c>
      <c r="F90" s="219" t="s">
        <v>219</v>
      </c>
      <c r="G90" s="220" t="s">
        <v>131</v>
      </c>
      <c r="H90" s="221">
        <v>1</v>
      </c>
      <c r="I90" s="222"/>
      <c r="J90" s="223">
        <f>ROUND(I90*H90,2)</f>
        <v>0</v>
      </c>
      <c r="K90" s="219" t="s">
        <v>21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20" t="s">
        <v>127</v>
      </c>
      <c r="AT90" s="20" t="s">
        <v>123</v>
      </c>
      <c r="AU90" s="20" t="s">
        <v>81</v>
      </c>
      <c r="AY90" s="20" t="s">
        <v>121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127</v>
      </c>
      <c r="BM90" s="20" t="s">
        <v>220</v>
      </c>
    </row>
    <row r="91" s="1" customFormat="1" ht="16.5" customHeight="1">
      <c r="B91" s="42"/>
      <c r="C91" s="217" t="s">
        <v>133</v>
      </c>
      <c r="D91" s="217" t="s">
        <v>123</v>
      </c>
      <c r="E91" s="218" t="s">
        <v>221</v>
      </c>
      <c r="F91" s="219" t="s">
        <v>222</v>
      </c>
      <c r="G91" s="220" t="s">
        <v>131</v>
      </c>
      <c r="H91" s="221">
        <v>1</v>
      </c>
      <c r="I91" s="222"/>
      <c r="J91" s="223">
        <f>ROUND(I91*H91,2)</f>
        <v>0</v>
      </c>
      <c r="K91" s="219" t="s">
        <v>21</v>
      </c>
      <c r="L91" s="68"/>
      <c r="M91" s="224" t="s">
        <v>21</v>
      </c>
      <c r="N91" s="225" t="s">
        <v>42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127</v>
      </c>
      <c r="AT91" s="20" t="s">
        <v>123</v>
      </c>
      <c r="AU91" s="20" t="s">
        <v>81</v>
      </c>
      <c r="AY91" s="20" t="s">
        <v>121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127</v>
      </c>
      <c r="BM91" s="20" t="s">
        <v>223</v>
      </c>
    </row>
    <row r="92" s="1" customFormat="1" ht="16.5" customHeight="1">
      <c r="B92" s="42"/>
      <c r="C92" s="217" t="s">
        <v>127</v>
      </c>
      <c r="D92" s="217" t="s">
        <v>123</v>
      </c>
      <c r="E92" s="218" t="s">
        <v>224</v>
      </c>
      <c r="F92" s="219" t="s">
        <v>225</v>
      </c>
      <c r="G92" s="220" t="s">
        <v>131</v>
      </c>
      <c r="H92" s="221">
        <v>1</v>
      </c>
      <c r="I92" s="222"/>
      <c r="J92" s="223">
        <f>ROUND(I92*H92,2)</f>
        <v>0</v>
      </c>
      <c r="K92" s="219" t="s">
        <v>21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127</v>
      </c>
      <c r="AT92" s="20" t="s">
        <v>123</v>
      </c>
      <c r="AU92" s="20" t="s">
        <v>81</v>
      </c>
      <c r="AY92" s="20" t="s">
        <v>121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127</v>
      </c>
      <c r="BM92" s="20" t="s">
        <v>226</v>
      </c>
    </row>
    <row r="93" s="1" customFormat="1" ht="16.5" customHeight="1">
      <c r="B93" s="42"/>
      <c r="C93" s="217" t="s">
        <v>140</v>
      </c>
      <c r="D93" s="217" t="s">
        <v>123</v>
      </c>
      <c r="E93" s="218" t="s">
        <v>227</v>
      </c>
      <c r="F93" s="219" t="s">
        <v>228</v>
      </c>
      <c r="G93" s="220" t="s">
        <v>131</v>
      </c>
      <c r="H93" s="221">
        <v>2</v>
      </c>
      <c r="I93" s="222"/>
      <c r="J93" s="223">
        <f>ROUND(I93*H93,2)</f>
        <v>0</v>
      </c>
      <c r="K93" s="219" t="s">
        <v>21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127</v>
      </c>
      <c r="AT93" s="20" t="s">
        <v>123</v>
      </c>
      <c r="AU93" s="20" t="s">
        <v>81</v>
      </c>
      <c r="AY93" s="20" t="s">
        <v>121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127</v>
      </c>
      <c r="BM93" s="20" t="s">
        <v>229</v>
      </c>
    </row>
    <row r="94" s="1" customFormat="1" ht="16.5" customHeight="1">
      <c r="B94" s="42"/>
      <c r="C94" s="217" t="s">
        <v>144</v>
      </c>
      <c r="D94" s="217" t="s">
        <v>123</v>
      </c>
      <c r="E94" s="218" t="s">
        <v>230</v>
      </c>
      <c r="F94" s="219" t="s">
        <v>231</v>
      </c>
      <c r="G94" s="220" t="s">
        <v>131</v>
      </c>
      <c r="H94" s="221">
        <v>1</v>
      </c>
      <c r="I94" s="222"/>
      <c r="J94" s="223">
        <f>ROUND(I94*H94,2)</f>
        <v>0</v>
      </c>
      <c r="K94" s="219" t="s">
        <v>21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127</v>
      </c>
      <c r="AT94" s="20" t="s">
        <v>123</v>
      </c>
      <c r="AU94" s="20" t="s">
        <v>81</v>
      </c>
      <c r="AY94" s="20" t="s">
        <v>121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127</v>
      </c>
      <c r="BM94" s="20" t="s">
        <v>232</v>
      </c>
    </row>
    <row r="95" s="1" customFormat="1" ht="16.5" customHeight="1">
      <c r="B95" s="42"/>
      <c r="C95" s="217" t="s">
        <v>148</v>
      </c>
      <c r="D95" s="217" t="s">
        <v>123</v>
      </c>
      <c r="E95" s="218" t="s">
        <v>233</v>
      </c>
      <c r="F95" s="219" t="s">
        <v>234</v>
      </c>
      <c r="G95" s="220" t="s">
        <v>131</v>
      </c>
      <c r="H95" s="221">
        <v>2</v>
      </c>
      <c r="I95" s="222"/>
      <c r="J95" s="223">
        <f>ROUND(I95*H95,2)</f>
        <v>0</v>
      </c>
      <c r="K95" s="219" t="s">
        <v>21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127</v>
      </c>
      <c r="AT95" s="20" t="s">
        <v>123</v>
      </c>
      <c r="AU95" s="20" t="s">
        <v>81</v>
      </c>
      <c r="AY95" s="20" t="s">
        <v>121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127</v>
      </c>
      <c r="BM95" s="20" t="s">
        <v>235</v>
      </c>
    </row>
    <row r="96" s="10" customFormat="1" ht="29.88" customHeight="1">
      <c r="B96" s="201"/>
      <c r="C96" s="202"/>
      <c r="D96" s="203" t="s">
        <v>70</v>
      </c>
      <c r="E96" s="215" t="s">
        <v>236</v>
      </c>
      <c r="F96" s="215" t="s">
        <v>237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P97+P114+P119+P121+P124</f>
        <v>0</v>
      </c>
      <c r="Q96" s="209"/>
      <c r="R96" s="210">
        <f>R97+R114+R119+R121+R124</f>
        <v>0</v>
      </c>
      <c r="S96" s="209"/>
      <c r="T96" s="211">
        <f>T97+T114+T119+T121+T124</f>
        <v>0</v>
      </c>
      <c r="AR96" s="212" t="s">
        <v>79</v>
      </c>
      <c r="AT96" s="213" t="s">
        <v>70</v>
      </c>
      <c r="AU96" s="213" t="s">
        <v>79</v>
      </c>
      <c r="AY96" s="212" t="s">
        <v>121</v>
      </c>
      <c r="BK96" s="214">
        <f>BK97+BK114+BK119+BK121+BK124</f>
        <v>0</v>
      </c>
    </row>
    <row r="97" s="10" customFormat="1" ht="14.88" customHeight="1">
      <c r="B97" s="201"/>
      <c r="C97" s="202"/>
      <c r="D97" s="203" t="s">
        <v>70</v>
      </c>
      <c r="E97" s="215" t="s">
        <v>238</v>
      </c>
      <c r="F97" s="215" t="s">
        <v>239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SUM(P98:P113)</f>
        <v>0</v>
      </c>
      <c r="Q97" s="209"/>
      <c r="R97" s="210">
        <f>SUM(R98:R113)</f>
        <v>0</v>
      </c>
      <c r="S97" s="209"/>
      <c r="T97" s="211">
        <f>SUM(T98:T113)</f>
        <v>0</v>
      </c>
      <c r="AR97" s="212" t="s">
        <v>79</v>
      </c>
      <c r="AT97" s="213" t="s">
        <v>70</v>
      </c>
      <c r="AU97" s="213" t="s">
        <v>81</v>
      </c>
      <c r="AY97" s="212" t="s">
        <v>121</v>
      </c>
      <c r="BK97" s="214">
        <f>SUM(BK98:BK113)</f>
        <v>0</v>
      </c>
    </row>
    <row r="98" s="1" customFormat="1" ht="16.5" customHeight="1">
      <c r="B98" s="42"/>
      <c r="C98" s="217" t="s">
        <v>152</v>
      </c>
      <c r="D98" s="217" t="s">
        <v>123</v>
      </c>
      <c r="E98" s="218" t="s">
        <v>240</v>
      </c>
      <c r="F98" s="219" t="s">
        <v>241</v>
      </c>
      <c r="G98" s="220" t="s">
        <v>242</v>
      </c>
      <c r="H98" s="221">
        <v>196</v>
      </c>
      <c r="I98" s="222"/>
      <c r="J98" s="223">
        <f>ROUND(I98*H98,2)</f>
        <v>0</v>
      </c>
      <c r="K98" s="219" t="s">
        <v>21</v>
      </c>
      <c r="L98" s="68"/>
      <c r="M98" s="224" t="s">
        <v>21</v>
      </c>
      <c r="N98" s="225" t="s">
        <v>42</v>
      </c>
      <c r="O98" s="4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20" t="s">
        <v>127</v>
      </c>
      <c r="AT98" s="20" t="s">
        <v>123</v>
      </c>
      <c r="AU98" s="20" t="s">
        <v>133</v>
      </c>
      <c r="AY98" s="20" t="s">
        <v>121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127</v>
      </c>
      <c r="BM98" s="20" t="s">
        <v>243</v>
      </c>
    </row>
    <row r="99" s="1" customFormat="1" ht="16.5" customHeight="1">
      <c r="B99" s="42"/>
      <c r="C99" s="217" t="s">
        <v>156</v>
      </c>
      <c r="D99" s="217" t="s">
        <v>123</v>
      </c>
      <c r="E99" s="218" t="s">
        <v>244</v>
      </c>
      <c r="F99" s="219" t="s">
        <v>245</v>
      </c>
      <c r="G99" s="220" t="s">
        <v>242</v>
      </c>
      <c r="H99" s="221">
        <v>196</v>
      </c>
      <c r="I99" s="222"/>
      <c r="J99" s="223">
        <f>ROUND(I99*H99,2)</f>
        <v>0</v>
      </c>
      <c r="K99" s="219" t="s">
        <v>21</v>
      </c>
      <c r="L99" s="68"/>
      <c r="M99" s="224" t="s">
        <v>21</v>
      </c>
      <c r="N99" s="225" t="s">
        <v>42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127</v>
      </c>
      <c r="AT99" s="20" t="s">
        <v>123</v>
      </c>
      <c r="AU99" s="20" t="s">
        <v>133</v>
      </c>
      <c r="AY99" s="20" t="s">
        <v>121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127</v>
      </c>
      <c r="BM99" s="20" t="s">
        <v>246</v>
      </c>
    </row>
    <row r="100" s="1" customFormat="1" ht="16.5" customHeight="1">
      <c r="B100" s="42"/>
      <c r="C100" s="217" t="s">
        <v>160</v>
      </c>
      <c r="D100" s="217" t="s">
        <v>123</v>
      </c>
      <c r="E100" s="218" t="s">
        <v>247</v>
      </c>
      <c r="F100" s="219" t="s">
        <v>248</v>
      </c>
      <c r="G100" s="220" t="s">
        <v>242</v>
      </c>
      <c r="H100" s="221">
        <v>196</v>
      </c>
      <c r="I100" s="222"/>
      <c r="J100" s="223">
        <f>ROUND(I100*H100,2)</f>
        <v>0</v>
      </c>
      <c r="K100" s="219" t="s">
        <v>21</v>
      </c>
      <c r="L100" s="68"/>
      <c r="M100" s="224" t="s">
        <v>21</v>
      </c>
      <c r="N100" s="225" t="s">
        <v>42</v>
      </c>
      <c r="O100" s="4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20" t="s">
        <v>127</v>
      </c>
      <c r="AT100" s="20" t="s">
        <v>123</v>
      </c>
      <c r="AU100" s="20" t="s">
        <v>133</v>
      </c>
      <c r="AY100" s="20" t="s">
        <v>121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127</v>
      </c>
      <c r="BM100" s="20" t="s">
        <v>249</v>
      </c>
    </row>
    <row r="101" s="1" customFormat="1" ht="16.5" customHeight="1">
      <c r="B101" s="42"/>
      <c r="C101" s="217" t="s">
        <v>164</v>
      </c>
      <c r="D101" s="217" t="s">
        <v>123</v>
      </c>
      <c r="E101" s="218" t="s">
        <v>250</v>
      </c>
      <c r="F101" s="219" t="s">
        <v>251</v>
      </c>
      <c r="G101" s="220" t="s">
        <v>131</v>
      </c>
      <c r="H101" s="221">
        <v>1</v>
      </c>
      <c r="I101" s="222"/>
      <c r="J101" s="223">
        <f>ROUND(I101*H101,2)</f>
        <v>0</v>
      </c>
      <c r="K101" s="219" t="s">
        <v>21</v>
      </c>
      <c r="L101" s="68"/>
      <c r="M101" s="224" t="s">
        <v>21</v>
      </c>
      <c r="N101" s="225" t="s">
        <v>42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127</v>
      </c>
      <c r="AT101" s="20" t="s">
        <v>123</v>
      </c>
      <c r="AU101" s="20" t="s">
        <v>133</v>
      </c>
      <c r="AY101" s="20" t="s">
        <v>121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127</v>
      </c>
      <c r="BM101" s="20" t="s">
        <v>252</v>
      </c>
    </row>
    <row r="102" s="1" customFormat="1" ht="16.5" customHeight="1">
      <c r="B102" s="42"/>
      <c r="C102" s="217" t="s">
        <v>168</v>
      </c>
      <c r="D102" s="217" t="s">
        <v>123</v>
      </c>
      <c r="E102" s="218" t="s">
        <v>253</v>
      </c>
      <c r="F102" s="219" t="s">
        <v>254</v>
      </c>
      <c r="G102" s="220" t="s">
        <v>242</v>
      </c>
      <c r="H102" s="221">
        <v>196</v>
      </c>
      <c r="I102" s="222"/>
      <c r="J102" s="223">
        <f>ROUND(I102*H102,2)</f>
        <v>0</v>
      </c>
      <c r="K102" s="219" t="s">
        <v>21</v>
      </c>
      <c r="L102" s="68"/>
      <c r="M102" s="224" t="s">
        <v>21</v>
      </c>
      <c r="N102" s="225" t="s">
        <v>42</v>
      </c>
      <c r="O102" s="4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20" t="s">
        <v>127</v>
      </c>
      <c r="AT102" s="20" t="s">
        <v>123</v>
      </c>
      <c r="AU102" s="20" t="s">
        <v>133</v>
      </c>
      <c r="AY102" s="20" t="s">
        <v>121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127</v>
      </c>
      <c r="BM102" s="20" t="s">
        <v>255</v>
      </c>
    </row>
    <row r="103" s="1" customFormat="1" ht="16.5" customHeight="1">
      <c r="B103" s="42"/>
      <c r="C103" s="217" t="s">
        <v>172</v>
      </c>
      <c r="D103" s="217" t="s">
        <v>123</v>
      </c>
      <c r="E103" s="218" t="s">
        <v>256</v>
      </c>
      <c r="F103" s="219" t="s">
        <v>257</v>
      </c>
      <c r="G103" s="220" t="s">
        <v>258</v>
      </c>
      <c r="H103" s="221">
        <v>30</v>
      </c>
      <c r="I103" s="222"/>
      <c r="J103" s="223">
        <f>ROUND(I103*H103,2)</f>
        <v>0</v>
      </c>
      <c r="K103" s="219" t="s">
        <v>21</v>
      </c>
      <c r="L103" s="68"/>
      <c r="M103" s="224" t="s">
        <v>21</v>
      </c>
      <c r="N103" s="225" t="s">
        <v>42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127</v>
      </c>
      <c r="AT103" s="20" t="s">
        <v>123</v>
      </c>
      <c r="AU103" s="20" t="s">
        <v>133</v>
      </c>
      <c r="AY103" s="20" t="s">
        <v>121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127</v>
      </c>
      <c r="BM103" s="20" t="s">
        <v>259</v>
      </c>
    </row>
    <row r="104" s="1" customFormat="1" ht="16.5" customHeight="1">
      <c r="B104" s="42"/>
      <c r="C104" s="217" t="s">
        <v>176</v>
      </c>
      <c r="D104" s="217" t="s">
        <v>123</v>
      </c>
      <c r="E104" s="218" t="s">
        <v>260</v>
      </c>
      <c r="F104" s="219" t="s">
        <v>261</v>
      </c>
      <c r="G104" s="220" t="s">
        <v>126</v>
      </c>
      <c r="H104" s="221">
        <v>1</v>
      </c>
      <c r="I104" s="222"/>
      <c r="J104" s="223">
        <f>ROUND(I104*H104,2)</f>
        <v>0</v>
      </c>
      <c r="K104" s="219" t="s">
        <v>21</v>
      </c>
      <c r="L104" s="68"/>
      <c r="M104" s="224" t="s">
        <v>21</v>
      </c>
      <c r="N104" s="225" t="s">
        <v>42</v>
      </c>
      <c r="O104" s="4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20" t="s">
        <v>127</v>
      </c>
      <c r="AT104" s="20" t="s">
        <v>123</v>
      </c>
      <c r="AU104" s="20" t="s">
        <v>133</v>
      </c>
      <c r="AY104" s="20" t="s">
        <v>121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127</v>
      </c>
      <c r="BM104" s="20" t="s">
        <v>262</v>
      </c>
    </row>
    <row r="105" s="1" customFormat="1" ht="16.5" customHeight="1">
      <c r="B105" s="42"/>
      <c r="C105" s="217" t="s">
        <v>10</v>
      </c>
      <c r="D105" s="217" t="s">
        <v>123</v>
      </c>
      <c r="E105" s="218" t="s">
        <v>263</v>
      </c>
      <c r="F105" s="219" t="s">
        <v>264</v>
      </c>
      <c r="G105" s="220" t="s">
        <v>242</v>
      </c>
      <c r="H105" s="221">
        <v>25</v>
      </c>
      <c r="I105" s="222"/>
      <c r="J105" s="223">
        <f>ROUND(I105*H105,2)</f>
        <v>0</v>
      </c>
      <c r="K105" s="219" t="s">
        <v>21</v>
      </c>
      <c r="L105" s="68"/>
      <c r="M105" s="224" t="s">
        <v>21</v>
      </c>
      <c r="N105" s="225" t="s">
        <v>42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127</v>
      </c>
      <c r="AT105" s="20" t="s">
        <v>123</v>
      </c>
      <c r="AU105" s="20" t="s">
        <v>133</v>
      </c>
      <c r="AY105" s="20" t="s">
        <v>121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127</v>
      </c>
      <c r="BM105" s="20" t="s">
        <v>265</v>
      </c>
    </row>
    <row r="106" s="1" customFormat="1" ht="16.5" customHeight="1">
      <c r="B106" s="42"/>
      <c r="C106" s="217" t="s">
        <v>183</v>
      </c>
      <c r="D106" s="217" t="s">
        <v>123</v>
      </c>
      <c r="E106" s="218" t="s">
        <v>266</v>
      </c>
      <c r="F106" s="219" t="s">
        <v>267</v>
      </c>
      <c r="G106" s="220" t="s">
        <v>131</v>
      </c>
      <c r="H106" s="221">
        <v>329</v>
      </c>
      <c r="I106" s="222"/>
      <c r="J106" s="223">
        <f>ROUND(I106*H106,2)</f>
        <v>0</v>
      </c>
      <c r="K106" s="219" t="s">
        <v>21</v>
      </c>
      <c r="L106" s="68"/>
      <c r="M106" s="224" t="s">
        <v>21</v>
      </c>
      <c r="N106" s="225" t="s">
        <v>42</v>
      </c>
      <c r="O106" s="4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20" t="s">
        <v>127</v>
      </c>
      <c r="AT106" s="20" t="s">
        <v>123</v>
      </c>
      <c r="AU106" s="20" t="s">
        <v>133</v>
      </c>
      <c r="AY106" s="20" t="s">
        <v>121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127</v>
      </c>
      <c r="BM106" s="20" t="s">
        <v>268</v>
      </c>
    </row>
    <row r="107" s="1" customFormat="1" ht="16.5" customHeight="1">
      <c r="B107" s="42"/>
      <c r="C107" s="217" t="s">
        <v>187</v>
      </c>
      <c r="D107" s="217" t="s">
        <v>123</v>
      </c>
      <c r="E107" s="218" t="s">
        <v>269</v>
      </c>
      <c r="F107" s="219" t="s">
        <v>270</v>
      </c>
      <c r="G107" s="220" t="s">
        <v>131</v>
      </c>
      <c r="H107" s="221">
        <v>329</v>
      </c>
      <c r="I107" s="222"/>
      <c r="J107" s="223">
        <f>ROUND(I107*H107,2)</f>
        <v>0</v>
      </c>
      <c r="K107" s="219" t="s">
        <v>21</v>
      </c>
      <c r="L107" s="68"/>
      <c r="M107" s="224" t="s">
        <v>21</v>
      </c>
      <c r="N107" s="225" t="s">
        <v>42</v>
      </c>
      <c r="O107" s="4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20" t="s">
        <v>127</v>
      </c>
      <c r="AT107" s="20" t="s">
        <v>123</v>
      </c>
      <c r="AU107" s="20" t="s">
        <v>133</v>
      </c>
      <c r="AY107" s="20" t="s">
        <v>121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127</v>
      </c>
      <c r="BM107" s="20" t="s">
        <v>271</v>
      </c>
    </row>
    <row r="108" s="1" customFormat="1" ht="16.5" customHeight="1">
      <c r="B108" s="42"/>
      <c r="C108" s="217" t="s">
        <v>191</v>
      </c>
      <c r="D108" s="217" t="s">
        <v>123</v>
      </c>
      <c r="E108" s="218" t="s">
        <v>272</v>
      </c>
      <c r="F108" s="219" t="s">
        <v>273</v>
      </c>
      <c r="G108" s="220" t="s">
        <v>131</v>
      </c>
      <c r="H108" s="221">
        <v>15</v>
      </c>
      <c r="I108" s="222"/>
      <c r="J108" s="223">
        <f>ROUND(I108*H108,2)</f>
        <v>0</v>
      </c>
      <c r="K108" s="219" t="s">
        <v>21</v>
      </c>
      <c r="L108" s="68"/>
      <c r="M108" s="224" t="s">
        <v>21</v>
      </c>
      <c r="N108" s="225" t="s">
        <v>42</v>
      </c>
      <c r="O108" s="4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20" t="s">
        <v>127</v>
      </c>
      <c r="AT108" s="20" t="s">
        <v>123</v>
      </c>
      <c r="AU108" s="20" t="s">
        <v>133</v>
      </c>
      <c r="AY108" s="20" t="s">
        <v>121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127</v>
      </c>
      <c r="BM108" s="20" t="s">
        <v>274</v>
      </c>
    </row>
    <row r="109" s="1" customFormat="1" ht="16.5" customHeight="1">
      <c r="B109" s="42"/>
      <c r="C109" s="217" t="s">
        <v>195</v>
      </c>
      <c r="D109" s="217" t="s">
        <v>123</v>
      </c>
      <c r="E109" s="218" t="s">
        <v>275</v>
      </c>
      <c r="F109" s="219" t="s">
        <v>270</v>
      </c>
      <c r="G109" s="220" t="s">
        <v>131</v>
      </c>
      <c r="H109" s="221">
        <v>15</v>
      </c>
      <c r="I109" s="222"/>
      <c r="J109" s="223">
        <f>ROUND(I109*H109,2)</f>
        <v>0</v>
      </c>
      <c r="K109" s="219" t="s">
        <v>21</v>
      </c>
      <c r="L109" s="68"/>
      <c r="M109" s="224" t="s">
        <v>21</v>
      </c>
      <c r="N109" s="225" t="s">
        <v>42</v>
      </c>
      <c r="O109" s="43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20" t="s">
        <v>127</v>
      </c>
      <c r="AT109" s="20" t="s">
        <v>123</v>
      </c>
      <c r="AU109" s="20" t="s">
        <v>133</v>
      </c>
      <c r="AY109" s="20" t="s">
        <v>121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127</v>
      </c>
      <c r="BM109" s="20" t="s">
        <v>276</v>
      </c>
    </row>
    <row r="110" s="1" customFormat="1" ht="16.5" customHeight="1">
      <c r="B110" s="42"/>
      <c r="C110" s="217" t="s">
        <v>199</v>
      </c>
      <c r="D110" s="217" t="s">
        <v>123</v>
      </c>
      <c r="E110" s="218" t="s">
        <v>277</v>
      </c>
      <c r="F110" s="219" t="s">
        <v>278</v>
      </c>
      <c r="G110" s="220" t="s">
        <v>242</v>
      </c>
      <c r="H110" s="221">
        <v>130</v>
      </c>
      <c r="I110" s="222"/>
      <c r="J110" s="223">
        <f>ROUND(I110*H110,2)</f>
        <v>0</v>
      </c>
      <c r="K110" s="219" t="s">
        <v>21</v>
      </c>
      <c r="L110" s="68"/>
      <c r="M110" s="224" t="s">
        <v>21</v>
      </c>
      <c r="N110" s="225" t="s">
        <v>42</v>
      </c>
      <c r="O110" s="4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20" t="s">
        <v>127</v>
      </c>
      <c r="AT110" s="20" t="s">
        <v>123</v>
      </c>
      <c r="AU110" s="20" t="s">
        <v>133</v>
      </c>
      <c r="AY110" s="20" t="s">
        <v>121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127</v>
      </c>
      <c r="BM110" s="20" t="s">
        <v>279</v>
      </c>
    </row>
    <row r="111" s="1" customFormat="1" ht="16.5" customHeight="1">
      <c r="B111" s="42"/>
      <c r="C111" s="217" t="s">
        <v>9</v>
      </c>
      <c r="D111" s="217" t="s">
        <v>123</v>
      </c>
      <c r="E111" s="218" t="s">
        <v>280</v>
      </c>
      <c r="F111" s="219" t="s">
        <v>281</v>
      </c>
      <c r="G111" s="220" t="s">
        <v>126</v>
      </c>
      <c r="H111" s="221">
        <v>1</v>
      </c>
      <c r="I111" s="222"/>
      <c r="J111" s="223">
        <f>ROUND(I111*H111,2)</f>
        <v>0</v>
      </c>
      <c r="K111" s="219" t="s">
        <v>21</v>
      </c>
      <c r="L111" s="68"/>
      <c r="M111" s="224" t="s">
        <v>21</v>
      </c>
      <c r="N111" s="225" t="s">
        <v>42</v>
      </c>
      <c r="O111" s="43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20" t="s">
        <v>127</v>
      </c>
      <c r="AT111" s="20" t="s">
        <v>123</v>
      </c>
      <c r="AU111" s="20" t="s">
        <v>133</v>
      </c>
      <c r="AY111" s="20" t="s">
        <v>121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127</v>
      </c>
      <c r="BM111" s="20" t="s">
        <v>282</v>
      </c>
    </row>
    <row r="112" s="1" customFormat="1" ht="16.5" customHeight="1">
      <c r="B112" s="42"/>
      <c r="C112" s="217" t="s">
        <v>283</v>
      </c>
      <c r="D112" s="217" t="s">
        <v>123</v>
      </c>
      <c r="E112" s="218" t="s">
        <v>284</v>
      </c>
      <c r="F112" s="219" t="s">
        <v>285</v>
      </c>
      <c r="G112" s="220" t="s">
        <v>126</v>
      </c>
      <c r="H112" s="221">
        <v>1</v>
      </c>
      <c r="I112" s="222"/>
      <c r="J112" s="223">
        <f>ROUND(I112*H112,2)</f>
        <v>0</v>
      </c>
      <c r="K112" s="219" t="s">
        <v>21</v>
      </c>
      <c r="L112" s="68"/>
      <c r="M112" s="224" t="s">
        <v>21</v>
      </c>
      <c r="N112" s="225" t="s">
        <v>42</v>
      </c>
      <c r="O112" s="4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20" t="s">
        <v>127</v>
      </c>
      <c r="AT112" s="20" t="s">
        <v>123</v>
      </c>
      <c r="AU112" s="20" t="s">
        <v>133</v>
      </c>
      <c r="AY112" s="20" t="s">
        <v>121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127</v>
      </c>
      <c r="BM112" s="20" t="s">
        <v>286</v>
      </c>
    </row>
    <row r="113" s="1" customFormat="1" ht="16.5" customHeight="1">
      <c r="B113" s="42"/>
      <c r="C113" s="217" t="s">
        <v>287</v>
      </c>
      <c r="D113" s="217" t="s">
        <v>123</v>
      </c>
      <c r="E113" s="218" t="s">
        <v>288</v>
      </c>
      <c r="F113" s="219" t="s">
        <v>289</v>
      </c>
      <c r="G113" s="220" t="s">
        <v>126</v>
      </c>
      <c r="H113" s="221">
        <v>1</v>
      </c>
      <c r="I113" s="222"/>
      <c r="J113" s="223">
        <f>ROUND(I113*H113,2)</f>
        <v>0</v>
      </c>
      <c r="K113" s="219" t="s">
        <v>21</v>
      </c>
      <c r="L113" s="68"/>
      <c r="M113" s="224" t="s">
        <v>21</v>
      </c>
      <c r="N113" s="225" t="s">
        <v>42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20" t="s">
        <v>127</v>
      </c>
      <c r="AT113" s="20" t="s">
        <v>123</v>
      </c>
      <c r="AU113" s="20" t="s">
        <v>133</v>
      </c>
      <c r="AY113" s="20" t="s">
        <v>121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127</v>
      </c>
      <c r="BM113" s="20" t="s">
        <v>290</v>
      </c>
    </row>
    <row r="114" s="10" customFormat="1" ht="22.32" customHeight="1">
      <c r="B114" s="201"/>
      <c r="C114" s="202"/>
      <c r="D114" s="203" t="s">
        <v>70</v>
      </c>
      <c r="E114" s="215" t="s">
        <v>291</v>
      </c>
      <c r="F114" s="215" t="s">
        <v>292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SUM(P115:P118)</f>
        <v>0</v>
      </c>
      <c r="Q114" s="209"/>
      <c r="R114" s="210">
        <f>SUM(R115:R118)</f>
        <v>0</v>
      </c>
      <c r="S114" s="209"/>
      <c r="T114" s="211">
        <f>SUM(T115:T118)</f>
        <v>0</v>
      </c>
      <c r="AR114" s="212" t="s">
        <v>79</v>
      </c>
      <c r="AT114" s="213" t="s">
        <v>70</v>
      </c>
      <c r="AU114" s="213" t="s">
        <v>81</v>
      </c>
      <c r="AY114" s="212" t="s">
        <v>121</v>
      </c>
      <c r="BK114" s="214">
        <f>SUM(BK115:BK118)</f>
        <v>0</v>
      </c>
    </row>
    <row r="115" s="1" customFormat="1" ht="16.5" customHeight="1">
      <c r="B115" s="42"/>
      <c r="C115" s="217" t="s">
        <v>293</v>
      </c>
      <c r="D115" s="217" t="s">
        <v>123</v>
      </c>
      <c r="E115" s="218" t="s">
        <v>294</v>
      </c>
      <c r="F115" s="219" t="s">
        <v>295</v>
      </c>
      <c r="G115" s="220" t="s">
        <v>131</v>
      </c>
      <c r="H115" s="221">
        <v>5</v>
      </c>
      <c r="I115" s="222"/>
      <c r="J115" s="223">
        <f>ROUND(I115*H115,2)</f>
        <v>0</v>
      </c>
      <c r="K115" s="219" t="s">
        <v>21</v>
      </c>
      <c r="L115" s="68"/>
      <c r="M115" s="224" t="s">
        <v>21</v>
      </c>
      <c r="N115" s="225" t="s">
        <v>42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127</v>
      </c>
      <c r="AT115" s="20" t="s">
        <v>123</v>
      </c>
      <c r="AU115" s="20" t="s">
        <v>133</v>
      </c>
      <c r="AY115" s="20" t="s">
        <v>121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127</v>
      </c>
      <c r="BM115" s="20" t="s">
        <v>296</v>
      </c>
    </row>
    <row r="116" s="1" customFormat="1" ht="16.5" customHeight="1">
      <c r="B116" s="42"/>
      <c r="C116" s="217" t="s">
        <v>297</v>
      </c>
      <c r="D116" s="217" t="s">
        <v>123</v>
      </c>
      <c r="E116" s="218" t="s">
        <v>298</v>
      </c>
      <c r="F116" s="219" t="s">
        <v>299</v>
      </c>
      <c r="G116" s="220" t="s">
        <v>131</v>
      </c>
      <c r="H116" s="221">
        <v>5</v>
      </c>
      <c r="I116" s="222"/>
      <c r="J116" s="223">
        <f>ROUND(I116*H116,2)</f>
        <v>0</v>
      </c>
      <c r="K116" s="219" t="s">
        <v>21</v>
      </c>
      <c r="L116" s="68"/>
      <c r="M116" s="224" t="s">
        <v>21</v>
      </c>
      <c r="N116" s="225" t="s">
        <v>42</v>
      </c>
      <c r="O116" s="4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20" t="s">
        <v>127</v>
      </c>
      <c r="AT116" s="20" t="s">
        <v>123</v>
      </c>
      <c r="AU116" s="20" t="s">
        <v>133</v>
      </c>
      <c r="AY116" s="20" t="s">
        <v>121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127</v>
      </c>
      <c r="BM116" s="20" t="s">
        <v>300</v>
      </c>
    </row>
    <row r="117" s="1" customFormat="1" ht="16.5" customHeight="1">
      <c r="B117" s="42"/>
      <c r="C117" s="217" t="s">
        <v>301</v>
      </c>
      <c r="D117" s="217" t="s">
        <v>123</v>
      </c>
      <c r="E117" s="218" t="s">
        <v>302</v>
      </c>
      <c r="F117" s="219" t="s">
        <v>303</v>
      </c>
      <c r="G117" s="220" t="s">
        <v>131</v>
      </c>
      <c r="H117" s="221">
        <v>5</v>
      </c>
      <c r="I117" s="222"/>
      <c r="J117" s="223">
        <f>ROUND(I117*H117,2)</f>
        <v>0</v>
      </c>
      <c r="K117" s="219" t="s">
        <v>21</v>
      </c>
      <c r="L117" s="68"/>
      <c r="M117" s="224" t="s">
        <v>21</v>
      </c>
      <c r="N117" s="225" t="s">
        <v>42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127</v>
      </c>
      <c r="AT117" s="20" t="s">
        <v>123</v>
      </c>
      <c r="AU117" s="20" t="s">
        <v>133</v>
      </c>
      <c r="AY117" s="20" t="s">
        <v>121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127</v>
      </c>
      <c r="BM117" s="20" t="s">
        <v>304</v>
      </c>
    </row>
    <row r="118" s="1" customFormat="1" ht="16.5" customHeight="1">
      <c r="B118" s="42"/>
      <c r="C118" s="217" t="s">
        <v>305</v>
      </c>
      <c r="D118" s="217" t="s">
        <v>123</v>
      </c>
      <c r="E118" s="218" t="s">
        <v>306</v>
      </c>
      <c r="F118" s="219" t="s">
        <v>307</v>
      </c>
      <c r="G118" s="220" t="s">
        <v>131</v>
      </c>
      <c r="H118" s="221">
        <v>5</v>
      </c>
      <c r="I118" s="222"/>
      <c r="J118" s="223">
        <f>ROUND(I118*H118,2)</f>
        <v>0</v>
      </c>
      <c r="K118" s="219" t="s">
        <v>21</v>
      </c>
      <c r="L118" s="68"/>
      <c r="M118" s="224" t="s">
        <v>21</v>
      </c>
      <c r="N118" s="225" t="s">
        <v>42</v>
      </c>
      <c r="O118" s="4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20" t="s">
        <v>127</v>
      </c>
      <c r="AT118" s="20" t="s">
        <v>123</v>
      </c>
      <c r="AU118" s="20" t="s">
        <v>133</v>
      </c>
      <c r="AY118" s="20" t="s">
        <v>121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127</v>
      </c>
      <c r="BM118" s="20" t="s">
        <v>308</v>
      </c>
    </row>
    <row r="119" s="10" customFormat="1" ht="22.32" customHeight="1">
      <c r="B119" s="201"/>
      <c r="C119" s="202"/>
      <c r="D119" s="203" t="s">
        <v>70</v>
      </c>
      <c r="E119" s="215" t="s">
        <v>309</v>
      </c>
      <c r="F119" s="215" t="s">
        <v>310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AR119" s="212" t="s">
        <v>79</v>
      </c>
      <c r="AT119" s="213" t="s">
        <v>70</v>
      </c>
      <c r="AU119" s="213" t="s">
        <v>81</v>
      </c>
      <c r="AY119" s="212" t="s">
        <v>121</v>
      </c>
      <c r="BK119" s="214">
        <f>BK120</f>
        <v>0</v>
      </c>
    </row>
    <row r="120" s="1" customFormat="1" ht="16.5" customHeight="1">
      <c r="B120" s="42"/>
      <c r="C120" s="217" t="s">
        <v>311</v>
      </c>
      <c r="D120" s="217" t="s">
        <v>123</v>
      </c>
      <c r="E120" s="218" t="s">
        <v>312</v>
      </c>
      <c r="F120" s="219" t="s">
        <v>313</v>
      </c>
      <c r="G120" s="220" t="s">
        <v>126</v>
      </c>
      <c r="H120" s="221">
        <v>1</v>
      </c>
      <c r="I120" s="222"/>
      <c r="J120" s="223">
        <f>ROUND(I120*H120,2)</f>
        <v>0</v>
      </c>
      <c r="K120" s="219" t="s">
        <v>21</v>
      </c>
      <c r="L120" s="68"/>
      <c r="M120" s="224" t="s">
        <v>21</v>
      </c>
      <c r="N120" s="225" t="s">
        <v>42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127</v>
      </c>
      <c r="AT120" s="20" t="s">
        <v>123</v>
      </c>
      <c r="AU120" s="20" t="s">
        <v>133</v>
      </c>
      <c r="AY120" s="20" t="s">
        <v>121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127</v>
      </c>
      <c r="BM120" s="20" t="s">
        <v>314</v>
      </c>
    </row>
    <row r="121" s="10" customFormat="1" ht="22.32" customHeight="1">
      <c r="B121" s="201"/>
      <c r="C121" s="202"/>
      <c r="D121" s="203" t="s">
        <v>70</v>
      </c>
      <c r="E121" s="215" t="s">
        <v>315</v>
      </c>
      <c r="F121" s="215" t="s">
        <v>316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SUM(P122:P123)</f>
        <v>0</v>
      </c>
      <c r="Q121" s="209"/>
      <c r="R121" s="210">
        <f>SUM(R122:R123)</f>
        <v>0</v>
      </c>
      <c r="S121" s="209"/>
      <c r="T121" s="211">
        <f>SUM(T122:T123)</f>
        <v>0</v>
      </c>
      <c r="AR121" s="212" t="s">
        <v>79</v>
      </c>
      <c r="AT121" s="213" t="s">
        <v>70</v>
      </c>
      <c r="AU121" s="213" t="s">
        <v>81</v>
      </c>
      <c r="AY121" s="212" t="s">
        <v>121</v>
      </c>
      <c r="BK121" s="214">
        <f>SUM(BK122:BK123)</f>
        <v>0</v>
      </c>
    </row>
    <row r="122" s="1" customFormat="1" ht="16.5" customHeight="1">
      <c r="B122" s="42"/>
      <c r="C122" s="217" t="s">
        <v>317</v>
      </c>
      <c r="D122" s="217" t="s">
        <v>123</v>
      </c>
      <c r="E122" s="218" t="s">
        <v>318</v>
      </c>
      <c r="F122" s="219" t="s">
        <v>319</v>
      </c>
      <c r="G122" s="220" t="s">
        <v>126</v>
      </c>
      <c r="H122" s="221">
        <v>1</v>
      </c>
      <c r="I122" s="222"/>
      <c r="J122" s="223">
        <f>ROUND(I122*H122,2)</f>
        <v>0</v>
      </c>
      <c r="K122" s="219" t="s">
        <v>21</v>
      </c>
      <c r="L122" s="68"/>
      <c r="M122" s="224" t="s">
        <v>21</v>
      </c>
      <c r="N122" s="225" t="s">
        <v>42</v>
      </c>
      <c r="O122" s="4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0" t="s">
        <v>127</v>
      </c>
      <c r="AT122" s="20" t="s">
        <v>123</v>
      </c>
      <c r="AU122" s="20" t="s">
        <v>133</v>
      </c>
      <c r="AY122" s="20" t="s">
        <v>121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127</v>
      </c>
      <c r="BM122" s="20" t="s">
        <v>320</v>
      </c>
    </row>
    <row r="123" s="1" customFormat="1" ht="16.5" customHeight="1">
      <c r="B123" s="42"/>
      <c r="C123" s="217" t="s">
        <v>321</v>
      </c>
      <c r="D123" s="217" t="s">
        <v>123</v>
      </c>
      <c r="E123" s="218" t="s">
        <v>322</v>
      </c>
      <c r="F123" s="219" t="s">
        <v>323</v>
      </c>
      <c r="G123" s="220" t="s">
        <v>126</v>
      </c>
      <c r="H123" s="221">
        <v>1</v>
      </c>
      <c r="I123" s="222"/>
      <c r="J123" s="223">
        <f>ROUND(I123*H123,2)</f>
        <v>0</v>
      </c>
      <c r="K123" s="219" t="s">
        <v>21</v>
      </c>
      <c r="L123" s="68"/>
      <c r="M123" s="224" t="s">
        <v>21</v>
      </c>
      <c r="N123" s="225" t="s">
        <v>42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127</v>
      </c>
      <c r="AT123" s="20" t="s">
        <v>123</v>
      </c>
      <c r="AU123" s="20" t="s">
        <v>133</v>
      </c>
      <c r="AY123" s="20" t="s">
        <v>121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127</v>
      </c>
      <c r="BM123" s="20" t="s">
        <v>324</v>
      </c>
    </row>
    <row r="124" s="10" customFormat="1" ht="22.32" customHeight="1">
      <c r="B124" s="201"/>
      <c r="C124" s="202"/>
      <c r="D124" s="203" t="s">
        <v>70</v>
      </c>
      <c r="E124" s="215" t="s">
        <v>325</v>
      </c>
      <c r="F124" s="215" t="s">
        <v>326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SUM(P125:P126)</f>
        <v>0</v>
      </c>
      <c r="Q124" s="209"/>
      <c r="R124" s="210">
        <f>SUM(R125:R126)</f>
        <v>0</v>
      </c>
      <c r="S124" s="209"/>
      <c r="T124" s="211">
        <f>SUM(T125:T126)</f>
        <v>0</v>
      </c>
      <c r="AR124" s="212" t="s">
        <v>79</v>
      </c>
      <c r="AT124" s="213" t="s">
        <v>70</v>
      </c>
      <c r="AU124" s="213" t="s">
        <v>81</v>
      </c>
      <c r="AY124" s="212" t="s">
        <v>121</v>
      </c>
      <c r="BK124" s="214">
        <f>SUM(BK125:BK126)</f>
        <v>0</v>
      </c>
    </row>
    <row r="125" s="1" customFormat="1" ht="16.5" customHeight="1">
      <c r="B125" s="42"/>
      <c r="C125" s="217" t="s">
        <v>327</v>
      </c>
      <c r="D125" s="217" t="s">
        <v>123</v>
      </c>
      <c r="E125" s="218" t="s">
        <v>328</v>
      </c>
      <c r="F125" s="219" t="s">
        <v>329</v>
      </c>
      <c r="G125" s="220" t="s">
        <v>126</v>
      </c>
      <c r="H125" s="221">
        <v>1</v>
      </c>
      <c r="I125" s="222"/>
      <c r="J125" s="223">
        <f>ROUND(I125*H125,2)</f>
        <v>0</v>
      </c>
      <c r="K125" s="219" t="s">
        <v>21</v>
      </c>
      <c r="L125" s="68"/>
      <c r="M125" s="224" t="s">
        <v>21</v>
      </c>
      <c r="N125" s="225" t="s">
        <v>42</v>
      </c>
      <c r="O125" s="4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0" t="s">
        <v>127</v>
      </c>
      <c r="AT125" s="20" t="s">
        <v>123</v>
      </c>
      <c r="AU125" s="20" t="s">
        <v>133</v>
      </c>
      <c r="AY125" s="20" t="s">
        <v>121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127</v>
      </c>
      <c r="BM125" s="20" t="s">
        <v>330</v>
      </c>
    </row>
    <row r="126" s="1" customFormat="1" ht="16.5" customHeight="1">
      <c r="B126" s="42"/>
      <c r="C126" s="217" t="s">
        <v>331</v>
      </c>
      <c r="D126" s="217" t="s">
        <v>123</v>
      </c>
      <c r="E126" s="218" t="s">
        <v>332</v>
      </c>
      <c r="F126" s="219" t="s">
        <v>333</v>
      </c>
      <c r="G126" s="220" t="s">
        <v>126</v>
      </c>
      <c r="H126" s="221">
        <v>1</v>
      </c>
      <c r="I126" s="222"/>
      <c r="J126" s="223">
        <f>ROUND(I126*H126,2)</f>
        <v>0</v>
      </c>
      <c r="K126" s="219" t="s">
        <v>21</v>
      </c>
      <c r="L126" s="68"/>
      <c r="M126" s="224" t="s">
        <v>21</v>
      </c>
      <c r="N126" s="225" t="s">
        <v>42</v>
      </c>
      <c r="O126" s="4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20" t="s">
        <v>127</v>
      </c>
      <c r="AT126" s="20" t="s">
        <v>123</v>
      </c>
      <c r="AU126" s="20" t="s">
        <v>133</v>
      </c>
      <c r="AY126" s="20" t="s">
        <v>121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127</v>
      </c>
      <c r="BM126" s="20" t="s">
        <v>334</v>
      </c>
    </row>
    <row r="127" s="10" customFormat="1" ht="29.88" customHeight="1">
      <c r="B127" s="201"/>
      <c r="C127" s="202"/>
      <c r="D127" s="203" t="s">
        <v>70</v>
      </c>
      <c r="E127" s="215" t="s">
        <v>335</v>
      </c>
      <c r="F127" s="215" t="s">
        <v>336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SUM(P128:P133)</f>
        <v>0</v>
      </c>
      <c r="Q127" s="209"/>
      <c r="R127" s="210">
        <f>SUM(R128:R133)</f>
        <v>0</v>
      </c>
      <c r="S127" s="209"/>
      <c r="T127" s="211">
        <f>SUM(T128:T133)</f>
        <v>0</v>
      </c>
      <c r="AR127" s="212" t="s">
        <v>79</v>
      </c>
      <c r="AT127" s="213" t="s">
        <v>70</v>
      </c>
      <c r="AU127" s="213" t="s">
        <v>79</v>
      </c>
      <c r="AY127" s="212" t="s">
        <v>121</v>
      </c>
      <c r="BK127" s="214">
        <f>SUM(BK128:BK133)</f>
        <v>0</v>
      </c>
    </row>
    <row r="128" s="1" customFormat="1" ht="16.5" customHeight="1">
      <c r="B128" s="42"/>
      <c r="C128" s="217" t="s">
        <v>337</v>
      </c>
      <c r="D128" s="217" t="s">
        <v>123</v>
      </c>
      <c r="E128" s="218" t="s">
        <v>338</v>
      </c>
      <c r="F128" s="219" t="s">
        <v>339</v>
      </c>
      <c r="G128" s="220" t="s">
        <v>131</v>
      </c>
      <c r="H128" s="221">
        <v>1</v>
      </c>
      <c r="I128" s="222"/>
      <c r="J128" s="223">
        <f>ROUND(I128*H128,2)</f>
        <v>0</v>
      </c>
      <c r="K128" s="219" t="s">
        <v>21</v>
      </c>
      <c r="L128" s="68"/>
      <c r="M128" s="224" t="s">
        <v>21</v>
      </c>
      <c r="N128" s="225" t="s">
        <v>42</v>
      </c>
      <c r="O128" s="43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20" t="s">
        <v>127</v>
      </c>
      <c r="AT128" s="20" t="s">
        <v>123</v>
      </c>
      <c r="AU128" s="20" t="s">
        <v>81</v>
      </c>
      <c r="AY128" s="20" t="s">
        <v>121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127</v>
      </c>
      <c r="BM128" s="20" t="s">
        <v>340</v>
      </c>
    </row>
    <row r="129" s="1" customFormat="1" ht="16.5" customHeight="1">
      <c r="B129" s="42"/>
      <c r="C129" s="217" t="s">
        <v>341</v>
      </c>
      <c r="D129" s="217" t="s">
        <v>123</v>
      </c>
      <c r="E129" s="218" t="s">
        <v>342</v>
      </c>
      <c r="F129" s="219" t="s">
        <v>343</v>
      </c>
      <c r="G129" s="220" t="s">
        <v>131</v>
      </c>
      <c r="H129" s="221">
        <v>1</v>
      </c>
      <c r="I129" s="222"/>
      <c r="J129" s="223">
        <f>ROUND(I129*H129,2)</f>
        <v>0</v>
      </c>
      <c r="K129" s="219" t="s">
        <v>21</v>
      </c>
      <c r="L129" s="68"/>
      <c r="M129" s="224" t="s">
        <v>21</v>
      </c>
      <c r="N129" s="225" t="s">
        <v>42</v>
      </c>
      <c r="O129" s="43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20" t="s">
        <v>127</v>
      </c>
      <c r="AT129" s="20" t="s">
        <v>123</v>
      </c>
      <c r="AU129" s="20" t="s">
        <v>81</v>
      </c>
      <c r="AY129" s="20" t="s">
        <v>121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127</v>
      </c>
      <c r="BM129" s="20" t="s">
        <v>344</v>
      </c>
    </row>
    <row r="130" s="1" customFormat="1" ht="16.5" customHeight="1">
      <c r="B130" s="42"/>
      <c r="C130" s="217" t="s">
        <v>345</v>
      </c>
      <c r="D130" s="217" t="s">
        <v>123</v>
      </c>
      <c r="E130" s="218" t="s">
        <v>346</v>
      </c>
      <c r="F130" s="219" t="s">
        <v>347</v>
      </c>
      <c r="G130" s="220" t="s">
        <v>131</v>
      </c>
      <c r="H130" s="221">
        <v>1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42</v>
      </c>
      <c r="O130" s="4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0" t="s">
        <v>127</v>
      </c>
      <c r="AT130" s="20" t="s">
        <v>123</v>
      </c>
      <c r="AU130" s="20" t="s">
        <v>81</v>
      </c>
      <c r="AY130" s="20" t="s">
        <v>121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127</v>
      </c>
      <c r="BM130" s="20" t="s">
        <v>348</v>
      </c>
    </row>
    <row r="131" s="1" customFormat="1" ht="16.5" customHeight="1">
      <c r="B131" s="42"/>
      <c r="C131" s="217" t="s">
        <v>349</v>
      </c>
      <c r="D131" s="217" t="s">
        <v>123</v>
      </c>
      <c r="E131" s="218" t="s">
        <v>350</v>
      </c>
      <c r="F131" s="219" t="s">
        <v>351</v>
      </c>
      <c r="G131" s="220" t="s">
        <v>131</v>
      </c>
      <c r="H131" s="221">
        <v>1</v>
      </c>
      <c r="I131" s="222"/>
      <c r="J131" s="223">
        <f>ROUND(I131*H131,2)</f>
        <v>0</v>
      </c>
      <c r="K131" s="219" t="s">
        <v>21</v>
      </c>
      <c r="L131" s="68"/>
      <c r="M131" s="224" t="s">
        <v>21</v>
      </c>
      <c r="N131" s="225" t="s">
        <v>42</v>
      </c>
      <c r="O131" s="4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0" t="s">
        <v>127</v>
      </c>
      <c r="AT131" s="20" t="s">
        <v>123</v>
      </c>
      <c r="AU131" s="20" t="s">
        <v>81</v>
      </c>
      <c r="AY131" s="20" t="s">
        <v>121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127</v>
      </c>
      <c r="BM131" s="20" t="s">
        <v>352</v>
      </c>
    </row>
    <row r="132" s="1" customFormat="1" ht="16.5" customHeight="1">
      <c r="B132" s="42"/>
      <c r="C132" s="217" t="s">
        <v>353</v>
      </c>
      <c r="D132" s="217" t="s">
        <v>123</v>
      </c>
      <c r="E132" s="218" t="s">
        <v>354</v>
      </c>
      <c r="F132" s="219" t="s">
        <v>355</v>
      </c>
      <c r="G132" s="220" t="s">
        <v>131</v>
      </c>
      <c r="H132" s="221">
        <v>2</v>
      </c>
      <c r="I132" s="222"/>
      <c r="J132" s="223">
        <f>ROUND(I132*H132,2)</f>
        <v>0</v>
      </c>
      <c r="K132" s="219" t="s">
        <v>21</v>
      </c>
      <c r="L132" s="68"/>
      <c r="M132" s="224" t="s">
        <v>21</v>
      </c>
      <c r="N132" s="225" t="s">
        <v>42</v>
      </c>
      <c r="O132" s="43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20" t="s">
        <v>127</v>
      </c>
      <c r="AT132" s="20" t="s">
        <v>123</v>
      </c>
      <c r="AU132" s="20" t="s">
        <v>81</v>
      </c>
      <c r="AY132" s="20" t="s">
        <v>121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127</v>
      </c>
      <c r="BM132" s="20" t="s">
        <v>356</v>
      </c>
    </row>
    <row r="133" s="1" customFormat="1" ht="25.5" customHeight="1">
      <c r="B133" s="42"/>
      <c r="C133" s="217" t="s">
        <v>357</v>
      </c>
      <c r="D133" s="217" t="s">
        <v>123</v>
      </c>
      <c r="E133" s="218" t="s">
        <v>358</v>
      </c>
      <c r="F133" s="219" t="s">
        <v>359</v>
      </c>
      <c r="G133" s="220" t="s">
        <v>131</v>
      </c>
      <c r="H133" s="221">
        <v>1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42</v>
      </c>
      <c r="O133" s="4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20" t="s">
        <v>127</v>
      </c>
      <c r="AT133" s="20" t="s">
        <v>123</v>
      </c>
      <c r="AU133" s="20" t="s">
        <v>81</v>
      </c>
      <c r="AY133" s="20" t="s">
        <v>121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127</v>
      </c>
      <c r="BM133" s="20" t="s">
        <v>360</v>
      </c>
    </row>
    <row r="134" s="10" customFormat="1" ht="29.88" customHeight="1">
      <c r="B134" s="201"/>
      <c r="C134" s="202"/>
      <c r="D134" s="203" t="s">
        <v>70</v>
      </c>
      <c r="E134" s="215" t="s">
        <v>361</v>
      </c>
      <c r="F134" s="215" t="s">
        <v>362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SUM(P135:P138)</f>
        <v>0</v>
      </c>
      <c r="Q134" s="209"/>
      <c r="R134" s="210">
        <f>SUM(R135:R138)</f>
        <v>0</v>
      </c>
      <c r="S134" s="209"/>
      <c r="T134" s="211">
        <f>SUM(T135:T138)</f>
        <v>0</v>
      </c>
      <c r="AR134" s="212" t="s">
        <v>79</v>
      </c>
      <c r="AT134" s="213" t="s">
        <v>70</v>
      </c>
      <c r="AU134" s="213" t="s">
        <v>79</v>
      </c>
      <c r="AY134" s="212" t="s">
        <v>121</v>
      </c>
      <c r="BK134" s="214">
        <f>SUM(BK135:BK138)</f>
        <v>0</v>
      </c>
    </row>
    <row r="135" s="1" customFormat="1" ht="16.5" customHeight="1">
      <c r="B135" s="42"/>
      <c r="C135" s="217" t="s">
        <v>363</v>
      </c>
      <c r="D135" s="217" t="s">
        <v>123</v>
      </c>
      <c r="E135" s="218" t="s">
        <v>364</v>
      </c>
      <c r="F135" s="219" t="s">
        <v>365</v>
      </c>
      <c r="G135" s="220" t="s">
        <v>131</v>
      </c>
      <c r="H135" s="221">
        <v>20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42</v>
      </c>
      <c r="O135" s="4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20" t="s">
        <v>127</v>
      </c>
      <c r="AT135" s="20" t="s">
        <v>123</v>
      </c>
      <c r="AU135" s="20" t="s">
        <v>81</v>
      </c>
      <c r="AY135" s="20" t="s">
        <v>121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127</v>
      </c>
      <c r="BM135" s="20" t="s">
        <v>366</v>
      </c>
    </row>
    <row r="136" s="1" customFormat="1" ht="16.5" customHeight="1">
      <c r="B136" s="42"/>
      <c r="C136" s="217" t="s">
        <v>367</v>
      </c>
      <c r="D136" s="217" t="s">
        <v>123</v>
      </c>
      <c r="E136" s="218" t="s">
        <v>368</v>
      </c>
      <c r="F136" s="219" t="s">
        <v>369</v>
      </c>
      <c r="G136" s="220" t="s">
        <v>131</v>
      </c>
      <c r="H136" s="221">
        <v>20</v>
      </c>
      <c r="I136" s="222"/>
      <c r="J136" s="223">
        <f>ROUND(I136*H136,2)</f>
        <v>0</v>
      </c>
      <c r="K136" s="219" t="s">
        <v>21</v>
      </c>
      <c r="L136" s="68"/>
      <c r="M136" s="224" t="s">
        <v>21</v>
      </c>
      <c r="N136" s="225" t="s">
        <v>42</v>
      </c>
      <c r="O136" s="4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0" t="s">
        <v>127</v>
      </c>
      <c r="AT136" s="20" t="s">
        <v>123</v>
      </c>
      <c r="AU136" s="20" t="s">
        <v>81</v>
      </c>
      <c r="AY136" s="20" t="s">
        <v>121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127</v>
      </c>
      <c r="BM136" s="20" t="s">
        <v>370</v>
      </c>
    </row>
    <row r="137" s="1" customFormat="1" ht="16.5" customHeight="1">
      <c r="B137" s="42"/>
      <c r="C137" s="217" t="s">
        <v>371</v>
      </c>
      <c r="D137" s="217" t="s">
        <v>123</v>
      </c>
      <c r="E137" s="218" t="s">
        <v>372</v>
      </c>
      <c r="F137" s="219" t="s">
        <v>373</v>
      </c>
      <c r="G137" s="220" t="s">
        <v>131</v>
      </c>
      <c r="H137" s="221">
        <v>1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42</v>
      </c>
      <c r="O137" s="4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0" t="s">
        <v>127</v>
      </c>
      <c r="AT137" s="20" t="s">
        <v>123</v>
      </c>
      <c r="AU137" s="20" t="s">
        <v>81</v>
      </c>
      <c r="AY137" s="20" t="s">
        <v>121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127</v>
      </c>
      <c r="BM137" s="20" t="s">
        <v>374</v>
      </c>
    </row>
    <row r="138" s="1" customFormat="1" ht="16.5" customHeight="1">
      <c r="B138" s="42"/>
      <c r="C138" s="217" t="s">
        <v>375</v>
      </c>
      <c r="D138" s="217" t="s">
        <v>123</v>
      </c>
      <c r="E138" s="218" t="s">
        <v>376</v>
      </c>
      <c r="F138" s="219" t="s">
        <v>377</v>
      </c>
      <c r="G138" s="220" t="s">
        <v>131</v>
      </c>
      <c r="H138" s="221">
        <v>1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29" t="s">
        <v>42</v>
      </c>
      <c r="O138" s="230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0" t="s">
        <v>127</v>
      </c>
      <c r="AT138" s="20" t="s">
        <v>123</v>
      </c>
      <c r="AU138" s="20" t="s">
        <v>81</v>
      </c>
      <c r="AY138" s="20" t="s">
        <v>121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127</v>
      </c>
      <c r="BM138" s="20" t="s">
        <v>378</v>
      </c>
    </row>
    <row r="139" s="1" customFormat="1" ht="6.96" customHeight="1">
      <c r="B139" s="63"/>
      <c r="C139" s="64"/>
      <c r="D139" s="64"/>
      <c r="E139" s="64"/>
      <c r="F139" s="64"/>
      <c r="G139" s="64"/>
      <c r="H139" s="64"/>
      <c r="I139" s="162"/>
      <c r="J139" s="64"/>
      <c r="K139" s="64"/>
      <c r="L139" s="68"/>
    </row>
  </sheetData>
  <sheetProtection sheet="1" autoFilter="0" formatColumns="0" formatRows="0" objects="1" scenarios="1" spinCount="100000" saltValue="coAWd9WON85PKFJrk0BuU/CWH/X7q5dxmaOsN4HDdMYHX204aXw49FFW1DfqSOzCaof3wyf0o34YuWYuVQmhZg==" hashValue="2cLutuOpDdxv9N3+Brm8WreB6pJ4MUop6t0HfeW3XK1U51hjXUw/lR/04qLcyHzcngctXbdvSf+bpD/m8iA45g==" algorithmName="SHA-512" password="CC35"/>
  <autoFilter ref="C85:K138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91</v>
      </c>
      <c r="G1" s="135" t="s">
        <v>92</v>
      </c>
      <c r="H1" s="135"/>
      <c r="I1" s="136"/>
      <c r="J1" s="135" t="s">
        <v>93</v>
      </c>
      <c r="K1" s="134" t="s">
        <v>94</v>
      </c>
      <c r="L1" s="135" t="s">
        <v>95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87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96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Školní zahrada ZŠ Žerotínova, p.č.1978/1, Žerotínova 376, 757 01 Valašské Meziříčí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97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379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1. 12. 2017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21</v>
      </c>
      <c r="K20" s="47"/>
    </row>
    <row r="21" s="1" customFormat="1" ht="18" customHeight="1">
      <c r="B21" s="42"/>
      <c r="C21" s="43"/>
      <c r="D21" s="43"/>
      <c r="E21" s="31" t="s">
        <v>34</v>
      </c>
      <c r="F21" s="43"/>
      <c r="G21" s="43"/>
      <c r="H21" s="43"/>
      <c r="I21" s="142" t="s">
        <v>30</v>
      </c>
      <c r="J21" s="31" t="s">
        <v>21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ROUND(J79,2)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ROUND(SUM(BE79:BE96), 2)</f>
        <v>0</v>
      </c>
      <c r="G30" s="43"/>
      <c r="H30" s="43"/>
      <c r="I30" s="154">
        <v>0.20999999999999999</v>
      </c>
      <c r="J30" s="153">
        <f>ROUND(ROUND((SUM(BE79:BE96)),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ROUND(SUM(BF79:BF96), 2)</f>
        <v>0</v>
      </c>
      <c r="G31" s="43"/>
      <c r="H31" s="43"/>
      <c r="I31" s="154">
        <v>0.14999999999999999</v>
      </c>
      <c r="J31" s="153">
        <f>ROUND(ROUND((SUM(BF79:BF96)),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ROUND(SUM(BG79:BG96),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ROUND(SUM(BH79:BH96),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ROUND(SUM(BI79:BI96),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99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Školní zahrada ZŠ Žerotínova, p.č.1978/1, Žerotínova 376, 757 01 Valašské Meziříčí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97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003 - Pomůcky pro vnitřní a venkovní učebnu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1. 12. 2017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Valašské Meziříčí</v>
      </c>
      <c r="G51" s="43"/>
      <c r="H51" s="43"/>
      <c r="I51" s="142" t="s">
        <v>33</v>
      </c>
      <c r="J51" s="40" t="str">
        <f>E21</f>
        <v>Ing.arch.Alena Vráželová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100</v>
      </c>
      <c r="D54" s="155"/>
      <c r="E54" s="155"/>
      <c r="F54" s="155"/>
      <c r="G54" s="155"/>
      <c r="H54" s="155"/>
      <c r="I54" s="169"/>
      <c r="J54" s="170" t="s">
        <v>101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102</v>
      </c>
      <c r="D56" s="43"/>
      <c r="E56" s="43"/>
      <c r="F56" s="43"/>
      <c r="G56" s="43"/>
      <c r="H56" s="43"/>
      <c r="I56" s="140"/>
      <c r="J56" s="151">
        <f>J79</f>
        <v>0</v>
      </c>
      <c r="K56" s="47"/>
      <c r="AU56" s="20" t="s">
        <v>103</v>
      </c>
    </row>
    <row r="57" s="7" customFormat="1" ht="24.96" customHeight="1">
      <c r="B57" s="173"/>
      <c r="C57" s="174"/>
      <c r="D57" s="175" t="s">
        <v>104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8" customFormat="1" ht="19.92" customHeight="1">
      <c r="B58" s="180"/>
      <c r="C58" s="181"/>
      <c r="D58" s="182" t="s">
        <v>380</v>
      </c>
      <c r="E58" s="183"/>
      <c r="F58" s="183"/>
      <c r="G58" s="183"/>
      <c r="H58" s="183"/>
      <c r="I58" s="184"/>
      <c r="J58" s="185">
        <f>J81</f>
        <v>0</v>
      </c>
      <c r="K58" s="186"/>
    </row>
    <row r="59" s="8" customFormat="1" ht="19.92" customHeight="1">
      <c r="B59" s="180"/>
      <c r="C59" s="181"/>
      <c r="D59" s="182" t="s">
        <v>381</v>
      </c>
      <c r="E59" s="183"/>
      <c r="F59" s="183"/>
      <c r="G59" s="183"/>
      <c r="H59" s="183"/>
      <c r="I59" s="184"/>
      <c r="J59" s="185">
        <f>J91</f>
        <v>0</v>
      </c>
      <c r="K59" s="186"/>
    </row>
    <row r="60" s="1" customFormat="1" ht="21.84" customHeight="1">
      <c r="B60" s="42"/>
      <c r="C60" s="43"/>
      <c r="D60" s="43"/>
      <c r="E60" s="43"/>
      <c r="F60" s="43"/>
      <c r="G60" s="43"/>
      <c r="H60" s="43"/>
      <c r="I60" s="140"/>
      <c r="J60" s="43"/>
      <c r="K60" s="47"/>
    </row>
    <row r="61" s="1" customFormat="1" ht="6.96" customHeight="1">
      <c r="B61" s="63"/>
      <c r="C61" s="64"/>
      <c r="D61" s="64"/>
      <c r="E61" s="64"/>
      <c r="F61" s="64"/>
      <c r="G61" s="64"/>
      <c r="H61" s="64"/>
      <c r="I61" s="162"/>
      <c r="J61" s="64"/>
      <c r="K61" s="65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7"/>
      <c r="L65" s="68"/>
    </row>
    <row r="66" s="1" customFormat="1" ht="36.96" customHeight="1">
      <c r="B66" s="42"/>
      <c r="C66" s="69" t="s">
        <v>106</v>
      </c>
      <c r="D66" s="70"/>
      <c r="E66" s="70"/>
      <c r="F66" s="70"/>
      <c r="G66" s="70"/>
      <c r="H66" s="70"/>
      <c r="I66" s="187"/>
      <c r="J66" s="70"/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14.4" customHeight="1">
      <c r="B68" s="42"/>
      <c r="C68" s="72" t="s">
        <v>18</v>
      </c>
      <c r="D68" s="70"/>
      <c r="E68" s="70"/>
      <c r="F68" s="70"/>
      <c r="G68" s="70"/>
      <c r="H68" s="70"/>
      <c r="I68" s="187"/>
      <c r="J68" s="70"/>
      <c r="K68" s="70"/>
      <c r="L68" s="68"/>
    </row>
    <row r="69" s="1" customFormat="1" ht="16.5" customHeight="1">
      <c r="B69" s="42"/>
      <c r="C69" s="70"/>
      <c r="D69" s="70"/>
      <c r="E69" s="188" t="str">
        <f>E7</f>
        <v>Školní zahrada ZŠ Žerotínova, p.č.1978/1, Žerotínova 376, 757 01 Valašské Meziříčí</v>
      </c>
      <c r="F69" s="72"/>
      <c r="G69" s="72"/>
      <c r="H69" s="72"/>
      <c r="I69" s="187"/>
      <c r="J69" s="70"/>
      <c r="K69" s="70"/>
      <c r="L69" s="68"/>
    </row>
    <row r="70" s="1" customFormat="1" ht="14.4" customHeight="1">
      <c r="B70" s="42"/>
      <c r="C70" s="72" t="s">
        <v>97</v>
      </c>
      <c r="D70" s="70"/>
      <c r="E70" s="70"/>
      <c r="F70" s="70"/>
      <c r="G70" s="70"/>
      <c r="H70" s="70"/>
      <c r="I70" s="187"/>
      <c r="J70" s="70"/>
      <c r="K70" s="70"/>
      <c r="L70" s="68"/>
    </row>
    <row r="71" s="1" customFormat="1" ht="17.25" customHeight="1">
      <c r="B71" s="42"/>
      <c r="C71" s="70"/>
      <c r="D71" s="70"/>
      <c r="E71" s="78" t="str">
        <f>E9</f>
        <v>003 - Pomůcky pro vnitřní a venkovní učebnu</v>
      </c>
      <c r="F71" s="70"/>
      <c r="G71" s="70"/>
      <c r="H71" s="70"/>
      <c r="I71" s="187"/>
      <c r="J71" s="70"/>
      <c r="K71" s="70"/>
      <c r="L71" s="68"/>
    </row>
    <row r="72" s="1" customFormat="1" ht="6.96" customHeight="1">
      <c r="B72" s="42"/>
      <c r="C72" s="70"/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18" customHeight="1">
      <c r="B73" s="42"/>
      <c r="C73" s="72" t="s">
        <v>23</v>
      </c>
      <c r="D73" s="70"/>
      <c r="E73" s="70"/>
      <c r="F73" s="189" t="str">
        <f>F12</f>
        <v xml:space="preserve"> </v>
      </c>
      <c r="G73" s="70"/>
      <c r="H73" s="70"/>
      <c r="I73" s="190" t="s">
        <v>25</v>
      </c>
      <c r="J73" s="81" t="str">
        <f>IF(J12="","",J12)</f>
        <v>1. 12. 2017</v>
      </c>
      <c r="K73" s="70"/>
      <c r="L73" s="68"/>
    </row>
    <row r="74" s="1" customFormat="1" ht="6.96" customHeight="1">
      <c r="B74" s="42"/>
      <c r="C74" s="70"/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>
      <c r="B75" s="42"/>
      <c r="C75" s="72" t="s">
        <v>27</v>
      </c>
      <c r="D75" s="70"/>
      <c r="E75" s="70"/>
      <c r="F75" s="189" t="str">
        <f>E15</f>
        <v>Město Valašské Meziříčí</v>
      </c>
      <c r="G75" s="70"/>
      <c r="H75" s="70"/>
      <c r="I75" s="190" t="s">
        <v>33</v>
      </c>
      <c r="J75" s="189" t="str">
        <f>E21</f>
        <v>Ing.arch.Alena Vráželová</v>
      </c>
      <c r="K75" s="70"/>
      <c r="L75" s="68"/>
    </row>
    <row r="76" s="1" customFormat="1" ht="14.4" customHeight="1">
      <c r="B76" s="42"/>
      <c r="C76" s="72" t="s">
        <v>31</v>
      </c>
      <c r="D76" s="70"/>
      <c r="E76" s="70"/>
      <c r="F76" s="189" t="str">
        <f>IF(E18="","",E18)</f>
        <v/>
      </c>
      <c r="G76" s="70"/>
      <c r="H76" s="70"/>
      <c r="I76" s="187"/>
      <c r="J76" s="70"/>
      <c r="K76" s="70"/>
      <c r="L76" s="68"/>
    </row>
    <row r="77" s="1" customFormat="1" ht="10.32" customHeight="1">
      <c r="B77" s="42"/>
      <c r="C77" s="70"/>
      <c r="D77" s="70"/>
      <c r="E77" s="70"/>
      <c r="F77" s="70"/>
      <c r="G77" s="70"/>
      <c r="H77" s="70"/>
      <c r="I77" s="187"/>
      <c r="J77" s="70"/>
      <c r="K77" s="70"/>
      <c r="L77" s="68"/>
    </row>
    <row r="78" s="9" customFormat="1" ht="29.28" customHeight="1">
      <c r="B78" s="191"/>
      <c r="C78" s="192" t="s">
        <v>107</v>
      </c>
      <c r="D78" s="193" t="s">
        <v>56</v>
      </c>
      <c r="E78" s="193" t="s">
        <v>52</v>
      </c>
      <c r="F78" s="193" t="s">
        <v>108</v>
      </c>
      <c r="G78" s="193" t="s">
        <v>109</v>
      </c>
      <c r="H78" s="193" t="s">
        <v>110</v>
      </c>
      <c r="I78" s="194" t="s">
        <v>111</v>
      </c>
      <c r="J78" s="193" t="s">
        <v>101</v>
      </c>
      <c r="K78" s="195" t="s">
        <v>112</v>
      </c>
      <c r="L78" s="196"/>
      <c r="M78" s="98" t="s">
        <v>113</v>
      </c>
      <c r="N78" s="99" t="s">
        <v>41</v>
      </c>
      <c r="O78" s="99" t="s">
        <v>114</v>
      </c>
      <c r="P78" s="99" t="s">
        <v>115</v>
      </c>
      <c r="Q78" s="99" t="s">
        <v>116</v>
      </c>
      <c r="R78" s="99" t="s">
        <v>117</v>
      </c>
      <c r="S78" s="99" t="s">
        <v>118</v>
      </c>
      <c r="T78" s="100" t="s">
        <v>119</v>
      </c>
    </row>
    <row r="79" s="1" customFormat="1" ht="29.28" customHeight="1">
      <c r="B79" s="42"/>
      <c r="C79" s="104" t="s">
        <v>102</v>
      </c>
      <c r="D79" s="70"/>
      <c r="E79" s="70"/>
      <c r="F79" s="70"/>
      <c r="G79" s="70"/>
      <c r="H79" s="70"/>
      <c r="I79" s="187"/>
      <c r="J79" s="197">
        <f>BK79</f>
        <v>0</v>
      </c>
      <c r="K79" s="70"/>
      <c r="L79" s="68"/>
      <c r="M79" s="101"/>
      <c r="N79" s="102"/>
      <c r="O79" s="102"/>
      <c r="P79" s="198">
        <f>P80</f>
        <v>0</v>
      </c>
      <c r="Q79" s="102"/>
      <c r="R79" s="198">
        <f>R80</f>
        <v>0</v>
      </c>
      <c r="S79" s="102"/>
      <c r="T79" s="199">
        <f>T80</f>
        <v>0</v>
      </c>
      <c r="AT79" s="20" t="s">
        <v>70</v>
      </c>
      <c r="AU79" s="20" t="s">
        <v>103</v>
      </c>
      <c r="BK79" s="200">
        <f>BK80</f>
        <v>0</v>
      </c>
    </row>
    <row r="80" s="10" customFormat="1" ht="37.44001" customHeight="1">
      <c r="B80" s="201"/>
      <c r="C80" s="202"/>
      <c r="D80" s="203" t="s">
        <v>70</v>
      </c>
      <c r="E80" s="204" t="s">
        <v>120</v>
      </c>
      <c r="F80" s="204" t="s">
        <v>120</v>
      </c>
      <c r="G80" s="202"/>
      <c r="H80" s="202"/>
      <c r="I80" s="205"/>
      <c r="J80" s="206">
        <f>BK80</f>
        <v>0</v>
      </c>
      <c r="K80" s="202"/>
      <c r="L80" s="207"/>
      <c r="M80" s="208"/>
      <c r="N80" s="209"/>
      <c r="O80" s="209"/>
      <c r="P80" s="210">
        <f>P81+P91</f>
        <v>0</v>
      </c>
      <c r="Q80" s="209"/>
      <c r="R80" s="210">
        <f>R81+R91</f>
        <v>0</v>
      </c>
      <c r="S80" s="209"/>
      <c r="T80" s="211">
        <f>T81+T91</f>
        <v>0</v>
      </c>
      <c r="AR80" s="212" t="s">
        <v>79</v>
      </c>
      <c r="AT80" s="213" t="s">
        <v>70</v>
      </c>
      <c r="AU80" s="213" t="s">
        <v>71</v>
      </c>
      <c r="AY80" s="212" t="s">
        <v>121</v>
      </c>
      <c r="BK80" s="214">
        <f>BK81+BK91</f>
        <v>0</v>
      </c>
    </row>
    <row r="81" s="10" customFormat="1" ht="19.92" customHeight="1">
      <c r="B81" s="201"/>
      <c r="C81" s="202"/>
      <c r="D81" s="203" t="s">
        <v>70</v>
      </c>
      <c r="E81" s="215" t="s">
        <v>382</v>
      </c>
      <c r="F81" s="215" t="s">
        <v>383</v>
      </c>
      <c r="G81" s="202"/>
      <c r="H81" s="202"/>
      <c r="I81" s="205"/>
      <c r="J81" s="216">
        <f>BK81</f>
        <v>0</v>
      </c>
      <c r="K81" s="202"/>
      <c r="L81" s="207"/>
      <c r="M81" s="208"/>
      <c r="N81" s="209"/>
      <c r="O81" s="209"/>
      <c r="P81" s="210">
        <f>SUM(P82:P90)</f>
        <v>0</v>
      </c>
      <c r="Q81" s="209"/>
      <c r="R81" s="210">
        <f>SUM(R82:R90)</f>
        <v>0</v>
      </c>
      <c r="S81" s="209"/>
      <c r="T81" s="211">
        <f>SUM(T82:T90)</f>
        <v>0</v>
      </c>
      <c r="AR81" s="212" t="s">
        <v>79</v>
      </c>
      <c r="AT81" s="213" t="s">
        <v>70</v>
      </c>
      <c r="AU81" s="213" t="s">
        <v>79</v>
      </c>
      <c r="AY81" s="212" t="s">
        <v>121</v>
      </c>
      <c r="BK81" s="214">
        <f>SUM(BK82:BK90)</f>
        <v>0</v>
      </c>
    </row>
    <row r="82" s="1" customFormat="1" ht="16.5" customHeight="1">
      <c r="B82" s="42"/>
      <c r="C82" s="217" t="s">
        <v>79</v>
      </c>
      <c r="D82" s="217" t="s">
        <v>123</v>
      </c>
      <c r="E82" s="218" t="s">
        <v>384</v>
      </c>
      <c r="F82" s="219" t="s">
        <v>385</v>
      </c>
      <c r="G82" s="220" t="s">
        <v>131</v>
      </c>
      <c r="H82" s="221">
        <v>1</v>
      </c>
      <c r="I82" s="222"/>
      <c r="J82" s="223">
        <f>ROUND(I82*H82,2)</f>
        <v>0</v>
      </c>
      <c r="K82" s="219" t="s">
        <v>21</v>
      </c>
      <c r="L82" s="68"/>
      <c r="M82" s="224" t="s">
        <v>21</v>
      </c>
      <c r="N82" s="225" t="s">
        <v>42</v>
      </c>
      <c r="O82" s="43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AR82" s="20" t="s">
        <v>127</v>
      </c>
      <c r="AT82" s="20" t="s">
        <v>123</v>
      </c>
      <c r="AU82" s="20" t="s">
        <v>81</v>
      </c>
      <c r="AY82" s="20" t="s">
        <v>121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79</v>
      </c>
      <c r="BK82" s="228">
        <f>ROUND(I82*H82,2)</f>
        <v>0</v>
      </c>
      <c r="BL82" s="20" t="s">
        <v>127</v>
      </c>
      <c r="BM82" s="20" t="s">
        <v>386</v>
      </c>
    </row>
    <row r="83" s="1" customFormat="1" ht="25.5" customHeight="1">
      <c r="B83" s="42"/>
      <c r="C83" s="217" t="s">
        <v>81</v>
      </c>
      <c r="D83" s="217" t="s">
        <v>123</v>
      </c>
      <c r="E83" s="218" t="s">
        <v>387</v>
      </c>
      <c r="F83" s="219" t="s">
        <v>388</v>
      </c>
      <c r="G83" s="220" t="s">
        <v>131</v>
      </c>
      <c r="H83" s="221">
        <v>1</v>
      </c>
      <c r="I83" s="222"/>
      <c r="J83" s="223">
        <f>ROUND(I83*H83,2)</f>
        <v>0</v>
      </c>
      <c r="K83" s="219" t="s">
        <v>21</v>
      </c>
      <c r="L83" s="68"/>
      <c r="M83" s="224" t="s">
        <v>21</v>
      </c>
      <c r="N83" s="225" t="s">
        <v>42</v>
      </c>
      <c r="O83" s="43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20" t="s">
        <v>127</v>
      </c>
      <c r="AT83" s="20" t="s">
        <v>123</v>
      </c>
      <c r="AU83" s="20" t="s">
        <v>81</v>
      </c>
      <c r="AY83" s="20" t="s">
        <v>121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79</v>
      </c>
      <c r="BK83" s="228">
        <f>ROUND(I83*H83,2)</f>
        <v>0</v>
      </c>
      <c r="BL83" s="20" t="s">
        <v>127</v>
      </c>
      <c r="BM83" s="20" t="s">
        <v>389</v>
      </c>
    </row>
    <row r="84" s="1" customFormat="1" ht="16.5" customHeight="1">
      <c r="B84" s="42"/>
      <c r="C84" s="217" t="s">
        <v>133</v>
      </c>
      <c r="D84" s="217" t="s">
        <v>123</v>
      </c>
      <c r="E84" s="218" t="s">
        <v>390</v>
      </c>
      <c r="F84" s="219" t="s">
        <v>391</v>
      </c>
      <c r="G84" s="220" t="s">
        <v>131</v>
      </c>
      <c r="H84" s="221">
        <v>1</v>
      </c>
      <c r="I84" s="222"/>
      <c r="J84" s="223">
        <f>ROUND(I84*H84,2)</f>
        <v>0</v>
      </c>
      <c r="K84" s="219" t="s">
        <v>21</v>
      </c>
      <c r="L84" s="68"/>
      <c r="M84" s="224" t="s">
        <v>21</v>
      </c>
      <c r="N84" s="225" t="s">
        <v>42</v>
      </c>
      <c r="O84" s="4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AR84" s="20" t="s">
        <v>127</v>
      </c>
      <c r="AT84" s="20" t="s">
        <v>123</v>
      </c>
      <c r="AU84" s="20" t="s">
        <v>81</v>
      </c>
      <c r="AY84" s="20" t="s">
        <v>121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79</v>
      </c>
      <c r="BK84" s="228">
        <f>ROUND(I84*H84,2)</f>
        <v>0</v>
      </c>
      <c r="BL84" s="20" t="s">
        <v>127</v>
      </c>
      <c r="BM84" s="20" t="s">
        <v>392</v>
      </c>
    </row>
    <row r="85" s="1" customFormat="1" ht="16.5" customHeight="1">
      <c r="B85" s="42"/>
      <c r="C85" s="217" t="s">
        <v>127</v>
      </c>
      <c r="D85" s="217" t="s">
        <v>123</v>
      </c>
      <c r="E85" s="218" t="s">
        <v>393</v>
      </c>
      <c r="F85" s="219" t="s">
        <v>394</v>
      </c>
      <c r="G85" s="220" t="s">
        <v>131</v>
      </c>
      <c r="H85" s="221">
        <v>1</v>
      </c>
      <c r="I85" s="222"/>
      <c r="J85" s="223">
        <f>ROUND(I85*H85,2)</f>
        <v>0</v>
      </c>
      <c r="K85" s="219" t="s">
        <v>21</v>
      </c>
      <c r="L85" s="68"/>
      <c r="M85" s="224" t="s">
        <v>21</v>
      </c>
      <c r="N85" s="225" t="s">
        <v>42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127</v>
      </c>
      <c r="AT85" s="20" t="s">
        <v>123</v>
      </c>
      <c r="AU85" s="20" t="s">
        <v>81</v>
      </c>
      <c r="AY85" s="20" t="s">
        <v>121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79</v>
      </c>
      <c r="BK85" s="228">
        <f>ROUND(I85*H85,2)</f>
        <v>0</v>
      </c>
      <c r="BL85" s="20" t="s">
        <v>127</v>
      </c>
      <c r="BM85" s="20" t="s">
        <v>395</v>
      </c>
    </row>
    <row r="86" s="1" customFormat="1" ht="16.5" customHeight="1">
      <c r="B86" s="42"/>
      <c r="C86" s="217" t="s">
        <v>140</v>
      </c>
      <c r="D86" s="217" t="s">
        <v>123</v>
      </c>
      <c r="E86" s="218" t="s">
        <v>396</v>
      </c>
      <c r="F86" s="219" t="s">
        <v>397</v>
      </c>
      <c r="G86" s="220" t="s">
        <v>131</v>
      </c>
      <c r="H86" s="221">
        <v>1</v>
      </c>
      <c r="I86" s="222"/>
      <c r="J86" s="223">
        <f>ROUND(I86*H86,2)</f>
        <v>0</v>
      </c>
      <c r="K86" s="219" t="s">
        <v>21</v>
      </c>
      <c r="L86" s="68"/>
      <c r="M86" s="224" t="s">
        <v>21</v>
      </c>
      <c r="N86" s="225" t="s">
        <v>42</v>
      </c>
      <c r="O86" s="4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20" t="s">
        <v>127</v>
      </c>
      <c r="AT86" s="20" t="s">
        <v>123</v>
      </c>
      <c r="AU86" s="20" t="s">
        <v>81</v>
      </c>
      <c r="AY86" s="20" t="s">
        <v>121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79</v>
      </c>
      <c r="BK86" s="228">
        <f>ROUND(I86*H86,2)</f>
        <v>0</v>
      </c>
      <c r="BL86" s="20" t="s">
        <v>127</v>
      </c>
      <c r="BM86" s="20" t="s">
        <v>398</v>
      </c>
    </row>
    <row r="87" s="1" customFormat="1" ht="16.5" customHeight="1">
      <c r="B87" s="42"/>
      <c r="C87" s="217" t="s">
        <v>144</v>
      </c>
      <c r="D87" s="217" t="s">
        <v>123</v>
      </c>
      <c r="E87" s="218" t="s">
        <v>399</v>
      </c>
      <c r="F87" s="219" t="s">
        <v>400</v>
      </c>
      <c r="G87" s="220" t="s">
        <v>131</v>
      </c>
      <c r="H87" s="221">
        <v>1</v>
      </c>
      <c r="I87" s="222"/>
      <c r="J87" s="223">
        <f>ROUND(I87*H87,2)</f>
        <v>0</v>
      </c>
      <c r="K87" s="219" t="s">
        <v>21</v>
      </c>
      <c r="L87" s="68"/>
      <c r="M87" s="224" t="s">
        <v>21</v>
      </c>
      <c r="N87" s="225" t="s">
        <v>42</v>
      </c>
      <c r="O87" s="4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20" t="s">
        <v>127</v>
      </c>
      <c r="AT87" s="20" t="s">
        <v>123</v>
      </c>
      <c r="AU87" s="20" t="s">
        <v>81</v>
      </c>
      <c r="AY87" s="20" t="s">
        <v>121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79</v>
      </c>
      <c r="BK87" s="228">
        <f>ROUND(I87*H87,2)</f>
        <v>0</v>
      </c>
      <c r="BL87" s="20" t="s">
        <v>127</v>
      </c>
      <c r="BM87" s="20" t="s">
        <v>401</v>
      </c>
    </row>
    <row r="88" s="1" customFormat="1" ht="16.5" customHeight="1">
      <c r="B88" s="42"/>
      <c r="C88" s="217" t="s">
        <v>148</v>
      </c>
      <c r="D88" s="217" t="s">
        <v>123</v>
      </c>
      <c r="E88" s="218" t="s">
        <v>402</v>
      </c>
      <c r="F88" s="219" t="s">
        <v>403</v>
      </c>
      <c r="G88" s="220" t="s">
        <v>131</v>
      </c>
      <c r="H88" s="221">
        <v>1</v>
      </c>
      <c r="I88" s="222"/>
      <c r="J88" s="223">
        <f>ROUND(I88*H88,2)</f>
        <v>0</v>
      </c>
      <c r="K88" s="219" t="s">
        <v>21</v>
      </c>
      <c r="L88" s="68"/>
      <c r="M88" s="224" t="s">
        <v>21</v>
      </c>
      <c r="N88" s="225" t="s">
        <v>42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20" t="s">
        <v>127</v>
      </c>
      <c r="AT88" s="20" t="s">
        <v>123</v>
      </c>
      <c r="AU88" s="20" t="s">
        <v>81</v>
      </c>
      <c r="AY88" s="20" t="s">
        <v>121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127</v>
      </c>
      <c r="BM88" s="20" t="s">
        <v>404</v>
      </c>
    </row>
    <row r="89" s="1" customFormat="1" ht="16.5" customHeight="1">
      <c r="B89" s="42"/>
      <c r="C89" s="217" t="s">
        <v>152</v>
      </c>
      <c r="D89" s="217" t="s">
        <v>123</v>
      </c>
      <c r="E89" s="218" t="s">
        <v>405</v>
      </c>
      <c r="F89" s="219" t="s">
        <v>406</v>
      </c>
      <c r="G89" s="220" t="s">
        <v>131</v>
      </c>
      <c r="H89" s="221">
        <v>1</v>
      </c>
      <c r="I89" s="222"/>
      <c r="J89" s="223">
        <f>ROUND(I89*H89,2)</f>
        <v>0</v>
      </c>
      <c r="K89" s="219" t="s">
        <v>21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20" t="s">
        <v>127</v>
      </c>
      <c r="AT89" s="20" t="s">
        <v>123</v>
      </c>
      <c r="AU89" s="20" t="s">
        <v>81</v>
      </c>
      <c r="AY89" s="20" t="s">
        <v>121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127</v>
      </c>
      <c r="BM89" s="20" t="s">
        <v>407</v>
      </c>
    </row>
    <row r="90" s="1" customFormat="1" ht="16.5" customHeight="1">
      <c r="B90" s="42"/>
      <c r="C90" s="217" t="s">
        <v>156</v>
      </c>
      <c r="D90" s="217" t="s">
        <v>123</v>
      </c>
      <c r="E90" s="218" t="s">
        <v>408</v>
      </c>
      <c r="F90" s="219" t="s">
        <v>409</v>
      </c>
      <c r="G90" s="220" t="s">
        <v>131</v>
      </c>
      <c r="H90" s="221">
        <v>1</v>
      </c>
      <c r="I90" s="222"/>
      <c r="J90" s="223">
        <f>ROUND(I90*H90,2)</f>
        <v>0</v>
      </c>
      <c r="K90" s="219" t="s">
        <v>21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20" t="s">
        <v>127</v>
      </c>
      <c r="AT90" s="20" t="s">
        <v>123</v>
      </c>
      <c r="AU90" s="20" t="s">
        <v>81</v>
      </c>
      <c r="AY90" s="20" t="s">
        <v>121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127</v>
      </c>
      <c r="BM90" s="20" t="s">
        <v>410</v>
      </c>
    </row>
    <row r="91" s="10" customFormat="1" ht="29.88" customHeight="1">
      <c r="B91" s="201"/>
      <c r="C91" s="202"/>
      <c r="D91" s="203" t="s">
        <v>70</v>
      </c>
      <c r="E91" s="215" t="s">
        <v>411</v>
      </c>
      <c r="F91" s="215" t="s">
        <v>412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SUM(P92:P96)</f>
        <v>0</v>
      </c>
      <c r="Q91" s="209"/>
      <c r="R91" s="210">
        <f>SUM(R92:R96)</f>
        <v>0</v>
      </c>
      <c r="S91" s="209"/>
      <c r="T91" s="211">
        <f>SUM(T92:T96)</f>
        <v>0</v>
      </c>
      <c r="AR91" s="212" t="s">
        <v>79</v>
      </c>
      <c r="AT91" s="213" t="s">
        <v>70</v>
      </c>
      <c r="AU91" s="213" t="s">
        <v>79</v>
      </c>
      <c r="AY91" s="212" t="s">
        <v>121</v>
      </c>
      <c r="BK91" s="214">
        <f>SUM(BK92:BK96)</f>
        <v>0</v>
      </c>
    </row>
    <row r="92" s="1" customFormat="1" ht="16.5" customHeight="1">
      <c r="B92" s="42"/>
      <c r="C92" s="217" t="s">
        <v>160</v>
      </c>
      <c r="D92" s="217" t="s">
        <v>123</v>
      </c>
      <c r="E92" s="218" t="s">
        <v>413</v>
      </c>
      <c r="F92" s="219" t="s">
        <v>414</v>
      </c>
      <c r="G92" s="220" t="s">
        <v>131</v>
      </c>
      <c r="H92" s="221">
        <v>1</v>
      </c>
      <c r="I92" s="222"/>
      <c r="J92" s="223">
        <f>ROUND(I92*H92,2)</f>
        <v>0</v>
      </c>
      <c r="K92" s="219" t="s">
        <v>21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127</v>
      </c>
      <c r="AT92" s="20" t="s">
        <v>123</v>
      </c>
      <c r="AU92" s="20" t="s">
        <v>81</v>
      </c>
      <c r="AY92" s="20" t="s">
        <v>121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127</v>
      </c>
      <c r="BM92" s="20" t="s">
        <v>415</v>
      </c>
    </row>
    <row r="93" s="1" customFormat="1" ht="25.5" customHeight="1">
      <c r="B93" s="42"/>
      <c r="C93" s="217" t="s">
        <v>164</v>
      </c>
      <c r="D93" s="217" t="s">
        <v>123</v>
      </c>
      <c r="E93" s="218" t="s">
        <v>416</v>
      </c>
      <c r="F93" s="219" t="s">
        <v>417</v>
      </c>
      <c r="G93" s="220" t="s">
        <v>131</v>
      </c>
      <c r="H93" s="221">
        <v>3</v>
      </c>
      <c r="I93" s="222"/>
      <c r="J93" s="223">
        <f>ROUND(I93*H93,2)</f>
        <v>0</v>
      </c>
      <c r="K93" s="219" t="s">
        <v>21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127</v>
      </c>
      <c r="AT93" s="20" t="s">
        <v>123</v>
      </c>
      <c r="AU93" s="20" t="s">
        <v>81</v>
      </c>
      <c r="AY93" s="20" t="s">
        <v>121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127</v>
      </c>
      <c r="BM93" s="20" t="s">
        <v>418</v>
      </c>
    </row>
    <row r="94" s="1" customFormat="1" ht="16.5" customHeight="1">
      <c r="B94" s="42"/>
      <c r="C94" s="217" t="s">
        <v>168</v>
      </c>
      <c r="D94" s="217" t="s">
        <v>123</v>
      </c>
      <c r="E94" s="218" t="s">
        <v>419</v>
      </c>
      <c r="F94" s="219" t="s">
        <v>420</v>
      </c>
      <c r="G94" s="220" t="s">
        <v>131</v>
      </c>
      <c r="H94" s="221">
        <v>1</v>
      </c>
      <c r="I94" s="222"/>
      <c r="J94" s="223">
        <f>ROUND(I94*H94,2)</f>
        <v>0</v>
      </c>
      <c r="K94" s="219" t="s">
        <v>21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127</v>
      </c>
      <c r="AT94" s="20" t="s">
        <v>123</v>
      </c>
      <c r="AU94" s="20" t="s">
        <v>81</v>
      </c>
      <c r="AY94" s="20" t="s">
        <v>121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127</v>
      </c>
      <c r="BM94" s="20" t="s">
        <v>421</v>
      </c>
    </row>
    <row r="95" s="1" customFormat="1" ht="16.5" customHeight="1">
      <c r="B95" s="42"/>
      <c r="C95" s="217" t="s">
        <v>172</v>
      </c>
      <c r="D95" s="217" t="s">
        <v>123</v>
      </c>
      <c r="E95" s="218" t="s">
        <v>422</v>
      </c>
      <c r="F95" s="219" t="s">
        <v>423</v>
      </c>
      <c r="G95" s="220" t="s">
        <v>131</v>
      </c>
      <c r="H95" s="221">
        <v>1</v>
      </c>
      <c r="I95" s="222"/>
      <c r="J95" s="223">
        <f>ROUND(I95*H95,2)</f>
        <v>0</v>
      </c>
      <c r="K95" s="219" t="s">
        <v>21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127</v>
      </c>
      <c r="AT95" s="20" t="s">
        <v>123</v>
      </c>
      <c r="AU95" s="20" t="s">
        <v>81</v>
      </c>
      <c r="AY95" s="20" t="s">
        <v>121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127</v>
      </c>
      <c r="BM95" s="20" t="s">
        <v>424</v>
      </c>
    </row>
    <row r="96" s="1" customFormat="1" ht="16.5" customHeight="1">
      <c r="B96" s="42"/>
      <c r="C96" s="217" t="s">
        <v>176</v>
      </c>
      <c r="D96" s="217" t="s">
        <v>123</v>
      </c>
      <c r="E96" s="218" t="s">
        <v>425</v>
      </c>
      <c r="F96" s="219" t="s">
        <v>426</v>
      </c>
      <c r="G96" s="220" t="s">
        <v>131</v>
      </c>
      <c r="H96" s="221">
        <v>1</v>
      </c>
      <c r="I96" s="222"/>
      <c r="J96" s="223">
        <f>ROUND(I96*H96,2)</f>
        <v>0</v>
      </c>
      <c r="K96" s="219" t="s">
        <v>21</v>
      </c>
      <c r="L96" s="68"/>
      <c r="M96" s="224" t="s">
        <v>21</v>
      </c>
      <c r="N96" s="229" t="s">
        <v>42</v>
      </c>
      <c r="O96" s="230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AR96" s="20" t="s">
        <v>127</v>
      </c>
      <c r="AT96" s="20" t="s">
        <v>123</v>
      </c>
      <c r="AU96" s="20" t="s">
        <v>81</v>
      </c>
      <c r="AY96" s="20" t="s">
        <v>121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127</v>
      </c>
      <c r="BM96" s="20" t="s">
        <v>427</v>
      </c>
    </row>
    <row r="97" s="1" customFormat="1" ht="6.96" customHeight="1">
      <c r="B97" s="63"/>
      <c r="C97" s="64"/>
      <c r="D97" s="64"/>
      <c r="E97" s="64"/>
      <c r="F97" s="64"/>
      <c r="G97" s="64"/>
      <c r="H97" s="64"/>
      <c r="I97" s="162"/>
      <c r="J97" s="64"/>
      <c r="K97" s="64"/>
      <c r="L97" s="68"/>
    </row>
  </sheetData>
  <sheetProtection sheet="1" autoFilter="0" formatColumns="0" formatRows="0" objects="1" scenarios="1" spinCount="100000" saltValue="L1QQfHqxunsfP/rjGDpc2sTfgg7eGVtMEPvkWDusX3VYJ4HjwOXw+Npl9ncT9V8PpJIptJWHNocokSjf5h7T4Q==" hashValue="IQmK6LoSFqUFiX2gfRgO7jwwrHtr0F++k11ejtVJcoEzBNGHPtdrgmC5jJXuRlozgEPbC0TwutLw6wtAylAMKg==" algorithmName="SHA-512" password="CC35"/>
  <autoFilter ref="C78:K96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91</v>
      </c>
      <c r="G1" s="135" t="s">
        <v>92</v>
      </c>
      <c r="H1" s="135"/>
      <c r="I1" s="136"/>
      <c r="J1" s="135" t="s">
        <v>93</v>
      </c>
      <c r="K1" s="134" t="s">
        <v>94</v>
      </c>
      <c r="L1" s="135" t="s">
        <v>95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90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96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Školní zahrada ZŠ Žerotínova, p.č.1978/1, Žerotínova 376, 757 01 Valašské Meziříčí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97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428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1. 12. 2017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21</v>
      </c>
      <c r="K20" s="47"/>
    </row>
    <row r="21" s="1" customFormat="1" ht="18" customHeight="1">
      <c r="B21" s="42"/>
      <c r="C21" s="43"/>
      <c r="D21" s="43"/>
      <c r="E21" s="31" t="s">
        <v>34</v>
      </c>
      <c r="F21" s="43"/>
      <c r="G21" s="43"/>
      <c r="H21" s="43"/>
      <c r="I21" s="142" t="s">
        <v>30</v>
      </c>
      <c r="J21" s="31" t="s">
        <v>21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ROUND(J79,2)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ROUND(SUM(BE79:BE87), 2)</f>
        <v>0</v>
      </c>
      <c r="G30" s="43"/>
      <c r="H30" s="43"/>
      <c r="I30" s="154">
        <v>0.20999999999999999</v>
      </c>
      <c r="J30" s="153">
        <f>ROUND(ROUND((SUM(BE79:BE87)),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ROUND(SUM(BF79:BF87), 2)</f>
        <v>0</v>
      </c>
      <c r="G31" s="43"/>
      <c r="H31" s="43"/>
      <c r="I31" s="154">
        <v>0.14999999999999999</v>
      </c>
      <c r="J31" s="153">
        <f>ROUND(ROUND((SUM(BF79:BF87)),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ROUND(SUM(BG79:BG87),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ROUND(SUM(BH79:BH87),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ROUND(SUM(BI79:BI87),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99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Školní zahrada ZŠ Žerotínova, p.č.1978/1, Žerotínova 376, 757 01 Valašské Meziříčí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97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004 - Vedlejší rozpočtové náklady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1. 12. 2017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Valašské Meziříčí</v>
      </c>
      <c r="G51" s="43"/>
      <c r="H51" s="43"/>
      <c r="I51" s="142" t="s">
        <v>33</v>
      </c>
      <c r="J51" s="40" t="str">
        <f>E21</f>
        <v>Ing.arch.Alena Vráželová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100</v>
      </c>
      <c r="D54" s="155"/>
      <c r="E54" s="155"/>
      <c r="F54" s="155"/>
      <c r="G54" s="155"/>
      <c r="H54" s="155"/>
      <c r="I54" s="169"/>
      <c r="J54" s="170" t="s">
        <v>101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102</v>
      </c>
      <c r="D56" s="43"/>
      <c r="E56" s="43"/>
      <c r="F56" s="43"/>
      <c r="G56" s="43"/>
      <c r="H56" s="43"/>
      <c r="I56" s="140"/>
      <c r="J56" s="151">
        <f>J79</f>
        <v>0</v>
      </c>
      <c r="K56" s="47"/>
      <c r="AU56" s="20" t="s">
        <v>103</v>
      </c>
    </row>
    <row r="57" s="7" customFormat="1" ht="24.96" customHeight="1">
      <c r="B57" s="173"/>
      <c r="C57" s="174"/>
      <c r="D57" s="175" t="s">
        <v>429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8" customFormat="1" ht="19.92" customHeight="1">
      <c r="B58" s="180"/>
      <c r="C58" s="181"/>
      <c r="D58" s="182" t="s">
        <v>430</v>
      </c>
      <c r="E58" s="183"/>
      <c r="F58" s="183"/>
      <c r="G58" s="183"/>
      <c r="H58" s="183"/>
      <c r="I58" s="184"/>
      <c r="J58" s="185">
        <f>J81</f>
        <v>0</v>
      </c>
      <c r="K58" s="186"/>
    </row>
    <row r="59" s="8" customFormat="1" ht="19.92" customHeight="1">
      <c r="B59" s="180"/>
      <c r="C59" s="181"/>
      <c r="D59" s="182" t="s">
        <v>431</v>
      </c>
      <c r="E59" s="183"/>
      <c r="F59" s="183"/>
      <c r="G59" s="183"/>
      <c r="H59" s="183"/>
      <c r="I59" s="184"/>
      <c r="J59" s="185">
        <f>J86</f>
        <v>0</v>
      </c>
      <c r="K59" s="186"/>
    </row>
    <row r="60" s="1" customFormat="1" ht="21.84" customHeight="1">
      <c r="B60" s="42"/>
      <c r="C60" s="43"/>
      <c r="D60" s="43"/>
      <c r="E60" s="43"/>
      <c r="F60" s="43"/>
      <c r="G60" s="43"/>
      <c r="H60" s="43"/>
      <c r="I60" s="140"/>
      <c r="J60" s="43"/>
      <c r="K60" s="47"/>
    </row>
    <row r="61" s="1" customFormat="1" ht="6.96" customHeight="1">
      <c r="B61" s="63"/>
      <c r="C61" s="64"/>
      <c r="D61" s="64"/>
      <c r="E61" s="64"/>
      <c r="F61" s="64"/>
      <c r="G61" s="64"/>
      <c r="H61" s="64"/>
      <c r="I61" s="162"/>
      <c r="J61" s="64"/>
      <c r="K61" s="65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7"/>
      <c r="L65" s="68"/>
    </row>
    <row r="66" s="1" customFormat="1" ht="36.96" customHeight="1">
      <c r="B66" s="42"/>
      <c r="C66" s="69" t="s">
        <v>106</v>
      </c>
      <c r="D66" s="70"/>
      <c r="E66" s="70"/>
      <c r="F66" s="70"/>
      <c r="G66" s="70"/>
      <c r="H66" s="70"/>
      <c r="I66" s="187"/>
      <c r="J66" s="70"/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14.4" customHeight="1">
      <c r="B68" s="42"/>
      <c r="C68" s="72" t="s">
        <v>18</v>
      </c>
      <c r="D68" s="70"/>
      <c r="E68" s="70"/>
      <c r="F68" s="70"/>
      <c r="G68" s="70"/>
      <c r="H68" s="70"/>
      <c r="I68" s="187"/>
      <c r="J68" s="70"/>
      <c r="K68" s="70"/>
      <c r="L68" s="68"/>
    </row>
    <row r="69" s="1" customFormat="1" ht="16.5" customHeight="1">
      <c r="B69" s="42"/>
      <c r="C69" s="70"/>
      <c r="D69" s="70"/>
      <c r="E69" s="188" t="str">
        <f>E7</f>
        <v>Školní zahrada ZŠ Žerotínova, p.č.1978/1, Žerotínova 376, 757 01 Valašské Meziříčí</v>
      </c>
      <c r="F69" s="72"/>
      <c r="G69" s="72"/>
      <c r="H69" s="72"/>
      <c r="I69" s="187"/>
      <c r="J69" s="70"/>
      <c r="K69" s="70"/>
      <c r="L69" s="68"/>
    </row>
    <row r="70" s="1" customFormat="1" ht="14.4" customHeight="1">
      <c r="B70" s="42"/>
      <c r="C70" s="72" t="s">
        <v>97</v>
      </c>
      <c r="D70" s="70"/>
      <c r="E70" s="70"/>
      <c r="F70" s="70"/>
      <c r="G70" s="70"/>
      <c r="H70" s="70"/>
      <c r="I70" s="187"/>
      <c r="J70" s="70"/>
      <c r="K70" s="70"/>
      <c r="L70" s="68"/>
    </row>
    <row r="71" s="1" customFormat="1" ht="17.25" customHeight="1">
      <c r="B71" s="42"/>
      <c r="C71" s="70"/>
      <c r="D71" s="70"/>
      <c r="E71" s="78" t="str">
        <f>E9</f>
        <v>004 - Vedlejší rozpočtové náklady</v>
      </c>
      <c r="F71" s="70"/>
      <c r="G71" s="70"/>
      <c r="H71" s="70"/>
      <c r="I71" s="187"/>
      <c r="J71" s="70"/>
      <c r="K71" s="70"/>
      <c r="L71" s="68"/>
    </row>
    <row r="72" s="1" customFormat="1" ht="6.96" customHeight="1">
      <c r="B72" s="42"/>
      <c r="C72" s="70"/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18" customHeight="1">
      <c r="B73" s="42"/>
      <c r="C73" s="72" t="s">
        <v>23</v>
      </c>
      <c r="D73" s="70"/>
      <c r="E73" s="70"/>
      <c r="F73" s="189" t="str">
        <f>F12</f>
        <v xml:space="preserve"> </v>
      </c>
      <c r="G73" s="70"/>
      <c r="H73" s="70"/>
      <c r="I73" s="190" t="s">
        <v>25</v>
      </c>
      <c r="J73" s="81" t="str">
        <f>IF(J12="","",J12)</f>
        <v>1. 12. 2017</v>
      </c>
      <c r="K73" s="70"/>
      <c r="L73" s="68"/>
    </row>
    <row r="74" s="1" customFormat="1" ht="6.96" customHeight="1">
      <c r="B74" s="42"/>
      <c r="C74" s="70"/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>
      <c r="B75" s="42"/>
      <c r="C75" s="72" t="s">
        <v>27</v>
      </c>
      <c r="D75" s="70"/>
      <c r="E75" s="70"/>
      <c r="F75" s="189" t="str">
        <f>E15</f>
        <v>Město Valašské Meziříčí</v>
      </c>
      <c r="G75" s="70"/>
      <c r="H75" s="70"/>
      <c r="I75" s="190" t="s">
        <v>33</v>
      </c>
      <c r="J75" s="189" t="str">
        <f>E21</f>
        <v>Ing.arch.Alena Vráželová</v>
      </c>
      <c r="K75" s="70"/>
      <c r="L75" s="68"/>
    </row>
    <row r="76" s="1" customFormat="1" ht="14.4" customHeight="1">
      <c r="B76" s="42"/>
      <c r="C76" s="72" t="s">
        <v>31</v>
      </c>
      <c r="D76" s="70"/>
      <c r="E76" s="70"/>
      <c r="F76" s="189" t="str">
        <f>IF(E18="","",E18)</f>
        <v/>
      </c>
      <c r="G76" s="70"/>
      <c r="H76" s="70"/>
      <c r="I76" s="187"/>
      <c r="J76" s="70"/>
      <c r="K76" s="70"/>
      <c r="L76" s="68"/>
    </row>
    <row r="77" s="1" customFormat="1" ht="10.32" customHeight="1">
      <c r="B77" s="42"/>
      <c r="C77" s="70"/>
      <c r="D77" s="70"/>
      <c r="E77" s="70"/>
      <c r="F77" s="70"/>
      <c r="G77" s="70"/>
      <c r="H77" s="70"/>
      <c r="I77" s="187"/>
      <c r="J77" s="70"/>
      <c r="K77" s="70"/>
      <c r="L77" s="68"/>
    </row>
    <row r="78" s="9" customFormat="1" ht="29.28" customHeight="1">
      <c r="B78" s="191"/>
      <c r="C78" s="192" t="s">
        <v>107</v>
      </c>
      <c r="D78" s="193" t="s">
        <v>56</v>
      </c>
      <c r="E78" s="193" t="s">
        <v>52</v>
      </c>
      <c r="F78" s="193" t="s">
        <v>108</v>
      </c>
      <c r="G78" s="193" t="s">
        <v>109</v>
      </c>
      <c r="H78" s="193" t="s">
        <v>110</v>
      </c>
      <c r="I78" s="194" t="s">
        <v>111</v>
      </c>
      <c r="J78" s="193" t="s">
        <v>101</v>
      </c>
      <c r="K78" s="195" t="s">
        <v>112</v>
      </c>
      <c r="L78" s="196"/>
      <c r="M78" s="98" t="s">
        <v>113</v>
      </c>
      <c r="N78" s="99" t="s">
        <v>41</v>
      </c>
      <c r="O78" s="99" t="s">
        <v>114</v>
      </c>
      <c r="P78" s="99" t="s">
        <v>115</v>
      </c>
      <c r="Q78" s="99" t="s">
        <v>116</v>
      </c>
      <c r="R78" s="99" t="s">
        <v>117</v>
      </c>
      <c r="S78" s="99" t="s">
        <v>118</v>
      </c>
      <c r="T78" s="100" t="s">
        <v>119</v>
      </c>
    </row>
    <row r="79" s="1" customFormat="1" ht="29.28" customHeight="1">
      <c r="B79" s="42"/>
      <c r="C79" s="104" t="s">
        <v>102</v>
      </c>
      <c r="D79" s="70"/>
      <c r="E79" s="70"/>
      <c r="F79" s="70"/>
      <c r="G79" s="70"/>
      <c r="H79" s="70"/>
      <c r="I79" s="187"/>
      <c r="J79" s="197">
        <f>BK79</f>
        <v>0</v>
      </c>
      <c r="K79" s="70"/>
      <c r="L79" s="68"/>
      <c r="M79" s="101"/>
      <c r="N79" s="102"/>
      <c r="O79" s="102"/>
      <c r="P79" s="198">
        <f>P80</f>
        <v>0</v>
      </c>
      <c r="Q79" s="102"/>
      <c r="R79" s="198">
        <f>R80</f>
        <v>0</v>
      </c>
      <c r="S79" s="102"/>
      <c r="T79" s="199">
        <f>T80</f>
        <v>0</v>
      </c>
      <c r="AT79" s="20" t="s">
        <v>70</v>
      </c>
      <c r="AU79" s="20" t="s">
        <v>103</v>
      </c>
      <c r="BK79" s="200">
        <f>BK80</f>
        <v>0</v>
      </c>
    </row>
    <row r="80" s="10" customFormat="1" ht="37.44001" customHeight="1">
      <c r="B80" s="201"/>
      <c r="C80" s="202"/>
      <c r="D80" s="203" t="s">
        <v>70</v>
      </c>
      <c r="E80" s="204" t="s">
        <v>432</v>
      </c>
      <c r="F80" s="204" t="s">
        <v>89</v>
      </c>
      <c r="G80" s="202"/>
      <c r="H80" s="202"/>
      <c r="I80" s="205"/>
      <c r="J80" s="206">
        <f>BK80</f>
        <v>0</v>
      </c>
      <c r="K80" s="202"/>
      <c r="L80" s="207"/>
      <c r="M80" s="208"/>
      <c r="N80" s="209"/>
      <c r="O80" s="209"/>
      <c r="P80" s="210">
        <f>P81+P86</f>
        <v>0</v>
      </c>
      <c r="Q80" s="209"/>
      <c r="R80" s="210">
        <f>R81+R86</f>
        <v>0</v>
      </c>
      <c r="S80" s="209"/>
      <c r="T80" s="211">
        <f>T81+T86</f>
        <v>0</v>
      </c>
      <c r="AR80" s="212" t="s">
        <v>140</v>
      </c>
      <c r="AT80" s="213" t="s">
        <v>70</v>
      </c>
      <c r="AU80" s="213" t="s">
        <v>71</v>
      </c>
      <c r="AY80" s="212" t="s">
        <v>121</v>
      </c>
      <c r="BK80" s="214">
        <f>BK81+BK86</f>
        <v>0</v>
      </c>
    </row>
    <row r="81" s="10" customFormat="1" ht="19.92" customHeight="1">
      <c r="B81" s="201"/>
      <c r="C81" s="202"/>
      <c r="D81" s="203" t="s">
        <v>70</v>
      </c>
      <c r="E81" s="215" t="s">
        <v>433</v>
      </c>
      <c r="F81" s="215" t="s">
        <v>434</v>
      </c>
      <c r="G81" s="202"/>
      <c r="H81" s="202"/>
      <c r="I81" s="205"/>
      <c r="J81" s="216">
        <f>BK81</f>
        <v>0</v>
      </c>
      <c r="K81" s="202"/>
      <c r="L81" s="207"/>
      <c r="M81" s="208"/>
      <c r="N81" s="209"/>
      <c r="O81" s="209"/>
      <c r="P81" s="210">
        <f>SUM(P82:P85)</f>
        <v>0</v>
      </c>
      <c r="Q81" s="209"/>
      <c r="R81" s="210">
        <f>SUM(R82:R85)</f>
        <v>0</v>
      </c>
      <c r="S81" s="209"/>
      <c r="T81" s="211">
        <f>SUM(T82:T85)</f>
        <v>0</v>
      </c>
      <c r="AR81" s="212" t="s">
        <v>140</v>
      </c>
      <c r="AT81" s="213" t="s">
        <v>70</v>
      </c>
      <c r="AU81" s="213" t="s">
        <v>79</v>
      </c>
      <c r="AY81" s="212" t="s">
        <v>121</v>
      </c>
      <c r="BK81" s="214">
        <f>SUM(BK82:BK85)</f>
        <v>0</v>
      </c>
    </row>
    <row r="82" s="1" customFormat="1" ht="16.5" customHeight="1">
      <c r="B82" s="42"/>
      <c r="C82" s="217" t="s">
        <v>79</v>
      </c>
      <c r="D82" s="217" t="s">
        <v>123</v>
      </c>
      <c r="E82" s="218" t="s">
        <v>435</v>
      </c>
      <c r="F82" s="219" t="s">
        <v>436</v>
      </c>
      <c r="G82" s="220" t="s">
        <v>437</v>
      </c>
      <c r="H82" s="221">
        <v>1</v>
      </c>
      <c r="I82" s="222"/>
      <c r="J82" s="223">
        <f>ROUND(I82*H82,2)</f>
        <v>0</v>
      </c>
      <c r="K82" s="219" t="s">
        <v>438</v>
      </c>
      <c r="L82" s="68"/>
      <c r="M82" s="224" t="s">
        <v>21</v>
      </c>
      <c r="N82" s="225" t="s">
        <v>42</v>
      </c>
      <c r="O82" s="43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AR82" s="20" t="s">
        <v>439</v>
      </c>
      <c r="AT82" s="20" t="s">
        <v>123</v>
      </c>
      <c r="AU82" s="20" t="s">
        <v>81</v>
      </c>
      <c r="AY82" s="20" t="s">
        <v>121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79</v>
      </c>
      <c r="BK82" s="228">
        <f>ROUND(I82*H82,2)</f>
        <v>0</v>
      </c>
      <c r="BL82" s="20" t="s">
        <v>439</v>
      </c>
      <c r="BM82" s="20" t="s">
        <v>440</v>
      </c>
    </row>
    <row r="83" s="1" customFormat="1" ht="16.5" customHeight="1">
      <c r="B83" s="42"/>
      <c r="C83" s="217" t="s">
        <v>81</v>
      </c>
      <c r="D83" s="217" t="s">
        <v>123</v>
      </c>
      <c r="E83" s="218" t="s">
        <v>441</v>
      </c>
      <c r="F83" s="219" t="s">
        <v>442</v>
      </c>
      <c r="G83" s="220" t="s">
        <v>437</v>
      </c>
      <c r="H83" s="221">
        <v>1</v>
      </c>
      <c r="I83" s="222"/>
      <c r="J83" s="223">
        <f>ROUND(I83*H83,2)</f>
        <v>0</v>
      </c>
      <c r="K83" s="219" t="s">
        <v>438</v>
      </c>
      <c r="L83" s="68"/>
      <c r="M83" s="224" t="s">
        <v>21</v>
      </c>
      <c r="N83" s="225" t="s">
        <v>42</v>
      </c>
      <c r="O83" s="43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20" t="s">
        <v>439</v>
      </c>
      <c r="AT83" s="20" t="s">
        <v>123</v>
      </c>
      <c r="AU83" s="20" t="s">
        <v>81</v>
      </c>
      <c r="AY83" s="20" t="s">
        <v>121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79</v>
      </c>
      <c r="BK83" s="228">
        <f>ROUND(I83*H83,2)</f>
        <v>0</v>
      </c>
      <c r="BL83" s="20" t="s">
        <v>439</v>
      </c>
      <c r="BM83" s="20" t="s">
        <v>443</v>
      </c>
    </row>
    <row r="84" s="1" customFormat="1" ht="16.5" customHeight="1">
      <c r="B84" s="42"/>
      <c r="C84" s="217" t="s">
        <v>133</v>
      </c>
      <c r="D84" s="217" t="s">
        <v>123</v>
      </c>
      <c r="E84" s="218" t="s">
        <v>444</v>
      </c>
      <c r="F84" s="219" t="s">
        <v>445</v>
      </c>
      <c r="G84" s="220" t="s">
        <v>437</v>
      </c>
      <c r="H84" s="221">
        <v>1</v>
      </c>
      <c r="I84" s="222"/>
      <c r="J84" s="223">
        <f>ROUND(I84*H84,2)</f>
        <v>0</v>
      </c>
      <c r="K84" s="219" t="s">
        <v>438</v>
      </c>
      <c r="L84" s="68"/>
      <c r="M84" s="224" t="s">
        <v>21</v>
      </c>
      <c r="N84" s="225" t="s">
        <v>42</v>
      </c>
      <c r="O84" s="4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AR84" s="20" t="s">
        <v>439</v>
      </c>
      <c r="AT84" s="20" t="s">
        <v>123</v>
      </c>
      <c r="AU84" s="20" t="s">
        <v>81</v>
      </c>
      <c r="AY84" s="20" t="s">
        <v>121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79</v>
      </c>
      <c r="BK84" s="228">
        <f>ROUND(I84*H84,2)</f>
        <v>0</v>
      </c>
      <c r="BL84" s="20" t="s">
        <v>439</v>
      </c>
      <c r="BM84" s="20" t="s">
        <v>446</v>
      </c>
    </row>
    <row r="85" s="1" customFormat="1" ht="16.5" customHeight="1">
      <c r="B85" s="42"/>
      <c r="C85" s="217" t="s">
        <v>127</v>
      </c>
      <c r="D85" s="217" t="s">
        <v>123</v>
      </c>
      <c r="E85" s="218" t="s">
        <v>447</v>
      </c>
      <c r="F85" s="219" t="s">
        <v>448</v>
      </c>
      <c r="G85" s="220" t="s">
        <v>437</v>
      </c>
      <c r="H85" s="221">
        <v>1</v>
      </c>
      <c r="I85" s="222"/>
      <c r="J85" s="223">
        <f>ROUND(I85*H85,2)</f>
        <v>0</v>
      </c>
      <c r="K85" s="219" t="s">
        <v>438</v>
      </c>
      <c r="L85" s="68"/>
      <c r="M85" s="224" t="s">
        <v>21</v>
      </c>
      <c r="N85" s="225" t="s">
        <v>42</v>
      </c>
      <c r="O85" s="4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20" t="s">
        <v>439</v>
      </c>
      <c r="AT85" s="20" t="s">
        <v>123</v>
      </c>
      <c r="AU85" s="20" t="s">
        <v>81</v>
      </c>
      <c r="AY85" s="20" t="s">
        <v>121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79</v>
      </c>
      <c r="BK85" s="228">
        <f>ROUND(I85*H85,2)</f>
        <v>0</v>
      </c>
      <c r="BL85" s="20" t="s">
        <v>439</v>
      </c>
      <c r="BM85" s="20" t="s">
        <v>449</v>
      </c>
    </row>
    <row r="86" s="10" customFormat="1" ht="29.88" customHeight="1">
      <c r="B86" s="201"/>
      <c r="C86" s="202"/>
      <c r="D86" s="203" t="s">
        <v>70</v>
      </c>
      <c r="E86" s="215" t="s">
        <v>450</v>
      </c>
      <c r="F86" s="215" t="s">
        <v>451</v>
      </c>
      <c r="G86" s="202"/>
      <c r="H86" s="202"/>
      <c r="I86" s="205"/>
      <c r="J86" s="216">
        <f>BK86</f>
        <v>0</v>
      </c>
      <c r="K86" s="202"/>
      <c r="L86" s="207"/>
      <c r="M86" s="208"/>
      <c r="N86" s="209"/>
      <c r="O86" s="209"/>
      <c r="P86" s="210">
        <f>P87</f>
        <v>0</v>
      </c>
      <c r="Q86" s="209"/>
      <c r="R86" s="210">
        <f>R87</f>
        <v>0</v>
      </c>
      <c r="S86" s="209"/>
      <c r="T86" s="211">
        <f>T87</f>
        <v>0</v>
      </c>
      <c r="AR86" s="212" t="s">
        <v>140</v>
      </c>
      <c r="AT86" s="213" t="s">
        <v>70</v>
      </c>
      <c r="AU86" s="213" t="s">
        <v>79</v>
      </c>
      <c r="AY86" s="212" t="s">
        <v>121</v>
      </c>
      <c r="BK86" s="214">
        <f>BK87</f>
        <v>0</v>
      </c>
    </row>
    <row r="87" s="1" customFormat="1" ht="16.5" customHeight="1">
      <c r="B87" s="42"/>
      <c r="C87" s="217" t="s">
        <v>140</v>
      </c>
      <c r="D87" s="217" t="s">
        <v>123</v>
      </c>
      <c r="E87" s="218" t="s">
        <v>452</v>
      </c>
      <c r="F87" s="219" t="s">
        <v>453</v>
      </c>
      <c r="G87" s="220" t="s">
        <v>437</v>
      </c>
      <c r="H87" s="221">
        <v>1</v>
      </c>
      <c r="I87" s="222"/>
      <c r="J87" s="223">
        <f>ROUND(I87*H87,2)</f>
        <v>0</v>
      </c>
      <c r="K87" s="219" t="s">
        <v>438</v>
      </c>
      <c r="L87" s="68"/>
      <c r="M87" s="224" t="s">
        <v>21</v>
      </c>
      <c r="N87" s="229" t="s">
        <v>42</v>
      </c>
      <c r="O87" s="230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AR87" s="20" t="s">
        <v>439</v>
      </c>
      <c r="AT87" s="20" t="s">
        <v>123</v>
      </c>
      <c r="AU87" s="20" t="s">
        <v>81</v>
      </c>
      <c r="AY87" s="20" t="s">
        <v>121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79</v>
      </c>
      <c r="BK87" s="228">
        <f>ROUND(I87*H87,2)</f>
        <v>0</v>
      </c>
      <c r="BL87" s="20" t="s">
        <v>439</v>
      </c>
      <c r="BM87" s="20" t="s">
        <v>454</v>
      </c>
    </row>
    <row r="88" s="1" customFormat="1" ht="6.96" customHeight="1">
      <c r="B88" s="63"/>
      <c r="C88" s="64"/>
      <c r="D88" s="64"/>
      <c r="E88" s="64"/>
      <c r="F88" s="64"/>
      <c r="G88" s="64"/>
      <c r="H88" s="64"/>
      <c r="I88" s="162"/>
      <c r="J88" s="64"/>
      <c r="K88" s="64"/>
      <c r="L88" s="68"/>
    </row>
  </sheetData>
  <sheetProtection sheet="1" autoFilter="0" formatColumns="0" formatRows="0" objects="1" scenarios="1" spinCount="100000" saltValue="9KStv360m6+4njx0b/lMSKPXmWKlJc/iLavANYNlG46blYzNt1IqNlBZWH74T8ygG+VefBQx8Qwfd+h4+FpWmA==" hashValue="Iwv2H9JEXygw4zfPWWVPzUnA/0ty7PiTqsT5FfOBR0u6+Mi6uByOFTeCg3+nr8TqhGm+PSbVVs4Mkj656d7Csg==" algorithmName="SHA-512" password="CC35"/>
  <autoFilter ref="C78:K87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3" customWidth="1"/>
    <col min="2" max="2" width="1.664063" style="233" customWidth="1"/>
    <col min="3" max="4" width="5" style="233" customWidth="1"/>
    <col min="5" max="5" width="11.67" style="233" customWidth="1"/>
    <col min="6" max="6" width="9.17" style="233" customWidth="1"/>
    <col min="7" max="7" width="5" style="233" customWidth="1"/>
    <col min="8" max="8" width="77.83" style="233" customWidth="1"/>
    <col min="9" max="10" width="20" style="233" customWidth="1"/>
    <col min="11" max="11" width="1.664063" style="233" customWidth="1"/>
  </cols>
  <sheetData>
    <row r="1" ht="37.5" customHeight="1"/>
    <row r="2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1" customFormat="1" ht="45" customHeight="1">
      <c r="B3" s="237"/>
      <c r="C3" s="238" t="s">
        <v>455</v>
      </c>
      <c r="D3" s="238"/>
      <c r="E3" s="238"/>
      <c r="F3" s="238"/>
      <c r="G3" s="238"/>
      <c r="H3" s="238"/>
      <c r="I3" s="238"/>
      <c r="J3" s="238"/>
      <c r="K3" s="239"/>
    </row>
    <row r="4" ht="25.5" customHeight="1">
      <c r="B4" s="240"/>
      <c r="C4" s="241" t="s">
        <v>456</v>
      </c>
      <c r="D4" s="241"/>
      <c r="E4" s="241"/>
      <c r="F4" s="241"/>
      <c r="G4" s="241"/>
      <c r="H4" s="241"/>
      <c r="I4" s="241"/>
      <c r="J4" s="241"/>
      <c r="K4" s="242"/>
    </row>
    <row r="5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ht="15" customHeight="1">
      <c r="B6" s="240"/>
      <c r="C6" s="244" t="s">
        <v>457</v>
      </c>
      <c r="D6" s="244"/>
      <c r="E6" s="244"/>
      <c r="F6" s="244"/>
      <c r="G6" s="244"/>
      <c r="H6" s="244"/>
      <c r="I6" s="244"/>
      <c r="J6" s="244"/>
      <c r="K6" s="242"/>
    </row>
    <row r="7" ht="15" customHeight="1">
      <c r="B7" s="245"/>
      <c r="C7" s="244" t="s">
        <v>458</v>
      </c>
      <c r="D7" s="244"/>
      <c r="E7" s="244"/>
      <c r="F7" s="244"/>
      <c r="G7" s="244"/>
      <c r="H7" s="244"/>
      <c r="I7" s="244"/>
      <c r="J7" s="244"/>
      <c r="K7" s="242"/>
    </row>
    <row r="8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ht="15" customHeight="1">
      <c r="B9" s="245"/>
      <c r="C9" s="244" t="s">
        <v>459</v>
      </c>
      <c r="D9" s="244"/>
      <c r="E9" s="244"/>
      <c r="F9" s="244"/>
      <c r="G9" s="244"/>
      <c r="H9" s="244"/>
      <c r="I9" s="244"/>
      <c r="J9" s="244"/>
      <c r="K9" s="242"/>
    </row>
    <row r="10" ht="15" customHeight="1">
      <c r="B10" s="245"/>
      <c r="C10" s="244"/>
      <c r="D10" s="244" t="s">
        <v>460</v>
      </c>
      <c r="E10" s="244"/>
      <c r="F10" s="244"/>
      <c r="G10" s="244"/>
      <c r="H10" s="244"/>
      <c r="I10" s="244"/>
      <c r="J10" s="244"/>
      <c r="K10" s="242"/>
    </row>
    <row r="11" ht="15" customHeight="1">
      <c r="B11" s="245"/>
      <c r="C11" s="246"/>
      <c r="D11" s="244" t="s">
        <v>461</v>
      </c>
      <c r="E11" s="244"/>
      <c r="F11" s="244"/>
      <c r="G11" s="244"/>
      <c r="H11" s="244"/>
      <c r="I11" s="244"/>
      <c r="J11" s="244"/>
      <c r="K11" s="242"/>
    </row>
    <row r="12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ht="15" customHeight="1">
      <c r="B13" s="245"/>
      <c r="C13" s="246"/>
      <c r="D13" s="244" t="s">
        <v>462</v>
      </c>
      <c r="E13" s="244"/>
      <c r="F13" s="244"/>
      <c r="G13" s="244"/>
      <c r="H13" s="244"/>
      <c r="I13" s="244"/>
      <c r="J13" s="244"/>
      <c r="K13" s="242"/>
    </row>
    <row r="14" ht="15" customHeight="1">
      <c r="B14" s="245"/>
      <c r="C14" s="246"/>
      <c r="D14" s="244" t="s">
        <v>463</v>
      </c>
      <c r="E14" s="244"/>
      <c r="F14" s="244"/>
      <c r="G14" s="244"/>
      <c r="H14" s="244"/>
      <c r="I14" s="244"/>
      <c r="J14" s="244"/>
      <c r="K14" s="242"/>
    </row>
    <row r="15" ht="15" customHeight="1">
      <c r="B15" s="245"/>
      <c r="C15" s="246"/>
      <c r="D15" s="244" t="s">
        <v>464</v>
      </c>
      <c r="E15" s="244"/>
      <c r="F15" s="244"/>
      <c r="G15" s="244"/>
      <c r="H15" s="244"/>
      <c r="I15" s="244"/>
      <c r="J15" s="244"/>
      <c r="K15" s="242"/>
    </row>
    <row r="16" ht="15" customHeight="1">
      <c r="B16" s="245"/>
      <c r="C16" s="246"/>
      <c r="D16" s="246"/>
      <c r="E16" s="247" t="s">
        <v>78</v>
      </c>
      <c r="F16" s="244" t="s">
        <v>465</v>
      </c>
      <c r="G16" s="244"/>
      <c r="H16" s="244"/>
      <c r="I16" s="244"/>
      <c r="J16" s="244"/>
      <c r="K16" s="242"/>
    </row>
    <row r="17" ht="15" customHeight="1">
      <c r="B17" s="245"/>
      <c r="C17" s="246"/>
      <c r="D17" s="246"/>
      <c r="E17" s="247" t="s">
        <v>466</v>
      </c>
      <c r="F17" s="244" t="s">
        <v>467</v>
      </c>
      <c r="G17" s="244"/>
      <c r="H17" s="244"/>
      <c r="I17" s="244"/>
      <c r="J17" s="244"/>
      <c r="K17" s="242"/>
    </row>
    <row r="18" ht="15" customHeight="1">
      <c r="B18" s="245"/>
      <c r="C18" s="246"/>
      <c r="D18" s="246"/>
      <c r="E18" s="247" t="s">
        <v>468</v>
      </c>
      <c r="F18" s="244" t="s">
        <v>469</v>
      </c>
      <c r="G18" s="244"/>
      <c r="H18" s="244"/>
      <c r="I18" s="244"/>
      <c r="J18" s="244"/>
      <c r="K18" s="242"/>
    </row>
    <row r="19" ht="15" customHeight="1">
      <c r="B19" s="245"/>
      <c r="C19" s="246"/>
      <c r="D19" s="246"/>
      <c r="E19" s="247" t="s">
        <v>470</v>
      </c>
      <c r="F19" s="244" t="s">
        <v>471</v>
      </c>
      <c r="G19" s="244"/>
      <c r="H19" s="244"/>
      <c r="I19" s="244"/>
      <c r="J19" s="244"/>
      <c r="K19" s="242"/>
    </row>
    <row r="20" ht="15" customHeight="1">
      <c r="B20" s="245"/>
      <c r="C20" s="246"/>
      <c r="D20" s="246"/>
      <c r="E20" s="247" t="s">
        <v>472</v>
      </c>
      <c r="F20" s="244" t="s">
        <v>473</v>
      </c>
      <c r="G20" s="244"/>
      <c r="H20" s="244"/>
      <c r="I20" s="244"/>
      <c r="J20" s="244"/>
      <c r="K20" s="242"/>
    </row>
    <row r="21" ht="15" customHeight="1">
      <c r="B21" s="245"/>
      <c r="C21" s="246"/>
      <c r="D21" s="246"/>
      <c r="E21" s="247" t="s">
        <v>474</v>
      </c>
      <c r="F21" s="244" t="s">
        <v>475</v>
      </c>
      <c r="G21" s="244"/>
      <c r="H21" s="244"/>
      <c r="I21" s="244"/>
      <c r="J21" s="244"/>
      <c r="K21" s="242"/>
    </row>
    <row r="22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ht="15" customHeight="1">
      <c r="B23" s="245"/>
      <c r="C23" s="244" t="s">
        <v>476</v>
      </c>
      <c r="D23" s="244"/>
      <c r="E23" s="244"/>
      <c r="F23" s="244"/>
      <c r="G23" s="244"/>
      <c r="H23" s="244"/>
      <c r="I23" s="244"/>
      <c r="J23" s="244"/>
      <c r="K23" s="242"/>
    </row>
    <row r="24" ht="15" customHeight="1">
      <c r="B24" s="245"/>
      <c r="C24" s="244" t="s">
        <v>477</v>
      </c>
      <c r="D24" s="244"/>
      <c r="E24" s="244"/>
      <c r="F24" s="244"/>
      <c r="G24" s="244"/>
      <c r="H24" s="244"/>
      <c r="I24" s="244"/>
      <c r="J24" s="244"/>
      <c r="K24" s="242"/>
    </row>
    <row r="25" ht="15" customHeight="1">
      <c r="B25" s="245"/>
      <c r="C25" s="244"/>
      <c r="D25" s="244" t="s">
        <v>478</v>
      </c>
      <c r="E25" s="244"/>
      <c r="F25" s="244"/>
      <c r="G25" s="244"/>
      <c r="H25" s="244"/>
      <c r="I25" s="244"/>
      <c r="J25" s="244"/>
      <c r="K25" s="242"/>
    </row>
    <row r="26" ht="15" customHeight="1">
      <c r="B26" s="245"/>
      <c r="C26" s="246"/>
      <c r="D26" s="244" t="s">
        <v>479</v>
      </c>
      <c r="E26" s="244"/>
      <c r="F26" s="244"/>
      <c r="G26" s="244"/>
      <c r="H26" s="244"/>
      <c r="I26" s="244"/>
      <c r="J26" s="244"/>
      <c r="K26" s="242"/>
    </row>
    <row r="27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ht="15" customHeight="1">
      <c r="B28" s="245"/>
      <c r="C28" s="246"/>
      <c r="D28" s="244" t="s">
        <v>480</v>
      </c>
      <c r="E28" s="244"/>
      <c r="F28" s="244"/>
      <c r="G28" s="244"/>
      <c r="H28" s="244"/>
      <c r="I28" s="244"/>
      <c r="J28" s="244"/>
      <c r="K28" s="242"/>
    </row>
    <row r="29" ht="15" customHeight="1">
      <c r="B29" s="245"/>
      <c r="C29" s="246"/>
      <c r="D29" s="244" t="s">
        <v>481</v>
      </c>
      <c r="E29" s="244"/>
      <c r="F29" s="244"/>
      <c r="G29" s="244"/>
      <c r="H29" s="244"/>
      <c r="I29" s="244"/>
      <c r="J29" s="244"/>
      <c r="K29" s="242"/>
    </row>
    <row r="30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ht="15" customHeight="1">
      <c r="B31" s="245"/>
      <c r="C31" s="246"/>
      <c r="D31" s="244" t="s">
        <v>482</v>
      </c>
      <c r="E31" s="244"/>
      <c r="F31" s="244"/>
      <c r="G31" s="244"/>
      <c r="H31" s="244"/>
      <c r="I31" s="244"/>
      <c r="J31" s="244"/>
      <c r="K31" s="242"/>
    </row>
    <row r="32" ht="15" customHeight="1">
      <c r="B32" s="245"/>
      <c r="C32" s="246"/>
      <c r="D32" s="244" t="s">
        <v>483</v>
      </c>
      <c r="E32" s="244"/>
      <c r="F32" s="244"/>
      <c r="G32" s="244"/>
      <c r="H32" s="244"/>
      <c r="I32" s="244"/>
      <c r="J32" s="244"/>
      <c r="K32" s="242"/>
    </row>
    <row r="33" ht="15" customHeight="1">
      <c r="B33" s="245"/>
      <c r="C33" s="246"/>
      <c r="D33" s="244" t="s">
        <v>484</v>
      </c>
      <c r="E33" s="244"/>
      <c r="F33" s="244"/>
      <c r="G33" s="244"/>
      <c r="H33" s="244"/>
      <c r="I33" s="244"/>
      <c r="J33" s="244"/>
      <c r="K33" s="242"/>
    </row>
    <row r="34" ht="15" customHeight="1">
      <c r="B34" s="245"/>
      <c r="C34" s="246"/>
      <c r="D34" s="244"/>
      <c r="E34" s="248" t="s">
        <v>107</v>
      </c>
      <c r="F34" s="244"/>
      <c r="G34" s="244" t="s">
        <v>485</v>
      </c>
      <c r="H34" s="244"/>
      <c r="I34" s="244"/>
      <c r="J34" s="244"/>
      <c r="K34" s="242"/>
    </row>
    <row r="35" ht="30.75" customHeight="1">
      <c r="B35" s="245"/>
      <c r="C35" s="246"/>
      <c r="D35" s="244"/>
      <c r="E35" s="248" t="s">
        <v>486</v>
      </c>
      <c r="F35" s="244"/>
      <c r="G35" s="244" t="s">
        <v>487</v>
      </c>
      <c r="H35" s="244"/>
      <c r="I35" s="244"/>
      <c r="J35" s="244"/>
      <c r="K35" s="242"/>
    </row>
    <row r="36" ht="15" customHeight="1">
      <c r="B36" s="245"/>
      <c r="C36" s="246"/>
      <c r="D36" s="244"/>
      <c r="E36" s="248" t="s">
        <v>52</v>
      </c>
      <c r="F36" s="244"/>
      <c r="G36" s="244" t="s">
        <v>488</v>
      </c>
      <c r="H36" s="244"/>
      <c r="I36" s="244"/>
      <c r="J36" s="244"/>
      <c r="K36" s="242"/>
    </row>
    <row r="37" ht="15" customHeight="1">
      <c r="B37" s="245"/>
      <c r="C37" s="246"/>
      <c r="D37" s="244"/>
      <c r="E37" s="248" t="s">
        <v>108</v>
      </c>
      <c r="F37" s="244"/>
      <c r="G37" s="244" t="s">
        <v>489</v>
      </c>
      <c r="H37" s="244"/>
      <c r="I37" s="244"/>
      <c r="J37" s="244"/>
      <c r="K37" s="242"/>
    </row>
    <row r="38" ht="15" customHeight="1">
      <c r="B38" s="245"/>
      <c r="C38" s="246"/>
      <c r="D38" s="244"/>
      <c r="E38" s="248" t="s">
        <v>109</v>
      </c>
      <c r="F38" s="244"/>
      <c r="G38" s="244" t="s">
        <v>490</v>
      </c>
      <c r="H38" s="244"/>
      <c r="I38" s="244"/>
      <c r="J38" s="244"/>
      <c r="K38" s="242"/>
    </row>
    <row r="39" ht="15" customHeight="1">
      <c r="B39" s="245"/>
      <c r="C39" s="246"/>
      <c r="D39" s="244"/>
      <c r="E39" s="248" t="s">
        <v>110</v>
      </c>
      <c r="F39" s="244"/>
      <c r="G39" s="244" t="s">
        <v>491</v>
      </c>
      <c r="H39" s="244"/>
      <c r="I39" s="244"/>
      <c r="J39" s="244"/>
      <c r="K39" s="242"/>
    </row>
    <row r="40" ht="15" customHeight="1">
      <c r="B40" s="245"/>
      <c r="C40" s="246"/>
      <c r="D40" s="244"/>
      <c r="E40" s="248" t="s">
        <v>492</v>
      </c>
      <c r="F40" s="244"/>
      <c r="G40" s="244" t="s">
        <v>493</v>
      </c>
      <c r="H40" s="244"/>
      <c r="I40" s="244"/>
      <c r="J40" s="244"/>
      <c r="K40" s="242"/>
    </row>
    <row r="41" ht="15" customHeight="1">
      <c r="B41" s="245"/>
      <c r="C41" s="246"/>
      <c r="D41" s="244"/>
      <c r="E41" s="248"/>
      <c r="F41" s="244"/>
      <c r="G41" s="244" t="s">
        <v>494</v>
      </c>
      <c r="H41" s="244"/>
      <c r="I41" s="244"/>
      <c r="J41" s="244"/>
      <c r="K41" s="242"/>
    </row>
    <row r="42" ht="15" customHeight="1">
      <c r="B42" s="245"/>
      <c r="C42" s="246"/>
      <c r="D42" s="244"/>
      <c r="E42" s="248" t="s">
        <v>495</v>
      </c>
      <c r="F42" s="244"/>
      <c r="G42" s="244" t="s">
        <v>496</v>
      </c>
      <c r="H42" s="244"/>
      <c r="I42" s="244"/>
      <c r="J42" s="244"/>
      <c r="K42" s="242"/>
    </row>
    <row r="43" ht="15" customHeight="1">
      <c r="B43" s="245"/>
      <c r="C43" s="246"/>
      <c r="D43" s="244"/>
      <c r="E43" s="248" t="s">
        <v>112</v>
      </c>
      <c r="F43" s="244"/>
      <c r="G43" s="244" t="s">
        <v>497</v>
      </c>
      <c r="H43" s="244"/>
      <c r="I43" s="244"/>
      <c r="J43" s="244"/>
      <c r="K43" s="242"/>
    </row>
    <row r="44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ht="15" customHeight="1">
      <c r="B45" s="245"/>
      <c r="C45" s="246"/>
      <c r="D45" s="244" t="s">
        <v>498</v>
      </c>
      <c r="E45" s="244"/>
      <c r="F45" s="244"/>
      <c r="G45" s="244"/>
      <c r="H45" s="244"/>
      <c r="I45" s="244"/>
      <c r="J45" s="244"/>
      <c r="K45" s="242"/>
    </row>
    <row r="46" ht="15" customHeight="1">
      <c r="B46" s="245"/>
      <c r="C46" s="246"/>
      <c r="D46" s="246"/>
      <c r="E46" s="244" t="s">
        <v>499</v>
      </c>
      <c r="F46" s="244"/>
      <c r="G46" s="244"/>
      <c r="H46" s="244"/>
      <c r="I46" s="244"/>
      <c r="J46" s="244"/>
      <c r="K46" s="242"/>
    </row>
    <row r="47" ht="15" customHeight="1">
      <c r="B47" s="245"/>
      <c r="C47" s="246"/>
      <c r="D47" s="246"/>
      <c r="E47" s="244" t="s">
        <v>500</v>
      </c>
      <c r="F47" s="244"/>
      <c r="G47" s="244"/>
      <c r="H47" s="244"/>
      <c r="I47" s="244"/>
      <c r="J47" s="244"/>
      <c r="K47" s="242"/>
    </row>
    <row r="48" ht="15" customHeight="1">
      <c r="B48" s="245"/>
      <c r="C48" s="246"/>
      <c r="D48" s="246"/>
      <c r="E48" s="244" t="s">
        <v>501</v>
      </c>
      <c r="F48" s="244"/>
      <c r="G48" s="244"/>
      <c r="H48" s="244"/>
      <c r="I48" s="244"/>
      <c r="J48" s="244"/>
      <c r="K48" s="242"/>
    </row>
    <row r="49" ht="15" customHeight="1">
      <c r="B49" s="245"/>
      <c r="C49" s="246"/>
      <c r="D49" s="244" t="s">
        <v>502</v>
      </c>
      <c r="E49" s="244"/>
      <c r="F49" s="244"/>
      <c r="G49" s="244"/>
      <c r="H49" s="244"/>
      <c r="I49" s="244"/>
      <c r="J49" s="244"/>
      <c r="K49" s="242"/>
    </row>
    <row r="50" ht="25.5" customHeight="1">
      <c r="B50" s="240"/>
      <c r="C50" s="241" t="s">
        <v>503</v>
      </c>
      <c r="D50" s="241"/>
      <c r="E50" s="241"/>
      <c r="F50" s="241"/>
      <c r="G50" s="241"/>
      <c r="H50" s="241"/>
      <c r="I50" s="241"/>
      <c r="J50" s="241"/>
      <c r="K50" s="242"/>
    </row>
    <row r="51" ht="5.25" customHeight="1">
      <c r="B51" s="240"/>
      <c r="C51" s="243"/>
      <c r="D51" s="243"/>
      <c r="E51" s="243"/>
      <c r="F51" s="243"/>
      <c r="G51" s="243"/>
      <c r="H51" s="243"/>
      <c r="I51" s="243"/>
      <c r="J51" s="243"/>
      <c r="K51" s="242"/>
    </row>
    <row r="52" ht="15" customHeight="1">
      <c r="B52" s="240"/>
      <c r="C52" s="244" t="s">
        <v>504</v>
      </c>
      <c r="D52" s="244"/>
      <c r="E52" s="244"/>
      <c r="F52" s="244"/>
      <c r="G52" s="244"/>
      <c r="H52" s="244"/>
      <c r="I52" s="244"/>
      <c r="J52" s="244"/>
      <c r="K52" s="242"/>
    </row>
    <row r="53" ht="15" customHeight="1">
      <c r="B53" s="240"/>
      <c r="C53" s="244" t="s">
        <v>505</v>
      </c>
      <c r="D53" s="244"/>
      <c r="E53" s="244"/>
      <c r="F53" s="244"/>
      <c r="G53" s="244"/>
      <c r="H53" s="244"/>
      <c r="I53" s="244"/>
      <c r="J53" s="244"/>
      <c r="K53" s="242"/>
    </row>
    <row r="54" ht="12.75" customHeight="1">
      <c r="B54" s="240"/>
      <c r="C54" s="244"/>
      <c r="D54" s="244"/>
      <c r="E54" s="244"/>
      <c r="F54" s="244"/>
      <c r="G54" s="244"/>
      <c r="H54" s="244"/>
      <c r="I54" s="244"/>
      <c r="J54" s="244"/>
      <c r="K54" s="242"/>
    </row>
    <row r="55" ht="15" customHeight="1">
      <c r="B55" s="240"/>
      <c r="C55" s="244" t="s">
        <v>506</v>
      </c>
      <c r="D55" s="244"/>
      <c r="E55" s="244"/>
      <c r="F55" s="244"/>
      <c r="G55" s="244"/>
      <c r="H55" s="244"/>
      <c r="I55" s="244"/>
      <c r="J55" s="244"/>
      <c r="K55" s="242"/>
    </row>
    <row r="56" ht="15" customHeight="1">
      <c r="B56" s="240"/>
      <c r="C56" s="246"/>
      <c r="D56" s="244" t="s">
        <v>507</v>
      </c>
      <c r="E56" s="244"/>
      <c r="F56" s="244"/>
      <c r="G56" s="244"/>
      <c r="H56" s="244"/>
      <c r="I56" s="244"/>
      <c r="J56" s="244"/>
      <c r="K56" s="242"/>
    </row>
    <row r="57" ht="15" customHeight="1">
      <c r="B57" s="240"/>
      <c r="C57" s="246"/>
      <c r="D57" s="244" t="s">
        <v>508</v>
      </c>
      <c r="E57" s="244"/>
      <c r="F57" s="244"/>
      <c r="G57" s="244"/>
      <c r="H57" s="244"/>
      <c r="I57" s="244"/>
      <c r="J57" s="244"/>
      <c r="K57" s="242"/>
    </row>
    <row r="58" ht="15" customHeight="1">
      <c r="B58" s="240"/>
      <c r="C58" s="246"/>
      <c r="D58" s="244" t="s">
        <v>509</v>
      </c>
      <c r="E58" s="244"/>
      <c r="F58" s="244"/>
      <c r="G58" s="244"/>
      <c r="H58" s="244"/>
      <c r="I58" s="244"/>
      <c r="J58" s="244"/>
      <c r="K58" s="242"/>
    </row>
    <row r="59" ht="15" customHeight="1">
      <c r="B59" s="240"/>
      <c r="C59" s="246"/>
      <c r="D59" s="244" t="s">
        <v>510</v>
      </c>
      <c r="E59" s="244"/>
      <c r="F59" s="244"/>
      <c r="G59" s="244"/>
      <c r="H59" s="244"/>
      <c r="I59" s="244"/>
      <c r="J59" s="244"/>
      <c r="K59" s="242"/>
    </row>
    <row r="60" ht="15" customHeight="1">
      <c r="B60" s="240"/>
      <c r="C60" s="246"/>
      <c r="D60" s="249" t="s">
        <v>511</v>
      </c>
      <c r="E60" s="249"/>
      <c r="F60" s="249"/>
      <c r="G60" s="249"/>
      <c r="H60" s="249"/>
      <c r="I60" s="249"/>
      <c r="J60" s="249"/>
      <c r="K60" s="242"/>
    </row>
    <row r="61" ht="15" customHeight="1">
      <c r="B61" s="240"/>
      <c r="C61" s="246"/>
      <c r="D61" s="244" t="s">
        <v>512</v>
      </c>
      <c r="E61" s="244"/>
      <c r="F61" s="244"/>
      <c r="G61" s="244"/>
      <c r="H61" s="244"/>
      <c r="I61" s="244"/>
      <c r="J61" s="244"/>
      <c r="K61" s="242"/>
    </row>
    <row r="62" ht="12.75" customHeight="1">
      <c r="B62" s="240"/>
      <c r="C62" s="246"/>
      <c r="D62" s="246"/>
      <c r="E62" s="250"/>
      <c r="F62" s="246"/>
      <c r="G62" s="246"/>
      <c r="H62" s="246"/>
      <c r="I62" s="246"/>
      <c r="J62" s="246"/>
      <c r="K62" s="242"/>
    </row>
    <row r="63" ht="15" customHeight="1">
      <c r="B63" s="240"/>
      <c r="C63" s="246"/>
      <c r="D63" s="244" t="s">
        <v>513</v>
      </c>
      <c r="E63" s="244"/>
      <c r="F63" s="244"/>
      <c r="G63" s="244"/>
      <c r="H63" s="244"/>
      <c r="I63" s="244"/>
      <c r="J63" s="244"/>
      <c r="K63" s="242"/>
    </row>
    <row r="64" ht="15" customHeight="1">
      <c r="B64" s="240"/>
      <c r="C64" s="246"/>
      <c r="D64" s="249" t="s">
        <v>514</v>
      </c>
      <c r="E64" s="249"/>
      <c r="F64" s="249"/>
      <c r="G64" s="249"/>
      <c r="H64" s="249"/>
      <c r="I64" s="249"/>
      <c r="J64" s="249"/>
      <c r="K64" s="242"/>
    </row>
    <row r="65" ht="15" customHeight="1">
      <c r="B65" s="240"/>
      <c r="C65" s="246"/>
      <c r="D65" s="244" t="s">
        <v>515</v>
      </c>
      <c r="E65" s="244"/>
      <c r="F65" s="244"/>
      <c r="G65" s="244"/>
      <c r="H65" s="244"/>
      <c r="I65" s="244"/>
      <c r="J65" s="244"/>
      <c r="K65" s="242"/>
    </row>
    <row r="66" ht="15" customHeight="1">
      <c r="B66" s="240"/>
      <c r="C66" s="246"/>
      <c r="D66" s="244" t="s">
        <v>516</v>
      </c>
      <c r="E66" s="244"/>
      <c r="F66" s="244"/>
      <c r="G66" s="244"/>
      <c r="H66" s="244"/>
      <c r="I66" s="244"/>
      <c r="J66" s="244"/>
      <c r="K66" s="242"/>
    </row>
    <row r="67" ht="15" customHeight="1">
      <c r="B67" s="240"/>
      <c r="C67" s="246"/>
      <c r="D67" s="244" t="s">
        <v>517</v>
      </c>
      <c r="E67" s="244"/>
      <c r="F67" s="244"/>
      <c r="G67" s="244"/>
      <c r="H67" s="244"/>
      <c r="I67" s="244"/>
      <c r="J67" s="244"/>
      <c r="K67" s="242"/>
    </row>
    <row r="68" ht="15" customHeight="1">
      <c r="B68" s="240"/>
      <c r="C68" s="246"/>
      <c r="D68" s="244" t="s">
        <v>518</v>
      </c>
      <c r="E68" s="244"/>
      <c r="F68" s="244"/>
      <c r="G68" s="244"/>
      <c r="H68" s="244"/>
      <c r="I68" s="244"/>
      <c r="J68" s="244"/>
      <c r="K68" s="242"/>
    </row>
    <row r="69" ht="12.7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3"/>
    </row>
    <row r="70" ht="18.75" customHeight="1">
      <c r="B70" s="254"/>
      <c r="C70" s="254"/>
      <c r="D70" s="254"/>
      <c r="E70" s="254"/>
      <c r="F70" s="254"/>
      <c r="G70" s="254"/>
      <c r="H70" s="254"/>
      <c r="I70" s="254"/>
      <c r="J70" s="254"/>
      <c r="K70" s="255"/>
    </row>
    <row r="71" ht="18.75" customHeight="1">
      <c r="B71" s="255"/>
      <c r="C71" s="255"/>
      <c r="D71" s="255"/>
      <c r="E71" s="255"/>
      <c r="F71" s="255"/>
      <c r="G71" s="255"/>
      <c r="H71" s="255"/>
      <c r="I71" s="255"/>
      <c r="J71" s="255"/>
      <c r="K71" s="255"/>
    </row>
    <row r="72" ht="7.5" customHeight="1">
      <c r="B72" s="256"/>
      <c r="C72" s="257"/>
      <c r="D72" s="257"/>
      <c r="E72" s="257"/>
      <c r="F72" s="257"/>
      <c r="G72" s="257"/>
      <c r="H72" s="257"/>
      <c r="I72" s="257"/>
      <c r="J72" s="257"/>
      <c r="K72" s="258"/>
    </row>
    <row r="73" ht="45" customHeight="1">
      <c r="B73" s="259"/>
      <c r="C73" s="260" t="s">
        <v>95</v>
      </c>
      <c r="D73" s="260"/>
      <c r="E73" s="260"/>
      <c r="F73" s="260"/>
      <c r="G73" s="260"/>
      <c r="H73" s="260"/>
      <c r="I73" s="260"/>
      <c r="J73" s="260"/>
      <c r="K73" s="261"/>
    </row>
    <row r="74" ht="17.25" customHeight="1">
      <c r="B74" s="259"/>
      <c r="C74" s="262" t="s">
        <v>519</v>
      </c>
      <c r="D74" s="262"/>
      <c r="E74" s="262"/>
      <c r="F74" s="262" t="s">
        <v>520</v>
      </c>
      <c r="G74" s="263"/>
      <c r="H74" s="262" t="s">
        <v>108</v>
      </c>
      <c r="I74" s="262" t="s">
        <v>56</v>
      </c>
      <c r="J74" s="262" t="s">
        <v>521</v>
      </c>
      <c r="K74" s="261"/>
    </row>
    <row r="75" ht="17.25" customHeight="1">
      <c r="B75" s="259"/>
      <c r="C75" s="264" t="s">
        <v>522</v>
      </c>
      <c r="D75" s="264"/>
      <c r="E75" s="264"/>
      <c r="F75" s="265" t="s">
        <v>523</v>
      </c>
      <c r="G75" s="266"/>
      <c r="H75" s="264"/>
      <c r="I75" s="264"/>
      <c r="J75" s="264" t="s">
        <v>524</v>
      </c>
      <c r="K75" s="261"/>
    </row>
    <row r="76" ht="5.25" customHeight="1">
      <c r="B76" s="259"/>
      <c r="C76" s="267"/>
      <c r="D76" s="267"/>
      <c r="E76" s="267"/>
      <c r="F76" s="267"/>
      <c r="G76" s="268"/>
      <c r="H76" s="267"/>
      <c r="I76" s="267"/>
      <c r="J76" s="267"/>
      <c r="K76" s="261"/>
    </row>
    <row r="77" ht="15" customHeight="1">
      <c r="B77" s="259"/>
      <c r="C77" s="248" t="s">
        <v>52</v>
      </c>
      <c r="D77" s="267"/>
      <c r="E77" s="267"/>
      <c r="F77" s="269" t="s">
        <v>525</v>
      </c>
      <c r="G77" s="268"/>
      <c r="H77" s="248" t="s">
        <v>526</v>
      </c>
      <c r="I77" s="248" t="s">
        <v>527</v>
      </c>
      <c r="J77" s="248">
        <v>20</v>
      </c>
      <c r="K77" s="261"/>
    </row>
    <row r="78" ht="15" customHeight="1">
      <c r="B78" s="259"/>
      <c r="C78" s="248" t="s">
        <v>528</v>
      </c>
      <c r="D78" s="248"/>
      <c r="E78" s="248"/>
      <c r="F78" s="269" t="s">
        <v>525</v>
      </c>
      <c r="G78" s="268"/>
      <c r="H78" s="248" t="s">
        <v>529</v>
      </c>
      <c r="I78" s="248" t="s">
        <v>527</v>
      </c>
      <c r="J78" s="248">
        <v>120</v>
      </c>
      <c r="K78" s="261"/>
    </row>
    <row r="79" ht="15" customHeight="1">
      <c r="B79" s="270"/>
      <c r="C79" s="248" t="s">
        <v>530</v>
      </c>
      <c r="D79" s="248"/>
      <c r="E79" s="248"/>
      <c r="F79" s="269" t="s">
        <v>531</v>
      </c>
      <c r="G79" s="268"/>
      <c r="H79" s="248" t="s">
        <v>532</v>
      </c>
      <c r="I79" s="248" t="s">
        <v>527</v>
      </c>
      <c r="J79" s="248">
        <v>50</v>
      </c>
      <c r="K79" s="261"/>
    </row>
    <row r="80" ht="15" customHeight="1">
      <c r="B80" s="270"/>
      <c r="C80" s="248" t="s">
        <v>533</v>
      </c>
      <c r="D80" s="248"/>
      <c r="E80" s="248"/>
      <c r="F80" s="269" t="s">
        <v>525</v>
      </c>
      <c r="G80" s="268"/>
      <c r="H80" s="248" t="s">
        <v>534</v>
      </c>
      <c r="I80" s="248" t="s">
        <v>535</v>
      </c>
      <c r="J80" s="248"/>
      <c r="K80" s="261"/>
    </row>
    <row r="81" ht="15" customHeight="1">
      <c r="B81" s="270"/>
      <c r="C81" s="271" t="s">
        <v>536</v>
      </c>
      <c r="D81" s="271"/>
      <c r="E81" s="271"/>
      <c r="F81" s="272" t="s">
        <v>531</v>
      </c>
      <c r="G81" s="271"/>
      <c r="H81" s="271" t="s">
        <v>537</v>
      </c>
      <c r="I81" s="271" t="s">
        <v>527</v>
      </c>
      <c r="J81" s="271">
        <v>15</v>
      </c>
      <c r="K81" s="261"/>
    </row>
    <row r="82" ht="15" customHeight="1">
      <c r="B82" s="270"/>
      <c r="C82" s="271" t="s">
        <v>538</v>
      </c>
      <c r="D82" s="271"/>
      <c r="E82" s="271"/>
      <c r="F82" s="272" t="s">
        <v>531</v>
      </c>
      <c r="G82" s="271"/>
      <c r="H82" s="271" t="s">
        <v>539</v>
      </c>
      <c r="I82" s="271" t="s">
        <v>527</v>
      </c>
      <c r="J82" s="271">
        <v>15</v>
      </c>
      <c r="K82" s="261"/>
    </row>
    <row r="83" ht="15" customHeight="1">
      <c r="B83" s="270"/>
      <c r="C83" s="271" t="s">
        <v>540</v>
      </c>
      <c r="D83" s="271"/>
      <c r="E83" s="271"/>
      <c r="F83" s="272" t="s">
        <v>531</v>
      </c>
      <c r="G83" s="271"/>
      <c r="H83" s="271" t="s">
        <v>541</v>
      </c>
      <c r="I83" s="271" t="s">
        <v>527</v>
      </c>
      <c r="J83" s="271">
        <v>20</v>
      </c>
      <c r="K83" s="261"/>
    </row>
    <row r="84" ht="15" customHeight="1">
      <c r="B84" s="270"/>
      <c r="C84" s="271" t="s">
        <v>542</v>
      </c>
      <c r="D84" s="271"/>
      <c r="E84" s="271"/>
      <c r="F84" s="272" t="s">
        <v>531</v>
      </c>
      <c r="G84" s="271"/>
      <c r="H84" s="271" t="s">
        <v>543</v>
      </c>
      <c r="I84" s="271" t="s">
        <v>527</v>
      </c>
      <c r="J84" s="271">
        <v>20</v>
      </c>
      <c r="K84" s="261"/>
    </row>
    <row r="85" ht="15" customHeight="1">
      <c r="B85" s="270"/>
      <c r="C85" s="248" t="s">
        <v>544</v>
      </c>
      <c r="D85" s="248"/>
      <c r="E85" s="248"/>
      <c r="F85" s="269" t="s">
        <v>531</v>
      </c>
      <c r="G85" s="268"/>
      <c r="H85" s="248" t="s">
        <v>545</v>
      </c>
      <c r="I85" s="248" t="s">
        <v>527</v>
      </c>
      <c r="J85" s="248">
        <v>50</v>
      </c>
      <c r="K85" s="261"/>
    </row>
    <row r="86" ht="15" customHeight="1">
      <c r="B86" s="270"/>
      <c r="C86" s="248" t="s">
        <v>546</v>
      </c>
      <c r="D86" s="248"/>
      <c r="E86" s="248"/>
      <c r="F86" s="269" t="s">
        <v>531</v>
      </c>
      <c r="G86" s="268"/>
      <c r="H86" s="248" t="s">
        <v>547</v>
      </c>
      <c r="I86" s="248" t="s">
        <v>527</v>
      </c>
      <c r="J86" s="248">
        <v>20</v>
      </c>
      <c r="K86" s="261"/>
    </row>
    <row r="87" ht="15" customHeight="1">
      <c r="B87" s="270"/>
      <c r="C87" s="248" t="s">
        <v>548</v>
      </c>
      <c r="D87" s="248"/>
      <c r="E87" s="248"/>
      <c r="F87" s="269" t="s">
        <v>531</v>
      </c>
      <c r="G87" s="268"/>
      <c r="H87" s="248" t="s">
        <v>549</v>
      </c>
      <c r="I87" s="248" t="s">
        <v>527</v>
      </c>
      <c r="J87" s="248">
        <v>20</v>
      </c>
      <c r="K87" s="261"/>
    </row>
    <row r="88" ht="15" customHeight="1">
      <c r="B88" s="270"/>
      <c r="C88" s="248" t="s">
        <v>550</v>
      </c>
      <c r="D88" s="248"/>
      <c r="E88" s="248"/>
      <c r="F88" s="269" t="s">
        <v>531</v>
      </c>
      <c r="G88" s="268"/>
      <c r="H88" s="248" t="s">
        <v>551</v>
      </c>
      <c r="I88" s="248" t="s">
        <v>527</v>
      </c>
      <c r="J88" s="248">
        <v>50</v>
      </c>
      <c r="K88" s="261"/>
    </row>
    <row r="89" ht="15" customHeight="1">
      <c r="B89" s="270"/>
      <c r="C89" s="248" t="s">
        <v>552</v>
      </c>
      <c r="D89" s="248"/>
      <c r="E89" s="248"/>
      <c r="F89" s="269" t="s">
        <v>531</v>
      </c>
      <c r="G89" s="268"/>
      <c r="H89" s="248" t="s">
        <v>552</v>
      </c>
      <c r="I89" s="248" t="s">
        <v>527</v>
      </c>
      <c r="J89" s="248">
        <v>50</v>
      </c>
      <c r="K89" s="261"/>
    </row>
    <row r="90" ht="15" customHeight="1">
      <c r="B90" s="270"/>
      <c r="C90" s="248" t="s">
        <v>113</v>
      </c>
      <c r="D90" s="248"/>
      <c r="E90" s="248"/>
      <c r="F90" s="269" t="s">
        <v>531</v>
      </c>
      <c r="G90" s="268"/>
      <c r="H90" s="248" t="s">
        <v>553</v>
      </c>
      <c r="I90" s="248" t="s">
        <v>527</v>
      </c>
      <c r="J90" s="248">
        <v>255</v>
      </c>
      <c r="K90" s="261"/>
    </row>
    <row r="91" ht="15" customHeight="1">
      <c r="B91" s="270"/>
      <c r="C91" s="248" t="s">
        <v>554</v>
      </c>
      <c r="D91" s="248"/>
      <c r="E91" s="248"/>
      <c r="F91" s="269" t="s">
        <v>525</v>
      </c>
      <c r="G91" s="268"/>
      <c r="H91" s="248" t="s">
        <v>555</v>
      </c>
      <c r="I91" s="248" t="s">
        <v>556</v>
      </c>
      <c r="J91" s="248"/>
      <c r="K91" s="261"/>
    </row>
    <row r="92" ht="15" customHeight="1">
      <c r="B92" s="270"/>
      <c r="C92" s="248" t="s">
        <v>557</v>
      </c>
      <c r="D92" s="248"/>
      <c r="E92" s="248"/>
      <c r="F92" s="269" t="s">
        <v>525</v>
      </c>
      <c r="G92" s="268"/>
      <c r="H92" s="248" t="s">
        <v>558</v>
      </c>
      <c r="I92" s="248" t="s">
        <v>559</v>
      </c>
      <c r="J92" s="248"/>
      <c r="K92" s="261"/>
    </row>
    <row r="93" ht="15" customHeight="1">
      <c r="B93" s="270"/>
      <c r="C93" s="248" t="s">
        <v>560</v>
      </c>
      <c r="D93" s="248"/>
      <c r="E93" s="248"/>
      <c r="F93" s="269" t="s">
        <v>525</v>
      </c>
      <c r="G93" s="268"/>
      <c r="H93" s="248" t="s">
        <v>560</v>
      </c>
      <c r="I93" s="248" t="s">
        <v>559</v>
      </c>
      <c r="J93" s="248"/>
      <c r="K93" s="261"/>
    </row>
    <row r="94" ht="15" customHeight="1">
      <c r="B94" s="270"/>
      <c r="C94" s="248" t="s">
        <v>37</v>
      </c>
      <c r="D94" s="248"/>
      <c r="E94" s="248"/>
      <c r="F94" s="269" t="s">
        <v>525</v>
      </c>
      <c r="G94" s="268"/>
      <c r="H94" s="248" t="s">
        <v>561</v>
      </c>
      <c r="I94" s="248" t="s">
        <v>559</v>
      </c>
      <c r="J94" s="248"/>
      <c r="K94" s="261"/>
    </row>
    <row r="95" ht="15" customHeight="1">
      <c r="B95" s="270"/>
      <c r="C95" s="248" t="s">
        <v>47</v>
      </c>
      <c r="D95" s="248"/>
      <c r="E95" s="248"/>
      <c r="F95" s="269" t="s">
        <v>525</v>
      </c>
      <c r="G95" s="268"/>
      <c r="H95" s="248" t="s">
        <v>562</v>
      </c>
      <c r="I95" s="248" t="s">
        <v>559</v>
      </c>
      <c r="J95" s="248"/>
      <c r="K95" s="261"/>
    </row>
    <row r="96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ht="18.75" customHeight="1"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ht="7.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8"/>
    </row>
    <row r="100" ht="45" customHeight="1">
      <c r="B100" s="259"/>
      <c r="C100" s="260" t="s">
        <v>563</v>
      </c>
      <c r="D100" s="260"/>
      <c r="E100" s="260"/>
      <c r="F100" s="260"/>
      <c r="G100" s="260"/>
      <c r="H100" s="260"/>
      <c r="I100" s="260"/>
      <c r="J100" s="260"/>
      <c r="K100" s="261"/>
    </row>
    <row r="101" ht="17.25" customHeight="1">
      <c r="B101" s="259"/>
      <c r="C101" s="262" t="s">
        <v>519</v>
      </c>
      <c r="D101" s="262"/>
      <c r="E101" s="262"/>
      <c r="F101" s="262" t="s">
        <v>520</v>
      </c>
      <c r="G101" s="263"/>
      <c r="H101" s="262" t="s">
        <v>108</v>
      </c>
      <c r="I101" s="262" t="s">
        <v>56</v>
      </c>
      <c r="J101" s="262" t="s">
        <v>521</v>
      </c>
      <c r="K101" s="261"/>
    </row>
    <row r="102" ht="17.25" customHeight="1">
      <c r="B102" s="259"/>
      <c r="C102" s="264" t="s">
        <v>522</v>
      </c>
      <c r="D102" s="264"/>
      <c r="E102" s="264"/>
      <c r="F102" s="265" t="s">
        <v>523</v>
      </c>
      <c r="G102" s="266"/>
      <c r="H102" s="264"/>
      <c r="I102" s="264"/>
      <c r="J102" s="264" t="s">
        <v>524</v>
      </c>
      <c r="K102" s="261"/>
    </row>
    <row r="103" ht="5.25" customHeight="1">
      <c r="B103" s="259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ht="15" customHeight="1">
      <c r="B104" s="259"/>
      <c r="C104" s="248" t="s">
        <v>52</v>
      </c>
      <c r="D104" s="267"/>
      <c r="E104" s="267"/>
      <c r="F104" s="269" t="s">
        <v>525</v>
      </c>
      <c r="G104" s="278"/>
      <c r="H104" s="248" t="s">
        <v>564</v>
      </c>
      <c r="I104" s="248" t="s">
        <v>527</v>
      </c>
      <c r="J104" s="248">
        <v>20</v>
      </c>
      <c r="K104" s="261"/>
    </row>
    <row r="105" ht="15" customHeight="1">
      <c r="B105" s="259"/>
      <c r="C105" s="248" t="s">
        <v>528</v>
      </c>
      <c r="D105" s="248"/>
      <c r="E105" s="248"/>
      <c r="F105" s="269" t="s">
        <v>525</v>
      </c>
      <c r="G105" s="248"/>
      <c r="H105" s="248" t="s">
        <v>564</v>
      </c>
      <c r="I105" s="248" t="s">
        <v>527</v>
      </c>
      <c r="J105" s="248">
        <v>120</v>
      </c>
      <c r="K105" s="261"/>
    </row>
    <row r="106" ht="15" customHeight="1">
      <c r="B106" s="270"/>
      <c r="C106" s="248" t="s">
        <v>530</v>
      </c>
      <c r="D106" s="248"/>
      <c r="E106" s="248"/>
      <c r="F106" s="269" t="s">
        <v>531</v>
      </c>
      <c r="G106" s="248"/>
      <c r="H106" s="248" t="s">
        <v>564</v>
      </c>
      <c r="I106" s="248" t="s">
        <v>527</v>
      </c>
      <c r="J106" s="248">
        <v>50</v>
      </c>
      <c r="K106" s="261"/>
    </row>
    <row r="107" ht="15" customHeight="1">
      <c r="B107" s="270"/>
      <c r="C107" s="248" t="s">
        <v>533</v>
      </c>
      <c r="D107" s="248"/>
      <c r="E107" s="248"/>
      <c r="F107" s="269" t="s">
        <v>525</v>
      </c>
      <c r="G107" s="248"/>
      <c r="H107" s="248" t="s">
        <v>564</v>
      </c>
      <c r="I107" s="248" t="s">
        <v>535</v>
      </c>
      <c r="J107" s="248"/>
      <c r="K107" s="261"/>
    </row>
    <row r="108" ht="15" customHeight="1">
      <c r="B108" s="270"/>
      <c r="C108" s="248" t="s">
        <v>544</v>
      </c>
      <c r="D108" s="248"/>
      <c r="E108" s="248"/>
      <c r="F108" s="269" t="s">
        <v>531</v>
      </c>
      <c r="G108" s="248"/>
      <c r="H108" s="248" t="s">
        <v>564</v>
      </c>
      <c r="I108" s="248" t="s">
        <v>527</v>
      </c>
      <c r="J108" s="248">
        <v>50</v>
      </c>
      <c r="K108" s="261"/>
    </row>
    <row r="109" ht="15" customHeight="1">
      <c r="B109" s="270"/>
      <c r="C109" s="248" t="s">
        <v>552</v>
      </c>
      <c r="D109" s="248"/>
      <c r="E109" s="248"/>
      <c r="F109" s="269" t="s">
        <v>531</v>
      </c>
      <c r="G109" s="248"/>
      <c r="H109" s="248" t="s">
        <v>564</v>
      </c>
      <c r="I109" s="248" t="s">
        <v>527</v>
      </c>
      <c r="J109" s="248">
        <v>50</v>
      </c>
      <c r="K109" s="261"/>
    </row>
    <row r="110" ht="15" customHeight="1">
      <c r="B110" s="270"/>
      <c r="C110" s="248" t="s">
        <v>550</v>
      </c>
      <c r="D110" s="248"/>
      <c r="E110" s="248"/>
      <c r="F110" s="269" t="s">
        <v>531</v>
      </c>
      <c r="G110" s="248"/>
      <c r="H110" s="248" t="s">
        <v>564</v>
      </c>
      <c r="I110" s="248" t="s">
        <v>527</v>
      </c>
      <c r="J110" s="248">
        <v>50</v>
      </c>
      <c r="K110" s="261"/>
    </row>
    <row r="111" ht="15" customHeight="1">
      <c r="B111" s="270"/>
      <c r="C111" s="248" t="s">
        <v>52</v>
      </c>
      <c r="D111" s="248"/>
      <c r="E111" s="248"/>
      <c r="F111" s="269" t="s">
        <v>525</v>
      </c>
      <c r="G111" s="248"/>
      <c r="H111" s="248" t="s">
        <v>565</v>
      </c>
      <c r="I111" s="248" t="s">
        <v>527</v>
      </c>
      <c r="J111" s="248">
        <v>20</v>
      </c>
      <c r="K111" s="261"/>
    </row>
    <row r="112" ht="15" customHeight="1">
      <c r="B112" s="270"/>
      <c r="C112" s="248" t="s">
        <v>566</v>
      </c>
      <c r="D112" s="248"/>
      <c r="E112" s="248"/>
      <c r="F112" s="269" t="s">
        <v>525</v>
      </c>
      <c r="G112" s="248"/>
      <c r="H112" s="248" t="s">
        <v>567</v>
      </c>
      <c r="I112" s="248" t="s">
        <v>527</v>
      </c>
      <c r="J112" s="248">
        <v>120</v>
      </c>
      <c r="K112" s="261"/>
    </row>
    <row r="113" ht="15" customHeight="1">
      <c r="B113" s="270"/>
      <c r="C113" s="248" t="s">
        <v>37</v>
      </c>
      <c r="D113" s="248"/>
      <c r="E113" s="248"/>
      <c r="F113" s="269" t="s">
        <v>525</v>
      </c>
      <c r="G113" s="248"/>
      <c r="H113" s="248" t="s">
        <v>568</v>
      </c>
      <c r="I113" s="248" t="s">
        <v>559</v>
      </c>
      <c r="J113" s="248"/>
      <c r="K113" s="261"/>
    </row>
    <row r="114" ht="15" customHeight="1">
      <c r="B114" s="270"/>
      <c r="C114" s="248" t="s">
        <v>47</v>
      </c>
      <c r="D114" s="248"/>
      <c r="E114" s="248"/>
      <c r="F114" s="269" t="s">
        <v>525</v>
      </c>
      <c r="G114" s="248"/>
      <c r="H114" s="248" t="s">
        <v>569</v>
      </c>
      <c r="I114" s="248" t="s">
        <v>559</v>
      </c>
      <c r="J114" s="248"/>
      <c r="K114" s="261"/>
    </row>
    <row r="115" ht="15" customHeight="1">
      <c r="B115" s="270"/>
      <c r="C115" s="248" t="s">
        <v>56</v>
      </c>
      <c r="D115" s="248"/>
      <c r="E115" s="248"/>
      <c r="F115" s="269" t="s">
        <v>525</v>
      </c>
      <c r="G115" s="248"/>
      <c r="H115" s="248" t="s">
        <v>570</v>
      </c>
      <c r="I115" s="248" t="s">
        <v>571</v>
      </c>
      <c r="J115" s="248"/>
      <c r="K115" s="261"/>
    </row>
    <row r="116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ht="18.75" customHeight="1">
      <c r="B117" s="280"/>
      <c r="C117" s="244"/>
      <c r="D117" s="244"/>
      <c r="E117" s="244"/>
      <c r="F117" s="281"/>
      <c r="G117" s="244"/>
      <c r="H117" s="244"/>
      <c r="I117" s="244"/>
      <c r="J117" s="244"/>
      <c r="K117" s="280"/>
    </row>
    <row r="118" ht="18.75" customHeight="1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</row>
    <row r="119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ht="45" customHeight="1">
      <c r="B120" s="285"/>
      <c r="C120" s="238" t="s">
        <v>572</v>
      </c>
      <c r="D120" s="238"/>
      <c r="E120" s="238"/>
      <c r="F120" s="238"/>
      <c r="G120" s="238"/>
      <c r="H120" s="238"/>
      <c r="I120" s="238"/>
      <c r="J120" s="238"/>
      <c r="K120" s="286"/>
    </row>
    <row r="121" ht="17.25" customHeight="1">
      <c r="B121" s="287"/>
      <c r="C121" s="262" t="s">
        <v>519</v>
      </c>
      <c r="D121" s="262"/>
      <c r="E121" s="262"/>
      <c r="F121" s="262" t="s">
        <v>520</v>
      </c>
      <c r="G121" s="263"/>
      <c r="H121" s="262" t="s">
        <v>108</v>
      </c>
      <c r="I121" s="262" t="s">
        <v>56</v>
      </c>
      <c r="J121" s="262" t="s">
        <v>521</v>
      </c>
      <c r="K121" s="288"/>
    </row>
    <row r="122" ht="17.25" customHeight="1">
      <c r="B122" s="287"/>
      <c r="C122" s="264" t="s">
        <v>522</v>
      </c>
      <c r="D122" s="264"/>
      <c r="E122" s="264"/>
      <c r="F122" s="265" t="s">
        <v>523</v>
      </c>
      <c r="G122" s="266"/>
      <c r="H122" s="264"/>
      <c r="I122" s="264"/>
      <c r="J122" s="264" t="s">
        <v>524</v>
      </c>
      <c r="K122" s="288"/>
    </row>
    <row r="123" ht="5.25" customHeight="1">
      <c r="B123" s="289"/>
      <c r="C123" s="267"/>
      <c r="D123" s="267"/>
      <c r="E123" s="267"/>
      <c r="F123" s="267"/>
      <c r="G123" s="248"/>
      <c r="H123" s="267"/>
      <c r="I123" s="267"/>
      <c r="J123" s="267"/>
      <c r="K123" s="290"/>
    </row>
    <row r="124" ht="15" customHeight="1">
      <c r="B124" s="289"/>
      <c r="C124" s="248" t="s">
        <v>528</v>
      </c>
      <c r="D124" s="267"/>
      <c r="E124" s="267"/>
      <c r="F124" s="269" t="s">
        <v>525</v>
      </c>
      <c r="G124" s="248"/>
      <c r="H124" s="248" t="s">
        <v>564</v>
      </c>
      <c r="I124" s="248" t="s">
        <v>527</v>
      </c>
      <c r="J124" s="248">
        <v>120</v>
      </c>
      <c r="K124" s="291"/>
    </row>
    <row r="125" ht="15" customHeight="1">
      <c r="B125" s="289"/>
      <c r="C125" s="248" t="s">
        <v>573</v>
      </c>
      <c r="D125" s="248"/>
      <c r="E125" s="248"/>
      <c r="F125" s="269" t="s">
        <v>525</v>
      </c>
      <c r="G125" s="248"/>
      <c r="H125" s="248" t="s">
        <v>574</v>
      </c>
      <c r="I125" s="248" t="s">
        <v>527</v>
      </c>
      <c r="J125" s="248" t="s">
        <v>575</v>
      </c>
      <c r="K125" s="291"/>
    </row>
    <row r="126" ht="15" customHeight="1">
      <c r="B126" s="289"/>
      <c r="C126" s="248" t="s">
        <v>474</v>
      </c>
      <c r="D126" s="248"/>
      <c r="E126" s="248"/>
      <c r="F126" s="269" t="s">
        <v>525</v>
      </c>
      <c r="G126" s="248"/>
      <c r="H126" s="248" t="s">
        <v>576</v>
      </c>
      <c r="I126" s="248" t="s">
        <v>527</v>
      </c>
      <c r="J126" s="248" t="s">
        <v>575</v>
      </c>
      <c r="K126" s="291"/>
    </row>
    <row r="127" ht="15" customHeight="1">
      <c r="B127" s="289"/>
      <c r="C127" s="248" t="s">
        <v>536</v>
      </c>
      <c r="D127" s="248"/>
      <c r="E127" s="248"/>
      <c r="F127" s="269" t="s">
        <v>531</v>
      </c>
      <c r="G127" s="248"/>
      <c r="H127" s="248" t="s">
        <v>537</v>
      </c>
      <c r="I127" s="248" t="s">
        <v>527</v>
      </c>
      <c r="J127" s="248">
        <v>15</v>
      </c>
      <c r="K127" s="291"/>
    </row>
    <row r="128" ht="15" customHeight="1">
      <c r="B128" s="289"/>
      <c r="C128" s="271" t="s">
        <v>538</v>
      </c>
      <c r="D128" s="271"/>
      <c r="E128" s="271"/>
      <c r="F128" s="272" t="s">
        <v>531</v>
      </c>
      <c r="G128" s="271"/>
      <c r="H128" s="271" t="s">
        <v>539</v>
      </c>
      <c r="I128" s="271" t="s">
        <v>527</v>
      </c>
      <c r="J128" s="271">
        <v>15</v>
      </c>
      <c r="K128" s="291"/>
    </row>
    <row r="129" ht="15" customHeight="1">
      <c r="B129" s="289"/>
      <c r="C129" s="271" t="s">
        <v>540</v>
      </c>
      <c r="D129" s="271"/>
      <c r="E129" s="271"/>
      <c r="F129" s="272" t="s">
        <v>531</v>
      </c>
      <c r="G129" s="271"/>
      <c r="H129" s="271" t="s">
        <v>541</v>
      </c>
      <c r="I129" s="271" t="s">
        <v>527</v>
      </c>
      <c r="J129" s="271">
        <v>20</v>
      </c>
      <c r="K129" s="291"/>
    </row>
    <row r="130" ht="15" customHeight="1">
      <c r="B130" s="289"/>
      <c r="C130" s="271" t="s">
        <v>542</v>
      </c>
      <c r="D130" s="271"/>
      <c r="E130" s="271"/>
      <c r="F130" s="272" t="s">
        <v>531</v>
      </c>
      <c r="G130" s="271"/>
      <c r="H130" s="271" t="s">
        <v>543</v>
      </c>
      <c r="I130" s="271" t="s">
        <v>527</v>
      </c>
      <c r="J130" s="271">
        <v>20</v>
      </c>
      <c r="K130" s="291"/>
    </row>
    <row r="131" ht="15" customHeight="1">
      <c r="B131" s="289"/>
      <c r="C131" s="248" t="s">
        <v>530</v>
      </c>
      <c r="D131" s="248"/>
      <c r="E131" s="248"/>
      <c r="F131" s="269" t="s">
        <v>531</v>
      </c>
      <c r="G131" s="248"/>
      <c r="H131" s="248" t="s">
        <v>564</v>
      </c>
      <c r="I131" s="248" t="s">
        <v>527</v>
      </c>
      <c r="J131" s="248">
        <v>50</v>
      </c>
      <c r="K131" s="291"/>
    </row>
    <row r="132" ht="15" customHeight="1">
      <c r="B132" s="289"/>
      <c r="C132" s="248" t="s">
        <v>544</v>
      </c>
      <c r="D132" s="248"/>
      <c r="E132" s="248"/>
      <c r="F132" s="269" t="s">
        <v>531</v>
      </c>
      <c r="G132" s="248"/>
      <c r="H132" s="248" t="s">
        <v>564</v>
      </c>
      <c r="I132" s="248" t="s">
        <v>527</v>
      </c>
      <c r="J132" s="248">
        <v>50</v>
      </c>
      <c r="K132" s="291"/>
    </row>
    <row r="133" ht="15" customHeight="1">
      <c r="B133" s="289"/>
      <c r="C133" s="248" t="s">
        <v>550</v>
      </c>
      <c r="D133" s="248"/>
      <c r="E133" s="248"/>
      <c r="F133" s="269" t="s">
        <v>531</v>
      </c>
      <c r="G133" s="248"/>
      <c r="H133" s="248" t="s">
        <v>564</v>
      </c>
      <c r="I133" s="248" t="s">
        <v>527</v>
      </c>
      <c r="J133" s="248">
        <v>50</v>
      </c>
      <c r="K133" s="291"/>
    </row>
    <row r="134" ht="15" customHeight="1">
      <c r="B134" s="289"/>
      <c r="C134" s="248" t="s">
        <v>552</v>
      </c>
      <c r="D134" s="248"/>
      <c r="E134" s="248"/>
      <c r="F134" s="269" t="s">
        <v>531</v>
      </c>
      <c r="G134" s="248"/>
      <c r="H134" s="248" t="s">
        <v>564</v>
      </c>
      <c r="I134" s="248" t="s">
        <v>527</v>
      </c>
      <c r="J134" s="248">
        <v>50</v>
      </c>
      <c r="K134" s="291"/>
    </row>
    <row r="135" ht="15" customHeight="1">
      <c r="B135" s="289"/>
      <c r="C135" s="248" t="s">
        <v>113</v>
      </c>
      <c r="D135" s="248"/>
      <c r="E135" s="248"/>
      <c r="F135" s="269" t="s">
        <v>531</v>
      </c>
      <c r="G135" s="248"/>
      <c r="H135" s="248" t="s">
        <v>577</v>
      </c>
      <c r="I135" s="248" t="s">
        <v>527</v>
      </c>
      <c r="J135" s="248">
        <v>255</v>
      </c>
      <c r="K135" s="291"/>
    </row>
    <row r="136" ht="15" customHeight="1">
      <c r="B136" s="289"/>
      <c r="C136" s="248" t="s">
        <v>554</v>
      </c>
      <c r="D136" s="248"/>
      <c r="E136" s="248"/>
      <c r="F136" s="269" t="s">
        <v>525</v>
      </c>
      <c r="G136" s="248"/>
      <c r="H136" s="248" t="s">
        <v>578</v>
      </c>
      <c r="I136" s="248" t="s">
        <v>556</v>
      </c>
      <c r="J136" s="248"/>
      <c r="K136" s="291"/>
    </row>
    <row r="137" ht="15" customHeight="1">
      <c r="B137" s="289"/>
      <c r="C137" s="248" t="s">
        <v>557</v>
      </c>
      <c r="D137" s="248"/>
      <c r="E137" s="248"/>
      <c r="F137" s="269" t="s">
        <v>525</v>
      </c>
      <c r="G137" s="248"/>
      <c r="H137" s="248" t="s">
        <v>579</v>
      </c>
      <c r="I137" s="248" t="s">
        <v>559</v>
      </c>
      <c r="J137" s="248"/>
      <c r="K137" s="291"/>
    </row>
    <row r="138" ht="15" customHeight="1">
      <c r="B138" s="289"/>
      <c r="C138" s="248" t="s">
        <v>560</v>
      </c>
      <c r="D138" s="248"/>
      <c r="E138" s="248"/>
      <c r="F138" s="269" t="s">
        <v>525</v>
      </c>
      <c r="G138" s="248"/>
      <c r="H138" s="248" t="s">
        <v>560</v>
      </c>
      <c r="I138" s="248" t="s">
        <v>559</v>
      </c>
      <c r="J138" s="248"/>
      <c r="K138" s="291"/>
    </row>
    <row r="139" ht="15" customHeight="1">
      <c r="B139" s="289"/>
      <c r="C139" s="248" t="s">
        <v>37</v>
      </c>
      <c r="D139" s="248"/>
      <c r="E139" s="248"/>
      <c r="F139" s="269" t="s">
        <v>525</v>
      </c>
      <c r="G139" s="248"/>
      <c r="H139" s="248" t="s">
        <v>580</v>
      </c>
      <c r="I139" s="248" t="s">
        <v>559</v>
      </c>
      <c r="J139" s="248"/>
      <c r="K139" s="291"/>
    </row>
    <row r="140" ht="15" customHeight="1">
      <c r="B140" s="289"/>
      <c r="C140" s="248" t="s">
        <v>581</v>
      </c>
      <c r="D140" s="248"/>
      <c r="E140" s="248"/>
      <c r="F140" s="269" t="s">
        <v>525</v>
      </c>
      <c r="G140" s="248"/>
      <c r="H140" s="248" t="s">
        <v>582</v>
      </c>
      <c r="I140" s="248" t="s">
        <v>559</v>
      </c>
      <c r="J140" s="248"/>
      <c r="K140" s="291"/>
    </row>
    <row r="14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ht="18.75" customHeight="1">
      <c r="B142" s="244"/>
      <c r="C142" s="244"/>
      <c r="D142" s="244"/>
      <c r="E142" s="244"/>
      <c r="F142" s="281"/>
      <c r="G142" s="244"/>
      <c r="H142" s="244"/>
      <c r="I142" s="244"/>
      <c r="J142" s="244"/>
      <c r="K142" s="244"/>
    </row>
    <row r="143" ht="18.75" customHeight="1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ht="7.5" customHeight="1">
      <c r="B144" s="256"/>
      <c r="C144" s="257"/>
      <c r="D144" s="257"/>
      <c r="E144" s="257"/>
      <c r="F144" s="257"/>
      <c r="G144" s="257"/>
      <c r="H144" s="257"/>
      <c r="I144" s="257"/>
      <c r="J144" s="257"/>
      <c r="K144" s="258"/>
    </row>
    <row r="145" ht="45" customHeight="1">
      <c r="B145" s="259"/>
      <c r="C145" s="260" t="s">
        <v>583</v>
      </c>
      <c r="D145" s="260"/>
      <c r="E145" s="260"/>
      <c r="F145" s="260"/>
      <c r="G145" s="260"/>
      <c r="H145" s="260"/>
      <c r="I145" s="260"/>
      <c r="J145" s="260"/>
      <c r="K145" s="261"/>
    </row>
    <row r="146" ht="17.25" customHeight="1">
      <c r="B146" s="259"/>
      <c r="C146" s="262" t="s">
        <v>519</v>
      </c>
      <c r="D146" s="262"/>
      <c r="E146" s="262"/>
      <c r="F146" s="262" t="s">
        <v>520</v>
      </c>
      <c r="G146" s="263"/>
      <c r="H146" s="262" t="s">
        <v>108</v>
      </c>
      <c r="I146" s="262" t="s">
        <v>56</v>
      </c>
      <c r="J146" s="262" t="s">
        <v>521</v>
      </c>
      <c r="K146" s="261"/>
    </row>
    <row r="147" ht="17.25" customHeight="1">
      <c r="B147" s="259"/>
      <c r="C147" s="264" t="s">
        <v>522</v>
      </c>
      <c r="D147" s="264"/>
      <c r="E147" s="264"/>
      <c r="F147" s="265" t="s">
        <v>523</v>
      </c>
      <c r="G147" s="266"/>
      <c r="H147" s="264"/>
      <c r="I147" s="264"/>
      <c r="J147" s="264" t="s">
        <v>524</v>
      </c>
      <c r="K147" s="261"/>
    </row>
    <row r="148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ht="15" customHeight="1">
      <c r="B149" s="270"/>
      <c r="C149" s="295" t="s">
        <v>528</v>
      </c>
      <c r="D149" s="248"/>
      <c r="E149" s="248"/>
      <c r="F149" s="296" t="s">
        <v>525</v>
      </c>
      <c r="G149" s="248"/>
      <c r="H149" s="295" t="s">
        <v>564</v>
      </c>
      <c r="I149" s="295" t="s">
        <v>527</v>
      </c>
      <c r="J149" s="295">
        <v>120</v>
      </c>
      <c r="K149" s="291"/>
    </row>
    <row r="150" ht="15" customHeight="1">
      <c r="B150" s="270"/>
      <c r="C150" s="295" t="s">
        <v>573</v>
      </c>
      <c r="D150" s="248"/>
      <c r="E150" s="248"/>
      <c r="F150" s="296" t="s">
        <v>525</v>
      </c>
      <c r="G150" s="248"/>
      <c r="H150" s="295" t="s">
        <v>584</v>
      </c>
      <c r="I150" s="295" t="s">
        <v>527</v>
      </c>
      <c r="J150" s="295" t="s">
        <v>575</v>
      </c>
      <c r="K150" s="291"/>
    </row>
    <row r="151" ht="15" customHeight="1">
      <c r="B151" s="270"/>
      <c r="C151" s="295" t="s">
        <v>474</v>
      </c>
      <c r="D151" s="248"/>
      <c r="E151" s="248"/>
      <c r="F151" s="296" t="s">
        <v>525</v>
      </c>
      <c r="G151" s="248"/>
      <c r="H151" s="295" t="s">
        <v>585</v>
      </c>
      <c r="I151" s="295" t="s">
        <v>527</v>
      </c>
      <c r="J151" s="295" t="s">
        <v>575</v>
      </c>
      <c r="K151" s="291"/>
    </row>
    <row r="152" ht="15" customHeight="1">
      <c r="B152" s="270"/>
      <c r="C152" s="295" t="s">
        <v>530</v>
      </c>
      <c r="D152" s="248"/>
      <c r="E152" s="248"/>
      <c r="F152" s="296" t="s">
        <v>531</v>
      </c>
      <c r="G152" s="248"/>
      <c r="H152" s="295" t="s">
        <v>564</v>
      </c>
      <c r="I152" s="295" t="s">
        <v>527</v>
      </c>
      <c r="J152" s="295">
        <v>50</v>
      </c>
      <c r="K152" s="291"/>
    </row>
    <row r="153" ht="15" customHeight="1">
      <c r="B153" s="270"/>
      <c r="C153" s="295" t="s">
        <v>533</v>
      </c>
      <c r="D153" s="248"/>
      <c r="E153" s="248"/>
      <c r="F153" s="296" t="s">
        <v>525</v>
      </c>
      <c r="G153" s="248"/>
      <c r="H153" s="295" t="s">
        <v>564</v>
      </c>
      <c r="I153" s="295" t="s">
        <v>535</v>
      </c>
      <c r="J153" s="295"/>
      <c r="K153" s="291"/>
    </row>
    <row r="154" ht="15" customHeight="1">
      <c r="B154" s="270"/>
      <c r="C154" s="295" t="s">
        <v>544</v>
      </c>
      <c r="D154" s="248"/>
      <c r="E154" s="248"/>
      <c r="F154" s="296" t="s">
        <v>531</v>
      </c>
      <c r="G154" s="248"/>
      <c r="H154" s="295" t="s">
        <v>564</v>
      </c>
      <c r="I154" s="295" t="s">
        <v>527</v>
      </c>
      <c r="J154" s="295">
        <v>50</v>
      </c>
      <c r="K154" s="291"/>
    </row>
    <row r="155" ht="15" customHeight="1">
      <c r="B155" s="270"/>
      <c r="C155" s="295" t="s">
        <v>552</v>
      </c>
      <c r="D155" s="248"/>
      <c r="E155" s="248"/>
      <c r="F155" s="296" t="s">
        <v>531</v>
      </c>
      <c r="G155" s="248"/>
      <c r="H155" s="295" t="s">
        <v>564</v>
      </c>
      <c r="I155" s="295" t="s">
        <v>527</v>
      </c>
      <c r="J155" s="295">
        <v>50</v>
      </c>
      <c r="K155" s="291"/>
    </row>
    <row r="156" ht="15" customHeight="1">
      <c r="B156" s="270"/>
      <c r="C156" s="295" t="s">
        <v>550</v>
      </c>
      <c r="D156" s="248"/>
      <c r="E156" s="248"/>
      <c r="F156" s="296" t="s">
        <v>531</v>
      </c>
      <c r="G156" s="248"/>
      <c r="H156" s="295" t="s">
        <v>564</v>
      </c>
      <c r="I156" s="295" t="s">
        <v>527</v>
      </c>
      <c r="J156" s="295">
        <v>50</v>
      </c>
      <c r="K156" s="291"/>
    </row>
    <row r="157" ht="15" customHeight="1">
      <c r="B157" s="270"/>
      <c r="C157" s="295" t="s">
        <v>100</v>
      </c>
      <c r="D157" s="248"/>
      <c r="E157" s="248"/>
      <c r="F157" s="296" t="s">
        <v>525</v>
      </c>
      <c r="G157" s="248"/>
      <c r="H157" s="295" t="s">
        <v>586</v>
      </c>
      <c r="I157" s="295" t="s">
        <v>527</v>
      </c>
      <c r="J157" s="295" t="s">
        <v>587</v>
      </c>
      <c r="K157" s="291"/>
    </row>
    <row r="158" ht="15" customHeight="1">
      <c r="B158" s="270"/>
      <c r="C158" s="295" t="s">
        <v>588</v>
      </c>
      <c r="D158" s="248"/>
      <c r="E158" s="248"/>
      <c r="F158" s="296" t="s">
        <v>525</v>
      </c>
      <c r="G158" s="248"/>
      <c r="H158" s="295" t="s">
        <v>589</v>
      </c>
      <c r="I158" s="295" t="s">
        <v>559</v>
      </c>
      <c r="J158" s="295"/>
      <c r="K158" s="291"/>
    </row>
    <row r="159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ht="18.75" customHeight="1">
      <c r="B160" s="244"/>
      <c r="C160" s="248"/>
      <c r="D160" s="248"/>
      <c r="E160" s="248"/>
      <c r="F160" s="269"/>
      <c r="G160" s="248"/>
      <c r="H160" s="248"/>
      <c r="I160" s="248"/>
      <c r="J160" s="248"/>
      <c r="K160" s="244"/>
    </row>
    <row r="161" ht="18.75" customHeight="1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</row>
    <row r="162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ht="45" customHeight="1">
      <c r="B163" s="237"/>
      <c r="C163" s="238" t="s">
        <v>590</v>
      </c>
      <c r="D163" s="238"/>
      <c r="E163" s="238"/>
      <c r="F163" s="238"/>
      <c r="G163" s="238"/>
      <c r="H163" s="238"/>
      <c r="I163" s="238"/>
      <c r="J163" s="238"/>
      <c r="K163" s="239"/>
    </row>
    <row r="164" ht="17.25" customHeight="1">
      <c r="B164" s="237"/>
      <c r="C164" s="262" t="s">
        <v>519</v>
      </c>
      <c r="D164" s="262"/>
      <c r="E164" s="262"/>
      <c r="F164" s="262" t="s">
        <v>520</v>
      </c>
      <c r="G164" s="299"/>
      <c r="H164" s="300" t="s">
        <v>108</v>
      </c>
      <c r="I164" s="300" t="s">
        <v>56</v>
      </c>
      <c r="J164" s="262" t="s">
        <v>521</v>
      </c>
      <c r="K164" s="239"/>
    </row>
    <row r="165" ht="17.25" customHeight="1">
      <c r="B165" s="240"/>
      <c r="C165" s="264" t="s">
        <v>522</v>
      </c>
      <c r="D165" s="264"/>
      <c r="E165" s="264"/>
      <c r="F165" s="265" t="s">
        <v>523</v>
      </c>
      <c r="G165" s="301"/>
      <c r="H165" s="302"/>
      <c r="I165" s="302"/>
      <c r="J165" s="264" t="s">
        <v>524</v>
      </c>
      <c r="K165" s="242"/>
    </row>
    <row r="166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ht="15" customHeight="1">
      <c r="B167" s="270"/>
      <c r="C167" s="248" t="s">
        <v>528</v>
      </c>
      <c r="D167" s="248"/>
      <c r="E167" s="248"/>
      <c r="F167" s="269" t="s">
        <v>525</v>
      </c>
      <c r="G167" s="248"/>
      <c r="H167" s="248" t="s">
        <v>564</v>
      </c>
      <c r="I167" s="248" t="s">
        <v>527</v>
      </c>
      <c r="J167" s="248">
        <v>120</v>
      </c>
      <c r="K167" s="291"/>
    </row>
    <row r="168" ht="15" customHeight="1">
      <c r="B168" s="270"/>
      <c r="C168" s="248" t="s">
        <v>573</v>
      </c>
      <c r="D168" s="248"/>
      <c r="E168" s="248"/>
      <c r="F168" s="269" t="s">
        <v>525</v>
      </c>
      <c r="G168" s="248"/>
      <c r="H168" s="248" t="s">
        <v>574</v>
      </c>
      <c r="I168" s="248" t="s">
        <v>527</v>
      </c>
      <c r="J168" s="248" t="s">
        <v>575</v>
      </c>
      <c r="K168" s="291"/>
    </row>
    <row r="169" ht="15" customHeight="1">
      <c r="B169" s="270"/>
      <c r="C169" s="248" t="s">
        <v>474</v>
      </c>
      <c r="D169" s="248"/>
      <c r="E169" s="248"/>
      <c r="F169" s="269" t="s">
        <v>525</v>
      </c>
      <c r="G169" s="248"/>
      <c r="H169" s="248" t="s">
        <v>591</v>
      </c>
      <c r="I169" s="248" t="s">
        <v>527</v>
      </c>
      <c r="J169" s="248" t="s">
        <v>575</v>
      </c>
      <c r="K169" s="291"/>
    </row>
    <row r="170" ht="15" customHeight="1">
      <c r="B170" s="270"/>
      <c r="C170" s="248" t="s">
        <v>530</v>
      </c>
      <c r="D170" s="248"/>
      <c r="E170" s="248"/>
      <c r="F170" s="269" t="s">
        <v>531</v>
      </c>
      <c r="G170" s="248"/>
      <c r="H170" s="248" t="s">
        <v>591</v>
      </c>
      <c r="I170" s="248" t="s">
        <v>527</v>
      </c>
      <c r="J170" s="248">
        <v>50</v>
      </c>
      <c r="K170" s="291"/>
    </row>
    <row r="171" ht="15" customHeight="1">
      <c r="B171" s="270"/>
      <c r="C171" s="248" t="s">
        <v>533</v>
      </c>
      <c r="D171" s="248"/>
      <c r="E171" s="248"/>
      <c r="F171" s="269" t="s">
        <v>525</v>
      </c>
      <c r="G171" s="248"/>
      <c r="H171" s="248" t="s">
        <v>591</v>
      </c>
      <c r="I171" s="248" t="s">
        <v>535</v>
      </c>
      <c r="J171" s="248"/>
      <c r="K171" s="291"/>
    </row>
    <row r="172" ht="15" customHeight="1">
      <c r="B172" s="270"/>
      <c r="C172" s="248" t="s">
        <v>544</v>
      </c>
      <c r="D172" s="248"/>
      <c r="E172" s="248"/>
      <c r="F172" s="269" t="s">
        <v>531</v>
      </c>
      <c r="G172" s="248"/>
      <c r="H172" s="248" t="s">
        <v>591</v>
      </c>
      <c r="I172" s="248" t="s">
        <v>527</v>
      </c>
      <c r="J172" s="248">
        <v>50</v>
      </c>
      <c r="K172" s="291"/>
    </row>
    <row r="173" ht="15" customHeight="1">
      <c r="B173" s="270"/>
      <c r="C173" s="248" t="s">
        <v>552</v>
      </c>
      <c r="D173" s="248"/>
      <c r="E173" s="248"/>
      <c r="F173" s="269" t="s">
        <v>531</v>
      </c>
      <c r="G173" s="248"/>
      <c r="H173" s="248" t="s">
        <v>591</v>
      </c>
      <c r="I173" s="248" t="s">
        <v>527</v>
      </c>
      <c r="J173" s="248">
        <v>50</v>
      </c>
      <c r="K173" s="291"/>
    </row>
    <row r="174" ht="15" customHeight="1">
      <c r="B174" s="270"/>
      <c r="C174" s="248" t="s">
        <v>550</v>
      </c>
      <c r="D174" s="248"/>
      <c r="E174" s="248"/>
      <c r="F174" s="269" t="s">
        <v>531</v>
      </c>
      <c r="G174" s="248"/>
      <c r="H174" s="248" t="s">
        <v>591</v>
      </c>
      <c r="I174" s="248" t="s">
        <v>527</v>
      </c>
      <c r="J174" s="248">
        <v>50</v>
      </c>
      <c r="K174" s="291"/>
    </row>
    <row r="175" ht="15" customHeight="1">
      <c r="B175" s="270"/>
      <c r="C175" s="248" t="s">
        <v>107</v>
      </c>
      <c r="D175" s="248"/>
      <c r="E175" s="248"/>
      <c r="F175" s="269" t="s">
        <v>525</v>
      </c>
      <c r="G175" s="248"/>
      <c r="H175" s="248" t="s">
        <v>592</v>
      </c>
      <c r="I175" s="248" t="s">
        <v>593</v>
      </c>
      <c r="J175" s="248"/>
      <c r="K175" s="291"/>
    </row>
    <row r="176" ht="15" customHeight="1">
      <c r="B176" s="270"/>
      <c r="C176" s="248" t="s">
        <v>56</v>
      </c>
      <c r="D176" s="248"/>
      <c r="E176" s="248"/>
      <c r="F176" s="269" t="s">
        <v>525</v>
      </c>
      <c r="G176" s="248"/>
      <c r="H176" s="248" t="s">
        <v>594</v>
      </c>
      <c r="I176" s="248" t="s">
        <v>595</v>
      </c>
      <c r="J176" s="248">
        <v>1</v>
      </c>
      <c r="K176" s="291"/>
    </row>
    <row r="177" ht="15" customHeight="1">
      <c r="B177" s="270"/>
      <c r="C177" s="248" t="s">
        <v>52</v>
      </c>
      <c r="D177" s="248"/>
      <c r="E177" s="248"/>
      <c r="F177" s="269" t="s">
        <v>525</v>
      </c>
      <c r="G177" s="248"/>
      <c r="H177" s="248" t="s">
        <v>596</v>
      </c>
      <c r="I177" s="248" t="s">
        <v>527</v>
      </c>
      <c r="J177" s="248">
        <v>20</v>
      </c>
      <c r="K177" s="291"/>
    </row>
    <row r="178" ht="15" customHeight="1">
      <c r="B178" s="270"/>
      <c r="C178" s="248" t="s">
        <v>108</v>
      </c>
      <c r="D178" s="248"/>
      <c r="E178" s="248"/>
      <c r="F178" s="269" t="s">
        <v>525</v>
      </c>
      <c r="G178" s="248"/>
      <c r="H178" s="248" t="s">
        <v>597</v>
      </c>
      <c r="I178" s="248" t="s">
        <v>527</v>
      </c>
      <c r="J178" s="248">
        <v>255</v>
      </c>
      <c r="K178" s="291"/>
    </row>
    <row r="179" ht="15" customHeight="1">
      <c r="B179" s="270"/>
      <c r="C179" s="248" t="s">
        <v>109</v>
      </c>
      <c r="D179" s="248"/>
      <c r="E179" s="248"/>
      <c r="F179" s="269" t="s">
        <v>525</v>
      </c>
      <c r="G179" s="248"/>
      <c r="H179" s="248" t="s">
        <v>490</v>
      </c>
      <c r="I179" s="248" t="s">
        <v>527</v>
      </c>
      <c r="J179" s="248">
        <v>10</v>
      </c>
      <c r="K179" s="291"/>
    </row>
    <row r="180" ht="15" customHeight="1">
      <c r="B180" s="270"/>
      <c r="C180" s="248" t="s">
        <v>110</v>
      </c>
      <c r="D180" s="248"/>
      <c r="E180" s="248"/>
      <c r="F180" s="269" t="s">
        <v>525</v>
      </c>
      <c r="G180" s="248"/>
      <c r="H180" s="248" t="s">
        <v>598</v>
      </c>
      <c r="I180" s="248" t="s">
        <v>559</v>
      </c>
      <c r="J180" s="248"/>
      <c r="K180" s="291"/>
    </row>
    <row r="181" ht="15" customHeight="1">
      <c r="B181" s="270"/>
      <c r="C181" s="248" t="s">
        <v>599</v>
      </c>
      <c r="D181" s="248"/>
      <c r="E181" s="248"/>
      <c r="F181" s="269" t="s">
        <v>525</v>
      </c>
      <c r="G181" s="248"/>
      <c r="H181" s="248" t="s">
        <v>600</v>
      </c>
      <c r="I181" s="248" t="s">
        <v>559</v>
      </c>
      <c r="J181" s="248"/>
      <c r="K181" s="291"/>
    </row>
    <row r="182" ht="15" customHeight="1">
      <c r="B182" s="270"/>
      <c r="C182" s="248" t="s">
        <v>588</v>
      </c>
      <c r="D182" s="248"/>
      <c r="E182" s="248"/>
      <c r="F182" s="269" t="s">
        <v>525</v>
      </c>
      <c r="G182" s="248"/>
      <c r="H182" s="248" t="s">
        <v>601</v>
      </c>
      <c r="I182" s="248" t="s">
        <v>559</v>
      </c>
      <c r="J182" s="248"/>
      <c r="K182" s="291"/>
    </row>
    <row r="183" ht="15" customHeight="1">
      <c r="B183" s="270"/>
      <c r="C183" s="248" t="s">
        <v>112</v>
      </c>
      <c r="D183" s="248"/>
      <c r="E183" s="248"/>
      <c r="F183" s="269" t="s">
        <v>531</v>
      </c>
      <c r="G183" s="248"/>
      <c r="H183" s="248" t="s">
        <v>602</v>
      </c>
      <c r="I183" s="248" t="s">
        <v>527</v>
      </c>
      <c r="J183" s="248">
        <v>50</v>
      </c>
      <c r="K183" s="291"/>
    </row>
    <row r="184" ht="15" customHeight="1">
      <c r="B184" s="270"/>
      <c r="C184" s="248" t="s">
        <v>603</v>
      </c>
      <c r="D184" s="248"/>
      <c r="E184" s="248"/>
      <c r="F184" s="269" t="s">
        <v>531</v>
      </c>
      <c r="G184" s="248"/>
      <c r="H184" s="248" t="s">
        <v>604</v>
      </c>
      <c r="I184" s="248" t="s">
        <v>605</v>
      </c>
      <c r="J184" s="248"/>
      <c r="K184" s="291"/>
    </row>
    <row r="185" ht="15" customHeight="1">
      <c r="B185" s="270"/>
      <c r="C185" s="248" t="s">
        <v>606</v>
      </c>
      <c r="D185" s="248"/>
      <c r="E185" s="248"/>
      <c r="F185" s="269" t="s">
        <v>531</v>
      </c>
      <c r="G185" s="248"/>
      <c r="H185" s="248" t="s">
        <v>607</v>
      </c>
      <c r="I185" s="248" t="s">
        <v>605</v>
      </c>
      <c r="J185" s="248"/>
      <c r="K185" s="291"/>
    </row>
    <row r="186" ht="15" customHeight="1">
      <c r="B186" s="270"/>
      <c r="C186" s="248" t="s">
        <v>608</v>
      </c>
      <c r="D186" s="248"/>
      <c r="E186" s="248"/>
      <c r="F186" s="269" t="s">
        <v>531</v>
      </c>
      <c r="G186" s="248"/>
      <c r="H186" s="248" t="s">
        <v>609</v>
      </c>
      <c r="I186" s="248" t="s">
        <v>605</v>
      </c>
      <c r="J186" s="248"/>
      <c r="K186" s="291"/>
    </row>
    <row r="187" ht="15" customHeight="1">
      <c r="B187" s="270"/>
      <c r="C187" s="303" t="s">
        <v>610</v>
      </c>
      <c r="D187" s="248"/>
      <c r="E187" s="248"/>
      <c r="F187" s="269" t="s">
        <v>531</v>
      </c>
      <c r="G187" s="248"/>
      <c r="H187" s="248" t="s">
        <v>611</v>
      </c>
      <c r="I187" s="248" t="s">
        <v>612</v>
      </c>
      <c r="J187" s="304" t="s">
        <v>613</v>
      </c>
      <c r="K187" s="291"/>
    </row>
    <row r="188" ht="15" customHeight="1">
      <c r="B188" s="270"/>
      <c r="C188" s="254" t="s">
        <v>41</v>
      </c>
      <c r="D188" s="248"/>
      <c r="E188" s="248"/>
      <c r="F188" s="269" t="s">
        <v>525</v>
      </c>
      <c r="G188" s="248"/>
      <c r="H188" s="244" t="s">
        <v>614</v>
      </c>
      <c r="I188" s="248" t="s">
        <v>615</v>
      </c>
      <c r="J188" s="248"/>
      <c r="K188" s="291"/>
    </row>
    <row r="189" ht="15" customHeight="1">
      <c r="B189" s="270"/>
      <c r="C189" s="254" t="s">
        <v>616</v>
      </c>
      <c r="D189" s="248"/>
      <c r="E189" s="248"/>
      <c r="F189" s="269" t="s">
        <v>525</v>
      </c>
      <c r="G189" s="248"/>
      <c r="H189" s="248" t="s">
        <v>617</v>
      </c>
      <c r="I189" s="248" t="s">
        <v>559</v>
      </c>
      <c r="J189" s="248"/>
      <c r="K189" s="291"/>
    </row>
    <row r="190" ht="15" customHeight="1">
      <c r="B190" s="270"/>
      <c r="C190" s="254" t="s">
        <v>618</v>
      </c>
      <c r="D190" s="248"/>
      <c r="E190" s="248"/>
      <c r="F190" s="269" t="s">
        <v>525</v>
      </c>
      <c r="G190" s="248"/>
      <c r="H190" s="248" t="s">
        <v>619</v>
      </c>
      <c r="I190" s="248" t="s">
        <v>559</v>
      </c>
      <c r="J190" s="248"/>
      <c r="K190" s="291"/>
    </row>
    <row r="191" ht="15" customHeight="1">
      <c r="B191" s="270"/>
      <c r="C191" s="254" t="s">
        <v>620</v>
      </c>
      <c r="D191" s="248"/>
      <c r="E191" s="248"/>
      <c r="F191" s="269" t="s">
        <v>531</v>
      </c>
      <c r="G191" s="248"/>
      <c r="H191" s="248" t="s">
        <v>621</v>
      </c>
      <c r="I191" s="248" t="s">
        <v>559</v>
      </c>
      <c r="J191" s="248"/>
      <c r="K191" s="291"/>
    </row>
    <row r="192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ht="18.75" customHeight="1">
      <c r="B193" s="244"/>
      <c r="C193" s="248"/>
      <c r="D193" s="248"/>
      <c r="E193" s="248"/>
      <c r="F193" s="269"/>
      <c r="G193" s="248"/>
      <c r="H193" s="248"/>
      <c r="I193" s="248"/>
      <c r="J193" s="248"/>
      <c r="K193" s="244"/>
    </row>
    <row r="194" ht="18.75" customHeight="1">
      <c r="B194" s="244"/>
      <c r="C194" s="248"/>
      <c r="D194" s="248"/>
      <c r="E194" s="248"/>
      <c r="F194" s="269"/>
      <c r="G194" s="248"/>
      <c r="H194" s="248"/>
      <c r="I194" s="248"/>
      <c r="J194" s="248"/>
      <c r="K194" s="244"/>
    </row>
    <row r="195" ht="18.75" customHeight="1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</row>
    <row r="196" ht="13.5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ht="21">
      <c r="B197" s="237"/>
      <c r="C197" s="238" t="s">
        <v>622</v>
      </c>
      <c r="D197" s="238"/>
      <c r="E197" s="238"/>
      <c r="F197" s="238"/>
      <c r="G197" s="238"/>
      <c r="H197" s="238"/>
      <c r="I197" s="238"/>
      <c r="J197" s="238"/>
      <c r="K197" s="239"/>
    </row>
    <row r="198" ht="25.5" customHeight="1">
      <c r="B198" s="237"/>
      <c r="C198" s="306" t="s">
        <v>623</v>
      </c>
      <c r="D198" s="306"/>
      <c r="E198" s="306"/>
      <c r="F198" s="306" t="s">
        <v>624</v>
      </c>
      <c r="G198" s="307"/>
      <c r="H198" s="306" t="s">
        <v>625</v>
      </c>
      <c r="I198" s="306"/>
      <c r="J198" s="306"/>
      <c r="K198" s="239"/>
    </row>
    <row r="199" ht="5.25" customHeight="1">
      <c r="B199" s="270"/>
      <c r="C199" s="267"/>
      <c r="D199" s="267"/>
      <c r="E199" s="267"/>
      <c r="F199" s="267"/>
      <c r="G199" s="248"/>
      <c r="H199" s="267"/>
      <c r="I199" s="267"/>
      <c r="J199" s="267"/>
      <c r="K199" s="291"/>
    </row>
    <row r="200" ht="15" customHeight="1">
      <c r="B200" s="270"/>
      <c r="C200" s="248" t="s">
        <v>615</v>
      </c>
      <c r="D200" s="248"/>
      <c r="E200" s="248"/>
      <c r="F200" s="269" t="s">
        <v>42</v>
      </c>
      <c r="G200" s="248"/>
      <c r="H200" s="248" t="s">
        <v>626</v>
      </c>
      <c r="I200" s="248"/>
      <c r="J200" s="248"/>
      <c r="K200" s="291"/>
    </row>
    <row r="201" ht="15" customHeight="1">
      <c r="B201" s="270"/>
      <c r="C201" s="276"/>
      <c r="D201" s="248"/>
      <c r="E201" s="248"/>
      <c r="F201" s="269" t="s">
        <v>43</v>
      </c>
      <c r="G201" s="248"/>
      <c r="H201" s="248" t="s">
        <v>627</v>
      </c>
      <c r="I201" s="248"/>
      <c r="J201" s="248"/>
      <c r="K201" s="291"/>
    </row>
    <row r="202" ht="15" customHeight="1">
      <c r="B202" s="270"/>
      <c r="C202" s="276"/>
      <c r="D202" s="248"/>
      <c r="E202" s="248"/>
      <c r="F202" s="269" t="s">
        <v>46</v>
      </c>
      <c r="G202" s="248"/>
      <c r="H202" s="248" t="s">
        <v>628</v>
      </c>
      <c r="I202" s="248"/>
      <c r="J202" s="248"/>
      <c r="K202" s="291"/>
    </row>
    <row r="203" ht="15" customHeight="1">
      <c r="B203" s="270"/>
      <c r="C203" s="248"/>
      <c r="D203" s="248"/>
      <c r="E203" s="248"/>
      <c r="F203" s="269" t="s">
        <v>44</v>
      </c>
      <c r="G203" s="248"/>
      <c r="H203" s="248" t="s">
        <v>629</v>
      </c>
      <c r="I203" s="248"/>
      <c r="J203" s="248"/>
      <c r="K203" s="291"/>
    </row>
    <row r="204" ht="15" customHeight="1">
      <c r="B204" s="270"/>
      <c r="C204" s="248"/>
      <c r="D204" s="248"/>
      <c r="E204" s="248"/>
      <c r="F204" s="269" t="s">
        <v>45</v>
      </c>
      <c r="G204" s="248"/>
      <c r="H204" s="248" t="s">
        <v>630</v>
      </c>
      <c r="I204" s="248"/>
      <c r="J204" s="248"/>
      <c r="K204" s="291"/>
    </row>
    <row r="205" ht="15" customHeight="1">
      <c r="B205" s="270"/>
      <c r="C205" s="248"/>
      <c r="D205" s="248"/>
      <c r="E205" s="248"/>
      <c r="F205" s="269"/>
      <c r="G205" s="248"/>
      <c r="H205" s="248"/>
      <c r="I205" s="248"/>
      <c r="J205" s="248"/>
      <c r="K205" s="291"/>
    </row>
    <row r="206" ht="15" customHeight="1">
      <c r="B206" s="270"/>
      <c r="C206" s="248" t="s">
        <v>571</v>
      </c>
      <c r="D206" s="248"/>
      <c r="E206" s="248"/>
      <c r="F206" s="269" t="s">
        <v>78</v>
      </c>
      <c r="G206" s="248"/>
      <c r="H206" s="248" t="s">
        <v>631</v>
      </c>
      <c r="I206" s="248"/>
      <c r="J206" s="248"/>
      <c r="K206" s="291"/>
    </row>
    <row r="207" ht="15" customHeight="1">
      <c r="B207" s="270"/>
      <c r="C207" s="276"/>
      <c r="D207" s="248"/>
      <c r="E207" s="248"/>
      <c r="F207" s="269" t="s">
        <v>468</v>
      </c>
      <c r="G207" s="248"/>
      <c r="H207" s="248" t="s">
        <v>469</v>
      </c>
      <c r="I207" s="248"/>
      <c r="J207" s="248"/>
      <c r="K207" s="291"/>
    </row>
    <row r="208" ht="15" customHeight="1">
      <c r="B208" s="270"/>
      <c r="C208" s="248"/>
      <c r="D208" s="248"/>
      <c r="E208" s="248"/>
      <c r="F208" s="269" t="s">
        <v>466</v>
      </c>
      <c r="G208" s="248"/>
      <c r="H208" s="248" t="s">
        <v>632</v>
      </c>
      <c r="I208" s="248"/>
      <c r="J208" s="248"/>
      <c r="K208" s="291"/>
    </row>
    <row r="209" ht="15" customHeight="1">
      <c r="B209" s="308"/>
      <c r="C209" s="276"/>
      <c r="D209" s="276"/>
      <c r="E209" s="276"/>
      <c r="F209" s="269" t="s">
        <v>470</v>
      </c>
      <c r="G209" s="254"/>
      <c r="H209" s="295" t="s">
        <v>471</v>
      </c>
      <c r="I209" s="295"/>
      <c r="J209" s="295"/>
      <c r="K209" s="309"/>
    </row>
    <row r="210" ht="15" customHeight="1">
      <c r="B210" s="308"/>
      <c r="C210" s="276"/>
      <c r="D210" s="276"/>
      <c r="E210" s="276"/>
      <c r="F210" s="269" t="s">
        <v>472</v>
      </c>
      <c r="G210" s="254"/>
      <c r="H210" s="295" t="s">
        <v>633</v>
      </c>
      <c r="I210" s="295"/>
      <c r="J210" s="295"/>
      <c r="K210" s="309"/>
    </row>
    <row r="211" ht="15" customHeight="1">
      <c r="B211" s="308"/>
      <c r="C211" s="276"/>
      <c r="D211" s="276"/>
      <c r="E211" s="276"/>
      <c r="F211" s="310"/>
      <c r="G211" s="254"/>
      <c r="H211" s="311"/>
      <c r="I211" s="311"/>
      <c r="J211" s="311"/>
      <c r="K211" s="309"/>
    </row>
    <row r="212" ht="15" customHeight="1">
      <c r="B212" s="308"/>
      <c r="C212" s="248" t="s">
        <v>595</v>
      </c>
      <c r="D212" s="276"/>
      <c r="E212" s="276"/>
      <c r="F212" s="269">
        <v>1</v>
      </c>
      <c r="G212" s="254"/>
      <c r="H212" s="295" t="s">
        <v>634</v>
      </c>
      <c r="I212" s="295"/>
      <c r="J212" s="295"/>
      <c r="K212" s="309"/>
    </row>
    <row r="213" ht="15" customHeight="1">
      <c r="B213" s="308"/>
      <c r="C213" s="276"/>
      <c r="D213" s="276"/>
      <c r="E213" s="276"/>
      <c r="F213" s="269">
        <v>2</v>
      </c>
      <c r="G213" s="254"/>
      <c r="H213" s="295" t="s">
        <v>635</v>
      </c>
      <c r="I213" s="295"/>
      <c r="J213" s="295"/>
      <c r="K213" s="309"/>
    </row>
    <row r="214" ht="15" customHeight="1">
      <c r="B214" s="308"/>
      <c r="C214" s="276"/>
      <c r="D214" s="276"/>
      <c r="E214" s="276"/>
      <c r="F214" s="269">
        <v>3</v>
      </c>
      <c r="G214" s="254"/>
      <c r="H214" s="295" t="s">
        <v>636</v>
      </c>
      <c r="I214" s="295"/>
      <c r="J214" s="295"/>
      <c r="K214" s="309"/>
    </row>
    <row r="215" ht="15" customHeight="1">
      <c r="B215" s="308"/>
      <c r="C215" s="276"/>
      <c r="D215" s="276"/>
      <c r="E215" s="276"/>
      <c r="F215" s="269">
        <v>4</v>
      </c>
      <c r="G215" s="254"/>
      <c r="H215" s="295" t="s">
        <v>637</v>
      </c>
      <c r="I215" s="295"/>
      <c r="J215" s="295"/>
      <c r="K215" s="309"/>
    </row>
    <row r="216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2018-08-28T07:23:08Z</dcterms:created>
  <dcterms:modified xsi:type="dcterms:W3CDTF">2018-08-28T07:23:15Z</dcterms:modified>
</cp:coreProperties>
</file>