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65.10\data\Společná data\Akce a ostatní\ZŠ Vyhlídka\2023 Soutěž zhotovitel\PD do soutěže\ROZPOČET\"/>
    </mc:Choice>
  </mc:AlternateContent>
  <bookViews>
    <workbookView xWindow="0" yWindow="0" windowWidth="25200" windowHeight="10785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3" l="1"/>
  <c r="B36" i="3"/>
  <c r="C35" i="3"/>
  <c r="B35" i="3"/>
  <c r="C34" i="3"/>
  <c r="B34" i="3"/>
  <c r="C33" i="3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I53" i="2"/>
  <c r="H53" i="2"/>
  <c r="I52" i="2"/>
  <c r="G52" i="2"/>
  <c r="E52" i="2"/>
  <c r="I51" i="2"/>
  <c r="H51" i="2"/>
  <c r="E51" i="2"/>
  <c r="I50" i="2"/>
  <c r="H50" i="2"/>
  <c r="G50" i="2"/>
  <c r="E50" i="2"/>
  <c r="I49" i="2"/>
  <c r="H49" i="2"/>
  <c r="G49" i="2"/>
  <c r="E49" i="2"/>
  <c r="I48" i="2"/>
  <c r="H48" i="2"/>
  <c r="G48" i="2"/>
  <c r="E48" i="2"/>
  <c r="I46" i="2"/>
  <c r="H46" i="2"/>
  <c r="G46" i="2"/>
  <c r="E46" i="2"/>
  <c r="I43" i="2"/>
  <c r="H43" i="2"/>
  <c r="G43" i="2"/>
  <c r="E43" i="2"/>
  <c r="I42" i="2"/>
  <c r="H42" i="2"/>
  <c r="G42" i="2"/>
  <c r="E42" i="2"/>
  <c r="I40" i="2"/>
  <c r="H40" i="2"/>
  <c r="G40" i="2"/>
  <c r="E40" i="2"/>
  <c r="I38" i="2"/>
  <c r="H38" i="2"/>
  <c r="G38" i="2"/>
  <c r="E38" i="2"/>
  <c r="I35" i="2"/>
  <c r="G35" i="2"/>
  <c r="E35" i="2"/>
  <c r="I34" i="2"/>
  <c r="H34" i="2"/>
  <c r="G34" i="2"/>
  <c r="E34" i="2"/>
  <c r="I33" i="2"/>
  <c r="H33" i="2"/>
  <c r="G33" i="2"/>
  <c r="E33" i="2"/>
  <c r="I31" i="2"/>
  <c r="H31" i="2"/>
  <c r="G31" i="2"/>
  <c r="E31" i="2"/>
  <c r="I29" i="2"/>
  <c r="H29" i="2"/>
  <c r="G29" i="2"/>
  <c r="E29" i="2"/>
  <c r="I28" i="2"/>
  <c r="H28" i="2"/>
  <c r="G28" i="2"/>
  <c r="E28" i="2"/>
  <c r="I27" i="2"/>
  <c r="H27" i="2"/>
  <c r="G27" i="2"/>
  <c r="E27" i="2"/>
  <c r="I26" i="2"/>
  <c r="H26" i="2"/>
  <c r="G26" i="2"/>
  <c r="E26" i="2"/>
  <c r="I25" i="2"/>
  <c r="H25" i="2"/>
  <c r="I23" i="2"/>
  <c r="G23" i="2"/>
  <c r="E23" i="2"/>
  <c r="I22" i="2"/>
  <c r="H22" i="2"/>
  <c r="G22" i="2"/>
  <c r="E22" i="2"/>
  <c r="I21" i="2"/>
  <c r="H21" i="2"/>
  <c r="G21" i="2"/>
  <c r="E21" i="2"/>
  <c r="I20" i="2"/>
  <c r="H20" i="2"/>
  <c r="G20" i="2"/>
  <c r="E20" i="2"/>
  <c r="I18" i="2"/>
  <c r="H18" i="2"/>
  <c r="I16" i="2"/>
  <c r="G16" i="2"/>
  <c r="E16" i="2"/>
  <c r="I15" i="2"/>
  <c r="H15" i="2"/>
  <c r="G15" i="2"/>
  <c r="E15" i="2"/>
  <c r="I14" i="2"/>
  <c r="H14" i="2"/>
  <c r="G14" i="2"/>
  <c r="E14" i="2"/>
  <c r="I13" i="2"/>
  <c r="H13" i="2"/>
  <c r="G13" i="2"/>
  <c r="E13" i="2"/>
  <c r="I12" i="2"/>
  <c r="H12" i="2"/>
  <c r="G12" i="2"/>
  <c r="E12" i="2"/>
  <c r="I10" i="2"/>
  <c r="H10" i="2"/>
  <c r="G10" i="2"/>
  <c r="E10" i="2"/>
  <c r="I8" i="2"/>
  <c r="H8" i="2"/>
  <c r="I6" i="2"/>
  <c r="G6" i="2"/>
  <c r="E6" i="2"/>
  <c r="I5" i="2"/>
  <c r="H5" i="2"/>
  <c r="G5" i="2"/>
  <c r="E5" i="2"/>
  <c r="I4" i="2"/>
  <c r="H4" i="2"/>
  <c r="G4" i="2"/>
  <c r="E4" i="2"/>
  <c r="I3" i="2"/>
  <c r="H3" i="2"/>
  <c r="G3" i="2"/>
  <c r="E3" i="2"/>
</calcChain>
</file>

<file path=xl/sharedStrings.xml><?xml version="1.0" encoding="utf-8"?>
<sst xmlns="http://schemas.openxmlformats.org/spreadsheetml/2006/main" count="219" uniqueCount="131">
  <si>
    <t>Název</t>
  </si>
  <si>
    <t>Hodnota</t>
  </si>
  <si>
    <t>Nadpis rekapitulace</t>
  </si>
  <si>
    <t>Seznam prací a dodávek elektrotechnických zařízení</t>
  </si>
  <si>
    <t>Akce</t>
  </si>
  <si>
    <t xml:space="preserve">Větrání učeben na ZŠ Vyhlídka ve Valašském Meziříčí
</t>
  </si>
  <si>
    <t>Projekt</t>
  </si>
  <si>
    <t>F - Dokumentace objektů
F1 - Elektro část</t>
  </si>
  <si>
    <t>Investor</t>
  </si>
  <si>
    <t>Město Valašské Meziříčí, Náměstí 7/5, 757 01 Valašské Meziříčí 1</t>
  </si>
  <si>
    <t>Z. č.</t>
  </si>
  <si>
    <t>DSP+DPS</t>
  </si>
  <si>
    <t>A. č.</t>
  </si>
  <si>
    <t>DPS-18020</t>
  </si>
  <si>
    <t>Smlouva</t>
  </si>
  <si>
    <t/>
  </si>
  <si>
    <t>Vypracoval</t>
  </si>
  <si>
    <t>Václav Fuksa</t>
  </si>
  <si>
    <t>Kontroloval</t>
  </si>
  <si>
    <t>Ing. Petr Klier</t>
  </si>
  <si>
    <t>Datum</t>
  </si>
  <si>
    <t>18.01.2023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</si>
  <si>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</si>
  <si>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</si>
  <si>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</si>
  <si>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</si>
  <si>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</si>
  <si>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</si>
  <si>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</si>
  <si>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</si>
  <si>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</si>
  <si>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</si>
  <si>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</si>
  <si>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</si>
  <si>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</si>
  <si>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</si>
  <si>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</si>
  <si>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</si>
  <si>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</si>
  <si>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</si>
  <si>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</si>
  <si>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</si>
  <si>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</si>
  <si>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</si>
  <si>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</si>
  <si>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</si>
  <si>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</si>
  <si>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</si>
  <si>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</si>
  <si>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</si>
  <si>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</si>
  <si>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</si>
  <si>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</si>
  <si>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</si>
  <si>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</si>
  <si>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</si>
  <si>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</si>
  <si>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</si>
  <si>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</si>
  <si>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</si>
  <si>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</si>
  <si>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Rozvaděč R</t>
  </si>
  <si>
    <t>ks</t>
  </si>
  <si>
    <t>Rozvaděč RJ6-30</t>
  </si>
  <si>
    <t>Rozvaděč RSM 3</t>
  </si>
  <si>
    <t>Dodávky - celkem</t>
  </si>
  <si>
    <t>Úprava stávajícího rozvaděče dle výkresu, prověření skutečného stavu. Cena musí obsahovat kompletní úpravu zahrnující dozbrojení potřebných přístrojů, úpravu zapojení, úpravu zákrytů rozvaděče atd</t>
  </si>
  <si>
    <t>ŘADOVÉ SVORNICE RSA 2,5 A</t>
  </si>
  <si>
    <t>RSA 2,5A Řadová svornice</t>
  </si>
  <si>
    <t>UCPÁVKOVÁ VÝVODKA Z Al SLITINY</t>
  </si>
  <si>
    <t>P13.5</t>
  </si>
  <si>
    <t>PFL7-16/1N/C/003 Chránič s nadproud.ochr,Ir=250A,AC,1+N pól,char.C, Idn=0.03A, In=16A</t>
  </si>
  <si>
    <t>PFL6-16/1N/C/003 Chránič s nadproud.ochr,Ir=250A,AC,1+N,6kA,char.C, Idn=0.03A, In=16A</t>
  </si>
  <si>
    <t>Podružné práce a materiál</t>
  </si>
  <si>
    <t>kpl</t>
  </si>
  <si>
    <t>Rozvaděč R - celkem</t>
  </si>
  <si>
    <t>PFL6-10/1N/C/003 Chránič s nadproud.ochr,Ir=250A,AC,1+N,6kA,char.C, Idn=0.03A, In=10A</t>
  </si>
  <si>
    <t>Rozvaděč RJ6-30 - celkem</t>
  </si>
  <si>
    <t>PL7-B40/3 Jistič PL7, char B, 3-pólový, Icn=10kA, In=40A</t>
  </si>
  <si>
    <t>EME3P80M/D Měřič spotřeby,3-fáz,přímý,80A, obj. č. 167414</t>
  </si>
  <si>
    <t>PF7-63/4/003-G Chránič Ir=3kA, typ G, 4-pól, Idn=0.03A, In=63A</t>
  </si>
  <si>
    <t>PL7-C16/1N Jistič PL7, char C, 1+N-pólový, Icn=10kA, In=16A</t>
  </si>
  <si>
    <t>ŘADOVÉ SVORNICE RSA 16</t>
  </si>
  <si>
    <t>RSA 16 Řadová svornice</t>
  </si>
  <si>
    <t>Rozvaděč RSM 3 - celkem</t>
  </si>
  <si>
    <t>Elektromontáže</t>
  </si>
  <si>
    <t>ZÁSUVKA NN, VARIANT+ IP 44 (PLAST)</t>
  </si>
  <si>
    <t>5518N-C02540 M VÝBĚH - Zásuvka jednonásobná IP54, s ochranným kolíkem, s víčkem, pro průběžnou montáž; řazení 2P+PE; d. Variant+; b. modrá (na hořl. podklady B až E)</t>
  </si>
  <si>
    <t>KRABICE</t>
  </si>
  <si>
    <t>Krabice instalační univerzální, povrchová montáž s wago svorkami, IP54</t>
  </si>
  <si>
    <t>Systém podparapetních kanálů</t>
  </si>
  <si>
    <t>WDK25040  Kanál vkládací plastový 25x40, bílý, délka 2m</t>
  </si>
  <si>
    <t>m</t>
  </si>
  <si>
    <t>WDK40060  Kanál vkládací plastový 40x60, bílý, délka 2m</t>
  </si>
  <si>
    <t>KABELOVÝ ŽLAB DRÁTĚNÝ</t>
  </si>
  <si>
    <t>DÉLKA   2,5 M</t>
  </si>
  <si>
    <t>50/50 drátěný žlab, vč. upevňovacího a spojovacího materiálu, profilované kusy, komplet</t>
  </si>
  <si>
    <t>KABEL SILOVÝ,IZOLACE PVC</t>
  </si>
  <si>
    <t>CYKY-J 3x1.5 , pevně</t>
  </si>
  <si>
    <t>CYKY-J 3x2.5 , pevně</t>
  </si>
  <si>
    <t>Vodič H07V-U  průřez 6 mm, zž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</si>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</sst>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蘀秴㏀~☸u_x0008_"/>
      <charset val="238"/>
    </font>
    <font>
      <b/>
      <sz val="11"/>
      <color rgb="FF000000"/>
      <name val="敓潧⁥䥕蘀秴㏀~☸u_x0008_"/>
      <charset val="238"/>
    </font>
    <font>
      <b/>
      <sz val="10"/>
      <color rgb="FF000000"/>
      <name val="敓潧⁥䥕蘀秴㏀~☸u_x0008_"/>
      <charset val="238"/>
    </font>
    <font>
      <b/>
      <sz val="9"/>
      <color rgb="FF000000"/>
      <name val="敓潧⁥䥕蘀秴㏀~☸u_x0008_"/>
      <charset val="238"/>
    </font>
    <font>
      <i/>
      <sz val="10"/>
      <color rgb="FF000000"/>
      <name val="敓潧⁥䥕蘀秴㏀~☸u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G17" sqref="G17"/>
    </sheetView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19</v>
      </c>
      <c r="C10" s="3"/>
    </row>
    <row r="11" spans="1:3">
      <c r="A11" s="2" t="s">
        <v>20</v>
      </c>
      <c r="B11" s="6" t="s">
        <v>21</v>
      </c>
      <c r="C11" s="3"/>
    </row>
    <row r="12" spans="1:3">
      <c r="A12" s="2" t="s">
        <v>22</v>
      </c>
      <c r="B12" s="6" t="s">
        <v>15</v>
      </c>
      <c r="C12" s="3"/>
    </row>
    <row r="13" spans="1:3">
      <c r="A13" s="2" t="s">
        <v>23</v>
      </c>
      <c r="B13" s="6" t="s">
        <v>15</v>
      </c>
      <c r="C13" s="3"/>
    </row>
    <row r="14" spans="1:3">
      <c r="A14" s="2" t="s">
        <v>24</v>
      </c>
      <c r="B14" s="6" t="s">
        <v>25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26</v>
      </c>
      <c r="B16" s="8" t="s">
        <v>27</v>
      </c>
      <c r="C16" s="3"/>
    </row>
    <row r="17" spans="1:3">
      <c r="A17" s="2" t="s">
        <v>28</v>
      </c>
      <c r="B17" s="8" t="s">
        <v>29</v>
      </c>
      <c r="C17" s="3"/>
    </row>
    <row r="18" spans="1:3">
      <c r="A18" s="2" t="s">
        <v>30</v>
      </c>
      <c r="B18" s="8" t="s">
        <v>31</v>
      </c>
      <c r="C18" s="3"/>
    </row>
    <row r="19" spans="1:3">
      <c r="A19" s="2" t="s">
        <v>32</v>
      </c>
      <c r="B19" s="8" t="s">
        <v>33</v>
      </c>
      <c r="C19" s="3"/>
    </row>
    <row r="20" spans="1:3">
      <c r="A20" s="2" t="s">
        <v>34</v>
      </c>
      <c r="B20" s="8" t="s">
        <v>33</v>
      </c>
      <c r="C20" s="3"/>
    </row>
    <row r="21" spans="1:3">
      <c r="A21" s="2" t="s">
        <v>35</v>
      </c>
      <c r="B21" s="8" t="s">
        <v>33</v>
      </c>
      <c r="C21" s="3"/>
    </row>
    <row r="22" spans="1:3">
      <c r="A22" s="2" t="s">
        <v>36</v>
      </c>
      <c r="B22" s="8" t="s">
        <v>33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33</v>
      </c>
      <c r="C24" s="3"/>
    </row>
    <row r="25" spans="1:3">
      <c r="A25" s="2" t="s">
        <v>40</v>
      </c>
      <c r="B25" s="8" t="s">
        <v>33</v>
      </c>
      <c r="C25" s="3"/>
    </row>
    <row r="26" spans="1:3">
      <c r="A26" s="2" t="s">
        <v>41</v>
      </c>
      <c r="B26" s="8" t="s">
        <v>42</v>
      </c>
      <c r="C26" s="3"/>
    </row>
    <row r="27" spans="1:3">
      <c r="A27" s="2" t="s">
        <v>43</v>
      </c>
      <c r="B27" s="8" t="s">
        <v>33</v>
      </c>
      <c r="C27" s="3"/>
    </row>
    <row r="28" spans="1:3">
      <c r="A28" s="2" t="s">
        <v>44</v>
      </c>
      <c r="B28" s="8" t="s">
        <v>33</v>
      </c>
      <c r="C28" s="3"/>
    </row>
    <row r="29" spans="1:3">
      <c r="A29" s="2" t="s">
        <v>45</v>
      </c>
      <c r="B29" s="8" t="s">
        <v>33</v>
      </c>
      <c r="C29" s="3"/>
    </row>
    <row r="30" spans="1:3">
      <c r="A30" s="2" t="s">
        <v>46</v>
      </c>
      <c r="B30" s="8" t="s">
        <v>33</v>
      </c>
      <c r="C30" s="3"/>
    </row>
    <row r="31" spans="1:3" ht="24.75">
      <c r="A31" s="9" t="s">
        <v>47</v>
      </c>
      <c r="B31" s="8" t="s">
        <v>48</v>
      </c>
      <c r="C31" s="3"/>
    </row>
    <row r="32" spans="1:3">
      <c r="A32" s="2" t="s">
        <v>49</v>
      </c>
      <c r="B32" s="8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K12" sqref="K12"/>
    </sheetView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103</v>
      </c>
      <c r="C1" s="12" t="s">
        <v>104</v>
      </c>
      <c r="D1" s="3"/>
    </row>
    <row r="2" spans="1:4">
      <c r="A2" s="6" t="s">
        <v>105</v>
      </c>
      <c r="B2" s="17"/>
      <c r="C2" s="17"/>
      <c r="D2" s="3"/>
    </row>
    <row r="3" spans="1:4">
      <c r="A3" s="7" t="s">
        <v>106</v>
      </c>
      <c r="B3" s="14">
        <f>(Rozpočet!E6)</f>
        <v>0</v>
      </c>
      <c r="C3" s="14"/>
      <c r="D3" s="3"/>
    </row>
    <row r="4" spans="1:4">
      <c r="A4" s="7" t="s">
        <v>107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108</v>
      </c>
      <c r="B5" s="14"/>
      <c r="C5" s="14">
        <f>(Rozpočet!E52) + 0</f>
        <v>0</v>
      </c>
      <c r="D5" s="3"/>
    </row>
    <row r="6" spans="1:4">
      <c r="A6" s="7" t="s">
        <v>109</v>
      </c>
      <c r="B6" s="14"/>
      <c r="C6" s="14">
        <f>(Rozpočet!G6) + (Rozpočet!G52) + 0</f>
        <v>0</v>
      </c>
      <c r="D6" s="3"/>
    </row>
    <row r="7" spans="1:4">
      <c r="A7" s="8" t="s">
        <v>110</v>
      </c>
      <c r="B7" s="18">
        <f>B3 + B4</f>
        <v>0</v>
      </c>
      <c r="C7" s="18">
        <f>C3 + C4 + C5 + C6</f>
        <v>0</v>
      </c>
      <c r="D7" s="3"/>
    </row>
    <row r="8" spans="1:4">
      <c r="A8" s="7" t="s">
        <v>111</v>
      </c>
      <c r="B8" s="14"/>
      <c r="C8" s="14">
        <f>(C5 + C6) * Parametry!B18 / 100</f>
        <v>0</v>
      </c>
      <c r="D8" s="3"/>
    </row>
    <row r="9" spans="1:4">
      <c r="A9" s="7" t="s">
        <v>112</v>
      </c>
      <c r="B9" s="14"/>
      <c r="C9" s="14">
        <f>0 + 0</f>
        <v>0</v>
      </c>
      <c r="D9" s="3"/>
    </row>
    <row r="10" spans="1:4">
      <c r="A10" s="7" t="s">
        <v>113</v>
      </c>
      <c r="B10" s="14"/>
      <c r="C10" s="14">
        <f>0 + 0</f>
        <v>0</v>
      </c>
      <c r="D10" s="3"/>
    </row>
    <row r="11" spans="1:4">
      <c r="A11" s="7" t="s">
        <v>114</v>
      </c>
      <c r="B11" s="14"/>
      <c r="C11" s="14">
        <f>(C9 + C10) * Parametry!B19 / 100</f>
        <v>0</v>
      </c>
      <c r="D11" s="3"/>
    </row>
    <row r="12" spans="1:4">
      <c r="A12" s="8" t="s">
        <v>115</v>
      </c>
      <c r="B12" s="18">
        <f>B7</f>
        <v>0</v>
      </c>
      <c r="C12" s="18">
        <f>C7 + C8 + C9 + C10 + C11</f>
        <v>0</v>
      </c>
      <c r="D12" s="3"/>
    </row>
    <row r="13" spans="1:4">
      <c r="A13" s="7" t="s">
        <v>116</v>
      </c>
      <c r="B13" s="14"/>
      <c r="C13" s="14">
        <f>(B12 + C12) * Parametry!B20 / 100</f>
        <v>0</v>
      </c>
      <c r="D13" s="3"/>
    </row>
    <row r="14" spans="1:4">
      <c r="A14" s="7" t="s">
        <v>117</v>
      </c>
      <c r="B14" s="14"/>
      <c r="C14" s="14">
        <f>(B12 + C12) * Parametry!B21 / 100</f>
        <v>0</v>
      </c>
      <c r="D14" s="3"/>
    </row>
    <row r="15" spans="1:4">
      <c r="A15" s="7" t="s">
        <v>118</v>
      </c>
      <c r="B15" s="14"/>
      <c r="C15" s="14">
        <f>(B7 + C7) * Parametry!B22 / 100</f>
        <v>0</v>
      </c>
      <c r="D15" s="3"/>
    </row>
    <row r="16" spans="1:4">
      <c r="A16" s="6" t="s">
        <v>119</v>
      </c>
      <c r="B16" s="17"/>
      <c r="C16" s="17">
        <f>B12 + C12 + C13 + C14 + C15</f>
        <v>0</v>
      </c>
      <c r="D16" s="3"/>
    </row>
    <row r="17" spans="1:4">
      <c r="A17" s="7" t="s">
        <v>15</v>
      </c>
      <c r="B17" s="14"/>
      <c r="C17" s="14"/>
      <c r="D17" s="3"/>
    </row>
    <row r="18" spans="1:4">
      <c r="A18" s="6" t="s">
        <v>120</v>
      </c>
      <c r="B18" s="17"/>
      <c r="C18" s="17"/>
      <c r="D18" s="3"/>
    </row>
    <row r="19" spans="1:4">
      <c r="A19" s="7" t="s">
        <v>121</v>
      </c>
      <c r="B19" s="14"/>
      <c r="C19" s="14">
        <f>C12 * Parametry!B23 / 100</f>
        <v>0</v>
      </c>
      <c r="D19" s="3"/>
    </row>
    <row r="20" spans="1:4">
      <c r="A20" s="7" t="s">
        <v>122</v>
      </c>
      <c r="B20" s="14"/>
      <c r="C20" s="14">
        <f>C12 * Parametry!B24 / 100</f>
        <v>0</v>
      </c>
      <c r="D20" s="3"/>
    </row>
    <row r="21" spans="1:4">
      <c r="A21" s="6" t="s">
        <v>123</v>
      </c>
      <c r="B21" s="17"/>
      <c r="C21" s="17">
        <f>C19 + C20</f>
        <v>0</v>
      </c>
      <c r="D21" s="3"/>
    </row>
    <row r="22" spans="1:4">
      <c r="A22" s="7" t="s">
        <v>124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15</v>
      </c>
      <c r="B23" s="14"/>
      <c r="C23" s="14"/>
      <c r="D23" s="3"/>
    </row>
    <row r="24" spans="1:4">
      <c r="A24" s="4" t="s">
        <v>125</v>
      </c>
      <c r="B24" s="13"/>
      <c r="C24" s="13">
        <f>C16 + C21 + C22</f>
        <v>0</v>
      </c>
      <c r="D24" s="3"/>
    </row>
    <row r="25" spans="1:4">
      <c r="A25" s="7" t="s">
        <v>126</v>
      </c>
      <c r="B25" s="14">
        <f>(SUM(Rozpočet!E3:E5)+SUM(Rozpočet!E37:E39,Rozpočet!E41:E49,Rozpočet!E51)) + (SUM(Rozpočet!G3:G5)+SUM(Rozpočet!G37:G39,Rozpočet!G41:G49))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127</v>
      </c>
      <c r="B26" s="14">
        <f>(SUM(Rozpočet!E37,Rozpočet!E39,Rozpočet!E41,Rozpočet!E44:E45,Rozpočet!E47)) + (SUM(Rozpočet!G37,Rozpočet!G39,Rozpočet!G41,Rozpočet!G44:G45,Rozpočet!G47))</f>
        <v>0</v>
      </c>
      <c r="C26" s="14">
        <f>B26 * Parametry!B32 / 100</f>
        <v>0</v>
      </c>
      <c r="D26" s="3"/>
    </row>
    <row r="27" spans="1:4">
      <c r="A27" s="4" t="s">
        <v>128</v>
      </c>
      <c r="B27" s="13"/>
      <c r="C27" s="13">
        <f>C24 + C25 + C26</f>
        <v>0</v>
      </c>
      <c r="D27" s="3"/>
    </row>
    <row r="28" spans="1:4">
      <c r="A28" s="7" t="s">
        <v>15</v>
      </c>
      <c r="B28" s="14"/>
      <c r="C28" s="14"/>
      <c r="D28" s="3"/>
    </row>
    <row r="29" spans="1:4">
      <c r="A29" s="7" t="s">
        <v>129</v>
      </c>
      <c r="B29" s="14"/>
      <c r="C29" s="14">
        <f>C24 * Parametry!B29 / 100</f>
        <v>0</v>
      </c>
      <c r="D29" s="3"/>
    </row>
    <row r="30" spans="1:4">
      <c r="A30" s="7" t="s">
        <v>129</v>
      </c>
      <c r="B30" s="14"/>
      <c r="C30" s="14">
        <f>C24 * Parametry!B30 / 100</f>
        <v>0</v>
      </c>
      <c r="D30" s="3"/>
    </row>
    <row r="31" spans="1:4">
      <c r="A31" s="6" t="s">
        <v>130</v>
      </c>
      <c r="B31" s="19" t="s">
        <v>54</v>
      </c>
      <c r="C31" s="19" t="s">
        <v>56</v>
      </c>
      <c r="D31" s="3"/>
    </row>
    <row r="32" spans="1:4">
      <c r="A32" s="7" t="s">
        <v>60</v>
      </c>
      <c r="B32" s="14">
        <f>(Rozpočet!E6)</f>
        <v>0</v>
      </c>
      <c r="C32" s="14">
        <f>(Rozpočet!G6)</f>
        <v>0</v>
      </c>
      <c r="D32" s="3"/>
    </row>
    <row r="33" spans="1:4">
      <c r="A33" s="7" t="s">
        <v>61</v>
      </c>
      <c r="B33" s="14">
        <f>(Rozpočet!E16)</f>
        <v>0</v>
      </c>
      <c r="C33" s="14">
        <f>(Rozpočet!G16)</f>
        <v>0</v>
      </c>
      <c r="D33" s="3"/>
    </row>
    <row r="34" spans="1:4">
      <c r="A34" s="7" t="s">
        <v>63</v>
      </c>
      <c r="B34" s="14">
        <f>(Rozpočet!E23)</f>
        <v>0</v>
      </c>
      <c r="C34" s="14">
        <f>(Rozpočet!G23)</f>
        <v>0</v>
      </c>
      <c r="D34" s="3"/>
    </row>
    <row r="35" spans="1:4">
      <c r="A35" s="7" t="s">
        <v>64</v>
      </c>
      <c r="B35" s="14">
        <f>(Rozpočet!E35)</f>
        <v>0</v>
      </c>
      <c r="C35" s="14">
        <f>(Rozpočet!G35)</f>
        <v>0</v>
      </c>
      <c r="D35" s="3"/>
    </row>
    <row r="36" spans="1:4">
      <c r="A36" s="7" t="s">
        <v>85</v>
      </c>
      <c r="B36" s="14">
        <f>(Rozpočet!E52)</f>
        <v>0</v>
      </c>
      <c r="C36" s="14">
        <f>(Rozpočet!G52)</f>
        <v>0</v>
      </c>
      <c r="D36" s="3"/>
    </row>
    <row r="37" spans="1:4">
      <c r="A37" s="7" t="s">
        <v>15</v>
      </c>
      <c r="B37" s="14"/>
      <c r="C37" s="14"/>
      <c r="D3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/>
  </sheetViews>
  <sheetFormatPr defaultRowHeight="15"/>
  <cols>
    <col min="1" max="1" width="160.5703125" style="1" bestFit="1" customWidth="1"/>
    <col min="2" max="2" width="3.28515625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0" style="10" hidden="1" customWidth="1"/>
  </cols>
  <sheetData>
    <row r="1" spans="1:11">
      <c r="A1" s="2" t="s">
        <v>0</v>
      </c>
      <c r="B1" s="2" t="s">
        <v>52</v>
      </c>
      <c r="C1" s="12" t="s">
        <v>53</v>
      </c>
      <c r="D1" s="12" t="s">
        <v>54</v>
      </c>
      <c r="E1" s="12" t="s">
        <v>55</v>
      </c>
      <c r="F1" s="12" t="s">
        <v>56</v>
      </c>
      <c r="G1" s="12" t="s">
        <v>57</v>
      </c>
      <c r="H1" s="12" t="s">
        <v>58</v>
      </c>
      <c r="I1" s="12" t="s">
        <v>59</v>
      </c>
      <c r="J1" s="3"/>
      <c r="K1" s="3"/>
    </row>
    <row r="2" spans="1:11">
      <c r="A2" s="4" t="s">
        <v>60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</row>
    <row r="3" spans="1:11">
      <c r="A3" s="7" t="s">
        <v>61</v>
      </c>
      <c r="B3" s="7" t="s">
        <v>62</v>
      </c>
      <c r="C3" s="14">
        <v>1</v>
      </c>
      <c r="D3" s="14"/>
      <c r="E3" s="14">
        <f>C3*D3</f>
        <v>0</v>
      </c>
      <c r="F3" s="14"/>
      <c r="G3" s="14">
        <f>C3*F3</f>
        <v>0</v>
      </c>
      <c r="H3" s="14">
        <f t="shared" ref="H3:I5" si="0">D3+F3</f>
        <v>0</v>
      </c>
      <c r="I3" s="14">
        <f t="shared" si="0"/>
        <v>0</v>
      </c>
      <c r="J3" s="3"/>
      <c r="K3" s="3"/>
    </row>
    <row r="4" spans="1:11">
      <c r="A4" s="7" t="s">
        <v>63</v>
      </c>
      <c r="B4" s="7" t="s">
        <v>62</v>
      </c>
      <c r="C4" s="14">
        <v>1</v>
      </c>
      <c r="D4" s="14"/>
      <c r="E4" s="14">
        <f>C4*D4</f>
        <v>0</v>
      </c>
      <c r="F4" s="14"/>
      <c r="G4" s="14">
        <f>C4*F4</f>
        <v>0</v>
      </c>
      <c r="H4" s="14">
        <f t="shared" si="0"/>
        <v>0</v>
      </c>
      <c r="I4" s="14">
        <f t="shared" si="0"/>
        <v>0</v>
      </c>
      <c r="J4" s="3"/>
      <c r="K4" s="3"/>
    </row>
    <row r="5" spans="1:11">
      <c r="A5" s="7" t="s">
        <v>64</v>
      </c>
      <c r="B5" s="7" t="s">
        <v>62</v>
      </c>
      <c r="C5" s="14">
        <v>1</v>
      </c>
      <c r="D5" s="14"/>
      <c r="E5" s="14">
        <f>C5*D5</f>
        <v>0</v>
      </c>
      <c r="F5" s="14"/>
      <c r="G5" s="14">
        <f>C5*F5</f>
        <v>0</v>
      </c>
      <c r="H5" s="14">
        <f t="shared" si="0"/>
        <v>0</v>
      </c>
      <c r="I5" s="14">
        <f t="shared" si="0"/>
        <v>0</v>
      </c>
      <c r="J5" s="3"/>
      <c r="K5" s="3"/>
    </row>
    <row r="6" spans="1:11">
      <c r="A6" s="4" t="s">
        <v>65</v>
      </c>
      <c r="B6" s="4" t="s">
        <v>15</v>
      </c>
      <c r="C6" s="13"/>
      <c r="D6" s="13"/>
      <c r="E6" s="13">
        <f>SUM(E3:E5)</f>
        <v>0</v>
      </c>
      <c r="F6" s="13"/>
      <c r="G6" s="13">
        <f>SUM(G3:G5)</f>
        <v>0</v>
      </c>
      <c r="H6" s="13"/>
      <c r="I6" s="13">
        <f>SUM(I3:I5)</f>
        <v>0</v>
      </c>
      <c r="J6" s="3"/>
      <c r="K6" s="3"/>
    </row>
    <row r="7" spans="1:11">
      <c r="A7" s="4" t="s">
        <v>61</v>
      </c>
      <c r="B7" s="4" t="s">
        <v>15</v>
      </c>
      <c r="C7" s="13"/>
      <c r="D7" s="13"/>
      <c r="E7" s="13"/>
      <c r="F7" s="13"/>
      <c r="G7" s="13"/>
      <c r="H7" s="13"/>
      <c r="I7" s="13"/>
      <c r="J7" s="3"/>
      <c r="K7" s="3"/>
    </row>
    <row r="8" spans="1:11">
      <c r="A8" s="7" t="s">
        <v>66</v>
      </c>
      <c r="B8" s="7" t="s">
        <v>15</v>
      </c>
      <c r="C8" s="14"/>
      <c r="D8" s="14"/>
      <c r="E8" s="14"/>
      <c r="F8" s="14"/>
      <c r="G8" s="14"/>
      <c r="H8" s="14">
        <f>D8+F8</f>
        <v>0</v>
      </c>
      <c r="I8" s="14">
        <f>E8+G8</f>
        <v>0</v>
      </c>
      <c r="J8" s="3"/>
      <c r="K8" s="3"/>
    </row>
    <row r="9" spans="1:11">
      <c r="A9" s="15" t="s">
        <v>67</v>
      </c>
      <c r="B9" s="15" t="s">
        <v>15</v>
      </c>
      <c r="C9" s="16"/>
      <c r="D9" s="16"/>
      <c r="E9" s="16"/>
      <c r="F9" s="16"/>
      <c r="G9" s="16"/>
      <c r="H9" s="16"/>
      <c r="I9" s="16"/>
      <c r="J9" s="3"/>
      <c r="K9" s="3"/>
    </row>
    <row r="10" spans="1:11">
      <c r="A10" s="7" t="s">
        <v>68</v>
      </c>
      <c r="B10" s="7" t="s">
        <v>62</v>
      </c>
      <c r="C10" s="14">
        <v>4</v>
      </c>
      <c r="D10" s="14"/>
      <c r="E10" s="14">
        <f>C10*D10</f>
        <v>0</v>
      </c>
      <c r="F10" s="14"/>
      <c r="G10" s="14">
        <f>C10*F10</f>
        <v>0</v>
      </c>
      <c r="H10" s="14">
        <f>D10+F10</f>
        <v>0</v>
      </c>
      <c r="I10" s="14">
        <f>E10+G10</f>
        <v>0</v>
      </c>
      <c r="J10" s="3"/>
      <c r="K10" s="3"/>
    </row>
    <row r="11" spans="1:11">
      <c r="A11" s="15" t="s">
        <v>69</v>
      </c>
      <c r="B11" s="15" t="s">
        <v>15</v>
      </c>
      <c r="C11" s="16"/>
      <c r="D11" s="16"/>
      <c r="E11" s="16"/>
      <c r="F11" s="16"/>
      <c r="G11" s="16"/>
      <c r="H11" s="16"/>
      <c r="I11" s="16"/>
      <c r="J11" s="3"/>
      <c r="K11" s="3"/>
    </row>
    <row r="12" spans="1:11">
      <c r="A12" s="7" t="s">
        <v>70</v>
      </c>
      <c r="B12" s="7" t="s">
        <v>62</v>
      </c>
      <c r="C12" s="14">
        <v>2</v>
      </c>
      <c r="D12" s="14"/>
      <c r="E12" s="14">
        <f>C12*D12</f>
        <v>0</v>
      </c>
      <c r="F12" s="14"/>
      <c r="G12" s="14">
        <f>C12*F12</f>
        <v>0</v>
      </c>
      <c r="H12" s="14">
        <f t="shared" ref="H12:I15" si="1">D12+F12</f>
        <v>0</v>
      </c>
      <c r="I12" s="14">
        <f t="shared" si="1"/>
        <v>0</v>
      </c>
      <c r="J12" s="3"/>
      <c r="K12" s="3"/>
    </row>
    <row r="13" spans="1:11">
      <c r="A13" s="7" t="s">
        <v>71</v>
      </c>
      <c r="B13" s="7" t="s">
        <v>62</v>
      </c>
      <c r="C13" s="14">
        <v>1</v>
      </c>
      <c r="D13" s="14"/>
      <c r="E13" s="14">
        <f>C13*D13</f>
        <v>0</v>
      </c>
      <c r="F13" s="14"/>
      <c r="G13" s="14">
        <f>C13*F13</f>
        <v>0</v>
      </c>
      <c r="H13" s="14">
        <f t="shared" si="1"/>
        <v>0</v>
      </c>
      <c r="I13" s="14">
        <f t="shared" si="1"/>
        <v>0</v>
      </c>
      <c r="J13" s="3"/>
      <c r="K13" s="3"/>
    </row>
    <row r="14" spans="1:11">
      <c r="A14" s="7" t="s">
        <v>72</v>
      </c>
      <c r="B14" s="7" t="s">
        <v>62</v>
      </c>
      <c r="C14" s="14">
        <v>1</v>
      </c>
      <c r="D14" s="14"/>
      <c r="E14" s="14">
        <f>C14*D14</f>
        <v>0</v>
      </c>
      <c r="F14" s="14"/>
      <c r="G14" s="14">
        <f>C14*F14</f>
        <v>0</v>
      </c>
      <c r="H14" s="14">
        <f t="shared" si="1"/>
        <v>0</v>
      </c>
      <c r="I14" s="14">
        <f t="shared" si="1"/>
        <v>0</v>
      </c>
      <c r="J14" s="3"/>
      <c r="K14" s="3"/>
    </row>
    <row r="15" spans="1:11">
      <c r="A15" s="7" t="s">
        <v>73</v>
      </c>
      <c r="B15" s="7" t="s">
        <v>74</v>
      </c>
      <c r="C15" s="14">
        <v>1</v>
      </c>
      <c r="D15" s="14"/>
      <c r="E15" s="14">
        <f>C15*D15</f>
        <v>0</v>
      </c>
      <c r="F15" s="14"/>
      <c r="G15" s="14">
        <f>C15*F15</f>
        <v>0</v>
      </c>
      <c r="H15" s="14">
        <f t="shared" si="1"/>
        <v>0</v>
      </c>
      <c r="I15" s="14">
        <f t="shared" si="1"/>
        <v>0</v>
      </c>
      <c r="J15" s="3"/>
      <c r="K15" s="3"/>
    </row>
    <row r="16" spans="1:11">
      <c r="A16" s="4" t="s">
        <v>75</v>
      </c>
      <c r="B16" s="4" t="s">
        <v>15</v>
      </c>
      <c r="C16" s="13"/>
      <c r="D16" s="13"/>
      <c r="E16" s="13">
        <f>SUM(E8:E15)</f>
        <v>0</v>
      </c>
      <c r="F16" s="13"/>
      <c r="G16" s="13">
        <f>SUM(G8:G15)</f>
        <v>0</v>
      </c>
      <c r="H16" s="13"/>
      <c r="I16" s="13">
        <f>SUM(I8:I15)</f>
        <v>0</v>
      </c>
      <c r="J16" s="3"/>
      <c r="K16" s="3"/>
    </row>
    <row r="17" spans="1:11">
      <c r="A17" s="4" t="s">
        <v>63</v>
      </c>
      <c r="B17" s="4" t="s">
        <v>15</v>
      </c>
      <c r="C17" s="13"/>
      <c r="D17" s="13"/>
      <c r="E17" s="13"/>
      <c r="F17" s="13"/>
      <c r="G17" s="13"/>
      <c r="H17" s="13"/>
      <c r="I17" s="13"/>
      <c r="J17" s="3"/>
      <c r="K17" s="3"/>
    </row>
    <row r="18" spans="1:11">
      <c r="A18" s="7" t="s">
        <v>66</v>
      </c>
      <c r="B18" s="7" t="s">
        <v>15</v>
      </c>
      <c r="C18" s="14"/>
      <c r="D18" s="14"/>
      <c r="E18" s="14"/>
      <c r="F18" s="14"/>
      <c r="G18" s="14"/>
      <c r="H18" s="14">
        <f>D18+F18</f>
        <v>0</v>
      </c>
      <c r="I18" s="14">
        <f>E18+G18</f>
        <v>0</v>
      </c>
      <c r="J18" s="3"/>
      <c r="K18" s="3"/>
    </row>
    <row r="19" spans="1:11">
      <c r="A19" s="15" t="s">
        <v>67</v>
      </c>
      <c r="B19" s="15" t="s">
        <v>15</v>
      </c>
      <c r="C19" s="16"/>
      <c r="D19" s="16"/>
      <c r="E19" s="16"/>
      <c r="F19" s="16"/>
      <c r="G19" s="16"/>
      <c r="H19" s="16"/>
      <c r="I19" s="16"/>
      <c r="J19" s="3"/>
      <c r="K19" s="3"/>
    </row>
    <row r="20" spans="1:11">
      <c r="A20" s="7" t="s">
        <v>68</v>
      </c>
      <c r="B20" s="7" t="s">
        <v>62</v>
      </c>
      <c r="C20" s="14">
        <v>6</v>
      </c>
      <c r="D20" s="14"/>
      <c r="E20" s="14">
        <f>C20*D20</f>
        <v>0</v>
      </c>
      <c r="F20" s="14"/>
      <c r="G20" s="14">
        <f>C20*F20</f>
        <v>0</v>
      </c>
      <c r="H20" s="14">
        <f t="shared" ref="H20:I22" si="2">D20+F20</f>
        <v>0</v>
      </c>
      <c r="I20" s="14">
        <f t="shared" si="2"/>
        <v>0</v>
      </c>
      <c r="J20" s="3"/>
      <c r="K20" s="3"/>
    </row>
    <row r="21" spans="1:11">
      <c r="A21" s="7" t="s">
        <v>76</v>
      </c>
      <c r="B21" s="7" t="s">
        <v>62</v>
      </c>
      <c r="C21" s="14">
        <v>3</v>
      </c>
      <c r="D21" s="14"/>
      <c r="E21" s="14">
        <f>C21*D21</f>
        <v>0</v>
      </c>
      <c r="F21" s="14"/>
      <c r="G21" s="14">
        <f>C21*F21</f>
        <v>0</v>
      </c>
      <c r="H21" s="14">
        <f t="shared" si="2"/>
        <v>0</v>
      </c>
      <c r="I21" s="14">
        <f t="shared" si="2"/>
        <v>0</v>
      </c>
      <c r="J21" s="3"/>
      <c r="K21" s="3"/>
    </row>
    <row r="22" spans="1:11">
      <c r="A22" s="7" t="s">
        <v>73</v>
      </c>
      <c r="B22" s="7" t="s">
        <v>74</v>
      </c>
      <c r="C22" s="14">
        <v>1</v>
      </c>
      <c r="D22" s="14"/>
      <c r="E22" s="14">
        <f>C22*D22</f>
        <v>0</v>
      </c>
      <c r="F22" s="14"/>
      <c r="G22" s="14">
        <f>C22*F22</f>
        <v>0</v>
      </c>
      <c r="H22" s="14">
        <f t="shared" si="2"/>
        <v>0</v>
      </c>
      <c r="I22" s="14">
        <f t="shared" si="2"/>
        <v>0</v>
      </c>
      <c r="J22" s="3"/>
      <c r="K22" s="3"/>
    </row>
    <row r="23" spans="1:11">
      <c r="A23" s="4" t="s">
        <v>77</v>
      </c>
      <c r="B23" s="4" t="s">
        <v>15</v>
      </c>
      <c r="C23" s="13"/>
      <c r="D23" s="13"/>
      <c r="E23" s="13">
        <f>SUM(E18:E22)</f>
        <v>0</v>
      </c>
      <c r="F23" s="13"/>
      <c r="G23" s="13">
        <f>SUM(G18:G22)</f>
        <v>0</v>
      </c>
      <c r="H23" s="13"/>
      <c r="I23" s="13">
        <f>SUM(I18:I22)</f>
        <v>0</v>
      </c>
      <c r="J23" s="3"/>
      <c r="K23" s="3"/>
    </row>
    <row r="24" spans="1:11">
      <c r="A24" s="4" t="s">
        <v>64</v>
      </c>
      <c r="B24" s="4" t="s">
        <v>15</v>
      </c>
      <c r="C24" s="13"/>
      <c r="D24" s="13"/>
      <c r="E24" s="13"/>
      <c r="F24" s="13"/>
      <c r="G24" s="13"/>
      <c r="H24" s="13"/>
      <c r="I24" s="13"/>
      <c r="J24" s="3"/>
      <c r="K24" s="3"/>
    </row>
    <row r="25" spans="1:11">
      <c r="A25" s="7" t="s">
        <v>66</v>
      </c>
      <c r="B25" s="7" t="s">
        <v>15</v>
      </c>
      <c r="C25" s="14"/>
      <c r="D25" s="14"/>
      <c r="E25" s="14"/>
      <c r="F25" s="14"/>
      <c r="G25" s="14"/>
      <c r="H25" s="14">
        <f t="shared" ref="H25:I29" si="3">D25+F25</f>
        <v>0</v>
      </c>
      <c r="I25" s="14">
        <f t="shared" si="3"/>
        <v>0</v>
      </c>
      <c r="J25" s="3"/>
      <c r="K25" s="3"/>
    </row>
    <row r="26" spans="1:11">
      <c r="A26" s="7" t="s">
        <v>78</v>
      </c>
      <c r="B26" s="7" t="s">
        <v>62</v>
      </c>
      <c r="C26" s="14">
        <v>1</v>
      </c>
      <c r="D26" s="14"/>
      <c r="E26" s="14">
        <f>C26*D26</f>
        <v>0</v>
      </c>
      <c r="F26" s="14"/>
      <c r="G26" s="14">
        <f>C26*F26</f>
        <v>0</v>
      </c>
      <c r="H26" s="14">
        <f t="shared" si="3"/>
        <v>0</v>
      </c>
      <c r="I26" s="14">
        <f t="shared" si="3"/>
        <v>0</v>
      </c>
      <c r="J26" s="3"/>
      <c r="K26" s="3"/>
    </row>
    <row r="27" spans="1:11">
      <c r="A27" s="7" t="s">
        <v>79</v>
      </c>
      <c r="B27" s="7" t="s">
        <v>62</v>
      </c>
      <c r="C27" s="14">
        <v>1</v>
      </c>
      <c r="D27" s="14"/>
      <c r="E27" s="14">
        <f>C27*D27</f>
        <v>0</v>
      </c>
      <c r="F27" s="14"/>
      <c r="G27" s="14">
        <f>C27*F27</f>
        <v>0</v>
      </c>
      <c r="H27" s="14">
        <f t="shared" si="3"/>
        <v>0</v>
      </c>
      <c r="I27" s="14">
        <f t="shared" si="3"/>
        <v>0</v>
      </c>
      <c r="J27" s="3"/>
      <c r="K27" s="3"/>
    </row>
    <row r="28" spans="1:11">
      <c r="A28" s="7" t="s">
        <v>80</v>
      </c>
      <c r="B28" s="7" t="s">
        <v>62</v>
      </c>
      <c r="C28" s="14">
        <v>1</v>
      </c>
      <c r="D28" s="14"/>
      <c r="E28" s="14">
        <f>C28*D28</f>
        <v>0</v>
      </c>
      <c r="F28" s="14"/>
      <c r="G28" s="14">
        <f>C28*F28</f>
        <v>0</v>
      </c>
      <c r="H28" s="14">
        <f t="shared" si="3"/>
        <v>0</v>
      </c>
      <c r="I28" s="14">
        <f t="shared" si="3"/>
        <v>0</v>
      </c>
      <c r="J28" s="3"/>
      <c r="K28" s="3"/>
    </row>
    <row r="29" spans="1:11">
      <c r="A29" s="7" t="s">
        <v>81</v>
      </c>
      <c r="B29" s="7" t="s">
        <v>62</v>
      </c>
      <c r="C29" s="14">
        <v>5</v>
      </c>
      <c r="D29" s="14"/>
      <c r="E29" s="14">
        <f>C29*D29</f>
        <v>0</v>
      </c>
      <c r="F29" s="14"/>
      <c r="G29" s="14">
        <f>C29*F29</f>
        <v>0</v>
      </c>
      <c r="H29" s="14">
        <f t="shared" si="3"/>
        <v>0</v>
      </c>
      <c r="I29" s="14">
        <f t="shared" si="3"/>
        <v>0</v>
      </c>
      <c r="J29" s="3"/>
      <c r="K29" s="3"/>
    </row>
    <row r="30" spans="1:11">
      <c r="A30" s="15" t="s">
        <v>82</v>
      </c>
      <c r="B30" s="15" t="s">
        <v>15</v>
      </c>
      <c r="C30" s="16"/>
      <c r="D30" s="16"/>
      <c r="E30" s="16"/>
      <c r="F30" s="16"/>
      <c r="G30" s="16"/>
      <c r="H30" s="16"/>
      <c r="I30" s="16"/>
      <c r="J30" s="3"/>
      <c r="K30" s="3"/>
    </row>
    <row r="31" spans="1:11">
      <c r="A31" s="7" t="s">
        <v>83</v>
      </c>
      <c r="B31" s="7" t="s">
        <v>62</v>
      </c>
      <c r="C31" s="14">
        <v>3</v>
      </c>
      <c r="D31" s="14"/>
      <c r="E31" s="14">
        <f>C31*D31</f>
        <v>0</v>
      </c>
      <c r="F31" s="14"/>
      <c r="G31" s="14">
        <f>C31*F31</f>
        <v>0</v>
      </c>
      <c r="H31" s="14">
        <f>D31+F31</f>
        <v>0</v>
      </c>
      <c r="I31" s="14">
        <f>E31+G31</f>
        <v>0</v>
      </c>
      <c r="J31" s="3"/>
      <c r="K31" s="3"/>
    </row>
    <row r="32" spans="1:11">
      <c r="A32" s="15" t="s">
        <v>67</v>
      </c>
      <c r="B32" s="15" t="s">
        <v>15</v>
      </c>
      <c r="C32" s="16"/>
      <c r="D32" s="16"/>
      <c r="E32" s="16"/>
      <c r="F32" s="16"/>
      <c r="G32" s="16"/>
      <c r="H32" s="16"/>
      <c r="I32" s="16"/>
      <c r="J32" s="3"/>
      <c r="K32" s="3"/>
    </row>
    <row r="33" spans="1:11">
      <c r="A33" s="7" t="s">
        <v>68</v>
      </c>
      <c r="B33" s="7" t="s">
        <v>62</v>
      </c>
      <c r="C33" s="14">
        <v>5</v>
      </c>
      <c r="D33" s="14"/>
      <c r="E33" s="14">
        <f>C33*D33</f>
        <v>0</v>
      </c>
      <c r="F33" s="14"/>
      <c r="G33" s="14">
        <f>C33*F33</f>
        <v>0</v>
      </c>
      <c r="H33" s="14">
        <f>D33+F33</f>
        <v>0</v>
      </c>
      <c r="I33" s="14">
        <f>E33+G33</f>
        <v>0</v>
      </c>
      <c r="J33" s="3"/>
      <c r="K33" s="3"/>
    </row>
    <row r="34" spans="1:11">
      <c r="A34" s="7" t="s">
        <v>73</v>
      </c>
      <c r="B34" s="7" t="s">
        <v>74</v>
      </c>
      <c r="C34" s="14">
        <v>1</v>
      </c>
      <c r="D34" s="14"/>
      <c r="E34" s="14">
        <f>C34*D34</f>
        <v>0</v>
      </c>
      <c r="F34" s="14"/>
      <c r="G34" s="14">
        <f>C34*F34</f>
        <v>0</v>
      </c>
      <c r="H34" s="14">
        <f>D34+F34</f>
        <v>0</v>
      </c>
      <c r="I34" s="14">
        <f>E34+G34</f>
        <v>0</v>
      </c>
      <c r="J34" s="3"/>
      <c r="K34" s="3"/>
    </row>
    <row r="35" spans="1:11">
      <c r="A35" s="4" t="s">
        <v>84</v>
      </c>
      <c r="B35" s="4" t="s">
        <v>15</v>
      </c>
      <c r="C35" s="13"/>
      <c r="D35" s="13"/>
      <c r="E35" s="13">
        <f>SUM(E25:E34)</f>
        <v>0</v>
      </c>
      <c r="F35" s="13"/>
      <c r="G35" s="13">
        <f>SUM(G25:G34)</f>
        <v>0</v>
      </c>
      <c r="H35" s="13"/>
      <c r="I35" s="13">
        <f>SUM(I25:I34)</f>
        <v>0</v>
      </c>
      <c r="J35" s="3"/>
      <c r="K35" s="3"/>
    </row>
    <row r="36" spans="1:11">
      <c r="A36" s="4" t="s">
        <v>85</v>
      </c>
      <c r="B36" s="4" t="s">
        <v>15</v>
      </c>
      <c r="C36" s="13"/>
      <c r="D36" s="13"/>
      <c r="E36" s="13"/>
      <c r="F36" s="13"/>
      <c r="G36" s="13"/>
      <c r="H36" s="13"/>
      <c r="I36" s="13"/>
      <c r="J36" s="3"/>
      <c r="K36" s="3"/>
    </row>
    <row r="37" spans="1:11">
      <c r="A37" s="15" t="s">
        <v>86</v>
      </c>
      <c r="B37" s="15" t="s">
        <v>15</v>
      </c>
      <c r="C37" s="16"/>
      <c r="D37" s="16"/>
      <c r="E37" s="16"/>
      <c r="F37" s="16"/>
      <c r="G37" s="16"/>
      <c r="H37" s="16"/>
      <c r="I37" s="16"/>
      <c r="J37" s="3"/>
      <c r="K37" s="3"/>
    </row>
    <row r="38" spans="1:11">
      <c r="A38" s="7" t="s">
        <v>87</v>
      </c>
      <c r="B38" s="7" t="s">
        <v>62</v>
      </c>
      <c r="C38" s="14">
        <v>18</v>
      </c>
      <c r="D38" s="14"/>
      <c r="E38" s="14">
        <f>C38*D38</f>
        <v>0</v>
      </c>
      <c r="F38" s="14"/>
      <c r="G38" s="14">
        <f>C38*F38</f>
        <v>0</v>
      </c>
      <c r="H38" s="14">
        <f>D38+F38</f>
        <v>0</v>
      </c>
      <c r="I38" s="14">
        <f>E38+G38</f>
        <v>0</v>
      </c>
      <c r="J38" s="3"/>
      <c r="K38" s="3"/>
    </row>
    <row r="39" spans="1:11">
      <c r="A39" s="15" t="s">
        <v>88</v>
      </c>
      <c r="B39" s="15" t="s">
        <v>15</v>
      </c>
      <c r="C39" s="16"/>
      <c r="D39" s="16"/>
      <c r="E39" s="16"/>
      <c r="F39" s="16"/>
      <c r="G39" s="16"/>
      <c r="H39" s="16"/>
      <c r="I39" s="16"/>
      <c r="J39" s="3"/>
      <c r="K39" s="3"/>
    </row>
    <row r="40" spans="1:11">
      <c r="A40" s="7" t="s">
        <v>89</v>
      </c>
      <c r="B40" s="7" t="s">
        <v>62</v>
      </c>
      <c r="C40" s="14">
        <v>9</v>
      </c>
      <c r="D40" s="14"/>
      <c r="E40" s="14">
        <f>C40*D40</f>
        <v>0</v>
      </c>
      <c r="F40" s="14"/>
      <c r="G40" s="14">
        <f>C40*F40</f>
        <v>0</v>
      </c>
      <c r="H40" s="14">
        <f>D40+F40</f>
        <v>0</v>
      </c>
      <c r="I40" s="14">
        <f>E40+G40</f>
        <v>0</v>
      </c>
      <c r="J40" s="3"/>
      <c r="K40" s="3"/>
    </row>
    <row r="41" spans="1:11">
      <c r="A41" s="15" t="s">
        <v>90</v>
      </c>
      <c r="B41" s="15" t="s">
        <v>15</v>
      </c>
      <c r="C41" s="16"/>
      <c r="D41" s="16"/>
      <c r="E41" s="16"/>
      <c r="F41" s="16"/>
      <c r="G41" s="16"/>
      <c r="H41" s="16"/>
      <c r="I41" s="16"/>
      <c r="J41" s="3"/>
      <c r="K41" s="3"/>
    </row>
    <row r="42" spans="1:11">
      <c r="A42" s="7" t="s">
        <v>91</v>
      </c>
      <c r="B42" s="7" t="s">
        <v>92</v>
      </c>
      <c r="C42" s="14">
        <v>128</v>
      </c>
      <c r="D42" s="14"/>
      <c r="E42" s="14">
        <f>C42*D42</f>
        <v>0</v>
      </c>
      <c r="F42" s="14"/>
      <c r="G42" s="14">
        <f>C42*F42</f>
        <v>0</v>
      </c>
      <c r="H42" s="14">
        <f>D42+F42</f>
        <v>0</v>
      </c>
      <c r="I42" s="14">
        <f>E42+G42</f>
        <v>0</v>
      </c>
      <c r="J42" s="3"/>
      <c r="K42" s="3"/>
    </row>
    <row r="43" spans="1:11">
      <c r="A43" s="7" t="s">
        <v>93</v>
      </c>
      <c r="B43" s="7" t="s">
        <v>92</v>
      </c>
      <c r="C43" s="14">
        <v>9</v>
      </c>
      <c r="D43" s="14"/>
      <c r="E43" s="14">
        <f>C43*D43</f>
        <v>0</v>
      </c>
      <c r="F43" s="14"/>
      <c r="G43" s="14">
        <f>C43*F43</f>
        <v>0</v>
      </c>
      <c r="H43" s="14">
        <f>D43+F43</f>
        <v>0</v>
      </c>
      <c r="I43" s="14">
        <f>E43+G43</f>
        <v>0</v>
      </c>
      <c r="J43" s="3"/>
      <c r="K43" s="3"/>
    </row>
    <row r="44" spans="1:11">
      <c r="A44" s="15" t="s">
        <v>94</v>
      </c>
      <c r="B44" s="15" t="s">
        <v>15</v>
      </c>
      <c r="C44" s="16"/>
      <c r="D44" s="16"/>
      <c r="E44" s="16"/>
      <c r="F44" s="16"/>
      <c r="G44" s="16"/>
      <c r="H44" s="16"/>
      <c r="I44" s="16"/>
      <c r="J44" s="3"/>
      <c r="K44" s="3"/>
    </row>
    <row r="45" spans="1:11">
      <c r="A45" s="15" t="s">
        <v>95</v>
      </c>
      <c r="B45" s="15" t="s">
        <v>15</v>
      </c>
      <c r="C45" s="16"/>
      <c r="D45" s="16"/>
      <c r="E45" s="16"/>
      <c r="F45" s="16"/>
      <c r="G45" s="16"/>
      <c r="H45" s="16"/>
      <c r="I45" s="16"/>
      <c r="J45" s="3"/>
      <c r="K45" s="3"/>
    </row>
    <row r="46" spans="1:11">
      <c r="A46" s="7" t="s">
        <v>96</v>
      </c>
      <c r="B46" s="7" t="s">
        <v>92</v>
      </c>
      <c r="C46" s="14">
        <v>35</v>
      </c>
      <c r="D46" s="14"/>
      <c r="E46" s="14">
        <f>C46*D46</f>
        <v>0</v>
      </c>
      <c r="F46" s="14"/>
      <c r="G46" s="14">
        <f>C46*F46</f>
        <v>0</v>
      </c>
      <c r="H46" s="14">
        <f>D46+F46</f>
        <v>0</v>
      </c>
      <c r="I46" s="14">
        <f>E46+G46</f>
        <v>0</v>
      </c>
      <c r="J46" s="3"/>
      <c r="K46" s="3"/>
    </row>
    <row r="47" spans="1:11">
      <c r="A47" s="15" t="s">
        <v>97</v>
      </c>
      <c r="B47" s="15" t="s">
        <v>15</v>
      </c>
      <c r="C47" s="16"/>
      <c r="D47" s="16"/>
      <c r="E47" s="16"/>
      <c r="F47" s="16"/>
      <c r="G47" s="16"/>
      <c r="H47" s="16"/>
      <c r="I47" s="16"/>
      <c r="J47" s="3"/>
      <c r="K47" s="3"/>
    </row>
    <row r="48" spans="1:11">
      <c r="A48" s="7" t="s">
        <v>98</v>
      </c>
      <c r="B48" s="7" t="s">
        <v>92</v>
      </c>
      <c r="C48" s="14">
        <v>65</v>
      </c>
      <c r="D48" s="14"/>
      <c r="E48" s="14">
        <f>C48*D48</f>
        <v>0</v>
      </c>
      <c r="F48" s="14"/>
      <c r="G48" s="14">
        <f>C48*F48</f>
        <v>0</v>
      </c>
      <c r="H48" s="14">
        <f t="shared" ref="H48:I51" si="4">D48+F48</f>
        <v>0</v>
      </c>
      <c r="I48" s="14">
        <f t="shared" si="4"/>
        <v>0</v>
      </c>
      <c r="J48" s="3"/>
      <c r="K48" s="3"/>
    </row>
    <row r="49" spans="1:11">
      <c r="A49" s="7" t="s">
        <v>99</v>
      </c>
      <c r="B49" s="7" t="s">
        <v>92</v>
      </c>
      <c r="C49" s="14">
        <v>315</v>
      </c>
      <c r="D49" s="14"/>
      <c r="E49" s="14">
        <f>C49*D49</f>
        <v>0</v>
      </c>
      <c r="F49" s="14"/>
      <c r="G49" s="14">
        <f>C49*F49</f>
        <v>0</v>
      </c>
      <c r="H49" s="14">
        <f t="shared" si="4"/>
        <v>0</v>
      </c>
      <c r="I49" s="14">
        <f t="shared" si="4"/>
        <v>0</v>
      </c>
      <c r="J49" s="3"/>
      <c r="K49" s="3"/>
    </row>
    <row r="50" spans="1:11">
      <c r="A50" s="7" t="s">
        <v>100</v>
      </c>
      <c r="B50" s="7" t="s">
        <v>92</v>
      </c>
      <c r="C50" s="14">
        <v>15</v>
      </c>
      <c r="D50" s="14"/>
      <c r="E50" s="14">
        <f>C50*D50</f>
        <v>0</v>
      </c>
      <c r="F50" s="14"/>
      <c r="G50" s="14">
        <f>C50*F50</f>
        <v>0</v>
      </c>
      <c r="H50" s="14">
        <f t="shared" si="4"/>
        <v>0</v>
      </c>
      <c r="I50" s="14">
        <f t="shared" si="4"/>
        <v>0</v>
      </c>
      <c r="J50" s="3"/>
      <c r="K50" s="3"/>
    </row>
    <row r="51" spans="1:11">
      <c r="A51" s="7" t="s">
        <v>101</v>
      </c>
      <c r="B51" s="7" t="s">
        <v>15</v>
      </c>
      <c r="C51" s="14"/>
      <c r="D51" s="14"/>
      <c r="E51" s="14">
        <f>Parametry!B33/100*E38+Parametry!B33/100*E40+Parametry!B33/100*E42+Parametry!B33/100*E43+Parametry!B33/100*E46+Parametry!B33/100*E48+Parametry!B33/100*E49</f>
        <v>0</v>
      </c>
      <c r="F51" s="14"/>
      <c r="G51" s="14"/>
      <c r="H51" s="14">
        <f t="shared" si="4"/>
        <v>0</v>
      </c>
      <c r="I51" s="14">
        <f t="shared" si="4"/>
        <v>0</v>
      </c>
      <c r="J51" s="3"/>
      <c r="K51" s="3"/>
    </row>
    <row r="52" spans="1:11">
      <c r="A52" s="4" t="s">
        <v>102</v>
      </c>
      <c r="B52" s="4" t="s">
        <v>15</v>
      </c>
      <c r="C52" s="13"/>
      <c r="D52" s="13"/>
      <c r="E52" s="13">
        <f>SUM(E37:E51)</f>
        <v>0</v>
      </c>
      <c r="F52" s="13"/>
      <c r="G52" s="13">
        <f>SUM(G37:G51)</f>
        <v>0</v>
      </c>
      <c r="H52" s="13"/>
      <c r="I52" s="13">
        <f>SUM(I37:I51)</f>
        <v>0</v>
      </c>
      <c r="J52" s="3"/>
      <c r="K52" s="3"/>
    </row>
    <row r="53" spans="1:11">
      <c r="A53" s="7" t="s">
        <v>15</v>
      </c>
      <c r="B53" s="7" t="s">
        <v>15</v>
      </c>
      <c r="C53" s="14"/>
      <c r="D53" s="14"/>
      <c r="E53" s="14"/>
      <c r="F53" s="14"/>
      <c r="G53" s="14"/>
      <c r="H53" s="14">
        <f>D53+F53</f>
        <v>0</v>
      </c>
      <c r="I53" s="14">
        <f>E53+G53</f>
        <v>0</v>
      </c>
      <c r="J53" s="3"/>
      <c r="K53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Fuksa Václav</dc:creator>
  <cp:lastModifiedBy>Kunc Tomáš, Bc.</cp:lastModifiedBy>
  <dcterms:created xsi:type="dcterms:W3CDTF">2023-01-18T07:22:04Z</dcterms:created>
  <dcterms:modified xsi:type="dcterms:W3CDTF">2023-05-16T08:04:34Z</dcterms:modified>
</cp:coreProperties>
</file>