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<sst xmlns="http://schemas.openxmlformats.org/spreadsheetml/2006/main" count="294" uniqueCount="208">
  <si>
    <t>KRYCÍ LIST ROZPOČTU</t>
  </si>
  <si>
    <t>Název stavby</t>
  </si>
  <si>
    <t>oprava chodníku ul. Králova</t>
  </si>
  <si>
    <t>JKSO</t>
  </si>
  <si>
    <t>Název objektu</t>
  </si>
  <si>
    <t>EČO</t>
  </si>
  <si>
    <t xml:space="preserve">   </t>
  </si>
  <si>
    <t>Místo</t>
  </si>
  <si>
    <t>Valašské Meziříčí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</si>
  <si>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</si>
  <si>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</si>
  <si>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</si>
  <si>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</si>
  <si>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</si>
  <si>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</si>
  <si>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</si>
  <si>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</si>
  <si>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</si>
  <si>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18.07.2023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</si>
  <si>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</si>
  <si>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</si>
  <si>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</si>
  <si>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</si>
  <si>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</si>
  <si>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</si>
  <si>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</si>
  <si>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</si>
  <si>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</si>
  <si>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</si>
  <si>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</si>
  <si>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</si>
  <si>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</si>
  <si>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</si>
  <si>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</si>
  <si>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</si>
  <si>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</si>
  <si>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</si>
  <si>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</si>
  <si>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</si>
  <si>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</si>
  <si>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</si>
  <si>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</si>
  <si>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</si>
  <si>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</si>
  <si>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</si>
  <si>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</si>
  <si>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</si>
  <si>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</si>
  <si>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</si>
  <si>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</si>
  <si>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</si>
  <si>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</si>
  <si>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</si>
  <si>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</si>
  <si>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</si>
  <si>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</si>
  <si>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</si>
  <si>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</si>
  <si>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</si>
  <si>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</si>
  <si>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</si>
  <si>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</si>
  <si>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</si>
  <si>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</si>
  <si>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</si>
  <si>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</si>
  <si>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</si>
  <si>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</si>
  <si>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</si>
  <si>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</si>
  <si>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</si>
  <si>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</si>
  <si>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</si>
  <si>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</si>
  <si>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</si>
  <si>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</si>
  <si>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</si>
  <si>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</si>
  <si>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</si>
  <si>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</si>
  <si>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</si>
  <si>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</si>
  <si>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</si>
  <si>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</si>
  <si>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</si>
  <si>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</si>
  <si>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</si>
  <si>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</si>
  <si>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</si>
  <si>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</si>
  <si>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</si>
  <si>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</si>
  <si>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</si>
  <si>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>Stavba:   oprava chodníku ul. Králova</t>
  </si>
  <si>
    <t xml:space="preserve">Objekt:   </t>
  </si>
  <si>
    <t xml:space="preserve">Objednatel:   </t>
  </si>
  <si>
    <t xml:space="preserve">Zhotovitel:   </t>
  </si>
  <si>
    <t xml:space="preserve">Zpracoval:   </t>
  </si>
  <si>
    <t>Místo:   Valašské Meziříčí</t>
  </si>
  <si>
    <t>Datum:   18. 7. 2023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</si>
  <si>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</si>
  <si>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</si>
  <si>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</si>
  <si>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</si>
  <si>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</si>
  <si>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</si>
  <si>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</si>
  <si>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</si>
  <si>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</si>
  <si>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Zemní práce   </t>
  </si>
  <si>
    <t>221</t>
  </si>
  <si>
    <t>113106121</t>
  </si>
  <si>
    <t xml:space="preserve">Rozebrání dlažeb z betonových nebo kamenných dlaždic komunikací pro pěší ručně   </t>
  </si>
  <si>
    <t>m2</t>
  </si>
  <si>
    <t>113106123</t>
  </si>
  <si>
    <t xml:space="preserve">Rozebrání dlažeb ze zámkových dlaždic komunikací pro pěší ručně   </t>
  </si>
  <si>
    <t>113107152</t>
  </si>
  <si>
    <t xml:space="preserve">Odstranění podkladu z kameniva těženého tl přes 100 do 200 mm strojně pl přes 50 do 200 m2   </t>
  </si>
  <si>
    <t>113154113</t>
  </si>
  <si>
    <t xml:space="preserve">Frézování živičného krytu tl 50 mm pruh š 0,5 m pl do 500 m2 bez překážek v trase   </t>
  </si>
  <si>
    <t>113202111</t>
  </si>
  <si>
    <t xml:space="preserve">Vytrhání obrub krajníků obrubníků stojatých   </t>
  </si>
  <si>
    <t>m</t>
  </si>
  <si>
    <t>001</t>
  </si>
  <si>
    <t>119003131</t>
  </si>
  <si>
    <t xml:space="preserve">Výstražná páska pro zabezpečení výkopu zřízení   </t>
  </si>
  <si>
    <t>119003132</t>
  </si>
  <si>
    <t xml:space="preserve">Výstražná páska pro zabezpečení výkopu odstranění   </t>
  </si>
  <si>
    <t>005</t>
  </si>
  <si>
    <t>00572420</t>
  </si>
  <si>
    <t xml:space="preserve">osivo směs travní parková okrasná   </t>
  </si>
  <si>
    <t>kg</t>
  </si>
  <si>
    <t>181152302</t>
  </si>
  <si>
    <t xml:space="preserve">Úprava pláně pro silnice a dálnice v zářezech se zhutněním   </t>
  </si>
  <si>
    <t xml:space="preserve">Komunikace pozemní   </t>
  </si>
  <si>
    <t>564831111</t>
  </si>
  <si>
    <t xml:space="preserve">Podklad ze štěrkodrtě ŠD plochy přes 100 m2 tl 100 mm   </t>
  </si>
  <si>
    <t>564861111</t>
  </si>
  <si>
    <t xml:space="preserve">Podklad ze štěrkodrtě ŠD plochy přes 100 m2 tl 200 mm   </t>
  </si>
  <si>
    <t>573231111</t>
  </si>
  <si>
    <t xml:space="preserve">Postřik živičný spojovací ze silniční emulze v množství 0,70 kg/m2   </t>
  </si>
  <si>
    <t>577144111</t>
  </si>
  <si>
    <t xml:space="preserve">Asfaltový beton vrstva obrusná ACO 11 (ABS) tř. I tl 50 mm š do 3 m z nemodifikovaného asfaltu   </t>
  </si>
  <si>
    <t>596211110</t>
  </si>
  <si>
    <t xml:space="preserve">Kladení zámkové dlažby komunikací pro pěší ručně tl 60 mm skupiny A pl do 50 m2   </t>
  </si>
  <si>
    <t>596211112</t>
  </si>
  <si>
    <t xml:space="preserve">Kladení zámkové dlažby komunikací pro pěší ručně tl 60 mm skupiny A pl přes 100 do 300 m2   </t>
  </si>
  <si>
    <t>592</t>
  </si>
  <si>
    <t>59245018</t>
  </si>
  <si>
    <t xml:space="preserve">dlažba tvar obdélník betonová 200x100x60mm přírodní   </t>
  </si>
  <si>
    <t>59245006</t>
  </si>
  <si>
    <t xml:space="preserve">dlažba tvar obdélník betonová pro nevidomé 200x100x60mm barevná   </t>
  </si>
  <si>
    <t>59245021</t>
  </si>
  <si>
    <t xml:space="preserve">dlažba tvar čtverec betonová 200x200x60mm přírodní   </t>
  </si>
  <si>
    <t>596211114</t>
  </si>
  <si>
    <t xml:space="preserve">Příplatek za kombinaci dvou barev u kladení betonových dlažeb komunikací pro pěší ručně tl 60 mm skupiny A   </t>
  </si>
  <si>
    <t>599141111</t>
  </si>
  <si>
    <t xml:space="preserve">Vyplnění spár mezi silničními dílci živičnou zálivkou   </t>
  </si>
  <si>
    <t xml:space="preserve">Ostatní konstrukce a práce, bourání   </t>
  </si>
  <si>
    <t>916131213</t>
  </si>
  <si>
    <t xml:space="preserve">Osazení silničního obrubníku betonového stojatého s boční opěrou do lože z betonu prostého   </t>
  </si>
  <si>
    <t>59217031</t>
  </si>
  <si>
    <t xml:space="preserve">obrubník betonový silniční 1000x150x250mm   </t>
  </si>
  <si>
    <t>916231213</t>
  </si>
  <si>
    <t xml:space="preserve">Osazení chodníkového obrubníku betonového stojatého s boční opěrou do lože z betonu prostého   </t>
  </si>
  <si>
    <t>59217017</t>
  </si>
  <si>
    <t xml:space="preserve">obrubník betonový chodníkový 1000x100x250mm   </t>
  </si>
  <si>
    <t>916991121</t>
  </si>
  <si>
    <t xml:space="preserve">Lože pod obrubníky, krajníky nebo obruby z dlažebních kostek z betonu prostého   </t>
  </si>
  <si>
    <t>m3</t>
  </si>
  <si>
    <t>919735112</t>
  </si>
  <si>
    <t xml:space="preserve">Řezání stávajícího živičného krytu hl přes 50 do 100 mm   </t>
  </si>
  <si>
    <t>59217029</t>
  </si>
  <si>
    <t xml:space="preserve">obrubník betonový silniční nájezdový 1000x150x150mm   </t>
  </si>
  <si>
    <t>59217030</t>
  </si>
  <si>
    <t xml:space="preserve">obrubník betonový silniční přechodový 1000x150x150-250mm   </t>
  </si>
  <si>
    <t>997</t>
  </si>
  <si>
    <t xml:space="preserve">Přesun sutě   </t>
  </si>
  <si>
    <t>997221551</t>
  </si>
  <si>
    <t xml:space="preserve">Vodorovná doprava suti ze sypkých materiálů do 1 km   </t>
  </si>
  <si>
    <t>t</t>
  </si>
  <si>
    <t>997221561</t>
  </si>
  <si>
    <t xml:space="preserve">Vodorovná doprava suti z kusových materiálů do 1 km   </t>
  </si>
  <si>
    <t>997221611</t>
  </si>
  <si>
    <t xml:space="preserve">Nakládání suti na dopravní prostředky pro vodorovnou dopravu   </t>
  </si>
  <si>
    <t>997221612</t>
  </si>
  <si>
    <t xml:space="preserve">Nakládání vybouraných hmot na dopravní prostředky pro vodorovnou dopravu   </t>
  </si>
  <si>
    <t>997221615</t>
  </si>
  <si>
    <t xml:space="preserve">Poplatek za uložení na skládce (skládkovné) stavebního odpadu betonového kód odpadu 17 01 01   </t>
  </si>
  <si>
    <t>997221645</t>
  </si>
  <si>
    <t xml:space="preserve">Poplatek za uložení na skládce (skládkovné) odpadu asfaltového bez dehtu kód odpadu 17 03 02   </t>
  </si>
  <si>
    <t>997221873</t>
  </si>
  <si>
    <t xml:space="preserve">Poplatek za uložení na recyklační skládce (skládkovné) stavebního odpadu zeminy a kamení zatříděného do Katalogu odpadů pod kódem 17 05 04   </t>
  </si>
  <si>
    <t>998</t>
  </si>
  <si>
    <t xml:space="preserve">Přesun hmot   </t>
  </si>
  <si>
    <t>998223011</t>
  </si>
  <si>
    <t xml:space="preserve">Přesun hmot pro pozemní komunikace s krytem dlážděným   </t>
  </si>
  <si>
    <t>VRN</t>
  </si>
  <si>
    <t xml:space="preserve">Vedlejší rozpočtové náklady   </t>
  </si>
  <si>
    <t>VRN3</t>
  </si>
  <si>
    <t>000</t>
  </si>
  <si>
    <t>030001000</t>
  </si>
  <si>
    <t>…</t>
  </si>
  <si>
    <t>VRN7</t>
  </si>
  <si>
    <t>072002000</t>
  </si>
  <si>
    <t xml:space="preserve">Silniční provoz   </t>
  </si>
  <si>
    <t xml:space="preserve">Celkem   </t>
  </si>
  <si>
    <t>Město Valašské Meziříčí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</si>
</sst>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0.00%;\-0.00%"/>
    <numFmt numFmtId="166" formatCode="###0.0;\-###0.0"/>
    <numFmt numFmtId="167" formatCode="#,##0.000;\-#,##0.000"/>
    <numFmt numFmtId="168" formatCode="#,##0.00_ ;\-#,##0.00\ "/>
  </numFmts>
  <fonts count="54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/>
      <top/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7">
    <xf numFmtId="0" fontId="0" fillId="0" borderId="0" xfId="0" applyAlignment="1">
      <alignment vertical="top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164" fontId="1" fillId="0" borderId="20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37" fontId="9" fillId="0" borderId="22" xfId="0" applyNumberFormat="1" applyFont="1" applyBorder="1" applyAlignment="1" applyProtection="1">
      <alignment horizontal="right" vertical="center"/>
      <protection/>
    </xf>
    <xf numFmtId="39" fontId="9" fillId="0" borderId="23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9" fillId="0" borderId="21" xfId="0" applyNumberFormat="1" applyFont="1" applyBorder="1" applyAlignment="1" applyProtection="1">
      <alignment horizontal="right" vertical="center"/>
      <protection/>
    </xf>
    <xf numFmtId="37" fontId="9" fillId="0" borderId="12" xfId="0" applyNumberFormat="1" applyFont="1" applyBorder="1" applyAlignment="1" applyProtection="1">
      <alignment horizontal="right" vertical="center"/>
      <protection/>
    </xf>
    <xf numFmtId="39" fontId="9" fillId="0" borderId="21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39" fontId="9" fillId="0" borderId="29" xfId="0" applyNumberFormat="1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39" fontId="1" fillId="0" borderId="29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165" fontId="5" fillId="0" borderId="28" xfId="0" applyNumberFormat="1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37" fontId="1" fillId="0" borderId="29" xfId="0" applyNumberFormat="1" applyFont="1" applyBorder="1" applyAlignment="1" applyProtection="1">
      <alignment horizontal="righ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39" fontId="9" fillId="0" borderId="13" xfId="0" applyNumberFormat="1" applyFont="1" applyBorder="1" applyAlignment="1" applyProtection="1">
      <alignment horizontal="right" vertical="center"/>
      <protection/>
    </xf>
    <xf numFmtId="37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39" fontId="9" fillId="0" borderId="37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39" fontId="9" fillId="0" borderId="14" xfId="0" applyNumberFormat="1" applyFont="1" applyBorder="1" applyAlignment="1" applyProtection="1">
      <alignment horizontal="right" vertical="center"/>
      <protection/>
    </xf>
    <xf numFmtId="164" fontId="9" fillId="0" borderId="12" xfId="0" applyNumberFormat="1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left" vertical="top"/>
      <protection/>
    </xf>
    <xf numFmtId="0" fontId="11" fillId="0" borderId="34" xfId="0" applyFont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top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39" fontId="12" fillId="0" borderId="17" xfId="0" applyNumberFormat="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horizontal="left" vertical="top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37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 horizontal="left" wrapText="1"/>
      <protection/>
    </xf>
    <xf numFmtId="167" fontId="16" fillId="0" borderId="0" xfId="0" applyNumberFormat="1" applyFont="1" applyAlignment="1" applyProtection="1">
      <alignment horizontal="right"/>
      <protection/>
    </xf>
    <xf numFmtId="39" fontId="16" fillId="0" borderId="0" xfId="0" applyNumberFormat="1" applyFont="1" applyAlignment="1" applyProtection="1">
      <alignment horizontal="right"/>
      <protection/>
    </xf>
    <xf numFmtId="37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167" fontId="17" fillId="0" borderId="0" xfId="0" applyNumberFormat="1" applyFont="1" applyAlignment="1" applyProtection="1">
      <alignment horizontal="right"/>
      <protection/>
    </xf>
    <xf numFmtId="39" fontId="17" fillId="0" borderId="0" xfId="0" applyNumberFormat="1" applyFont="1" applyAlignment="1" applyProtection="1">
      <alignment horizontal="right"/>
      <protection/>
    </xf>
    <xf numFmtId="37" fontId="5" fillId="0" borderId="43" xfId="0" applyNumberFormat="1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left" wrapText="1"/>
      <protection/>
    </xf>
    <xf numFmtId="167" fontId="5" fillId="0" borderId="43" xfId="0" applyNumberFormat="1" applyFont="1" applyBorder="1" applyAlignment="1" applyProtection="1">
      <alignment horizontal="right"/>
      <protection/>
    </xf>
    <xf numFmtId="39" fontId="5" fillId="0" borderId="43" xfId="0" applyNumberFormat="1" applyFont="1" applyBorder="1" applyAlignment="1" applyProtection="1">
      <alignment horizontal="right"/>
      <protection/>
    </xf>
    <xf numFmtId="37" fontId="18" fillId="0" borderId="43" xfId="0" applyNumberFormat="1" applyFont="1" applyBorder="1" applyAlignment="1" applyProtection="1">
      <alignment horizontal="right"/>
      <protection/>
    </xf>
    <xf numFmtId="0" fontId="18" fillId="0" borderId="43" xfId="0" applyFont="1" applyBorder="1" applyAlignment="1" applyProtection="1">
      <alignment horizontal="left" wrapText="1"/>
      <protection/>
    </xf>
    <xf numFmtId="167" fontId="18" fillId="0" borderId="43" xfId="0" applyNumberFormat="1" applyFont="1" applyBorder="1" applyAlignment="1" applyProtection="1">
      <alignment horizontal="right"/>
      <protection/>
    </xf>
    <xf numFmtId="37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left" wrapText="1"/>
      <protection/>
    </xf>
    <xf numFmtId="167" fontId="19" fillId="0" borderId="0" xfId="0" applyNumberFormat="1" applyFont="1" applyAlignment="1" applyProtection="1">
      <alignment horizontal="right"/>
      <protection/>
    </xf>
    <xf numFmtId="39" fontId="19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39" fontId="16" fillId="0" borderId="0" xfId="0" applyNumberFormat="1" applyFont="1" applyAlignment="1" applyProtection="1">
      <alignment horizontal="right"/>
      <protection locked="0"/>
    </xf>
    <xf numFmtId="39" fontId="17" fillId="0" borderId="0" xfId="0" applyNumberFormat="1" applyFont="1" applyAlignment="1" applyProtection="1">
      <alignment horizontal="right"/>
      <protection locked="0"/>
    </xf>
    <xf numFmtId="39" fontId="5" fillId="0" borderId="43" xfId="0" applyNumberFormat="1" applyFont="1" applyBorder="1" applyAlignment="1" applyProtection="1">
      <alignment horizontal="right"/>
      <protection locked="0"/>
    </xf>
    <xf numFmtId="39" fontId="18" fillId="0" borderId="43" xfId="0" applyNumberFormat="1" applyFont="1" applyBorder="1" applyAlignment="1" applyProtection="1">
      <alignment horizontal="right"/>
      <protection locked="0"/>
    </xf>
    <xf numFmtId="39" fontId="19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 wrapText="1"/>
      <protection locked="0"/>
    </xf>
    <xf numFmtId="0" fontId="5" fillId="34" borderId="53" xfId="0" applyFont="1" applyFill="1" applyBorder="1" applyAlignment="1" applyProtection="1">
      <alignment horizontal="left" vertical="center" wrapText="1"/>
      <protection locked="0"/>
    </xf>
    <xf numFmtId="0" fontId="5" fillId="34" borderId="57" xfId="0" applyFont="1" applyFill="1" applyBorder="1" applyAlignment="1" applyProtection="1">
      <alignment horizontal="left" vertical="center"/>
      <protection locked="0"/>
    </xf>
    <xf numFmtId="0" fontId="5" fillId="34" borderId="58" xfId="0" applyFont="1" applyFill="1" applyBorder="1" applyAlignment="1" applyProtection="1">
      <alignment horizontal="left" vertical="center"/>
      <protection locked="0"/>
    </xf>
    <xf numFmtId="0" fontId="5" fillId="34" borderId="57" xfId="0" applyFont="1" applyFill="1" applyBorder="1" applyAlignment="1" applyProtection="1">
      <alignment horizontal="left" vertical="center"/>
      <protection locked="0"/>
    </xf>
    <xf numFmtId="0" fontId="3" fillId="34" borderId="58" xfId="0" applyFont="1" applyFill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53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164" fontId="1" fillId="0" borderId="61" xfId="0" applyNumberFormat="1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46" xfId="0" applyFont="1" applyBorder="1" applyAlignment="1" applyProtection="1">
      <alignment horizontal="left" vertical="top"/>
      <protection locked="0"/>
    </xf>
    <xf numFmtId="0" fontId="0" fillId="0" borderId="62" xfId="0" applyFont="1" applyBorder="1" applyAlignment="1" applyProtection="1">
      <alignment horizontal="left" vertical="top"/>
      <protection locked="0"/>
    </xf>
    <xf numFmtId="0" fontId="0" fillId="0" borderId="63" xfId="0" applyFont="1" applyBorder="1" applyAlignment="1" applyProtection="1">
      <alignment horizontal="left" vertical="top"/>
      <protection locked="0"/>
    </xf>
    <xf numFmtId="0" fontId="0" fillId="0" borderId="61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46" xfId="0" applyFont="1" applyBorder="1" applyAlignment="1" applyProtection="1">
      <alignment horizontal="left" vertical="top"/>
      <protection locked="0"/>
    </xf>
    <xf numFmtId="0" fontId="0" fillId="0" borderId="38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5" fillId="0" borderId="26" xfId="0" applyFont="1" applyBorder="1" applyAlignment="1" applyProtection="1">
      <alignment horizontal="left" vertical="center"/>
      <protection/>
    </xf>
    <xf numFmtId="2" fontId="5" fillId="0" borderId="64" xfId="0" applyNumberFormat="1" applyFont="1" applyBorder="1" applyAlignment="1" applyProtection="1">
      <alignment horizontal="center" vertical="center"/>
      <protection/>
    </xf>
    <xf numFmtId="166" fontId="5" fillId="0" borderId="64" xfId="0" applyNumberFormat="1" applyFont="1" applyBorder="1" applyAlignment="1" applyProtection="1">
      <alignment horizontal="right" vertical="center"/>
      <protection/>
    </xf>
    <xf numFmtId="39" fontId="5" fillId="0" borderId="64" xfId="0" applyNumberFormat="1" applyFont="1" applyBorder="1" applyAlignment="1" applyProtection="1">
      <alignment horizontal="right" vertical="center"/>
      <protection/>
    </xf>
    <xf numFmtId="39" fontId="5" fillId="0" borderId="64" xfId="0" applyNumberFormat="1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2" fontId="5" fillId="0" borderId="40" xfId="0" applyNumberFormat="1" applyFont="1" applyBorder="1" applyAlignment="1" applyProtection="1">
      <alignment horizontal="center" vertical="center"/>
      <protection/>
    </xf>
    <xf numFmtId="166" fontId="5" fillId="0" borderId="40" xfId="0" applyNumberFormat="1" applyFont="1" applyBorder="1" applyAlignment="1" applyProtection="1">
      <alignment horizontal="right" vertical="center"/>
      <protection/>
    </xf>
    <xf numFmtId="39" fontId="5" fillId="0" borderId="40" xfId="0" applyNumberFormat="1" applyFont="1" applyBorder="1" applyAlignment="1" applyProtection="1">
      <alignment horizontal="right" vertical="center"/>
      <protection/>
    </xf>
    <xf numFmtId="39" fontId="5" fillId="0" borderId="40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 applyProtection="1">
      <alignment horizontal="left" vertical="top"/>
      <protection/>
    </xf>
    <xf numFmtId="0" fontId="12" fillId="0" borderId="21" xfId="0" applyFont="1" applyBorder="1" applyAlignment="1" applyProtection="1">
      <alignment horizontal="left" vertical="center"/>
      <protection/>
    </xf>
    <xf numFmtId="2" fontId="5" fillId="0" borderId="21" xfId="0" applyNumberFormat="1" applyFont="1" applyBorder="1" applyAlignment="1" applyProtection="1">
      <alignment horizontal="right" vertical="center"/>
      <protection/>
    </xf>
    <xf numFmtId="166" fontId="5" fillId="0" borderId="21" xfId="0" applyNumberFormat="1" applyFont="1" applyBorder="1" applyAlignment="1" applyProtection="1">
      <alignment horizontal="right" vertical="center"/>
      <protection/>
    </xf>
    <xf numFmtId="2" fontId="5" fillId="0" borderId="21" xfId="0" applyNumberFormat="1" applyFont="1" applyBorder="1" applyAlignment="1" applyProtection="1">
      <alignment horizontal="left" vertical="center"/>
      <protection/>
    </xf>
    <xf numFmtId="39" fontId="12" fillId="0" borderId="21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top"/>
      <protection/>
    </xf>
    <xf numFmtId="166" fontId="3" fillId="0" borderId="17" xfId="0" applyNumberFormat="1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left"/>
      <protection/>
    </xf>
    <xf numFmtId="39" fontId="1" fillId="0" borderId="33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 applyProtection="1">
      <alignment horizontal="left" vertical="top"/>
      <protection/>
    </xf>
    <xf numFmtId="0" fontId="0" fillId="0" borderId="55" xfId="0" applyFont="1" applyBorder="1" applyAlignment="1" applyProtection="1">
      <alignment horizontal="left" vertical="top"/>
      <protection/>
    </xf>
    <xf numFmtId="0" fontId="3" fillId="0" borderId="65" xfId="0" applyFont="1" applyBorder="1" applyAlignment="1" applyProtection="1">
      <alignment horizontal="left" vertical="top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 vertical="top"/>
      <protection/>
    </xf>
    <xf numFmtId="39" fontId="1" fillId="0" borderId="37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V24" sqref="V24"/>
    </sheetView>
  </sheetViews>
  <sheetFormatPr defaultColWidth="10.5" defaultRowHeight="12" customHeight="1"/>
  <cols>
    <col min="1" max="1" width="3" style="94" customWidth="1"/>
    <col min="2" max="2" width="2.5" style="94" customWidth="1"/>
    <col min="3" max="3" width="3.83203125" style="94" customWidth="1"/>
    <col min="4" max="4" width="11" style="94" customWidth="1"/>
    <col min="5" max="5" width="15.83203125" style="94" customWidth="1"/>
    <col min="6" max="6" width="0.4921875" style="94" customWidth="1"/>
    <col min="7" max="7" width="3.16015625" style="94" customWidth="1"/>
    <col min="8" max="8" width="3" style="94" customWidth="1"/>
    <col min="9" max="9" width="12.33203125" style="94" customWidth="1"/>
    <col min="10" max="10" width="16.16015625" style="94" customWidth="1"/>
    <col min="11" max="11" width="0.65625" style="94" customWidth="1"/>
    <col min="12" max="13" width="3" style="94" customWidth="1"/>
    <col min="14" max="14" width="5.66015625" style="94" customWidth="1"/>
    <col min="15" max="15" width="6.5" style="94" customWidth="1"/>
    <col min="16" max="16" width="12" style="94" customWidth="1"/>
    <col min="17" max="17" width="7.5" style="94" customWidth="1"/>
    <col min="18" max="18" width="17.83203125" style="94" customWidth="1"/>
    <col min="19" max="19" width="0.4921875" style="94" customWidth="1"/>
    <col min="20" max="16384" width="10.5" style="109" customWidth="1"/>
  </cols>
  <sheetData>
    <row r="1" spans="1:19" ht="14.25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1:19" ht="21" customHeight="1">
      <c r="A2" s="113"/>
      <c r="B2" s="114"/>
      <c r="C2" s="114"/>
      <c r="D2" s="114"/>
      <c r="E2" s="114"/>
      <c r="F2" s="114"/>
      <c r="G2" s="115" t="s">
        <v>0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6"/>
    </row>
    <row r="3" spans="1:19" ht="14.25" customHeigh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19" ht="9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</row>
    <row r="5" spans="1:19" ht="24" customHeight="1">
      <c r="A5" s="123"/>
      <c r="B5" s="124" t="s">
        <v>1</v>
      </c>
      <c r="C5" s="124"/>
      <c r="D5" s="124"/>
      <c r="E5" s="125" t="s">
        <v>2</v>
      </c>
      <c r="F5" s="126"/>
      <c r="G5" s="126"/>
      <c r="H5" s="126"/>
      <c r="I5" s="126"/>
      <c r="J5" s="126"/>
      <c r="K5" s="126"/>
      <c r="L5" s="127"/>
      <c r="M5" s="124"/>
      <c r="N5" s="124"/>
      <c r="O5" s="128" t="s">
        <v>3</v>
      </c>
      <c r="P5" s="128"/>
      <c r="Q5" s="129"/>
      <c r="R5" s="130"/>
      <c r="S5" s="131"/>
    </row>
    <row r="6" spans="1:19" ht="24" customHeight="1">
      <c r="A6" s="123"/>
      <c r="B6" s="124" t="s">
        <v>4</v>
      </c>
      <c r="C6" s="124"/>
      <c r="D6" s="124"/>
      <c r="E6" s="132"/>
      <c r="F6" s="133"/>
      <c r="G6" s="133"/>
      <c r="H6" s="133"/>
      <c r="I6" s="133"/>
      <c r="J6" s="133"/>
      <c r="K6" s="133"/>
      <c r="L6" s="134"/>
      <c r="M6" s="124"/>
      <c r="N6" s="124"/>
      <c r="O6" s="128" t="s">
        <v>5</v>
      </c>
      <c r="P6" s="128"/>
      <c r="Q6" s="135"/>
      <c r="R6" s="131"/>
      <c r="S6" s="131"/>
    </row>
    <row r="7" spans="1:19" ht="24" customHeight="1">
      <c r="A7" s="123"/>
      <c r="B7" s="124"/>
      <c r="C7" s="124"/>
      <c r="D7" s="124"/>
      <c r="E7" s="136" t="s">
        <v>6</v>
      </c>
      <c r="F7" s="137"/>
      <c r="G7" s="137"/>
      <c r="H7" s="137"/>
      <c r="I7" s="137"/>
      <c r="J7" s="137"/>
      <c r="K7" s="137"/>
      <c r="L7" s="138"/>
      <c r="M7" s="124"/>
      <c r="N7" s="124"/>
      <c r="O7" s="128" t="s">
        <v>7</v>
      </c>
      <c r="P7" s="128"/>
      <c r="Q7" s="139" t="s">
        <v>8</v>
      </c>
      <c r="R7" s="140"/>
      <c r="S7" s="131"/>
    </row>
    <row r="8" spans="1:19" ht="24" customHeight="1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8" t="s">
        <v>9</v>
      </c>
      <c r="P8" s="128"/>
      <c r="Q8" s="124" t="s">
        <v>10</v>
      </c>
      <c r="R8" s="124"/>
      <c r="S8" s="131"/>
    </row>
    <row r="9" spans="1:19" ht="24" customHeight="1">
      <c r="A9" s="123"/>
      <c r="B9" s="124" t="s">
        <v>11</v>
      </c>
      <c r="C9" s="124"/>
      <c r="D9" s="124"/>
      <c r="E9" s="141" t="s">
        <v>207</v>
      </c>
      <c r="F9" s="142"/>
      <c r="G9" s="142"/>
      <c r="H9" s="142"/>
      <c r="I9" s="142"/>
      <c r="J9" s="142"/>
      <c r="K9" s="142"/>
      <c r="L9" s="143"/>
      <c r="M9" s="124"/>
      <c r="N9" s="124"/>
      <c r="O9" s="144"/>
      <c r="P9" s="145"/>
      <c r="Q9" s="146"/>
      <c r="R9" s="147"/>
      <c r="S9" s="131"/>
    </row>
    <row r="10" spans="1:19" ht="24" customHeight="1">
      <c r="A10" s="123"/>
      <c r="B10" s="124" t="s">
        <v>12</v>
      </c>
      <c r="C10" s="124"/>
      <c r="D10" s="124"/>
      <c r="E10" s="148" t="s">
        <v>6</v>
      </c>
      <c r="F10" s="149"/>
      <c r="G10" s="149"/>
      <c r="H10" s="149"/>
      <c r="I10" s="149"/>
      <c r="J10" s="149"/>
      <c r="K10" s="149"/>
      <c r="L10" s="150"/>
      <c r="M10" s="124"/>
      <c r="N10" s="124"/>
      <c r="O10" s="144"/>
      <c r="P10" s="145"/>
      <c r="Q10" s="146"/>
      <c r="R10" s="147"/>
      <c r="S10" s="131"/>
    </row>
    <row r="11" spans="1:19" ht="24" customHeight="1">
      <c r="A11" s="123"/>
      <c r="B11" s="124" t="s">
        <v>13</v>
      </c>
      <c r="C11" s="124"/>
      <c r="D11" s="124"/>
      <c r="E11" s="151" t="s">
        <v>6</v>
      </c>
      <c r="F11" s="152"/>
      <c r="G11" s="152"/>
      <c r="H11" s="152"/>
      <c r="I11" s="152"/>
      <c r="J11" s="152"/>
      <c r="K11" s="152"/>
      <c r="L11" s="153"/>
      <c r="M11" s="124"/>
      <c r="N11" s="124"/>
      <c r="O11" s="154"/>
      <c r="P11" s="155"/>
      <c r="Q11" s="156"/>
      <c r="R11" s="157"/>
      <c r="S11" s="131"/>
    </row>
    <row r="12" spans="1:19" ht="24" customHeight="1">
      <c r="A12" s="123"/>
      <c r="B12" s="124" t="s">
        <v>14</v>
      </c>
      <c r="C12" s="124"/>
      <c r="D12" s="124"/>
      <c r="E12" s="158"/>
      <c r="F12" s="159"/>
      <c r="G12" s="159"/>
      <c r="H12" s="159"/>
      <c r="I12" s="159"/>
      <c r="J12" s="159"/>
      <c r="K12" s="159"/>
      <c r="L12" s="160"/>
      <c r="M12" s="124"/>
      <c r="N12" s="124"/>
      <c r="O12" s="161"/>
      <c r="P12" s="162"/>
      <c r="Q12" s="161"/>
      <c r="R12" s="162"/>
      <c r="S12" s="131"/>
    </row>
    <row r="13" spans="1:19" ht="12" customHeight="1">
      <c r="A13" s="163"/>
      <c r="B13" s="164"/>
      <c r="C13" s="164"/>
      <c r="D13" s="164"/>
      <c r="E13" s="165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165"/>
      <c r="Q13" s="165"/>
      <c r="R13" s="164"/>
      <c r="S13" s="166"/>
    </row>
    <row r="14" spans="1:19" ht="18" customHeight="1">
      <c r="A14" s="123"/>
      <c r="B14" s="124"/>
      <c r="C14" s="124"/>
      <c r="D14" s="124"/>
      <c r="E14" s="167" t="s">
        <v>15</v>
      </c>
      <c r="F14" s="124"/>
      <c r="G14" s="124"/>
      <c r="H14" s="124"/>
      <c r="I14" s="167" t="s">
        <v>16</v>
      </c>
      <c r="J14" s="124"/>
      <c r="K14" s="124"/>
      <c r="L14" s="124"/>
      <c r="M14" s="124"/>
      <c r="N14" s="124"/>
      <c r="O14" s="128" t="s">
        <v>17</v>
      </c>
      <c r="P14" s="128"/>
      <c r="Q14" s="129"/>
      <c r="R14" s="168"/>
      <c r="S14" s="131"/>
    </row>
    <row r="15" spans="1:19" ht="18" customHeight="1">
      <c r="A15" s="123"/>
      <c r="B15" s="124"/>
      <c r="C15" s="124"/>
      <c r="D15" s="124"/>
      <c r="E15" s="169"/>
      <c r="F15" s="124"/>
      <c r="G15" s="167"/>
      <c r="H15" s="124"/>
      <c r="I15" s="170" t="s">
        <v>18</v>
      </c>
      <c r="J15" s="124"/>
      <c r="K15" s="124"/>
      <c r="L15" s="124"/>
      <c r="M15" s="124"/>
      <c r="N15" s="124"/>
      <c r="O15" s="128" t="s">
        <v>19</v>
      </c>
      <c r="P15" s="128"/>
      <c r="Q15" s="139"/>
      <c r="R15" s="171"/>
      <c r="S15" s="131"/>
    </row>
    <row r="16" spans="1:19" ht="9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24"/>
      <c r="P16" s="173"/>
      <c r="Q16" s="173"/>
      <c r="R16" s="173"/>
      <c r="S16" s="174"/>
    </row>
    <row r="17" spans="1:19" ht="20.25" customHeight="1">
      <c r="A17" s="6"/>
      <c r="B17" s="7"/>
      <c r="C17" s="7"/>
      <c r="D17" s="7"/>
      <c r="E17" s="8" t="s">
        <v>20</v>
      </c>
      <c r="F17" s="7"/>
      <c r="G17" s="7"/>
      <c r="H17" s="7"/>
      <c r="I17" s="7"/>
      <c r="J17" s="7"/>
      <c r="K17" s="7"/>
      <c r="L17" s="7"/>
      <c r="M17" s="7"/>
      <c r="N17" s="7"/>
      <c r="O17" s="1"/>
      <c r="P17" s="7"/>
      <c r="Q17" s="7"/>
      <c r="R17" s="7"/>
      <c r="S17" s="175"/>
    </row>
    <row r="18" spans="1:19" ht="21" customHeight="1">
      <c r="A18" s="10" t="s">
        <v>21</v>
      </c>
      <c r="B18" s="11"/>
      <c r="C18" s="11"/>
      <c r="D18" s="12"/>
      <c r="E18" s="13" t="s">
        <v>22</v>
      </c>
      <c r="F18" s="12"/>
      <c r="G18" s="13" t="s">
        <v>23</v>
      </c>
      <c r="H18" s="11"/>
      <c r="I18" s="12"/>
      <c r="J18" s="13" t="s">
        <v>24</v>
      </c>
      <c r="K18" s="11"/>
      <c r="L18" s="13" t="s">
        <v>25</v>
      </c>
      <c r="M18" s="11"/>
      <c r="N18" s="11"/>
      <c r="O18" s="11"/>
      <c r="P18" s="12"/>
      <c r="Q18" s="13" t="s">
        <v>26</v>
      </c>
      <c r="R18" s="11"/>
      <c r="S18" s="176"/>
    </row>
    <row r="19" spans="1:19" ht="18.75" customHeight="1">
      <c r="A19" s="14"/>
      <c r="B19" s="15"/>
      <c r="C19" s="15"/>
      <c r="D19" s="16">
        <v>0</v>
      </c>
      <c r="E19" s="17">
        <v>0</v>
      </c>
      <c r="F19" s="18"/>
      <c r="G19" s="19"/>
      <c r="H19" s="15"/>
      <c r="I19" s="16">
        <v>0</v>
      </c>
      <c r="J19" s="17">
        <v>0</v>
      </c>
      <c r="K19" s="20"/>
      <c r="L19" s="19"/>
      <c r="M19" s="15"/>
      <c r="N19" s="15"/>
      <c r="O19" s="21"/>
      <c r="P19" s="16">
        <v>0</v>
      </c>
      <c r="Q19" s="19"/>
      <c r="R19" s="22">
        <v>0</v>
      </c>
      <c r="S19" s="177"/>
    </row>
    <row r="20" spans="1:19" ht="20.25" customHeight="1">
      <c r="A20" s="6"/>
      <c r="B20" s="7"/>
      <c r="C20" s="7"/>
      <c r="D20" s="7"/>
      <c r="E20" s="8" t="s">
        <v>27</v>
      </c>
      <c r="F20" s="7"/>
      <c r="G20" s="7"/>
      <c r="H20" s="7"/>
      <c r="I20" s="7"/>
      <c r="J20" s="23" t="s">
        <v>28</v>
      </c>
      <c r="K20" s="7"/>
      <c r="L20" s="7"/>
      <c r="M20" s="7"/>
      <c r="N20" s="7"/>
      <c r="O20" s="5"/>
      <c r="P20" s="7"/>
      <c r="Q20" s="7"/>
      <c r="R20" s="7"/>
      <c r="S20" s="175"/>
    </row>
    <row r="21" spans="1:19" ht="18.75" customHeight="1">
      <c r="A21" s="24" t="s">
        <v>29</v>
      </c>
      <c r="B21" s="25"/>
      <c r="C21" s="26" t="s">
        <v>30</v>
      </c>
      <c r="D21" s="27"/>
      <c r="E21" s="27"/>
      <c r="F21" s="28"/>
      <c r="G21" s="24" t="s">
        <v>31</v>
      </c>
      <c r="H21" s="29"/>
      <c r="I21" s="26" t="s">
        <v>32</v>
      </c>
      <c r="J21" s="27"/>
      <c r="K21" s="27"/>
      <c r="L21" s="24" t="s">
        <v>33</v>
      </c>
      <c r="M21" s="29"/>
      <c r="N21" s="26" t="s">
        <v>34</v>
      </c>
      <c r="O21" s="30"/>
      <c r="P21" s="27"/>
      <c r="Q21" s="27"/>
      <c r="R21" s="27"/>
      <c r="S21" s="178"/>
    </row>
    <row r="22" spans="1:19" ht="18.75" customHeight="1">
      <c r="A22" s="31" t="s">
        <v>35</v>
      </c>
      <c r="B22" s="32" t="s">
        <v>36</v>
      </c>
      <c r="C22" s="33"/>
      <c r="D22" s="34" t="s">
        <v>37</v>
      </c>
      <c r="E22" s="35"/>
      <c r="F22" s="36"/>
      <c r="G22" s="31" t="s">
        <v>38</v>
      </c>
      <c r="H22" s="37" t="s">
        <v>39</v>
      </c>
      <c r="I22" s="38"/>
      <c r="J22" s="39">
        <v>0</v>
      </c>
      <c r="K22" s="40"/>
      <c r="L22" s="31" t="s">
        <v>40</v>
      </c>
      <c r="M22" s="41" t="s">
        <v>41</v>
      </c>
      <c r="N22" s="42"/>
      <c r="O22" s="42"/>
      <c r="P22" s="42"/>
      <c r="Q22" s="43"/>
      <c r="R22" s="35">
        <v>0</v>
      </c>
      <c r="S22" s="179"/>
    </row>
    <row r="23" spans="1:19" ht="18.75" customHeight="1">
      <c r="A23" s="31" t="s">
        <v>42</v>
      </c>
      <c r="B23" s="44"/>
      <c r="C23" s="45"/>
      <c r="D23" s="34" t="s">
        <v>43</v>
      </c>
      <c r="E23" s="35"/>
      <c r="F23" s="36"/>
      <c r="G23" s="31" t="s">
        <v>44</v>
      </c>
      <c r="H23" s="2" t="s">
        <v>45</v>
      </c>
      <c r="I23" s="38"/>
      <c r="J23" s="39">
        <v>0</v>
      </c>
      <c r="K23" s="40"/>
      <c r="L23" s="31" t="s">
        <v>46</v>
      </c>
      <c r="M23" s="41" t="s">
        <v>47</v>
      </c>
      <c r="N23" s="42"/>
      <c r="O23" s="2"/>
      <c r="P23" s="42"/>
      <c r="Q23" s="43"/>
      <c r="R23" s="35">
        <v>0</v>
      </c>
      <c r="S23" s="179"/>
    </row>
    <row r="24" spans="1:19" ht="18.75" customHeight="1">
      <c r="A24" s="31" t="s">
        <v>48</v>
      </c>
      <c r="B24" s="32" t="s">
        <v>49</v>
      </c>
      <c r="C24" s="33"/>
      <c r="D24" s="34" t="s">
        <v>37</v>
      </c>
      <c r="E24" s="35">
        <v>0</v>
      </c>
      <c r="F24" s="36"/>
      <c r="G24" s="31" t="s">
        <v>50</v>
      </c>
      <c r="H24" s="37" t="s">
        <v>51</v>
      </c>
      <c r="I24" s="38"/>
      <c r="J24" s="39">
        <v>0</v>
      </c>
      <c r="K24" s="40"/>
      <c r="L24" s="31" t="s">
        <v>52</v>
      </c>
      <c r="M24" s="41" t="s">
        <v>53</v>
      </c>
      <c r="N24" s="42"/>
      <c r="O24" s="42"/>
      <c r="P24" s="42"/>
      <c r="Q24" s="43"/>
      <c r="R24" s="35">
        <v>0</v>
      </c>
      <c r="S24" s="179"/>
    </row>
    <row r="25" spans="1:19" ht="18.75" customHeight="1">
      <c r="A25" s="31" t="s">
        <v>54</v>
      </c>
      <c r="B25" s="44"/>
      <c r="C25" s="45"/>
      <c r="D25" s="34" t="s">
        <v>43</v>
      </c>
      <c r="E25" s="35">
        <v>0</v>
      </c>
      <c r="F25" s="36"/>
      <c r="G25" s="31" t="s">
        <v>55</v>
      </c>
      <c r="H25" s="37"/>
      <c r="I25" s="38"/>
      <c r="J25" s="39">
        <v>0</v>
      </c>
      <c r="K25" s="40"/>
      <c r="L25" s="31" t="s">
        <v>56</v>
      </c>
      <c r="M25" s="41" t="s">
        <v>57</v>
      </c>
      <c r="N25" s="42"/>
      <c r="O25" s="2"/>
      <c r="P25" s="42"/>
      <c r="Q25" s="43"/>
      <c r="R25" s="35">
        <v>0</v>
      </c>
      <c r="S25" s="179"/>
    </row>
    <row r="26" spans="1:19" ht="18.75" customHeight="1">
      <c r="A26" s="31" t="s">
        <v>58</v>
      </c>
      <c r="B26" s="32" t="s">
        <v>59</v>
      </c>
      <c r="C26" s="33"/>
      <c r="D26" s="34" t="s">
        <v>37</v>
      </c>
      <c r="E26" s="35">
        <v>0</v>
      </c>
      <c r="F26" s="36"/>
      <c r="G26" s="46"/>
      <c r="H26" s="42"/>
      <c r="I26" s="38"/>
      <c r="J26" s="47"/>
      <c r="K26" s="40"/>
      <c r="L26" s="31" t="s">
        <v>60</v>
      </c>
      <c r="M26" s="41" t="s">
        <v>61</v>
      </c>
      <c r="N26" s="42"/>
      <c r="O26" s="42"/>
      <c r="P26" s="42"/>
      <c r="Q26" s="43"/>
      <c r="R26" s="35">
        <v>0</v>
      </c>
      <c r="S26" s="179"/>
    </row>
    <row r="27" spans="1:19" ht="18.75" customHeight="1">
      <c r="A27" s="31" t="s">
        <v>62</v>
      </c>
      <c r="B27" s="44"/>
      <c r="C27" s="45"/>
      <c r="D27" s="34" t="s">
        <v>43</v>
      </c>
      <c r="E27" s="35">
        <v>0</v>
      </c>
      <c r="F27" s="36"/>
      <c r="G27" s="46"/>
      <c r="H27" s="42"/>
      <c r="I27" s="38"/>
      <c r="J27" s="47"/>
      <c r="K27" s="40"/>
      <c r="L27" s="31" t="s">
        <v>63</v>
      </c>
      <c r="M27" s="37" t="s">
        <v>64</v>
      </c>
      <c r="N27" s="42"/>
      <c r="O27" s="2"/>
      <c r="P27" s="42"/>
      <c r="Q27" s="38"/>
      <c r="R27" s="35">
        <f>Rozpočet!H55</f>
        <v>0</v>
      </c>
      <c r="S27" s="179"/>
    </row>
    <row r="28" spans="1:19" ht="18.75" customHeight="1">
      <c r="A28" s="31" t="s">
        <v>65</v>
      </c>
      <c r="B28" s="48" t="s">
        <v>66</v>
      </c>
      <c r="C28" s="42"/>
      <c r="D28" s="38"/>
      <c r="E28" s="49">
        <v>0</v>
      </c>
      <c r="F28" s="9"/>
      <c r="G28" s="31" t="s">
        <v>67</v>
      </c>
      <c r="H28" s="48" t="s">
        <v>68</v>
      </c>
      <c r="I28" s="38"/>
      <c r="J28" s="50"/>
      <c r="K28" s="51"/>
      <c r="L28" s="31" t="s">
        <v>69</v>
      </c>
      <c r="M28" s="48" t="s">
        <v>70</v>
      </c>
      <c r="N28" s="42"/>
      <c r="O28" s="42"/>
      <c r="P28" s="42"/>
      <c r="Q28" s="38"/>
      <c r="R28" s="49">
        <f>R27</f>
        <v>0</v>
      </c>
      <c r="S28" s="175"/>
    </row>
    <row r="29" spans="1:19" ht="18.75" customHeight="1">
      <c r="A29" s="52" t="s">
        <v>71</v>
      </c>
      <c r="B29" s="53" t="s">
        <v>72</v>
      </c>
      <c r="C29" s="54"/>
      <c r="D29" s="55"/>
      <c r="E29" s="56">
        <f>Rozpočet!H13</f>
        <v>0</v>
      </c>
      <c r="F29" s="57"/>
      <c r="G29" s="52" t="s">
        <v>73</v>
      </c>
      <c r="H29" s="53" t="s">
        <v>74</v>
      </c>
      <c r="I29" s="55"/>
      <c r="J29" s="58">
        <v>0</v>
      </c>
      <c r="K29" s="59"/>
      <c r="L29" s="52" t="s">
        <v>75</v>
      </c>
      <c r="M29" s="53" t="s">
        <v>76</v>
      </c>
      <c r="N29" s="54"/>
      <c r="O29" s="5"/>
      <c r="P29" s="54"/>
      <c r="Q29" s="55"/>
      <c r="R29" s="56">
        <v>0</v>
      </c>
      <c r="S29" s="180"/>
    </row>
    <row r="30" spans="1:19" ht="18.75" customHeight="1">
      <c r="A30" s="60"/>
      <c r="B30" s="61"/>
      <c r="C30" s="62" t="s">
        <v>77</v>
      </c>
      <c r="D30" s="63"/>
      <c r="E30" s="63"/>
      <c r="F30" s="63"/>
      <c r="G30" s="63"/>
      <c r="H30" s="63"/>
      <c r="I30" s="63"/>
      <c r="J30" s="63"/>
      <c r="K30" s="63"/>
      <c r="L30" s="24" t="s">
        <v>78</v>
      </c>
      <c r="M30" s="64"/>
      <c r="N30" s="27" t="s">
        <v>79</v>
      </c>
      <c r="O30" s="65"/>
      <c r="P30" s="65"/>
      <c r="Q30" s="65"/>
      <c r="R30" s="66">
        <f>R28+E29</f>
        <v>0</v>
      </c>
      <c r="S30" s="181"/>
    </row>
    <row r="31" spans="1:19" ht="14.2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67"/>
      <c r="M31" s="68" t="s">
        <v>80</v>
      </c>
      <c r="N31" s="69"/>
      <c r="O31" s="70" t="s">
        <v>81</v>
      </c>
      <c r="P31" s="69"/>
      <c r="Q31" s="70" t="s">
        <v>82</v>
      </c>
      <c r="R31" s="70" t="s">
        <v>83</v>
      </c>
      <c r="S31" s="182"/>
    </row>
    <row r="32" spans="1:19" ht="12" customHeight="1">
      <c r="A32" s="189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190"/>
      <c r="M32" s="191" t="s">
        <v>84</v>
      </c>
      <c r="N32" s="192"/>
      <c r="O32" s="193">
        <v>15</v>
      </c>
      <c r="P32" s="194">
        <v>0</v>
      </c>
      <c r="Q32" s="194"/>
      <c r="R32" s="195">
        <v>0</v>
      </c>
      <c r="S32" s="183"/>
    </row>
    <row r="33" spans="1:19" ht="12" customHeight="1">
      <c r="A33" s="189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190"/>
      <c r="M33" s="196" t="s">
        <v>85</v>
      </c>
      <c r="N33" s="197"/>
      <c r="O33" s="198">
        <v>21</v>
      </c>
      <c r="P33" s="199">
        <f>R30</f>
        <v>0</v>
      </c>
      <c r="Q33" s="199"/>
      <c r="R33" s="200">
        <f>P33*0.21</f>
        <v>0</v>
      </c>
      <c r="S33" s="184"/>
    </row>
    <row r="34" spans="1:19" ht="18.75" customHeight="1">
      <c r="A34" s="189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201"/>
      <c r="M34" s="202" t="s">
        <v>86</v>
      </c>
      <c r="N34" s="203"/>
      <c r="O34" s="204"/>
      <c r="P34" s="203"/>
      <c r="Q34" s="205"/>
      <c r="R34" s="206">
        <f>R30*1.21</f>
        <v>0</v>
      </c>
      <c r="S34" s="185"/>
    </row>
    <row r="35" spans="1:19" ht="18.75" customHeight="1">
      <c r="A35" s="189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24" t="s">
        <v>87</v>
      </c>
      <c r="M35" s="207"/>
      <c r="N35" s="26" t="s">
        <v>88</v>
      </c>
      <c r="O35" s="208"/>
      <c r="P35" s="207"/>
      <c r="Q35" s="207"/>
      <c r="R35" s="207"/>
      <c r="S35" s="186"/>
    </row>
    <row r="36" spans="1:19" ht="14.25" customHeight="1">
      <c r="A36" s="189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67"/>
      <c r="M36" s="209" t="s">
        <v>89</v>
      </c>
      <c r="N36" s="63"/>
      <c r="O36" s="63"/>
      <c r="P36" s="63"/>
      <c r="Q36" s="63"/>
      <c r="R36" s="210">
        <v>0</v>
      </c>
      <c r="S36" s="187"/>
    </row>
    <row r="37" spans="1:19" ht="14.25" customHeight="1">
      <c r="A37" s="189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67"/>
      <c r="M37" s="209" t="s">
        <v>90</v>
      </c>
      <c r="N37" s="63"/>
      <c r="O37" s="63"/>
      <c r="P37" s="63"/>
      <c r="Q37" s="63"/>
      <c r="R37" s="210">
        <v>0</v>
      </c>
      <c r="S37" s="187"/>
    </row>
    <row r="38" spans="1:19" ht="14.25" customHeight="1">
      <c r="A38" s="211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3"/>
      <c r="M38" s="214" t="s">
        <v>91</v>
      </c>
      <c r="N38" s="215"/>
      <c r="O38" s="215"/>
      <c r="P38" s="215"/>
      <c r="Q38" s="215"/>
      <c r="R38" s="216">
        <v>0</v>
      </c>
      <c r="S38" s="188"/>
    </row>
  </sheetData>
  <sheetProtection password="C6E7" sheet="1" objects="1" scenarios="1"/>
  <mergeCells count="20">
    <mergeCell ref="O14:P14"/>
    <mergeCell ref="O15:P15"/>
    <mergeCell ref="Q12:R12"/>
    <mergeCell ref="P32:Q32"/>
    <mergeCell ref="P33:Q33"/>
    <mergeCell ref="E12:L12"/>
    <mergeCell ref="O5:P5"/>
    <mergeCell ref="O6:P6"/>
    <mergeCell ref="O7:P7"/>
    <mergeCell ref="O8:P8"/>
    <mergeCell ref="O9:P9"/>
    <mergeCell ref="O10:P10"/>
    <mergeCell ref="O11:P11"/>
    <mergeCell ref="O12:P12"/>
    <mergeCell ref="E5:L5"/>
    <mergeCell ref="E6:L6"/>
    <mergeCell ref="E7:L7"/>
    <mergeCell ref="E9:L9"/>
    <mergeCell ref="E10:L10"/>
    <mergeCell ref="E11:L11"/>
  </mergeCells>
  <printOptions/>
  <pageMargins left="0.39375001192092896" right="0.39375001192092896" top="0.7875000238418579" bottom="0.7875000238418579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G16" sqref="G16"/>
    </sheetView>
  </sheetViews>
  <sheetFormatPr defaultColWidth="10.66015625" defaultRowHeight="12" customHeight="1"/>
  <cols>
    <col min="1" max="1" width="7" style="94" customWidth="1"/>
    <col min="2" max="2" width="8.66015625" style="94" customWidth="1"/>
    <col min="3" max="3" width="15.5" style="94" customWidth="1"/>
    <col min="4" max="4" width="46.83203125" style="94" customWidth="1"/>
    <col min="5" max="5" width="5.5" style="94" customWidth="1"/>
    <col min="6" max="6" width="11.16015625" style="94" customWidth="1"/>
    <col min="7" max="7" width="13.33203125" style="94" customWidth="1"/>
    <col min="8" max="8" width="21.16015625" style="94" customWidth="1"/>
    <col min="9" max="16384" width="10.66015625" style="109" customWidth="1"/>
  </cols>
  <sheetData>
    <row r="1" spans="1:8" s="94" customFormat="1" ht="27.75" customHeight="1">
      <c r="A1" s="93" t="s">
        <v>92</v>
      </c>
      <c r="B1" s="93"/>
      <c r="C1" s="93"/>
      <c r="D1" s="93"/>
      <c r="E1" s="93"/>
      <c r="F1" s="93"/>
      <c r="G1" s="93"/>
      <c r="H1" s="93"/>
    </row>
    <row r="2" spans="1:8" s="94" customFormat="1" ht="12.75" customHeight="1">
      <c r="A2" s="95" t="s">
        <v>93</v>
      </c>
      <c r="B2" s="95"/>
      <c r="C2" s="95"/>
      <c r="D2" s="95"/>
      <c r="E2" s="95"/>
      <c r="F2" s="95"/>
      <c r="G2" s="95"/>
      <c r="H2" s="95"/>
    </row>
    <row r="3" spans="1:8" s="94" customFormat="1" ht="12.75" customHeight="1">
      <c r="A3" s="95" t="s">
        <v>94</v>
      </c>
      <c r="B3" s="95"/>
      <c r="C3" s="95"/>
      <c r="D3" s="95"/>
      <c r="E3" s="95"/>
      <c r="F3" s="95"/>
      <c r="G3" s="95"/>
      <c r="H3" s="95"/>
    </row>
    <row r="4" spans="1:8" s="94" customFormat="1" ht="13.5" customHeight="1">
      <c r="A4" s="96"/>
      <c r="B4" s="95"/>
      <c r="C4" s="96"/>
      <c r="D4" s="95"/>
      <c r="E4" s="95"/>
      <c r="F4" s="95"/>
      <c r="G4" s="95"/>
      <c r="H4" s="95"/>
    </row>
    <row r="5" spans="1:8" s="94" customFormat="1" ht="6.75" customHeight="1">
      <c r="A5" s="97"/>
      <c r="B5" s="98"/>
      <c r="C5" s="97"/>
      <c r="D5" s="98"/>
      <c r="E5" s="98"/>
      <c r="F5" s="98"/>
      <c r="G5" s="99"/>
      <c r="H5" s="99"/>
    </row>
    <row r="6" spans="1:8" s="94" customFormat="1" ht="12.75" customHeight="1">
      <c r="A6" s="100" t="s">
        <v>95</v>
      </c>
      <c r="B6" s="100"/>
      <c r="C6" s="100"/>
      <c r="D6" s="100"/>
      <c r="E6" s="100"/>
      <c r="F6" s="100"/>
      <c r="G6" s="100"/>
      <c r="H6" s="100"/>
    </row>
    <row r="7" spans="1:8" s="94" customFormat="1" ht="13.5" customHeight="1">
      <c r="A7" s="100" t="s">
        <v>96</v>
      </c>
      <c r="B7" s="100"/>
      <c r="C7" s="100"/>
      <c r="D7" s="100"/>
      <c r="E7" s="100"/>
      <c r="F7" s="100"/>
      <c r="G7" s="100" t="s">
        <v>97</v>
      </c>
      <c r="H7" s="100"/>
    </row>
    <row r="8" spans="1:8" s="94" customFormat="1" ht="13.5" customHeight="1">
      <c r="A8" s="100" t="s">
        <v>98</v>
      </c>
      <c r="B8" s="101"/>
      <c r="C8" s="101"/>
      <c r="D8" s="101"/>
      <c r="E8" s="101"/>
      <c r="F8" s="101"/>
      <c r="G8" s="100" t="s">
        <v>99</v>
      </c>
      <c r="H8" s="101"/>
    </row>
    <row r="9" spans="1:8" s="94" customFormat="1" ht="6" customHeight="1">
      <c r="A9" s="102"/>
      <c r="B9" s="102"/>
      <c r="C9" s="102"/>
      <c r="D9" s="102"/>
      <c r="E9" s="102"/>
      <c r="F9" s="102"/>
      <c r="G9" s="102"/>
      <c r="H9" s="102"/>
    </row>
    <row r="10" spans="1:8" s="94" customFormat="1" ht="25.5" customHeight="1">
      <c r="A10" s="72" t="s">
        <v>100</v>
      </c>
      <c r="B10" s="72" t="s">
        <v>101</v>
      </c>
      <c r="C10" s="72" t="s">
        <v>102</v>
      </c>
      <c r="D10" s="72" t="s">
        <v>103</v>
      </c>
      <c r="E10" s="72" t="s">
        <v>104</v>
      </c>
      <c r="F10" s="72" t="s">
        <v>105</v>
      </c>
      <c r="G10" s="103" t="s">
        <v>106</v>
      </c>
      <c r="H10" s="72" t="s">
        <v>107</v>
      </c>
    </row>
    <row r="11" spans="1:8" s="94" customFormat="1" ht="12.75" customHeight="1" hidden="1">
      <c r="A11" s="72" t="s">
        <v>35</v>
      </c>
      <c r="B11" s="72" t="s">
        <v>42</v>
      </c>
      <c r="C11" s="72" t="s">
        <v>48</v>
      </c>
      <c r="D11" s="72" t="s">
        <v>54</v>
      </c>
      <c r="E11" s="72" t="s">
        <v>58</v>
      </c>
      <c r="F11" s="72" t="s">
        <v>62</v>
      </c>
      <c r="G11" s="103" t="s">
        <v>65</v>
      </c>
      <c r="H11" s="72" t="s">
        <v>38</v>
      </c>
    </row>
    <row r="12" spans="1:8" s="94" customFormat="1" ht="4.5" customHeight="1">
      <c r="A12" s="71"/>
      <c r="B12" s="71"/>
      <c r="C12" s="71"/>
      <c r="D12" s="71"/>
      <c r="E12" s="71"/>
      <c r="F12" s="71"/>
      <c r="G12" s="102"/>
      <c r="H12" s="71"/>
    </row>
    <row r="13" spans="1:8" s="94" customFormat="1" ht="30.75" customHeight="1">
      <c r="A13" s="73"/>
      <c r="B13" s="74"/>
      <c r="C13" s="74" t="s">
        <v>36</v>
      </c>
      <c r="D13" s="74" t="s">
        <v>108</v>
      </c>
      <c r="E13" s="74"/>
      <c r="F13" s="75"/>
      <c r="G13" s="104"/>
      <c r="H13" s="76">
        <f>H14+H24+H36+H45+H53</f>
        <v>0</v>
      </c>
    </row>
    <row r="14" spans="1:8" s="94" customFormat="1" ht="28.5" customHeight="1">
      <c r="A14" s="77"/>
      <c r="B14" s="78"/>
      <c r="C14" s="78" t="s">
        <v>35</v>
      </c>
      <c r="D14" s="78" t="s">
        <v>109</v>
      </c>
      <c r="E14" s="78"/>
      <c r="F14" s="79"/>
      <c r="G14" s="105"/>
      <c r="H14" s="80">
        <f>SUM(H15:H23)</f>
        <v>0</v>
      </c>
    </row>
    <row r="15" spans="1:8" s="94" customFormat="1" ht="24" customHeight="1">
      <c r="A15" s="81">
        <v>42</v>
      </c>
      <c r="B15" s="82" t="s">
        <v>110</v>
      </c>
      <c r="C15" s="82" t="s">
        <v>111</v>
      </c>
      <c r="D15" s="82" t="s">
        <v>112</v>
      </c>
      <c r="E15" s="82" t="s">
        <v>113</v>
      </c>
      <c r="F15" s="83">
        <v>131</v>
      </c>
      <c r="G15" s="106">
        <v>0</v>
      </c>
      <c r="H15" s="84">
        <f>G15*F15</f>
        <v>0</v>
      </c>
    </row>
    <row r="16" spans="1:8" s="94" customFormat="1" ht="24" customHeight="1">
      <c r="A16" s="81">
        <v>41</v>
      </c>
      <c r="B16" s="82" t="s">
        <v>110</v>
      </c>
      <c r="C16" s="82" t="s">
        <v>114</v>
      </c>
      <c r="D16" s="82" t="s">
        <v>115</v>
      </c>
      <c r="E16" s="82" t="s">
        <v>113</v>
      </c>
      <c r="F16" s="83">
        <v>8</v>
      </c>
      <c r="G16" s="106">
        <v>0</v>
      </c>
      <c r="H16" s="84">
        <f aca="true" t="shared" si="0" ref="H16:H23">G16*F16</f>
        <v>0</v>
      </c>
    </row>
    <row r="17" spans="1:8" s="94" customFormat="1" ht="24" customHeight="1">
      <c r="A17" s="81">
        <v>3</v>
      </c>
      <c r="B17" s="82" t="s">
        <v>110</v>
      </c>
      <c r="C17" s="82" t="s">
        <v>116</v>
      </c>
      <c r="D17" s="82" t="s">
        <v>117</v>
      </c>
      <c r="E17" s="82" t="s">
        <v>113</v>
      </c>
      <c r="F17" s="83">
        <v>131</v>
      </c>
      <c r="G17" s="106">
        <v>0</v>
      </c>
      <c r="H17" s="84">
        <f t="shared" si="0"/>
        <v>0</v>
      </c>
    </row>
    <row r="18" spans="1:8" s="94" customFormat="1" ht="24" customHeight="1">
      <c r="A18" s="81">
        <v>4</v>
      </c>
      <c r="B18" s="82" t="s">
        <v>110</v>
      </c>
      <c r="C18" s="82" t="s">
        <v>118</v>
      </c>
      <c r="D18" s="82" t="s">
        <v>119</v>
      </c>
      <c r="E18" s="82" t="s">
        <v>113</v>
      </c>
      <c r="F18" s="83">
        <v>46.5</v>
      </c>
      <c r="G18" s="106">
        <v>0</v>
      </c>
      <c r="H18" s="84">
        <f t="shared" si="0"/>
        <v>0</v>
      </c>
    </row>
    <row r="19" spans="1:8" s="94" customFormat="1" ht="13.5" customHeight="1">
      <c r="A19" s="81">
        <v>5</v>
      </c>
      <c r="B19" s="82" t="s">
        <v>110</v>
      </c>
      <c r="C19" s="82" t="s">
        <v>120</v>
      </c>
      <c r="D19" s="82" t="s">
        <v>121</v>
      </c>
      <c r="E19" s="82" t="s">
        <v>122</v>
      </c>
      <c r="F19" s="83">
        <v>175</v>
      </c>
      <c r="G19" s="106">
        <v>0</v>
      </c>
      <c r="H19" s="84">
        <f t="shared" si="0"/>
        <v>0</v>
      </c>
    </row>
    <row r="20" spans="1:8" s="94" customFormat="1" ht="13.5" customHeight="1">
      <c r="A20" s="81">
        <v>44</v>
      </c>
      <c r="B20" s="82" t="s">
        <v>123</v>
      </c>
      <c r="C20" s="82" t="s">
        <v>124</v>
      </c>
      <c r="D20" s="82" t="s">
        <v>125</v>
      </c>
      <c r="E20" s="82" t="s">
        <v>122</v>
      </c>
      <c r="F20" s="83">
        <v>93</v>
      </c>
      <c r="G20" s="106">
        <v>0</v>
      </c>
      <c r="H20" s="84">
        <f t="shared" si="0"/>
        <v>0</v>
      </c>
    </row>
    <row r="21" spans="1:8" s="94" customFormat="1" ht="13.5" customHeight="1">
      <c r="A21" s="81">
        <v>7</v>
      </c>
      <c r="B21" s="82" t="s">
        <v>123</v>
      </c>
      <c r="C21" s="82" t="s">
        <v>126</v>
      </c>
      <c r="D21" s="82" t="s">
        <v>127</v>
      </c>
      <c r="E21" s="82" t="s">
        <v>122</v>
      </c>
      <c r="F21" s="83">
        <v>93</v>
      </c>
      <c r="G21" s="106">
        <v>0</v>
      </c>
      <c r="H21" s="84">
        <f t="shared" si="0"/>
        <v>0</v>
      </c>
    </row>
    <row r="22" spans="1:8" s="94" customFormat="1" ht="13.5" customHeight="1">
      <c r="A22" s="85">
        <v>8</v>
      </c>
      <c r="B22" s="86" t="s">
        <v>128</v>
      </c>
      <c r="C22" s="86" t="s">
        <v>129</v>
      </c>
      <c r="D22" s="86" t="s">
        <v>130</v>
      </c>
      <c r="E22" s="86" t="s">
        <v>131</v>
      </c>
      <c r="F22" s="87">
        <v>2</v>
      </c>
      <c r="G22" s="107">
        <v>0</v>
      </c>
      <c r="H22" s="84">
        <f t="shared" si="0"/>
        <v>0</v>
      </c>
    </row>
    <row r="23" spans="1:8" s="94" customFormat="1" ht="24" customHeight="1">
      <c r="A23" s="81">
        <v>9</v>
      </c>
      <c r="B23" s="82" t="s">
        <v>123</v>
      </c>
      <c r="C23" s="82" t="s">
        <v>132</v>
      </c>
      <c r="D23" s="82" t="s">
        <v>133</v>
      </c>
      <c r="E23" s="82" t="s">
        <v>113</v>
      </c>
      <c r="F23" s="83">
        <v>46.5</v>
      </c>
      <c r="G23" s="106">
        <v>0</v>
      </c>
      <c r="H23" s="84">
        <f t="shared" si="0"/>
        <v>0</v>
      </c>
    </row>
    <row r="24" spans="1:8" s="94" customFormat="1" ht="28.5" customHeight="1">
      <c r="A24" s="77"/>
      <c r="B24" s="78"/>
      <c r="C24" s="78" t="s">
        <v>58</v>
      </c>
      <c r="D24" s="78" t="s">
        <v>134</v>
      </c>
      <c r="E24" s="78"/>
      <c r="F24" s="79"/>
      <c r="G24" s="105"/>
      <c r="H24" s="80">
        <f>SUM(H25:H35)</f>
        <v>0</v>
      </c>
    </row>
    <row r="25" spans="1:8" s="94" customFormat="1" ht="13.5" customHeight="1">
      <c r="A25" s="81">
        <v>10</v>
      </c>
      <c r="B25" s="82" t="s">
        <v>110</v>
      </c>
      <c r="C25" s="82" t="s">
        <v>135</v>
      </c>
      <c r="D25" s="82" t="s">
        <v>136</v>
      </c>
      <c r="E25" s="82" t="s">
        <v>113</v>
      </c>
      <c r="F25" s="83">
        <v>131</v>
      </c>
      <c r="G25" s="106">
        <v>0</v>
      </c>
      <c r="H25" s="84">
        <f>G25*F25</f>
        <v>0</v>
      </c>
    </row>
    <row r="26" spans="1:8" s="94" customFormat="1" ht="13.5" customHeight="1">
      <c r="A26" s="81">
        <v>11</v>
      </c>
      <c r="B26" s="82" t="s">
        <v>110</v>
      </c>
      <c r="C26" s="82" t="s">
        <v>137</v>
      </c>
      <c r="D26" s="82" t="s">
        <v>138</v>
      </c>
      <c r="E26" s="82" t="s">
        <v>113</v>
      </c>
      <c r="F26" s="83">
        <v>131</v>
      </c>
      <c r="G26" s="106">
        <v>0</v>
      </c>
      <c r="H26" s="84">
        <f aca="true" t="shared" si="1" ref="H26:H35">G26*F26</f>
        <v>0</v>
      </c>
    </row>
    <row r="27" spans="1:8" s="94" customFormat="1" ht="24" customHeight="1">
      <c r="A27" s="81">
        <v>12</v>
      </c>
      <c r="B27" s="82" t="s">
        <v>110</v>
      </c>
      <c r="C27" s="82" t="s">
        <v>139</v>
      </c>
      <c r="D27" s="82" t="s">
        <v>140</v>
      </c>
      <c r="E27" s="82" t="s">
        <v>113</v>
      </c>
      <c r="F27" s="83">
        <v>46.5</v>
      </c>
      <c r="G27" s="106">
        <v>0</v>
      </c>
      <c r="H27" s="84">
        <f t="shared" si="1"/>
        <v>0</v>
      </c>
    </row>
    <row r="28" spans="1:8" s="94" customFormat="1" ht="24" customHeight="1">
      <c r="A28" s="81">
        <v>13</v>
      </c>
      <c r="B28" s="82" t="s">
        <v>110</v>
      </c>
      <c r="C28" s="82" t="s">
        <v>141</v>
      </c>
      <c r="D28" s="82" t="s">
        <v>142</v>
      </c>
      <c r="E28" s="82" t="s">
        <v>113</v>
      </c>
      <c r="F28" s="83">
        <v>46.5</v>
      </c>
      <c r="G28" s="106">
        <v>0</v>
      </c>
      <c r="H28" s="84">
        <f t="shared" si="1"/>
        <v>0</v>
      </c>
    </row>
    <row r="29" spans="1:8" s="94" customFormat="1" ht="24" customHeight="1">
      <c r="A29" s="81">
        <v>14</v>
      </c>
      <c r="B29" s="82" t="s">
        <v>110</v>
      </c>
      <c r="C29" s="82" t="s">
        <v>143</v>
      </c>
      <c r="D29" s="82" t="s">
        <v>144</v>
      </c>
      <c r="E29" s="82" t="s">
        <v>113</v>
      </c>
      <c r="F29" s="83">
        <v>4.5</v>
      </c>
      <c r="G29" s="106">
        <v>0</v>
      </c>
      <c r="H29" s="84">
        <f t="shared" si="1"/>
        <v>0</v>
      </c>
    </row>
    <row r="30" spans="1:8" s="94" customFormat="1" ht="24" customHeight="1">
      <c r="A30" s="81">
        <v>15</v>
      </c>
      <c r="B30" s="82" t="s">
        <v>110</v>
      </c>
      <c r="C30" s="82" t="s">
        <v>145</v>
      </c>
      <c r="D30" s="82" t="s">
        <v>146</v>
      </c>
      <c r="E30" s="82" t="s">
        <v>113</v>
      </c>
      <c r="F30" s="83">
        <v>131</v>
      </c>
      <c r="G30" s="106">
        <v>0</v>
      </c>
      <c r="H30" s="84">
        <f t="shared" si="1"/>
        <v>0</v>
      </c>
    </row>
    <row r="31" spans="1:8" s="94" customFormat="1" ht="13.5" customHeight="1">
      <c r="A31" s="85">
        <v>16</v>
      </c>
      <c r="B31" s="86" t="s">
        <v>147</v>
      </c>
      <c r="C31" s="86" t="s">
        <v>148</v>
      </c>
      <c r="D31" s="86" t="s">
        <v>149</v>
      </c>
      <c r="E31" s="86" t="s">
        <v>113</v>
      </c>
      <c r="F31" s="87">
        <v>131</v>
      </c>
      <c r="G31" s="106">
        <v>0</v>
      </c>
      <c r="H31" s="84">
        <f t="shared" si="1"/>
        <v>0</v>
      </c>
    </row>
    <row r="32" spans="1:8" s="94" customFormat="1" ht="24" customHeight="1">
      <c r="A32" s="85">
        <v>17</v>
      </c>
      <c r="B32" s="86" t="s">
        <v>147</v>
      </c>
      <c r="C32" s="86" t="s">
        <v>150</v>
      </c>
      <c r="D32" s="86" t="s">
        <v>151</v>
      </c>
      <c r="E32" s="86" t="s">
        <v>113</v>
      </c>
      <c r="F32" s="87">
        <v>2.1</v>
      </c>
      <c r="G32" s="106">
        <v>0</v>
      </c>
      <c r="H32" s="84">
        <f t="shared" si="1"/>
        <v>0</v>
      </c>
    </row>
    <row r="33" spans="1:8" s="94" customFormat="1" ht="13.5" customHeight="1">
      <c r="A33" s="85">
        <v>18</v>
      </c>
      <c r="B33" s="86" t="s">
        <v>147</v>
      </c>
      <c r="C33" s="86" t="s">
        <v>152</v>
      </c>
      <c r="D33" s="86" t="s">
        <v>153</v>
      </c>
      <c r="E33" s="86" t="s">
        <v>113</v>
      </c>
      <c r="F33" s="87">
        <v>2.4</v>
      </c>
      <c r="G33" s="106">
        <v>0</v>
      </c>
      <c r="H33" s="84">
        <f t="shared" si="1"/>
        <v>0</v>
      </c>
    </row>
    <row r="34" spans="1:8" s="94" customFormat="1" ht="24" customHeight="1">
      <c r="A34" s="81">
        <v>19</v>
      </c>
      <c r="B34" s="82" t="s">
        <v>110</v>
      </c>
      <c r="C34" s="82" t="s">
        <v>154</v>
      </c>
      <c r="D34" s="82" t="s">
        <v>155</v>
      </c>
      <c r="E34" s="82" t="s">
        <v>113</v>
      </c>
      <c r="F34" s="83">
        <v>2.1</v>
      </c>
      <c r="G34" s="106">
        <v>0</v>
      </c>
      <c r="H34" s="84">
        <f t="shared" si="1"/>
        <v>0</v>
      </c>
    </row>
    <row r="35" spans="1:8" s="94" customFormat="1" ht="13.5" customHeight="1">
      <c r="A35" s="81">
        <v>20</v>
      </c>
      <c r="B35" s="82" t="s">
        <v>110</v>
      </c>
      <c r="C35" s="82" t="s">
        <v>156</v>
      </c>
      <c r="D35" s="82" t="s">
        <v>157</v>
      </c>
      <c r="E35" s="82" t="s">
        <v>122</v>
      </c>
      <c r="F35" s="83">
        <v>93</v>
      </c>
      <c r="G35" s="106">
        <v>0</v>
      </c>
      <c r="H35" s="84">
        <f t="shared" si="1"/>
        <v>0</v>
      </c>
    </row>
    <row r="36" spans="1:8" s="94" customFormat="1" ht="28.5" customHeight="1">
      <c r="A36" s="77"/>
      <c r="B36" s="78"/>
      <c r="C36" s="78" t="s">
        <v>44</v>
      </c>
      <c r="D36" s="78" t="s">
        <v>158</v>
      </c>
      <c r="E36" s="78"/>
      <c r="F36" s="79"/>
      <c r="G36" s="105"/>
      <c r="H36" s="80">
        <f>SUM(H37:H44)</f>
        <v>0</v>
      </c>
    </row>
    <row r="37" spans="1:8" s="94" customFormat="1" ht="24" customHeight="1">
      <c r="A37" s="81">
        <v>21</v>
      </c>
      <c r="B37" s="82" t="s">
        <v>110</v>
      </c>
      <c r="C37" s="82" t="s">
        <v>159</v>
      </c>
      <c r="D37" s="82" t="s">
        <v>160</v>
      </c>
      <c r="E37" s="82" t="s">
        <v>122</v>
      </c>
      <c r="F37" s="83">
        <v>88</v>
      </c>
      <c r="G37" s="106">
        <v>0</v>
      </c>
      <c r="H37" s="84">
        <f>G37*F37</f>
        <v>0</v>
      </c>
    </row>
    <row r="38" spans="1:8" s="94" customFormat="1" ht="13.5" customHeight="1">
      <c r="A38" s="85">
        <v>43</v>
      </c>
      <c r="B38" s="86" t="s">
        <v>147</v>
      </c>
      <c r="C38" s="86" t="s">
        <v>161</v>
      </c>
      <c r="D38" s="86" t="s">
        <v>162</v>
      </c>
      <c r="E38" s="86" t="s">
        <v>122</v>
      </c>
      <c r="F38" s="87">
        <v>88</v>
      </c>
      <c r="G38" s="106">
        <v>0</v>
      </c>
      <c r="H38" s="84">
        <f aca="true" t="shared" si="2" ref="H38:H44">G38*F38</f>
        <v>0</v>
      </c>
    </row>
    <row r="39" spans="1:8" s="94" customFormat="1" ht="24" customHeight="1">
      <c r="A39" s="81">
        <v>23</v>
      </c>
      <c r="B39" s="82" t="s">
        <v>110</v>
      </c>
      <c r="C39" s="82" t="s">
        <v>163</v>
      </c>
      <c r="D39" s="82" t="s">
        <v>164</v>
      </c>
      <c r="E39" s="82" t="s">
        <v>122</v>
      </c>
      <c r="F39" s="83">
        <v>88</v>
      </c>
      <c r="G39" s="106">
        <v>0</v>
      </c>
      <c r="H39" s="84">
        <f t="shared" si="2"/>
        <v>0</v>
      </c>
    </row>
    <row r="40" spans="1:8" s="94" customFormat="1" ht="13.5" customHeight="1">
      <c r="A40" s="85">
        <v>40</v>
      </c>
      <c r="B40" s="86" t="s">
        <v>147</v>
      </c>
      <c r="C40" s="86" t="s">
        <v>165</v>
      </c>
      <c r="D40" s="86" t="s">
        <v>166</v>
      </c>
      <c r="E40" s="86" t="s">
        <v>122</v>
      </c>
      <c r="F40" s="87">
        <v>88</v>
      </c>
      <c r="G40" s="106">
        <v>0</v>
      </c>
      <c r="H40" s="84">
        <f t="shared" si="2"/>
        <v>0</v>
      </c>
    </row>
    <row r="41" spans="1:8" s="94" customFormat="1" ht="24" customHeight="1">
      <c r="A41" s="81">
        <v>26</v>
      </c>
      <c r="B41" s="82" t="s">
        <v>110</v>
      </c>
      <c r="C41" s="82" t="s">
        <v>167</v>
      </c>
      <c r="D41" s="82" t="s">
        <v>168</v>
      </c>
      <c r="E41" s="82" t="s">
        <v>169</v>
      </c>
      <c r="F41" s="83">
        <v>5</v>
      </c>
      <c r="G41" s="106">
        <v>0</v>
      </c>
      <c r="H41" s="84">
        <f t="shared" si="2"/>
        <v>0</v>
      </c>
    </row>
    <row r="42" spans="1:8" s="94" customFormat="1" ht="13.5" customHeight="1">
      <c r="A42" s="81">
        <v>27</v>
      </c>
      <c r="B42" s="82" t="s">
        <v>110</v>
      </c>
      <c r="C42" s="82" t="s">
        <v>170</v>
      </c>
      <c r="D42" s="82" t="s">
        <v>171</v>
      </c>
      <c r="E42" s="82" t="s">
        <v>122</v>
      </c>
      <c r="F42" s="83">
        <v>93</v>
      </c>
      <c r="G42" s="106">
        <v>0</v>
      </c>
      <c r="H42" s="84">
        <f t="shared" si="2"/>
        <v>0</v>
      </c>
    </row>
    <row r="43" spans="1:8" s="94" customFormat="1" ht="24" customHeight="1">
      <c r="A43" s="85">
        <v>24</v>
      </c>
      <c r="B43" s="86" t="s">
        <v>147</v>
      </c>
      <c r="C43" s="86" t="s">
        <v>172</v>
      </c>
      <c r="D43" s="86" t="s">
        <v>173</v>
      </c>
      <c r="E43" s="86" t="s">
        <v>122</v>
      </c>
      <c r="F43" s="87">
        <v>4</v>
      </c>
      <c r="G43" s="106">
        <v>0</v>
      </c>
      <c r="H43" s="84">
        <f t="shared" si="2"/>
        <v>0</v>
      </c>
    </row>
    <row r="44" spans="1:8" s="94" customFormat="1" ht="24" customHeight="1">
      <c r="A44" s="85">
        <v>25</v>
      </c>
      <c r="B44" s="86" t="s">
        <v>147</v>
      </c>
      <c r="C44" s="86" t="s">
        <v>174</v>
      </c>
      <c r="D44" s="86" t="s">
        <v>175</v>
      </c>
      <c r="E44" s="86" t="s">
        <v>122</v>
      </c>
      <c r="F44" s="87">
        <v>2</v>
      </c>
      <c r="G44" s="106">
        <v>0</v>
      </c>
      <c r="H44" s="84">
        <f t="shared" si="2"/>
        <v>0</v>
      </c>
    </row>
    <row r="45" spans="1:8" s="94" customFormat="1" ht="28.5" customHeight="1">
      <c r="A45" s="77"/>
      <c r="B45" s="78"/>
      <c r="C45" s="78" t="s">
        <v>176</v>
      </c>
      <c r="D45" s="78" t="s">
        <v>177</v>
      </c>
      <c r="E45" s="78"/>
      <c r="F45" s="79"/>
      <c r="G45" s="105"/>
      <c r="H45" s="80">
        <f>SUM(H46:H52)</f>
        <v>0</v>
      </c>
    </row>
    <row r="46" spans="1:8" s="94" customFormat="1" ht="13.5" customHeight="1">
      <c r="A46" s="81">
        <v>28</v>
      </c>
      <c r="B46" s="82" t="s">
        <v>110</v>
      </c>
      <c r="C46" s="82" t="s">
        <v>178</v>
      </c>
      <c r="D46" s="82" t="s">
        <v>179</v>
      </c>
      <c r="E46" s="82" t="s">
        <v>180</v>
      </c>
      <c r="F46" s="83">
        <v>116.008</v>
      </c>
      <c r="G46" s="106">
        <v>0</v>
      </c>
      <c r="H46" s="84">
        <f>G46*F46</f>
        <v>0</v>
      </c>
    </row>
    <row r="47" spans="1:8" s="94" customFormat="1" ht="13.5" customHeight="1">
      <c r="A47" s="81">
        <v>30</v>
      </c>
      <c r="B47" s="82" t="s">
        <v>110</v>
      </c>
      <c r="C47" s="82" t="s">
        <v>181</v>
      </c>
      <c r="D47" s="82" t="s">
        <v>182</v>
      </c>
      <c r="E47" s="82" t="s">
        <v>180</v>
      </c>
      <c r="F47" s="83">
        <v>102.008</v>
      </c>
      <c r="G47" s="106">
        <v>0</v>
      </c>
      <c r="H47" s="84">
        <f aca="true" t="shared" si="3" ref="H47:H52">G47*F47</f>
        <v>0</v>
      </c>
    </row>
    <row r="48" spans="1:8" s="94" customFormat="1" ht="24" customHeight="1">
      <c r="A48" s="81">
        <v>32</v>
      </c>
      <c r="B48" s="82" t="s">
        <v>110</v>
      </c>
      <c r="C48" s="82" t="s">
        <v>183</v>
      </c>
      <c r="D48" s="82" t="s">
        <v>184</v>
      </c>
      <c r="E48" s="82" t="s">
        <v>180</v>
      </c>
      <c r="F48" s="83">
        <v>116.008</v>
      </c>
      <c r="G48" s="106">
        <v>0</v>
      </c>
      <c r="H48" s="84">
        <f t="shared" si="3"/>
        <v>0</v>
      </c>
    </row>
    <row r="49" spans="1:8" s="94" customFormat="1" ht="24" customHeight="1">
      <c r="A49" s="81">
        <v>37</v>
      </c>
      <c r="B49" s="82" t="s">
        <v>110</v>
      </c>
      <c r="C49" s="82" t="s">
        <v>185</v>
      </c>
      <c r="D49" s="82" t="s">
        <v>186</v>
      </c>
      <c r="E49" s="82" t="s">
        <v>180</v>
      </c>
      <c r="F49" s="83">
        <v>116.008</v>
      </c>
      <c r="G49" s="106">
        <v>0</v>
      </c>
      <c r="H49" s="84">
        <f t="shared" si="3"/>
        <v>0</v>
      </c>
    </row>
    <row r="50" spans="1:8" s="94" customFormat="1" ht="24" customHeight="1">
      <c r="A50" s="81">
        <v>33</v>
      </c>
      <c r="B50" s="82" t="s">
        <v>110</v>
      </c>
      <c r="C50" s="82" t="s">
        <v>187</v>
      </c>
      <c r="D50" s="82" t="s">
        <v>188</v>
      </c>
      <c r="E50" s="82" t="s">
        <v>180</v>
      </c>
      <c r="F50" s="83">
        <v>38</v>
      </c>
      <c r="G50" s="106">
        <v>0</v>
      </c>
      <c r="H50" s="84">
        <f t="shared" si="3"/>
        <v>0</v>
      </c>
    </row>
    <row r="51" spans="1:8" s="94" customFormat="1" ht="24" customHeight="1">
      <c r="A51" s="81">
        <v>34</v>
      </c>
      <c r="B51" s="82" t="s">
        <v>110</v>
      </c>
      <c r="C51" s="82" t="s">
        <v>189</v>
      </c>
      <c r="D51" s="82" t="s">
        <v>190</v>
      </c>
      <c r="E51" s="82" t="s">
        <v>180</v>
      </c>
      <c r="F51" s="83">
        <v>14</v>
      </c>
      <c r="G51" s="106">
        <v>0</v>
      </c>
      <c r="H51" s="84">
        <f t="shared" si="3"/>
        <v>0</v>
      </c>
    </row>
    <row r="52" spans="1:8" s="94" customFormat="1" ht="34.5" customHeight="1">
      <c r="A52" s="81">
        <v>35</v>
      </c>
      <c r="B52" s="82" t="s">
        <v>110</v>
      </c>
      <c r="C52" s="82" t="s">
        <v>191</v>
      </c>
      <c r="D52" s="82" t="s">
        <v>192</v>
      </c>
      <c r="E52" s="82" t="s">
        <v>180</v>
      </c>
      <c r="F52" s="83">
        <v>19</v>
      </c>
      <c r="G52" s="106">
        <v>0</v>
      </c>
      <c r="H52" s="84">
        <f t="shared" si="3"/>
        <v>0</v>
      </c>
    </row>
    <row r="53" spans="1:8" s="94" customFormat="1" ht="28.5" customHeight="1">
      <c r="A53" s="77"/>
      <c r="B53" s="78"/>
      <c r="C53" s="78" t="s">
        <v>193</v>
      </c>
      <c r="D53" s="78" t="s">
        <v>194</v>
      </c>
      <c r="E53" s="78"/>
      <c r="F53" s="79"/>
      <c r="G53" s="105"/>
      <c r="H53" s="80">
        <f>H54</f>
        <v>0</v>
      </c>
    </row>
    <row r="54" spans="1:8" s="94" customFormat="1" ht="24" customHeight="1">
      <c r="A54" s="81">
        <v>36</v>
      </c>
      <c r="B54" s="82" t="s">
        <v>110</v>
      </c>
      <c r="C54" s="82" t="s">
        <v>195</v>
      </c>
      <c r="D54" s="82" t="s">
        <v>196</v>
      </c>
      <c r="E54" s="82" t="s">
        <v>180</v>
      </c>
      <c r="F54" s="83">
        <v>78.887</v>
      </c>
      <c r="G54" s="106">
        <v>0</v>
      </c>
      <c r="H54" s="84">
        <f>G54*F54</f>
        <v>0</v>
      </c>
    </row>
    <row r="55" spans="1:8" s="94" customFormat="1" ht="30.75" customHeight="1">
      <c r="A55" s="73"/>
      <c r="B55" s="74"/>
      <c r="C55" s="74" t="s">
        <v>197</v>
      </c>
      <c r="D55" s="74" t="s">
        <v>198</v>
      </c>
      <c r="E55" s="74"/>
      <c r="F55" s="75"/>
      <c r="G55" s="104"/>
      <c r="H55" s="76">
        <f>H56+H58</f>
        <v>0</v>
      </c>
    </row>
    <row r="56" spans="1:8" s="94" customFormat="1" ht="28.5" customHeight="1">
      <c r="A56" s="77"/>
      <c r="B56" s="78"/>
      <c r="C56" s="78" t="s">
        <v>199</v>
      </c>
      <c r="D56" s="78" t="s">
        <v>41</v>
      </c>
      <c r="E56" s="78"/>
      <c r="F56" s="79"/>
      <c r="G56" s="105"/>
      <c r="H56" s="80">
        <f>H57</f>
        <v>0</v>
      </c>
    </row>
    <row r="57" spans="1:8" s="94" customFormat="1" ht="13.5" customHeight="1">
      <c r="A57" s="81">
        <v>38</v>
      </c>
      <c r="B57" s="82" t="s">
        <v>200</v>
      </c>
      <c r="C57" s="82" t="s">
        <v>201</v>
      </c>
      <c r="D57" s="82" t="s">
        <v>41</v>
      </c>
      <c r="E57" s="82" t="s">
        <v>202</v>
      </c>
      <c r="F57" s="83">
        <v>1</v>
      </c>
      <c r="G57" s="106">
        <v>0</v>
      </c>
      <c r="H57" s="84">
        <f>G57*F57</f>
        <v>0</v>
      </c>
    </row>
    <row r="58" spans="1:8" s="94" customFormat="1" ht="28.5" customHeight="1">
      <c r="A58" s="77"/>
      <c r="B58" s="78"/>
      <c r="C58" s="78" t="s">
        <v>203</v>
      </c>
      <c r="D58" s="78" t="s">
        <v>57</v>
      </c>
      <c r="E58" s="78"/>
      <c r="F58" s="79"/>
      <c r="G58" s="105"/>
      <c r="H58" s="80">
        <f>H59</f>
        <v>0</v>
      </c>
    </row>
    <row r="59" spans="1:8" s="94" customFormat="1" ht="13.5" customHeight="1">
      <c r="A59" s="81">
        <v>39</v>
      </c>
      <c r="B59" s="82" t="s">
        <v>200</v>
      </c>
      <c r="C59" s="82" t="s">
        <v>204</v>
      </c>
      <c r="D59" s="82" t="s">
        <v>205</v>
      </c>
      <c r="E59" s="82" t="s">
        <v>202</v>
      </c>
      <c r="F59" s="83">
        <v>1</v>
      </c>
      <c r="G59" s="106">
        <v>0</v>
      </c>
      <c r="H59" s="84">
        <f>G59*F59</f>
        <v>0</v>
      </c>
    </row>
    <row r="60" spans="1:8" s="94" customFormat="1" ht="30.75" customHeight="1">
      <c r="A60" s="88"/>
      <c r="B60" s="89"/>
      <c r="C60" s="89"/>
      <c r="D60" s="89" t="s">
        <v>206</v>
      </c>
      <c r="E60" s="89"/>
      <c r="F60" s="90"/>
      <c r="G60" s="108"/>
      <c r="H60" s="91">
        <f>H55+H13</f>
        <v>0</v>
      </c>
    </row>
  </sheetData>
  <sheetProtection password="C6E7" sheet="1" objects="1" scenarios="1"/>
  <mergeCells count="1">
    <mergeCell ref="A1:H1"/>
  </mergeCells>
  <printOptions gridLines="1" headings="1"/>
  <pageMargins left="0.787401575" right="0.787401575" top="0.984251969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Hermannová Dagmar, Ing.</dc:creator>
  <cp:keywords/>
  <dc:description/>
  <cp:lastModifiedBy>Hermannová Dagmar, Ing.</cp:lastModifiedBy>
  <dcterms:created xsi:type="dcterms:W3CDTF">2023-07-19T08:27:11Z</dcterms:created>
  <dcterms:modified xsi:type="dcterms:W3CDTF">2023-07-19T08:39:34Z</dcterms:modified>
  <cp:category/>
  <cp:version/>
  <cp:contentType/>
  <cp:contentStatus/>
</cp:coreProperties>
</file>