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Položkový rozpočet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<sst xmlns="http://schemas.openxmlformats.org/spreadsheetml/2006/main" count="214" uniqueCount="115">
  <si>
    <t>Číslo</t>
  </si>
  <si>
    <t>Vědecký název</t>
  </si>
  <si>
    <t>Národní název</t>
  </si>
  <si>
    <t>Velikost</t>
  </si>
  <si>
    <t>Počet</t>
  </si>
  <si>
    <t>Jedn. cena</t>
  </si>
  <si>
    <t>Cena celkem</t>
  </si>
  <si>
    <t>Ar m 'N'</t>
  </si>
  <si>
    <t>Aronia melanocarpa 'Nero'</t>
  </si>
  <si>
    <t>temnoplodec černoplodý</t>
  </si>
  <si>
    <t>Co s 'B'</t>
  </si>
  <si>
    <t>Cotoneaster salicifolius 'Bella'</t>
  </si>
  <si>
    <t>skalník vrbolistý</t>
  </si>
  <si>
    <t>Hy a</t>
  </si>
  <si>
    <t>hortenzie stromečkovitá</t>
  </si>
  <si>
    <t>Ro r</t>
  </si>
  <si>
    <t>Br m</t>
  </si>
  <si>
    <t>pomněnkovec velkolistý</t>
  </si>
  <si>
    <t>Ho a</t>
  </si>
  <si>
    <t>bohyška</t>
  </si>
  <si>
    <t>Pen c</t>
  </si>
  <si>
    <t>vousatec</t>
  </si>
  <si>
    <t>Vi m</t>
  </si>
  <si>
    <t>Liquidambar styracyflua</t>
  </si>
  <si>
    <t>Hydrangea arborescens 'Annabelle'</t>
  </si>
  <si>
    <t>k3l 30-40</t>
  </si>
  <si>
    <t>Rosa 'The Fairy'</t>
  </si>
  <si>
    <t>k2l 20-30</t>
  </si>
  <si>
    <t>Brunnera macrophylla 'Jack Frost'</t>
  </si>
  <si>
    <t>Hosta hybrida 'Royal Standard'</t>
  </si>
  <si>
    <t>Pennisetum compressum 'Moudry'</t>
  </si>
  <si>
    <t>Gaura linheimerii 'Whirling Butterflies'</t>
  </si>
  <si>
    <t>svíčkovec</t>
  </si>
  <si>
    <t>Vinca minor 'Colada'</t>
  </si>
  <si>
    <t>k9</t>
  </si>
  <si>
    <t>Ga l</t>
  </si>
  <si>
    <t>Li s</t>
  </si>
  <si>
    <t>c1,5</t>
  </si>
  <si>
    <t>c3</t>
  </si>
  <si>
    <t>k12</t>
  </si>
  <si>
    <t>ko1,5l</t>
  </si>
  <si>
    <t>vk 175, 6/8, dtbal</t>
  </si>
  <si>
    <t>stromy zapěstované  - tvar Palmeto</t>
  </si>
  <si>
    <t>keř zapěstovaný na kmínku</t>
  </si>
  <si>
    <t>ks</t>
  </si>
  <si>
    <t>traviny a trvalky</t>
  </si>
  <si>
    <t>keře listnaté</t>
  </si>
  <si>
    <t>stromy</t>
  </si>
  <si>
    <t>keře</t>
  </si>
  <si>
    <t>ambroň západní</t>
  </si>
  <si>
    <t>růže pokryvná</t>
  </si>
  <si>
    <t>barvínek menší</t>
  </si>
  <si>
    <t>celkem rostlin</t>
  </si>
  <si>
    <t>E.2     Položkový rozpočet</t>
  </si>
  <si>
    <t>A)</t>
  </si>
  <si>
    <t xml:space="preserve">Rostlinný materiál a jeho zajištění </t>
  </si>
  <si>
    <t>Rostlinný materiál celkem</t>
  </si>
  <si>
    <t>Manipulace, doprava, zajištění, dovozna místo a rozmístění</t>
  </si>
  <si>
    <t>B)</t>
  </si>
  <si>
    <t>Druh práce</t>
  </si>
  <si>
    <t>Cena</t>
  </si>
  <si>
    <t>Hloubení jamek pro vysazované stromy, výměna substarátu v jamce</t>
  </si>
  <si>
    <t>Výsadba stromů do předem vyhloubené jamky, vyhnojení, zalití</t>
  </si>
  <si>
    <t>Hloubení jamek pro vysazované keře , výměna substarátu v jamce</t>
  </si>
  <si>
    <t>Výsadba keřů do předem vyhloubené jamky, vyhnojení</t>
  </si>
  <si>
    <t>Hloubení jamek pro vysazované trvalky , výměna substarátu v jamce</t>
  </si>
  <si>
    <t>Výsadba trvalek do předem vyhloubené jamky, vyhnojení</t>
  </si>
  <si>
    <t>C)</t>
  </si>
  <si>
    <t>kg</t>
  </si>
  <si>
    <t>Celkem bez DPH</t>
  </si>
  <si>
    <t>Výsadbové práce, příprava záhonů</t>
  </si>
  <si>
    <t>Postřik totálním herbicidem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</si>
  <si>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</si>
  <si>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Plocha</t>
  </si>
  <si>
    <t>Celkem cena bez DPH</t>
  </si>
  <si>
    <t>Osivo Rožnovská směs parková zámecká</t>
  </si>
  <si>
    <t>trávníková plocha</t>
  </si>
  <si>
    <t>plochy záhonů i trávníku</t>
  </si>
  <si>
    <t>Úprava povrchu rotavátorem, dohrabávky</t>
  </si>
  <si>
    <t>Osetí, zaválení</t>
  </si>
  <si>
    <t>Jednotka</t>
  </si>
  <si>
    <t>Kůly špice 6/200, úvazky, instalace</t>
  </si>
  <si>
    <t xml:space="preserve"> t</t>
  </si>
  <si>
    <t>Položení geotextilie</t>
  </si>
  <si>
    <r>
      <t>na plochu 45 m</t>
    </r>
    <r>
      <rPr>
        <vertAlign val="superscript"/>
        <sz val="11"/>
        <color theme="1"/>
        <rFont val="Calibri"/>
        <family val="2"/>
        <scheme val="minor"/>
      </rPr>
      <t>2</t>
    </r>
  </si>
  <si>
    <t>Připínáky (stromečk) k upevnění položené folie</t>
  </si>
  <si>
    <t>Netkaná geotextilie 70 g Neotex,  černohnědá, návin 1100 bm,  š1,6 m</t>
  </si>
  <si>
    <r>
      <t xml:space="preserve"> m</t>
    </r>
    <r>
      <rPr>
        <vertAlign val="superscript"/>
        <sz val="11"/>
        <color theme="1"/>
        <rFont val="Calibri"/>
        <family val="2"/>
        <scheme val="minor"/>
      </rPr>
      <t>3</t>
    </r>
  </si>
  <si>
    <t>Hloubení jamek pro vysazované balové dřeviny na kmínku, výměna substarátu v jamce</t>
  </si>
  <si>
    <t>Výsadba dřevin na kmínku s balem do předem vyhloubené jamky, vyhnojení, zalití</t>
  </si>
  <si>
    <t>ks tbl</t>
  </si>
  <si>
    <t>Dlouhodobé hnojivo Sylvamix 60</t>
  </si>
  <si>
    <t>Vyčištění od kamenů, suti, urovnání, dohrabání</t>
  </si>
  <si>
    <t>1. a 2. seč vřetenovou sekačkou  s válcem</t>
  </si>
  <si>
    <t>Vyhnojení startovacím trávníkovým hnojivem - ihned po výsevu</t>
  </si>
  <si>
    <t>Postřik Bofixem - 2 měšíce po 1.seči</t>
  </si>
  <si>
    <t>Mulč - kačírek 16 -32 - nákup</t>
  </si>
  <si>
    <t>Mulč - kačírek 16 -32 - dovoz a rozvoz</t>
  </si>
  <si>
    <t>Mulč - kůra smrková - dovoz a rozvoz</t>
  </si>
  <si>
    <t>Mulč - kůra smrková - nákup</t>
  </si>
  <si>
    <t>v 300- 350, ko 65l palmeto</t>
  </si>
  <si>
    <t>Vyhnojení dlouhodobým hnoj. Pure Sport and Golf -2 měsíce po 1.seči</t>
  </si>
  <si>
    <r>
      <t>na plochu 230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</si>
  <si>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na plochu 275 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 překryvem</t>
    </r>
  </si>
  <si>
    <t>ETAPA 2 - VSTUP</t>
  </si>
  <si>
    <t>Netkaná geotextilie 70 g Neotex,  černohnědá, návin 100 bm,  š1,6 m</t>
  </si>
  <si>
    <t>ETAPA 1</t>
  </si>
  <si>
    <t>Založení trávníku a příprava záhonú</t>
  </si>
  <si>
    <t>D)</t>
  </si>
  <si>
    <t>Následná údržba -  24 měsíců</t>
  </si>
  <si>
    <t>Celkem A) + B) +C) +D) bez DPH</t>
  </si>
  <si>
    <t>Celkem A) + B) +C) +D) s DPH</t>
  </si>
  <si>
    <t>Pokosení trávníku min 6x ročně; ošetření dřevin 2x ročně, ošetření trvalek a travin 2x ročně; pletí 4x ročně; zálivka min. 6x ročně; oprava kotvení dřevin 1x ročně, ochrana rostlin před mrazem 1x ročně</t>
  </si>
  <si>
    <t>Celkem A) + B) +C) +D)bez DPH</t>
  </si>
  <si>
    <t>ošetření dřevin 2x ročně, ošetření trvalek a travin 2x ročně; pletí 4x ročně; zálivka min. 6x ročně; oprava kotvení dřevin 1x ročně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</si>
</sst>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3" borderId="1" xfId="0" applyFill="1" applyBorder="1"/>
    <xf numFmtId="1" fontId="0" fillId="0" borderId="1" xfId="0" applyNumberFormat="1" applyBorder="1"/>
    <xf numFmtId="1" fontId="0" fillId="3" borderId="1" xfId="0" applyNumberFormat="1" applyFill="1" applyBorder="1"/>
    <xf numFmtId="0" fontId="2" fillId="0" borderId="0" xfId="0" applyFont="1"/>
    <xf numFmtId="1" fontId="2" fillId="3" borderId="0" xfId="0" applyNumberFormat="1" applyFont="1" applyFill="1"/>
    <xf numFmtId="49" fontId="0" fillId="3" borderId="1" xfId="0" applyNumberFormat="1" applyFill="1" applyBorder="1"/>
    <xf numFmtId="4" fontId="0" fillId="3" borderId="1" xfId="0" applyNumberFormat="1" applyFill="1" applyBorder="1"/>
    <xf numFmtId="49" fontId="0" fillId="3" borderId="0" xfId="0" applyNumberFormat="1" applyFill="1"/>
    <xf numFmtId="1" fontId="1" fillId="3" borderId="0" xfId="0" applyNumberFormat="1" applyFont="1" applyFill="1" applyAlignment="1">
      <alignment horizontal="right"/>
    </xf>
    <xf numFmtId="0" fontId="2" fillId="3" borderId="0" xfId="0" applyFont="1" applyFill="1"/>
    <xf numFmtId="0" fontId="0" fillId="0" borderId="1" xfId="0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49" fontId="2" fillId="3" borderId="2" xfId="0" applyNumberFormat="1" applyFont="1" applyFill="1" applyBorder="1"/>
    <xf numFmtId="0" fontId="2" fillId="3" borderId="3" xfId="0" applyFont="1" applyFill="1" applyBorder="1"/>
    <xf numFmtId="1" fontId="2" fillId="3" borderId="4" xfId="0" applyNumberFormat="1" applyFont="1" applyFill="1" applyBorder="1"/>
    <xf numFmtId="1" fontId="5" fillId="3" borderId="4" xfId="0" applyNumberFormat="1" applyFont="1" applyFill="1" applyBorder="1"/>
    <xf numFmtId="49" fontId="2" fillId="3" borderId="2" xfId="0" applyNumberFormat="1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="115" zoomScaleNormal="115" workbookViewId="0" topLeftCell="A98">
      <selection activeCell="I116" sqref="I115:I116"/>
    </sheetView>
  </sheetViews>
  <sheetFormatPr defaultColWidth="9.140625" defaultRowHeight="15"/>
  <cols>
    <col min="1" max="1" width="10.140625" style="0" customWidth="1"/>
    <col min="2" max="2" width="39.00390625" style="0" customWidth="1"/>
    <col min="3" max="3" width="40.00390625" style="0" customWidth="1"/>
    <col min="4" max="4" width="17.7109375" style="0" customWidth="1"/>
    <col min="6" max="6" width="11.140625" style="0" customWidth="1"/>
    <col min="7" max="7" width="13.140625" style="0" customWidth="1"/>
    <col min="9" max="9" width="54.140625" style="0" customWidth="1"/>
    <col min="10" max="10" width="8.57421875" style="0" customWidth="1"/>
    <col min="11" max="11" width="16.57421875" style="0" customWidth="1"/>
  </cols>
  <sheetData>
    <row r="1" ht="27.75" customHeight="1">
      <c r="A1" s="23" t="s">
        <v>53</v>
      </c>
    </row>
    <row r="2" ht="22.5" customHeight="1">
      <c r="A2" s="22" t="s">
        <v>106</v>
      </c>
    </row>
    <row r="3" spans="1:7" ht="1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</row>
    <row r="4" spans="1:7" ht="15">
      <c r="A4" s="2" t="s">
        <v>48</v>
      </c>
      <c r="B4" s="2"/>
      <c r="C4" s="2"/>
      <c r="D4" s="2"/>
      <c r="E4" s="3"/>
      <c r="F4" s="2"/>
      <c r="G4" s="2"/>
    </row>
    <row r="5" spans="1:7" ht="15">
      <c r="A5" s="2" t="s">
        <v>7</v>
      </c>
      <c r="B5" s="2" t="s">
        <v>8</v>
      </c>
      <c r="C5" s="2" t="s">
        <v>9</v>
      </c>
      <c r="D5" s="4" t="s">
        <v>41</v>
      </c>
      <c r="E5" s="3">
        <v>5</v>
      </c>
      <c r="F5" s="2"/>
      <c r="G5" s="2"/>
    </row>
    <row r="6" spans="1:7" ht="15">
      <c r="A6" s="2" t="s">
        <v>10</v>
      </c>
      <c r="B6" s="2" t="s">
        <v>11</v>
      </c>
      <c r="C6" s="2" t="s">
        <v>12</v>
      </c>
      <c r="D6" s="4" t="s">
        <v>40</v>
      </c>
      <c r="E6" s="3">
        <v>125</v>
      </c>
      <c r="F6" s="2"/>
      <c r="G6" s="2"/>
    </row>
    <row r="7" spans="1:7" ht="15">
      <c r="A7" s="2" t="s">
        <v>13</v>
      </c>
      <c r="B7" s="2" t="s">
        <v>24</v>
      </c>
      <c r="C7" s="2" t="s">
        <v>14</v>
      </c>
      <c r="D7" s="2" t="s">
        <v>25</v>
      </c>
      <c r="E7" s="3">
        <v>53</v>
      </c>
      <c r="F7" s="2"/>
      <c r="G7" s="2"/>
    </row>
    <row r="8" spans="1:7" ht="15">
      <c r="A8" s="2" t="s">
        <v>15</v>
      </c>
      <c r="B8" s="2" t="s">
        <v>26</v>
      </c>
      <c r="C8" s="2" t="s">
        <v>50</v>
      </c>
      <c r="D8" s="2" t="s">
        <v>27</v>
      </c>
      <c r="E8" s="3">
        <v>46</v>
      </c>
      <c r="F8" s="2"/>
      <c r="G8" s="2"/>
    </row>
    <row r="9" spans="1:7" ht="15">
      <c r="A9" s="2" t="s">
        <v>45</v>
      </c>
      <c r="B9" s="2"/>
      <c r="C9" s="2"/>
      <c r="D9" s="2"/>
      <c r="E9" s="3"/>
      <c r="F9" s="2"/>
      <c r="G9" s="2"/>
    </row>
    <row r="10" spans="1:7" ht="15">
      <c r="A10" s="2" t="s">
        <v>16</v>
      </c>
      <c r="B10" s="2" t="s">
        <v>28</v>
      </c>
      <c r="C10" s="2" t="s">
        <v>17</v>
      </c>
      <c r="D10" s="2" t="s">
        <v>37</v>
      </c>
      <c r="E10" s="3">
        <v>25</v>
      </c>
      <c r="F10" s="2"/>
      <c r="G10" s="2"/>
    </row>
    <row r="11" spans="1:7" ht="15">
      <c r="A11" s="2" t="s">
        <v>18</v>
      </c>
      <c r="B11" s="2" t="s">
        <v>29</v>
      </c>
      <c r="C11" s="2" t="s">
        <v>19</v>
      </c>
      <c r="D11" s="2" t="s">
        <v>37</v>
      </c>
      <c r="E11" s="3">
        <v>25</v>
      </c>
      <c r="F11" s="2"/>
      <c r="G11" s="2"/>
    </row>
    <row r="12" spans="1:7" ht="15">
      <c r="A12" s="2" t="s">
        <v>22</v>
      </c>
      <c r="B12" s="2" t="s">
        <v>33</v>
      </c>
      <c r="C12" s="2" t="s">
        <v>51</v>
      </c>
      <c r="D12" s="2" t="s">
        <v>34</v>
      </c>
      <c r="E12" s="3">
        <v>192</v>
      </c>
      <c r="F12" s="2"/>
      <c r="G12" s="2"/>
    </row>
    <row r="13" spans="1:7" ht="15">
      <c r="A13" s="2"/>
      <c r="B13" s="2" t="s">
        <v>52</v>
      </c>
      <c r="C13" s="2"/>
      <c r="D13" s="2"/>
      <c r="E13" s="3">
        <f>SUM(E4:E12)</f>
        <v>471</v>
      </c>
      <c r="F13" s="2"/>
      <c r="G13" s="2">
        <f>SUM(G4:G12)</f>
        <v>0</v>
      </c>
    </row>
    <row r="15" ht="15">
      <c r="C15" s="1" t="s">
        <v>44</v>
      </c>
    </row>
    <row r="16" spans="2:3" ht="15">
      <c r="B16" t="s">
        <v>43</v>
      </c>
      <c r="C16" s="1">
        <v>5</v>
      </c>
    </row>
    <row r="17" spans="2:3" ht="15">
      <c r="B17" t="s">
        <v>46</v>
      </c>
      <c r="C17" s="1">
        <v>224</v>
      </c>
    </row>
    <row r="18" spans="2:3" ht="15">
      <c r="B18" t="s">
        <v>45</v>
      </c>
      <c r="C18" s="1">
        <v>242</v>
      </c>
    </row>
    <row r="19" ht="15">
      <c r="C19" s="1">
        <f>SUM(C16:C18)</f>
        <v>471</v>
      </c>
    </row>
    <row r="21" spans="1:2" ht="15">
      <c r="A21" s="20" t="s">
        <v>54</v>
      </c>
      <c r="B21" s="20" t="s">
        <v>55</v>
      </c>
    </row>
    <row r="22" spans="2:7" ht="15">
      <c r="B22" s="2" t="s">
        <v>56</v>
      </c>
      <c r="C22" s="2"/>
      <c r="D22" s="2"/>
      <c r="E22" s="2"/>
      <c r="F22" s="2"/>
      <c r="G22" s="5">
        <f>G13</f>
        <v>0</v>
      </c>
    </row>
    <row r="23" spans="2:7" ht="15">
      <c r="B23" s="2" t="s">
        <v>57</v>
      </c>
      <c r="C23" s="2"/>
      <c r="D23" s="2"/>
      <c r="E23" s="2"/>
      <c r="F23" s="6"/>
      <c r="G23" s="7"/>
    </row>
    <row r="24" spans="1:7" ht="15">
      <c r="A24" t="s">
        <v>54</v>
      </c>
      <c r="F24" s="8"/>
      <c r="G24" s="9">
        <f>SUM(G22:G23)</f>
        <v>0</v>
      </c>
    </row>
    <row r="25" ht="15">
      <c r="F25" s="8"/>
    </row>
    <row r="26" ht="9" customHeight="1">
      <c r="F26" s="8"/>
    </row>
    <row r="27" spans="1:2" ht="15">
      <c r="A27" s="20" t="s">
        <v>58</v>
      </c>
      <c r="B27" s="20" t="s">
        <v>70</v>
      </c>
    </row>
    <row r="28" spans="2:7" ht="15">
      <c r="B28" s="10" t="s">
        <v>59</v>
      </c>
      <c r="C28" s="10"/>
      <c r="D28" s="10" t="s">
        <v>80</v>
      </c>
      <c r="E28" s="7" t="s">
        <v>4</v>
      </c>
      <c r="F28" s="5" t="s">
        <v>60</v>
      </c>
      <c r="G28" s="5" t="s">
        <v>6</v>
      </c>
    </row>
    <row r="29" spans="2:7" ht="17.25">
      <c r="B29" s="10" t="s">
        <v>71</v>
      </c>
      <c r="C29" s="10"/>
      <c r="D29" s="15" t="s">
        <v>72</v>
      </c>
      <c r="E29" s="7">
        <v>415</v>
      </c>
      <c r="F29" s="5"/>
      <c r="G29" s="5">
        <f>F29*E29</f>
        <v>0</v>
      </c>
    </row>
    <row r="30" spans="2:7" ht="15">
      <c r="B30" s="10" t="s">
        <v>88</v>
      </c>
      <c r="C30" s="10"/>
      <c r="D30" s="16" t="s">
        <v>44</v>
      </c>
      <c r="E30" s="7">
        <f>C16</f>
        <v>5</v>
      </c>
      <c r="F30" s="11"/>
      <c r="G30" s="5">
        <f aca="true" t="shared" si="0" ref="G30:G41">F30*E30</f>
        <v>0</v>
      </c>
    </row>
    <row r="31" spans="2:7" ht="15">
      <c r="B31" s="10" t="s">
        <v>89</v>
      </c>
      <c r="C31" s="10"/>
      <c r="D31" s="16" t="s">
        <v>44</v>
      </c>
      <c r="E31" s="7">
        <f>C16</f>
        <v>5</v>
      </c>
      <c r="F31" s="11"/>
      <c r="G31" s="5">
        <f t="shared" si="0"/>
        <v>0</v>
      </c>
    </row>
    <row r="32" spans="2:7" ht="15">
      <c r="B32" s="10" t="s">
        <v>63</v>
      </c>
      <c r="C32" s="10"/>
      <c r="D32" s="16" t="s">
        <v>44</v>
      </c>
      <c r="E32" s="7">
        <f>C17</f>
        <v>224</v>
      </c>
      <c r="F32" s="11"/>
      <c r="G32" s="5">
        <f t="shared" si="0"/>
        <v>0</v>
      </c>
    </row>
    <row r="33" spans="2:7" ht="15">
      <c r="B33" s="10" t="s">
        <v>64</v>
      </c>
      <c r="C33" s="10"/>
      <c r="D33" s="16" t="s">
        <v>44</v>
      </c>
      <c r="E33" s="7">
        <f>C17</f>
        <v>224</v>
      </c>
      <c r="F33" s="11"/>
      <c r="G33" s="5">
        <f t="shared" si="0"/>
        <v>0</v>
      </c>
    </row>
    <row r="34" spans="2:7" ht="15">
      <c r="B34" s="10" t="s">
        <v>65</v>
      </c>
      <c r="C34" s="10"/>
      <c r="D34" s="16" t="s">
        <v>44</v>
      </c>
      <c r="E34" s="7">
        <f>C18</f>
        <v>242</v>
      </c>
      <c r="F34" s="11"/>
      <c r="G34" s="5">
        <f t="shared" si="0"/>
        <v>0</v>
      </c>
    </row>
    <row r="35" spans="2:7" ht="15">
      <c r="B35" s="10" t="s">
        <v>66</v>
      </c>
      <c r="C35" s="10"/>
      <c r="D35" s="16" t="s">
        <v>44</v>
      </c>
      <c r="E35" s="7">
        <f>C18</f>
        <v>242</v>
      </c>
      <c r="F35" s="11"/>
      <c r="G35" s="5">
        <f t="shared" si="0"/>
        <v>0</v>
      </c>
    </row>
    <row r="36" spans="2:7" ht="15">
      <c r="B36" s="10" t="s">
        <v>91</v>
      </c>
      <c r="C36" s="10"/>
      <c r="D36" s="16" t="s">
        <v>90</v>
      </c>
      <c r="E36" s="7">
        <v>486</v>
      </c>
      <c r="F36" s="11"/>
      <c r="G36" s="5">
        <f t="shared" si="0"/>
        <v>0</v>
      </c>
    </row>
    <row r="37" spans="2:7" ht="15">
      <c r="B37" s="10" t="s">
        <v>81</v>
      </c>
      <c r="C37" s="10"/>
      <c r="D37" s="16" t="s">
        <v>44</v>
      </c>
      <c r="E37" s="7">
        <v>15</v>
      </c>
      <c r="F37" s="11"/>
      <c r="G37" s="5">
        <f t="shared" si="0"/>
        <v>0</v>
      </c>
    </row>
    <row r="38" spans="2:7" ht="15">
      <c r="B38" s="10" t="s">
        <v>85</v>
      </c>
      <c r="C38" s="10"/>
      <c r="D38" s="16" t="s">
        <v>44</v>
      </c>
      <c r="E38" s="7">
        <v>240</v>
      </c>
      <c r="F38" s="11"/>
      <c r="G38" s="5">
        <f t="shared" si="0"/>
        <v>0</v>
      </c>
    </row>
    <row r="39" spans="2:7" ht="17.25">
      <c r="B39" s="10" t="s">
        <v>105</v>
      </c>
      <c r="C39" s="10"/>
      <c r="D39" s="19" t="s">
        <v>72</v>
      </c>
      <c r="E39" s="7">
        <v>270</v>
      </c>
      <c r="F39" s="11"/>
      <c r="G39" s="5">
        <f t="shared" si="0"/>
        <v>0</v>
      </c>
    </row>
    <row r="40" spans="2:7" ht="17.25">
      <c r="B40" s="10" t="s">
        <v>83</v>
      </c>
      <c r="C40" s="10" t="s">
        <v>103</v>
      </c>
      <c r="D40" s="19" t="s">
        <v>72</v>
      </c>
      <c r="E40" s="7">
        <v>270</v>
      </c>
      <c r="F40" s="11"/>
      <c r="G40" s="5">
        <f t="shared" si="0"/>
        <v>0</v>
      </c>
    </row>
    <row r="41" spans="2:7" ht="17.25">
      <c r="B41" s="10" t="s">
        <v>99</v>
      </c>
      <c r="C41" s="10" t="s">
        <v>102</v>
      </c>
      <c r="D41" s="16" t="s">
        <v>87</v>
      </c>
      <c r="E41" s="7">
        <v>18</v>
      </c>
      <c r="F41" s="11"/>
      <c r="G41" s="5">
        <f t="shared" si="0"/>
        <v>0</v>
      </c>
    </row>
    <row r="42" spans="2:7" ht="17.25">
      <c r="B42" s="10" t="s">
        <v>98</v>
      </c>
      <c r="C42" s="10" t="s">
        <v>102</v>
      </c>
      <c r="D42" s="16" t="s">
        <v>87</v>
      </c>
      <c r="E42" s="7">
        <v>18</v>
      </c>
      <c r="F42" s="11"/>
      <c r="G42" s="5">
        <f aca="true" t="shared" si="1" ref="G42">F42*E42</f>
        <v>0</v>
      </c>
    </row>
    <row r="43" spans="1:7" ht="15">
      <c r="A43" t="s">
        <v>58</v>
      </c>
      <c r="B43" s="12" t="s">
        <v>74</v>
      </c>
      <c r="C43" s="12"/>
      <c r="D43" s="12"/>
      <c r="E43" s="13">
        <f>SUM(J36=E36-J36472)</f>
        <v>0</v>
      </c>
      <c r="F43" s="9"/>
      <c r="G43" s="14">
        <f>SUM(G29:G42)</f>
        <v>0</v>
      </c>
    </row>
    <row r="44" ht="12" customHeight="1"/>
    <row r="45" spans="1:2" ht="15">
      <c r="A45" s="20" t="s">
        <v>67</v>
      </c>
      <c r="B45" s="20" t="s">
        <v>107</v>
      </c>
    </row>
    <row r="46" spans="2:7" ht="15">
      <c r="B46" s="2"/>
      <c r="C46" s="2"/>
      <c r="D46" s="2" t="s">
        <v>80</v>
      </c>
      <c r="E46" s="2" t="s">
        <v>73</v>
      </c>
      <c r="F46" s="5" t="s">
        <v>60</v>
      </c>
      <c r="G46" s="5" t="s">
        <v>6</v>
      </c>
    </row>
    <row r="47" spans="2:7" ht="17.25">
      <c r="B47" s="2" t="s">
        <v>78</v>
      </c>
      <c r="C47" s="2" t="s">
        <v>77</v>
      </c>
      <c r="D47" s="15" t="s">
        <v>72</v>
      </c>
      <c r="E47" s="2">
        <v>415</v>
      </c>
      <c r="F47" s="2"/>
      <c r="G47" s="2">
        <f>F47*E47</f>
        <v>0</v>
      </c>
    </row>
    <row r="48" spans="2:7" ht="17.25">
      <c r="B48" s="2" t="s">
        <v>92</v>
      </c>
      <c r="C48" s="2"/>
      <c r="D48" s="15" t="s">
        <v>72</v>
      </c>
      <c r="E48" s="2">
        <v>415</v>
      </c>
      <c r="F48" s="2"/>
      <c r="G48" s="2">
        <f aca="true" t="shared" si="2" ref="G48:G54">F48*E48</f>
        <v>0</v>
      </c>
    </row>
    <row r="49" spans="2:11" ht="17.25">
      <c r="B49" s="2" t="s">
        <v>79</v>
      </c>
      <c r="C49" s="2" t="s">
        <v>76</v>
      </c>
      <c r="D49" s="15" t="s">
        <v>72</v>
      </c>
      <c r="E49" s="2">
        <v>160</v>
      </c>
      <c r="F49" s="2"/>
      <c r="G49" s="2">
        <f t="shared" si="2"/>
        <v>0</v>
      </c>
      <c r="J49" s="17"/>
      <c r="K49" s="17"/>
    </row>
    <row r="50" spans="2:12" ht="15">
      <c r="B50" s="2" t="s">
        <v>75</v>
      </c>
      <c r="C50" s="2"/>
      <c r="D50" s="15" t="s">
        <v>68</v>
      </c>
      <c r="E50" s="2">
        <v>5</v>
      </c>
      <c r="F50" s="2"/>
      <c r="G50" s="2">
        <f t="shared" si="2"/>
        <v>0</v>
      </c>
      <c r="J50" s="17"/>
      <c r="K50" s="17"/>
      <c r="L50" s="17"/>
    </row>
    <row r="51" spans="2:12" ht="17.25">
      <c r="B51" s="2" t="s">
        <v>93</v>
      </c>
      <c r="C51" s="2"/>
      <c r="D51" s="15" t="s">
        <v>72</v>
      </c>
      <c r="E51" s="2">
        <v>160</v>
      </c>
      <c r="F51" s="2"/>
      <c r="G51" s="2">
        <f t="shared" si="2"/>
        <v>0</v>
      </c>
      <c r="J51" s="17"/>
      <c r="K51" s="17"/>
      <c r="L51" s="17"/>
    </row>
    <row r="52" spans="2:12" ht="17.25">
      <c r="B52" s="2" t="s">
        <v>94</v>
      </c>
      <c r="C52" s="2"/>
      <c r="D52" s="15" t="s">
        <v>72</v>
      </c>
      <c r="E52" s="2">
        <v>160</v>
      </c>
      <c r="F52" s="2"/>
      <c r="G52" s="2">
        <f t="shared" si="2"/>
        <v>0</v>
      </c>
      <c r="J52" s="17"/>
      <c r="K52" s="17"/>
      <c r="L52" s="17"/>
    </row>
    <row r="53" spans="2:12" ht="17.25">
      <c r="B53" s="2" t="s">
        <v>95</v>
      </c>
      <c r="C53" s="2"/>
      <c r="D53" s="15" t="s">
        <v>72</v>
      </c>
      <c r="E53" s="2">
        <v>160</v>
      </c>
      <c r="F53" s="2"/>
      <c r="G53" s="2">
        <f t="shared" si="2"/>
        <v>0</v>
      </c>
      <c r="J53" s="17"/>
      <c r="K53" s="17"/>
      <c r="L53" s="17"/>
    </row>
    <row r="54" spans="2:12" ht="17.25">
      <c r="B54" s="2" t="s">
        <v>101</v>
      </c>
      <c r="C54" s="2"/>
      <c r="D54" s="15" t="s">
        <v>72</v>
      </c>
      <c r="E54" s="2">
        <v>160</v>
      </c>
      <c r="F54" s="2"/>
      <c r="G54" s="2">
        <f t="shared" si="2"/>
        <v>0</v>
      </c>
      <c r="J54" s="17"/>
      <c r="K54" s="17"/>
      <c r="L54" s="17"/>
    </row>
    <row r="55" spans="1:12" ht="15">
      <c r="A55" t="s">
        <v>67</v>
      </c>
      <c r="B55" t="s">
        <v>69</v>
      </c>
      <c r="G55" s="8">
        <f>SUM(G47:G54)</f>
        <v>0</v>
      </c>
      <c r="J55" s="17"/>
      <c r="K55" s="17"/>
      <c r="L55" s="17"/>
    </row>
    <row r="56" spans="7:12" ht="15">
      <c r="G56" s="8"/>
      <c r="J56" s="17"/>
      <c r="K56" s="17"/>
      <c r="L56" s="17"/>
    </row>
    <row r="57" spans="1:11" ht="15">
      <c r="A57" s="20" t="s">
        <v>108</v>
      </c>
      <c r="B57" s="20" t="s">
        <v>109</v>
      </c>
      <c r="G57" s="8"/>
      <c r="J57" s="17"/>
      <c r="K57" s="17"/>
    </row>
    <row r="58" spans="2:12" ht="15">
      <c r="B58" s="2" t="s">
        <v>59</v>
      </c>
      <c r="C58" s="2"/>
      <c r="D58" s="2"/>
      <c r="E58" s="2"/>
      <c r="F58" s="5" t="s">
        <v>60</v>
      </c>
      <c r="G58" s="5" t="s">
        <v>6</v>
      </c>
      <c r="J58" s="17"/>
      <c r="K58" s="17"/>
      <c r="L58" s="17"/>
    </row>
    <row r="59" spans="2:7" ht="78" customHeight="1">
      <c r="B59" s="25" t="s">
        <v>112</v>
      </c>
      <c r="C59" s="2"/>
      <c r="D59" s="2"/>
      <c r="E59" s="2"/>
      <c r="F59" s="2"/>
      <c r="G59" s="24">
        <f>F59</f>
        <v>0</v>
      </c>
    </row>
    <row r="60" spans="1:7" ht="15">
      <c r="A60" t="s">
        <v>108</v>
      </c>
      <c r="B60" t="s">
        <v>69</v>
      </c>
      <c r="G60" s="8">
        <f>G59</f>
        <v>0</v>
      </c>
    </row>
    <row r="61" ht="30" customHeight="1" thickBot="1">
      <c r="G61" s="8"/>
    </row>
    <row r="62" spans="2:7" ht="15" customHeight="1" thickBot="1">
      <c r="B62" s="30" t="s">
        <v>110</v>
      </c>
      <c r="C62" s="31"/>
      <c r="D62" s="31"/>
      <c r="E62" s="31"/>
      <c r="F62" s="31"/>
      <c r="G62" s="28">
        <f>G24+G43+G55+G60</f>
        <v>0</v>
      </c>
    </row>
    <row r="63" spans="2:7" ht="17.25" customHeight="1" thickBot="1">
      <c r="B63" s="30" t="s">
        <v>111</v>
      </c>
      <c r="C63" s="31"/>
      <c r="D63" s="31"/>
      <c r="E63" s="31"/>
      <c r="F63" s="31"/>
      <c r="G63" s="29">
        <f>G62*1.21</f>
        <v>0</v>
      </c>
    </row>
    <row r="64" ht="35.25" customHeight="1"/>
    <row r="67" spans="1:2" ht="18.75">
      <c r="A67" s="23" t="s">
        <v>53</v>
      </c>
      <c r="B67" s="21"/>
    </row>
    <row r="68" ht="18.75">
      <c r="A68" s="22" t="s">
        <v>104</v>
      </c>
    </row>
    <row r="69" spans="1:7" ht="15">
      <c r="A69" s="2" t="s">
        <v>0</v>
      </c>
      <c r="B69" s="2" t="s">
        <v>1</v>
      </c>
      <c r="C69" s="2" t="s">
        <v>2</v>
      </c>
      <c r="D69" s="2" t="s">
        <v>3</v>
      </c>
      <c r="E69" s="3" t="s">
        <v>4</v>
      </c>
      <c r="F69" s="2" t="s">
        <v>5</v>
      </c>
      <c r="G69" s="2" t="s">
        <v>6</v>
      </c>
    </row>
    <row r="70" spans="1:7" ht="15">
      <c r="A70" s="2" t="s">
        <v>47</v>
      </c>
      <c r="B70" s="2"/>
      <c r="C70" s="2"/>
      <c r="D70" s="2"/>
      <c r="E70" s="3"/>
      <c r="F70" s="2"/>
      <c r="G70" s="2"/>
    </row>
    <row r="71" spans="1:7" ht="30">
      <c r="A71" s="2" t="s">
        <v>36</v>
      </c>
      <c r="B71" s="2" t="s">
        <v>23</v>
      </c>
      <c r="C71" s="2" t="s">
        <v>49</v>
      </c>
      <c r="D71" s="18" t="s">
        <v>100</v>
      </c>
      <c r="E71" s="3">
        <v>2</v>
      </c>
      <c r="F71" s="2"/>
      <c r="G71" s="2"/>
    </row>
    <row r="72" spans="1:7" ht="15">
      <c r="A72" s="2" t="s">
        <v>45</v>
      </c>
      <c r="B72" s="2"/>
      <c r="C72" s="2"/>
      <c r="D72" s="2"/>
      <c r="E72" s="3"/>
      <c r="F72" s="2"/>
      <c r="G72" s="2"/>
    </row>
    <row r="73" spans="1:7" ht="15">
      <c r="A73" s="2" t="s">
        <v>35</v>
      </c>
      <c r="B73" s="2" t="s">
        <v>31</v>
      </c>
      <c r="C73" s="2" t="s">
        <v>32</v>
      </c>
      <c r="D73" s="2" t="s">
        <v>39</v>
      </c>
      <c r="E73" s="3">
        <v>24</v>
      </c>
      <c r="F73" s="2"/>
      <c r="G73" s="2"/>
    </row>
    <row r="74" spans="1:7" ht="15">
      <c r="A74" s="2" t="s">
        <v>20</v>
      </c>
      <c r="B74" s="2" t="s">
        <v>30</v>
      </c>
      <c r="C74" s="2" t="s">
        <v>21</v>
      </c>
      <c r="D74" s="2" t="s">
        <v>38</v>
      </c>
      <c r="E74" s="3">
        <v>16</v>
      </c>
      <c r="F74" s="2"/>
      <c r="G74" s="2"/>
    </row>
    <row r="75" spans="1:7" ht="15">
      <c r="A75" s="2"/>
      <c r="B75" s="2" t="s">
        <v>52</v>
      </c>
      <c r="C75" s="2"/>
      <c r="D75" s="2"/>
      <c r="E75" s="3">
        <f>SUM(E71:E74)</f>
        <v>42</v>
      </c>
      <c r="F75" s="2"/>
      <c r="G75" s="2">
        <f>SUM(G71:G74)</f>
        <v>0</v>
      </c>
    </row>
    <row r="77" ht="15">
      <c r="C77" s="1" t="s">
        <v>44</v>
      </c>
    </row>
    <row r="78" spans="2:3" ht="15">
      <c r="B78" t="s">
        <v>42</v>
      </c>
      <c r="C78" s="1">
        <v>2</v>
      </c>
    </row>
    <row r="79" spans="2:3" ht="15">
      <c r="B79" t="s">
        <v>45</v>
      </c>
      <c r="C79" s="1">
        <v>40</v>
      </c>
    </row>
    <row r="80" ht="15">
      <c r="C80" s="1">
        <f>SUM(C78:C79)</f>
        <v>42</v>
      </c>
    </row>
    <row r="82" spans="1:2" ht="15">
      <c r="A82" s="20" t="s">
        <v>54</v>
      </c>
      <c r="B82" s="20" t="s">
        <v>55</v>
      </c>
    </row>
    <row r="83" spans="2:7" ht="15">
      <c r="B83" s="2" t="s">
        <v>56</v>
      </c>
      <c r="C83" s="2"/>
      <c r="D83" s="2"/>
      <c r="E83" s="2"/>
      <c r="F83" s="2"/>
      <c r="G83" s="5">
        <f>G75</f>
        <v>0</v>
      </c>
    </row>
    <row r="84" spans="2:7" ht="15">
      <c r="B84" s="2" t="s">
        <v>57</v>
      </c>
      <c r="C84" s="2"/>
      <c r="D84" s="2"/>
      <c r="E84" s="2"/>
      <c r="F84" s="6"/>
      <c r="G84" s="7"/>
    </row>
    <row r="85" spans="1:7" ht="15">
      <c r="A85" t="s">
        <v>54</v>
      </c>
      <c r="F85" s="8"/>
      <c r="G85" s="9">
        <f>SUM(G83:G84)</f>
        <v>0</v>
      </c>
    </row>
    <row r="86" ht="15">
      <c r="F86" s="8"/>
    </row>
    <row r="87" ht="15">
      <c r="F87" s="8"/>
    </row>
    <row r="88" spans="1:2" ht="15">
      <c r="A88" s="20" t="s">
        <v>58</v>
      </c>
      <c r="B88" s="20" t="s">
        <v>70</v>
      </c>
    </row>
    <row r="89" spans="2:7" ht="15">
      <c r="B89" s="10" t="s">
        <v>59</v>
      </c>
      <c r="C89" s="10"/>
      <c r="D89" s="10" t="s">
        <v>80</v>
      </c>
      <c r="E89" s="7" t="s">
        <v>4</v>
      </c>
      <c r="F89" s="5" t="s">
        <v>60</v>
      </c>
      <c r="G89" s="5" t="s">
        <v>6</v>
      </c>
    </row>
    <row r="90" spans="2:7" ht="17.25">
      <c r="B90" s="10" t="s">
        <v>71</v>
      </c>
      <c r="C90" s="10"/>
      <c r="D90" s="15" t="s">
        <v>72</v>
      </c>
      <c r="E90" s="7">
        <v>45</v>
      </c>
      <c r="F90" s="5"/>
      <c r="G90" s="5">
        <f>F90*E90</f>
        <v>0</v>
      </c>
    </row>
    <row r="91" spans="2:7" ht="15">
      <c r="B91" s="10" t="s">
        <v>61</v>
      </c>
      <c r="C91" s="10"/>
      <c r="D91" s="16" t="s">
        <v>44</v>
      </c>
      <c r="E91" s="7">
        <f>C78</f>
        <v>2</v>
      </c>
      <c r="F91" s="11"/>
      <c r="G91" s="5">
        <f aca="true" t="shared" si="3" ref="G91:G100">F91*E91</f>
        <v>0</v>
      </c>
    </row>
    <row r="92" spans="2:7" ht="15">
      <c r="B92" s="10" t="s">
        <v>62</v>
      </c>
      <c r="C92" s="10"/>
      <c r="D92" s="16" t="s">
        <v>44</v>
      </c>
      <c r="E92" s="7">
        <f>C78</f>
        <v>2</v>
      </c>
      <c r="F92" s="11"/>
      <c r="G92" s="5">
        <f t="shared" si="3"/>
        <v>0</v>
      </c>
    </row>
    <row r="93" spans="2:7" ht="15">
      <c r="B93" s="10" t="s">
        <v>65</v>
      </c>
      <c r="C93" s="10"/>
      <c r="D93" s="16" t="s">
        <v>44</v>
      </c>
      <c r="E93" s="7">
        <f>C79</f>
        <v>40</v>
      </c>
      <c r="F93" s="11"/>
      <c r="G93" s="5">
        <f t="shared" si="3"/>
        <v>0</v>
      </c>
    </row>
    <row r="94" spans="2:7" ht="15">
      <c r="B94" s="10" t="s">
        <v>66</v>
      </c>
      <c r="C94" s="10"/>
      <c r="D94" s="16" t="s">
        <v>44</v>
      </c>
      <c r="E94" s="7">
        <f>C79</f>
        <v>40</v>
      </c>
      <c r="F94" s="11"/>
      <c r="G94" s="5">
        <f t="shared" si="3"/>
        <v>0</v>
      </c>
    </row>
    <row r="95" spans="2:7" ht="15">
      <c r="B95" s="10" t="s">
        <v>91</v>
      </c>
      <c r="C95" s="10"/>
      <c r="D95" s="16" t="s">
        <v>90</v>
      </c>
      <c r="E95" s="7">
        <v>50</v>
      </c>
      <c r="F95" s="11"/>
      <c r="G95" s="5">
        <f t="shared" si="3"/>
        <v>0</v>
      </c>
    </row>
    <row r="96" spans="2:7" ht="15">
      <c r="B96" s="10" t="s">
        <v>85</v>
      </c>
      <c r="C96" s="10"/>
      <c r="D96" s="16" t="s">
        <v>44</v>
      </c>
      <c r="E96" s="7">
        <v>60</v>
      </c>
      <c r="F96" s="11"/>
      <c r="G96" s="5">
        <f t="shared" si="3"/>
        <v>0</v>
      </c>
    </row>
    <row r="97" spans="2:7" ht="17.25">
      <c r="B97" s="10" t="s">
        <v>86</v>
      </c>
      <c r="C97" s="10"/>
      <c r="D97" s="15" t="s">
        <v>72</v>
      </c>
      <c r="E97" s="7">
        <v>50</v>
      </c>
      <c r="F97" s="11"/>
      <c r="G97" s="5">
        <f t="shared" si="3"/>
        <v>0</v>
      </c>
    </row>
    <row r="98" spans="2:7" ht="17.25">
      <c r="B98" s="10" t="s">
        <v>83</v>
      </c>
      <c r="C98" s="10" t="s">
        <v>103</v>
      </c>
      <c r="D98" s="15" t="s">
        <v>72</v>
      </c>
      <c r="E98" s="7">
        <v>50</v>
      </c>
      <c r="F98" s="11"/>
      <c r="G98" s="5">
        <f t="shared" si="3"/>
        <v>0</v>
      </c>
    </row>
    <row r="99" spans="2:7" ht="17.25">
      <c r="B99" s="10" t="s">
        <v>96</v>
      </c>
      <c r="C99" s="10" t="s">
        <v>84</v>
      </c>
      <c r="D99" s="16" t="s">
        <v>82</v>
      </c>
      <c r="E99" s="7">
        <v>5</v>
      </c>
      <c r="F99" s="11"/>
      <c r="G99" s="5">
        <f t="shared" si="3"/>
        <v>0</v>
      </c>
    </row>
    <row r="100" spans="2:7" ht="17.25">
      <c r="B100" s="10" t="s">
        <v>97</v>
      </c>
      <c r="C100" s="10" t="s">
        <v>84</v>
      </c>
      <c r="D100" s="16" t="s">
        <v>82</v>
      </c>
      <c r="E100" s="7">
        <v>5</v>
      </c>
      <c r="F100" s="11"/>
      <c r="G100" s="5">
        <f t="shared" si="3"/>
        <v>0</v>
      </c>
    </row>
    <row r="101" spans="1:7" ht="15">
      <c r="A101" t="s">
        <v>58</v>
      </c>
      <c r="B101" s="12" t="s">
        <v>74</v>
      </c>
      <c r="C101" s="12"/>
      <c r="D101" s="12"/>
      <c r="E101" s="13"/>
      <c r="F101" s="9"/>
      <c r="G101" s="14">
        <f>SUM(G90:G100)</f>
        <v>0</v>
      </c>
    </row>
    <row r="103" spans="1:2" ht="15">
      <c r="A103" s="20" t="s">
        <v>67</v>
      </c>
      <c r="B103" s="20" t="s">
        <v>107</v>
      </c>
    </row>
    <row r="104" spans="2:7" ht="15">
      <c r="B104" s="2"/>
      <c r="C104" s="2"/>
      <c r="D104" s="2" t="s">
        <v>80</v>
      </c>
      <c r="E104" s="2" t="s">
        <v>73</v>
      </c>
      <c r="F104" s="5" t="s">
        <v>60</v>
      </c>
      <c r="G104" s="5" t="s">
        <v>6</v>
      </c>
    </row>
    <row r="105" spans="2:7" ht="17.25">
      <c r="B105" s="2" t="s">
        <v>78</v>
      </c>
      <c r="C105" s="2" t="s">
        <v>77</v>
      </c>
      <c r="D105" s="15" t="s">
        <v>72</v>
      </c>
      <c r="E105" s="2">
        <v>45</v>
      </c>
      <c r="F105" s="2"/>
      <c r="G105" s="2">
        <f>F105*E105</f>
        <v>0</v>
      </c>
    </row>
    <row r="106" spans="2:7" ht="17.25">
      <c r="B106" s="2" t="s">
        <v>92</v>
      </c>
      <c r="C106" s="2"/>
      <c r="D106" s="15" t="s">
        <v>72</v>
      </c>
      <c r="E106" s="2">
        <v>45</v>
      </c>
      <c r="F106" s="2"/>
      <c r="G106" s="2">
        <f aca="true" t="shared" si="4" ref="G106">F106*E106</f>
        <v>0</v>
      </c>
    </row>
    <row r="107" spans="1:7" ht="15">
      <c r="A107" t="s">
        <v>67</v>
      </c>
      <c r="B107" t="s">
        <v>69</v>
      </c>
      <c r="G107" s="8">
        <f>SUM(G105:G106)</f>
        <v>0</v>
      </c>
    </row>
    <row r="108" ht="15">
      <c r="G108" s="8"/>
    </row>
    <row r="109" spans="1:7" ht="15">
      <c r="A109" s="20" t="s">
        <v>108</v>
      </c>
      <c r="B109" s="20" t="s">
        <v>109</v>
      </c>
      <c r="G109" s="8"/>
    </row>
    <row r="110" spans="2:7" ht="15">
      <c r="B110" s="2" t="s">
        <v>59</v>
      </c>
      <c r="C110" s="2"/>
      <c r="D110" s="2"/>
      <c r="E110" s="2"/>
      <c r="F110" s="5" t="s">
        <v>60</v>
      </c>
      <c r="G110" s="5" t="s">
        <v>6</v>
      </c>
    </row>
    <row r="111" spans="2:7" ht="51" customHeight="1">
      <c r="B111" s="25" t="s">
        <v>114</v>
      </c>
      <c r="C111" s="2"/>
      <c r="D111" s="2"/>
      <c r="E111" s="2"/>
      <c r="F111" s="2"/>
      <c r="G111" s="24">
        <f>F111</f>
        <v>0</v>
      </c>
    </row>
    <row r="112" spans="1:7" ht="15">
      <c r="A112" t="s">
        <v>108</v>
      </c>
      <c r="B112" t="s">
        <v>69</v>
      </c>
      <c r="G112" s="8">
        <f>G111</f>
        <v>0</v>
      </c>
    </row>
    <row r="113" ht="15">
      <c r="G113" s="8"/>
    </row>
    <row r="114" ht="15.75" thickBot="1">
      <c r="G114" s="8"/>
    </row>
    <row r="115" spans="2:7" ht="15.75" thickBot="1">
      <c r="B115" s="26" t="s">
        <v>113</v>
      </c>
      <c r="C115" s="27"/>
      <c r="D115" s="27"/>
      <c r="E115" s="27"/>
      <c r="F115" s="27"/>
      <c r="G115" s="28">
        <f>G85+G101+G107+G112</f>
        <v>0</v>
      </c>
    </row>
    <row r="116" spans="2:7" ht="15.75" thickBot="1">
      <c r="B116" s="26" t="s">
        <v>111</v>
      </c>
      <c r="C116" s="27"/>
      <c r="D116" s="27"/>
      <c r="E116" s="27"/>
      <c r="F116" s="27"/>
      <c r="G116" s="29">
        <f>G115*1.21</f>
        <v>0</v>
      </c>
    </row>
  </sheetData>
  <mergeCells count="2">
    <mergeCell ref="B62:F62"/>
    <mergeCell ref="B63:F6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Linhartová</dc:creator>
  <cp:keywords/>
  <dc:description/>
  <cp:lastModifiedBy>Křenková Eliška, Ing.</cp:lastModifiedBy>
  <cp:lastPrinted>2024-02-01T11:23:56Z</cp:lastPrinted>
  <dcterms:created xsi:type="dcterms:W3CDTF">2023-10-18T08:24:38Z</dcterms:created>
  <dcterms:modified xsi:type="dcterms:W3CDTF">2024-02-13T07:53:18Z</dcterms:modified>
  <cp:category/>
  <cp:version/>
  <cp:contentType/>
  <cp:contentStatus/>
</cp:coreProperties>
</file>