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Město 2024\"/>
    </mc:Choice>
  </mc:AlternateContent>
  <bookViews>
    <workbookView xWindow="0" yWindow="0" windowWidth="0" windowHeight="0"/>
  </bookViews>
  <sheets>
    <sheet name="Rekapitulace stavby" sheetId="1" r:id="rId1"/>
    <sheet name="01 - SO 01 Zpevněné ploch..." sheetId="2" r:id="rId2"/>
    <sheet name="02 - SO 02 Oplocení" sheetId="3" r:id="rId3"/>
    <sheet name="03 - Vedlejší rozpočtové 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SO 01 Zpevněné ploch...'!$C$129:$K$426</definedName>
    <definedName name="_xlnm.Print_Area" localSheetId="1">'01 - SO 01 Zpevněné ploch...'!$C$4:$J$76,'01 - SO 01 Zpevněné ploch...'!$C$82:$J$111,'01 - SO 01 Zpevněné ploch...'!$C$117:$K$426</definedName>
    <definedName name="_xlnm.Print_Titles" localSheetId="1">'01 - SO 01 Zpevněné ploch...'!$129:$129</definedName>
    <definedName name="_xlnm._FilterDatabase" localSheetId="2" hidden="1">'02 - SO 02 Oplocení'!$C$123:$K$210</definedName>
    <definedName name="_xlnm.Print_Area" localSheetId="2">'02 - SO 02 Oplocení'!$C$4:$J$76,'02 - SO 02 Oplocení'!$C$82:$J$105,'02 - SO 02 Oplocení'!$C$111:$K$210</definedName>
    <definedName name="_xlnm.Print_Titles" localSheetId="2">'02 - SO 02 Oplocení'!$123:$123</definedName>
    <definedName name="_xlnm._FilterDatabase" localSheetId="3" hidden="1">'03 - Vedlejší rozpočtové ...'!$C$119:$K$140</definedName>
    <definedName name="_xlnm.Print_Area" localSheetId="3">'03 - Vedlejší rozpočtové ...'!$C$4:$J$76,'03 - Vedlejší rozpočtové ...'!$C$82:$J$101,'03 - Vedlejší rozpočtové ...'!$C$107:$K$140</definedName>
    <definedName name="_xlnm.Print_Titles" localSheetId="3">'03 - Vedlejší rozpočtové ...'!$119:$119</definedName>
    <definedName name="_xlnm.Print_Area" localSheetId="4">'Seznam figur'!$C$4:$G$141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2" r="J37"/>
  <c r="J36"/>
  <c i="1" r="AY95"/>
  <c i="2" r="J35"/>
  <c i="1" r="AX95"/>
  <c i="2"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T406"/>
  <c r="R407"/>
  <c r="R406"/>
  <c r="P407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1" r="L90"/>
  <c r="AM90"/>
  <c r="AM89"/>
  <c r="L89"/>
  <c r="AM87"/>
  <c r="L87"/>
  <c r="L85"/>
  <c r="L84"/>
  <c i="2" r="BK419"/>
  <c r="BK399"/>
  <c r="BK382"/>
  <c r="J373"/>
  <c r="BK340"/>
  <c r="BK333"/>
  <c r="BK325"/>
  <c r="J317"/>
  <c r="BK285"/>
  <c r="BK264"/>
  <c r="BK238"/>
  <c r="J215"/>
  <c r="J211"/>
  <c r="J177"/>
  <c r="BK152"/>
  <c r="J143"/>
  <c r="J422"/>
  <c r="BK410"/>
  <c r="J387"/>
  <c r="J379"/>
  <c r="J363"/>
  <c r="J343"/>
  <c r="BK339"/>
  <c r="J329"/>
  <c r="BK324"/>
  <c r="BK316"/>
  <c r="BK299"/>
  <c r="J292"/>
  <c r="BK282"/>
  <c r="BK276"/>
  <c r="BK259"/>
  <c r="BK240"/>
  <c r="BK225"/>
  <c r="J198"/>
  <c r="BK172"/>
  <c r="BK148"/>
  <c r="BK139"/>
  <c r="BK423"/>
  <c r="J410"/>
  <c r="BK401"/>
  <c r="J390"/>
  <c r="BK376"/>
  <c r="BK367"/>
  <c r="J356"/>
  <c r="BK343"/>
  <c r="J334"/>
  <c r="BK320"/>
  <c r="BK287"/>
  <c r="J276"/>
  <c r="BK266"/>
  <c r="J241"/>
  <c r="J221"/>
  <c r="BK202"/>
  <c r="J186"/>
  <c r="J152"/>
  <c r="J139"/>
  <c r="BK404"/>
  <c r="BK390"/>
  <c r="BK385"/>
  <c r="BK374"/>
  <c r="J367"/>
  <c r="BK356"/>
  <c r="BK347"/>
  <c r="J340"/>
  <c r="J326"/>
  <c r="J320"/>
  <c r="J309"/>
  <c r="BK292"/>
  <c r="J284"/>
  <c r="J273"/>
  <c r="BK253"/>
  <c r="BK239"/>
  <c r="J225"/>
  <c r="J200"/>
  <c r="J191"/>
  <c r="BK170"/>
  <c r="BK143"/>
  <c i="3" r="J204"/>
  <c r="BK189"/>
  <c r="J180"/>
  <c r="BK162"/>
  <c r="J133"/>
  <c r="BK202"/>
  <c r="BK192"/>
  <c r="BK143"/>
  <c r="BK195"/>
  <c r="J162"/>
  <c r="J145"/>
  <c r="J189"/>
  <c r="J178"/>
  <c r="J174"/>
  <c r="J148"/>
  <c r="BK133"/>
  <c i="4" r="J139"/>
  <c r="J126"/>
  <c r="J138"/>
  <c r="BK130"/>
  <c r="BK134"/>
  <c r="J130"/>
  <c r="J123"/>
  <c r="BK138"/>
  <c i="2" r="BK426"/>
  <c r="J414"/>
  <c r="BK395"/>
  <c r="J378"/>
  <c r="J339"/>
  <c r="J324"/>
  <c r="BK309"/>
  <c r="J295"/>
  <c r="BK283"/>
  <c r="J242"/>
  <c r="J212"/>
  <c r="BK204"/>
  <c r="BK173"/>
  <c r="BK155"/>
  <c r="J137"/>
  <c r="BK420"/>
  <c r="J407"/>
  <c r="J391"/>
  <c r="J382"/>
  <c r="J365"/>
  <c r="BK346"/>
  <c r="BK335"/>
  <c r="J328"/>
  <c r="J323"/>
  <c r="BK317"/>
  <c r="BK301"/>
  <c r="BK293"/>
  <c r="J283"/>
  <c r="BK277"/>
  <c r="J264"/>
  <c r="BK241"/>
  <c r="J227"/>
  <c r="BK212"/>
  <c r="BK181"/>
  <c r="BK151"/>
  <c r="J426"/>
  <c r="BK414"/>
  <c r="J404"/>
  <c r="J399"/>
  <c r="J384"/>
  <c r="J371"/>
  <c r="BK357"/>
  <c r="BK344"/>
  <c r="J336"/>
  <c r="J321"/>
  <c r="J304"/>
  <c r="J285"/>
  <c r="BK274"/>
  <c r="J258"/>
  <c r="J239"/>
  <c r="J229"/>
  <c r="J204"/>
  <c r="J189"/>
  <c r="J176"/>
  <c r="BK141"/>
  <c r="BK133"/>
  <c r="J401"/>
  <c r="BK387"/>
  <c r="BK379"/>
  <c r="BK373"/>
  <c r="J370"/>
  <c r="J357"/>
  <c r="J346"/>
  <c r="BK341"/>
  <c r="J332"/>
  <c r="BK319"/>
  <c r="J307"/>
  <c r="J291"/>
  <c r="J287"/>
  <c r="J274"/>
  <c r="BK258"/>
  <c r="J238"/>
  <c r="BK218"/>
  <c r="BK198"/>
  <c r="J173"/>
  <c r="J148"/>
  <c r="J141"/>
  <c i="3" r="J201"/>
  <c r="J188"/>
  <c r="BK178"/>
  <c r="J152"/>
  <c r="J129"/>
  <c r="BK198"/>
  <c r="BK183"/>
  <c r="J141"/>
  <c r="BK201"/>
  <c r="J169"/>
  <c r="BK148"/>
  <c r="J198"/>
  <c r="BK180"/>
  <c r="J164"/>
  <c r="J139"/>
  <c r="BK129"/>
  <c i="4" r="J131"/>
  <c r="J125"/>
  <c r="BK136"/>
  <c r="BK129"/>
  <c r="J135"/>
  <c r="BK131"/>
  <c r="BK124"/>
  <c r="J136"/>
  <c r="BK126"/>
  <c i="2" r="BK422"/>
  <c r="J397"/>
  <c r="BK386"/>
  <c r="BK377"/>
  <c r="J368"/>
  <c r="J337"/>
  <c r="BK328"/>
  <c r="J322"/>
  <c r="J301"/>
  <c r="J293"/>
  <c r="J247"/>
  <c r="BK221"/>
  <c r="BK211"/>
  <c r="J193"/>
  <c r="BK164"/>
  <c r="BK144"/>
  <c r="J423"/>
  <c r="BK412"/>
  <c r="J393"/>
  <c r="BK384"/>
  <c r="BK368"/>
  <c r="J351"/>
  <c r="J341"/>
  <c r="BK332"/>
  <c r="J325"/>
  <c r="J318"/>
  <c r="BK307"/>
  <c r="J297"/>
  <c r="J289"/>
  <c r="J281"/>
  <c r="BK273"/>
  <c r="J254"/>
  <c r="J231"/>
  <c r="BK223"/>
  <c r="BK189"/>
  <c r="J170"/>
  <c r="BK140"/>
  <c r="BK425"/>
  <c r="J412"/>
  <c r="BK403"/>
  <c r="BK397"/>
  <c r="J377"/>
  <c r="BK370"/>
  <c r="J345"/>
  <c r="J335"/>
  <c r="BK326"/>
  <c r="J314"/>
  <c r="J290"/>
  <c r="J282"/>
  <c r="J270"/>
  <c r="J253"/>
  <c r="BK231"/>
  <c r="BK220"/>
  <c r="BK200"/>
  <c r="J181"/>
  <c r="J164"/>
  <c r="J140"/>
  <c i="1" r="AS94"/>
  <c i="2" r="BK371"/>
  <c r="BK355"/>
  <c r="BK345"/>
  <c r="BK336"/>
  <c r="BK321"/>
  <c r="BK314"/>
  <c r="BK297"/>
  <c r="BK289"/>
  <c r="J277"/>
  <c r="J259"/>
  <c r="J240"/>
  <c r="BK227"/>
  <c r="BK215"/>
  <c r="BK193"/>
  <c r="J172"/>
  <c r="J145"/>
  <c r="J133"/>
  <c i="3" r="J192"/>
  <c r="J186"/>
  <c r="BK164"/>
  <c r="J143"/>
  <c r="BK204"/>
  <c r="BK193"/>
  <c r="J175"/>
  <c r="J137"/>
  <c r="J187"/>
  <c r="BK157"/>
  <c r="BK139"/>
  <c r="BK188"/>
  <c r="BK176"/>
  <c r="BK169"/>
  <c r="BK141"/>
  <c i="4" r="J128"/>
  <c r="J124"/>
  <c r="J134"/>
  <c r="BK125"/>
  <c r="BK133"/>
  <c r="J129"/>
  <c r="BK140"/>
  <c r="BK135"/>
  <c i="2" r="J425"/>
  <c r="J403"/>
  <c r="BK393"/>
  <c r="BK372"/>
  <c r="BK334"/>
  <c r="BK329"/>
  <c r="BK323"/>
  <c r="BK302"/>
  <c r="BK291"/>
  <c r="J266"/>
  <c r="J223"/>
  <c r="BK213"/>
  <c r="J202"/>
  <c r="BK167"/>
  <c r="J151"/>
  <c r="BK135"/>
  <c r="J419"/>
  <c r="J400"/>
  <c r="J385"/>
  <c r="BK378"/>
  <c r="J355"/>
  <c r="BK342"/>
  <c r="J333"/>
  <c r="J327"/>
  <c r="J319"/>
  <c r="BK304"/>
  <c r="BK295"/>
  <c r="BK284"/>
  <c r="J278"/>
  <c r="BK270"/>
  <c r="BK242"/>
  <c r="BK229"/>
  <c r="J220"/>
  <c r="BK186"/>
  <c r="J155"/>
  <c r="BK137"/>
  <c r="J420"/>
  <c r="BK407"/>
  <c r="BK400"/>
  <c r="J395"/>
  <c r="J374"/>
  <c r="BK363"/>
  <c r="J347"/>
  <c r="J342"/>
  <c r="BK327"/>
  <c r="J316"/>
  <c r="J302"/>
  <c r="BK281"/>
  <c r="BK267"/>
  <c r="BK254"/>
  <c r="BK232"/>
  <c r="J218"/>
  <c r="BK191"/>
  <c r="BK177"/>
  <c r="BK145"/>
  <c r="J135"/>
  <c r="BK391"/>
  <c r="J386"/>
  <c r="J376"/>
  <c r="J372"/>
  <c r="BK365"/>
  <c r="BK351"/>
  <c r="J344"/>
  <c r="BK337"/>
  <c r="BK322"/>
  <c r="BK318"/>
  <c r="J299"/>
  <c r="BK290"/>
  <c r="BK278"/>
  <c r="J267"/>
  <c r="BK247"/>
  <c r="J232"/>
  <c r="J213"/>
  <c r="BK176"/>
  <c r="J167"/>
  <c r="J144"/>
  <c i="3" r="BK205"/>
  <c r="J193"/>
  <c r="J183"/>
  <c r="BK174"/>
  <c r="BK145"/>
  <c r="J205"/>
  <c r="J195"/>
  <c r="J176"/>
  <c r="J202"/>
  <c r="BK186"/>
  <c r="BK152"/>
  <c r="BK127"/>
  <c r="BK187"/>
  <c r="BK175"/>
  <c r="J157"/>
  <c r="BK137"/>
  <c r="J127"/>
  <c i="4" r="J133"/>
  <c r="BK123"/>
  <c r="BK132"/>
  <c r="J140"/>
  <c r="J132"/>
  <c r="BK128"/>
  <c r="BK139"/>
  <c i="2" l="1" r="T132"/>
  <c r="T230"/>
  <c r="P237"/>
  <c r="R237"/>
  <c r="BK269"/>
  <c r="J269"/>
  <c r="J101"/>
  <c r="P269"/>
  <c r="R269"/>
  <c r="T275"/>
  <c r="R308"/>
  <c r="BK315"/>
  <c r="J315"/>
  <c r="J104"/>
  <c r="BK338"/>
  <c r="J338"/>
  <c r="J105"/>
  <c r="T338"/>
  <c r="T389"/>
  <c r="BK409"/>
  <c r="J409"/>
  <c r="J109"/>
  <c r="T409"/>
  <c r="R424"/>
  <c i="3" r="P126"/>
  <c r="P147"/>
  <c r="P163"/>
  <c r="BK197"/>
  <c r="J197"/>
  <c r="J103"/>
  <c r="BK203"/>
  <c r="J203"/>
  <c r="J104"/>
  <c i="4" r="BK127"/>
  <c r="J127"/>
  <c r="J99"/>
  <c i="2" r="R132"/>
  <c r="P230"/>
  <c r="BK237"/>
  <c r="J237"/>
  <c r="J100"/>
  <c r="T237"/>
  <c r="BK275"/>
  <c r="J275"/>
  <c r="J102"/>
  <c r="P275"/>
  <c r="BK308"/>
  <c r="J308"/>
  <c r="J103"/>
  <c r="T308"/>
  <c r="R315"/>
  <c r="T315"/>
  <c r="R338"/>
  <c r="BK389"/>
  <c r="J389"/>
  <c r="J106"/>
  <c r="P389"/>
  <c r="R409"/>
  <c r="R408"/>
  <c r="BK424"/>
  <c r="J424"/>
  <c r="J110"/>
  <c r="T424"/>
  <c i="3" r="T126"/>
  <c r="T147"/>
  <c r="BK163"/>
  <c r="J163"/>
  <c r="J100"/>
  <c r="T197"/>
  <c r="T203"/>
  <c i="4" r="BK122"/>
  <c r="P127"/>
  <c i="2" r="P132"/>
  <c r="R230"/>
  <c r="T269"/>
  <c r="R275"/>
  <c r="P308"/>
  <c r="P315"/>
  <c r="P338"/>
  <c r="R389"/>
  <c r="P409"/>
  <c r="P424"/>
  <c i="3" r="BK126"/>
  <c r="J126"/>
  <c r="J98"/>
  <c r="BK147"/>
  <c r="J147"/>
  <c r="J99"/>
  <c r="R163"/>
  <c r="P197"/>
  <c r="R203"/>
  <c i="4" r="R122"/>
  <c r="R127"/>
  <c r="BK137"/>
  <c r="J137"/>
  <c r="J100"/>
  <c r="R137"/>
  <c i="2" r="BK132"/>
  <c r="J132"/>
  <c r="J98"/>
  <c r="BK230"/>
  <c r="J230"/>
  <c r="J99"/>
  <c i="3" r="R126"/>
  <c r="R125"/>
  <c r="R147"/>
  <c r="T163"/>
  <c r="R197"/>
  <c r="R196"/>
  <c r="P203"/>
  <c i="4" r="P122"/>
  <c r="T122"/>
  <c r="T127"/>
  <c r="P137"/>
  <c r="T137"/>
  <c i="2" r="BK406"/>
  <c r="J406"/>
  <c r="J107"/>
  <c i="3" r="BK194"/>
  <c r="J194"/>
  <c r="J101"/>
  <c i="4" r="E85"/>
  <c r="F92"/>
  <c r="BE124"/>
  <c r="BE128"/>
  <c r="BE129"/>
  <c r="BE130"/>
  <c r="BE132"/>
  <c i="3" r="BK125"/>
  <c i="4" r="BE125"/>
  <c r="BE136"/>
  <c r="BE123"/>
  <c r="BE126"/>
  <c r="BE138"/>
  <c r="BE139"/>
  <c r="J89"/>
  <c r="BE131"/>
  <c r="BE133"/>
  <c r="BE134"/>
  <c r="BE135"/>
  <c r="BE140"/>
  <c i="3" r="F92"/>
  <c r="BE143"/>
  <c r="BE148"/>
  <c r="BE183"/>
  <c r="BE192"/>
  <c r="BE193"/>
  <c r="BE198"/>
  <c r="BE201"/>
  <c r="BE202"/>
  <c r="J89"/>
  <c r="BE133"/>
  <c r="BE141"/>
  <c r="BE174"/>
  <c r="BE176"/>
  <c r="BE180"/>
  <c r="BE186"/>
  <c r="BE188"/>
  <c r="BE189"/>
  <c r="BE204"/>
  <c r="BE205"/>
  <c r="E85"/>
  <c r="BE127"/>
  <c r="BE129"/>
  <c r="BE145"/>
  <c r="BE152"/>
  <c r="BE157"/>
  <c r="BE162"/>
  <c r="BE164"/>
  <c r="BE169"/>
  <c r="BE178"/>
  <c r="BE187"/>
  <c r="BE137"/>
  <c r="BE139"/>
  <c r="BE175"/>
  <c r="BE195"/>
  <c i="2" r="E85"/>
  <c r="BE135"/>
  <c r="BE137"/>
  <c r="BE139"/>
  <c r="BE151"/>
  <c r="BE152"/>
  <c r="BE155"/>
  <c r="BE177"/>
  <c r="BE186"/>
  <c r="BE202"/>
  <c r="BE211"/>
  <c r="BE221"/>
  <c r="BE229"/>
  <c r="BE241"/>
  <c r="BE264"/>
  <c r="BE281"/>
  <c r="BE284"/>
  <c r="BE293"/>
  <c r="BE301"/>
  <c r="BE302"/>
  <c r="BE304"/>
  <c r="BE316"/>
  <c r="BE323"/>
  <c r="BE327"/>
  <c r="BE328"/>
  <c r="BE333"/>
  <c r="BE334"/>
  <c r="BE337"/>
  <c r="BE367"/>
  <c r="BE376"/>
  <c r="BE377"/>
  <c r="BE379"/>
  <c r="BE382"/>
  <c r="BE393"/>
  <c r="BE395"/>
  <c r="BE399"/>
  <c r="BE401"/>
  <c r="BE407"/>
  <c r="BE412"/>
  <c r="BE148"/>
  <c r="BE167"/>
  <c r="BE172"/>
  <c r="BE193"/>
  <c r="BE212"/>
  <c r="BE213"/>
  <c r="BE223"/>
  <c r="BE225"/>
  <c r="BE242"/>
  <c r="BE259"/>
  <c r="BE277"/>
  <c r="BE282"/>
  <c r="BE283"/>
  <c r="BE291"/>
  <c r="BE292"/>
  <c r="BE299"/>
  <c r="BE307"/>
  <c r="BE322"/>
  <c r="BE324"/>
  <c r="BE325"/>
  <c r="BE329"/>
  <c r="BE332"/>
  <c r="BE339"/>
  <c r="BE341"/>
  <c r="BE342"/>
  <c r="BE346"/>
  <c r="BE372"/>
  <c r="BE378"/>
  <c r="BE385"/>
  <c r="BE386"/>
  <c r="BE390"/>
  <c r="BE391"/>
  <c r="BE414"/>
  <c r="BE422"/>
  <c r="J89"/>
  <c r="F127"/>
  <c r="BE133"/>
  <c r="BE141"/>
  <c r="BE143"/>
  <c r="BE144"/>
  <c r="BE164"/>
  <c r="BE173"/>
  <c r="BE176"/>
  <c r="BE191"/>
  <c r="BE200"/>
  <c r="BE204"/>
  <c r="BE215"/>
  <c r="BE220"/>
  <c r="BE232"/>
  <c r="BE238"/>
  <c r="BE247"/>
  <c r="BE267"/>
  <c r="BE285"/>
  <c r="BE290"/>
  <c r="BE309"/>
  <c r="BE317"/>
  <c r="BE319"/>
  <c r="BE321"/>
  <c r="BE336"/>
  <c r="BE344"/>
  <c r="BE356"/>
  <c r="BE370"/>
  <c r="BE371"/>
  <c r="BE373"/>
  <c r="BE397"/>
  <c r="BE403"/>
  <c r="BE419"/>
  <c r="BE423"/>
  <c r="BE425"/>
  <c r="BE426"/>
  <c r="BE140"/>
  <c r="BE145"/>
  <c r="BE170"/>
  <c r="BE181"/>
  <c r="BE189"/>
  <c r="BE198"/>
  <c r="BE218"/>
  <c r="BE227"/>
  <c r="BE231"/>
  <c r="BE239"/>
  <c r="BE240"/>
  <c r="BE253"/>
  <c r="BE254"/>
  <c r="BE258"/>
  <c r="BE266"/>
  <c r="BE270"/>
  <c r="BE273"/>
  <c r="BE274"/>
  <c r="BE276"/>
  <c r="BE278"/>
  <c r="BE287"/>
  <c r="BE289"/>
  <c r="BE295"/>
  <c r="BE297"/>
  <c r="BE314"/>
  <c r="BE318"/>
  <c r="BE320"/>
  <c r="BE326"/>
  <c r="BE335"/>
  <c r="BE340"/>
  <c r="BE343"/>
  <c r="BE345"/>
  <c r="BE347"/>
  <c r="BE351"/>
  <c r="BE355"/>
  <c r="BE357"/>
  <c r="BE363"/>
  <c r="BE365"/>
  <c r="BE368"/>
  <c r="BE374"/>
  <c r="BE384"/>
  <c r="BE387"/>
  <c r="BE400"/>
  <c r="BE404"/>
  <c r="BE410"/>
  <c r="BE420"/>
  <c r="F34"/>
  <c i="1" r="BA95"/>
  <c i="3" r="F36"/>
  <c i="1" r="BC96"/>
  <c i="3" r="F34"/>
  <c i="1" r="BA96"/>
  <c i="4" r="F34"/>
  <c i="1" r="BA97"/>
  <c i="4" r="F37"/>
  <c i="1" r="BD97"/>
  <c i="2" r="J34"/>
  <c i="1" r="AW95"/>
  <c i="3" r="J34"/>
  <c i="1" r="AW96"/>
  <c i="4" r="J34"/>
  <c i="1" r="AW97"/>
  <c i="4" r="F35"/>
  <c i="1" r="BB97"/>
  <c i="2" r="F37"/>
  <c i="1" r="BD95"/>
  <c i="3" r="F35"/>
  <c i="1" r="BB96"/>
  <c i="3" r="F37"/>
  <c i="1" r="BD96"/>
  <c i="4" r="F36"/>
  <c i="1" r="BC97"/>
  <c i="2" r="F35"/>
  <c i="1" r="BB95"/>
  <c i="2" r="F36"/>
  <c i="1" r="BC95"/>
  <c i="4" l="1" r="P121"/>
  <c r="P120"/>
  <c i="1" r="AU97"/>
  <c i="2" r="P131"/>
  <c r="R131"/>
  <c r="R130"/>
  <c i="3" r="P125"/>
  <c i="4" r="R121"/>
  <c r="R120"/>
  <c r="BK121"/>
  <c r="J121"/>
  <c r="J97"/>
  <c i="3" r="T196"/>
  <c r="R124"/>
  <c r="P196"/>
  <c i="4" r="T121"/>
  <c r="T120"/>
  <c i="2" r="P408"/>
  <c i="3" r="T125"/>
  <c r="T124"/>
  <c i="2" r="T408"/>
  <c r="T131"/>
  <c r="T130"/>
  <c r="BK131"/>
  <c r="J131"/>
  <c r="J97"/>
  <c i="3" r="BK196"/>
  <c r="J196"/>
  <c r="J102"/>
  <c i="2" r="BK408"/>
  <c r="J408"/>
  <c r="J108"/>
  <c i="4" r="J122"/>
  <c r="J98"/>
  <c i="3" r="J125"/>
  <c r="J97"/>
  <c i="2" r="F33"/>
  <c i="1" r="AZ95"/>
  <c i="2" r="J33"/>
  <c i="1" r="AV95"/>
  <c r="AT95"/>
  <c i="3" r="F33"/>
  <c i="1" r="AZ96"/>
  <c r="BC94"/>
  <c r="W32"/>
  <c r="BB94"/>
  <c r="W31"/>
  <c i="4" r="F33"/>
  <c i="1" r="AZ97"/>
  <c i="3" r="J33"/>
  <c i="1" r="AV96"/>
  <c r="AT96"/>
  <c i="4" r="J33"/>
  <c i="1" r="AV97"/>
  <c r="AT97"/>
  <c r="BA94"/>
  <c r="W30"/>
  <c r="BD94"/>
  <c r="W33"/>
  <c i="3" l="1" r="P124"/>
  <c i="1" r="AU96"/>
  <c i="2" r="P130"/>
  <c i="1" r="AU95"/>
  <c i="4" r="BK120"/>
  <c r="J120"/>
  <c r="J96"/>
  <c i="2" r="BK130"/>
  <c r="J130"/>
  <c r="J96"/>
  <c i="3" r="BK124"/>
  <c r="J124"/>
  <c r="J30"/>
  <c i="1" r="AG96"/>
  <c r="AY94"/>
  <c r="AX94"/>
  <c r="AZ94"/>
  <c r="W29"/>
  <c r="AW94"/>
  <c r="AK30"/>
  <c i="3" l="1" r="J39"/>
  <c r="J96"/>
  <c i="1" r="AN96"/>
  <c i="4" r="J30"/>
  <c i="1" r="AG97"/>
  <c i="2" r="J30"/>
  <c i="1" r="AG95"/>
  <c r="AN95"/>
  <c r="AV94"/>
  <c r="AK29"/>
  <c r="AU94"/>
  <c i="4" l="1" r="J39"/>
  <c i="2" r="J39"/>
  <c i="1"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<sst xmlns="http://schemas.openxmlformats.org/spreadsheetml/2006/main">
  <si>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</si>
  <si>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</si>
  <si>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</si>
  <si>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</si>
  <si>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</si>
  <si>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{a089c41d-eab2-485e-96cd-772a8c0b7a72}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</si>
  <si>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</si>
  <si>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</si>
  <si>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</si>
  <si>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</si>
  <si>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</si>
  <si>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</si>
  <si>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</si>
  <si>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</si>
  <si>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Zadrapa1092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</si>
  <si>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</si>
  <si>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</si>
  <si>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zpevněných ploch v areálu ZŠ Šafaříkova</t>
  </si>
  <si>
    <t>KSO:</t>
  </si>
  <si>
    <t>CC-CZ:</t>
  </si>
  <si>
    <t>Místo:</t>
  </si>
  <si>
    <t>Valašské Meziříčí</t>
  </si>
  <si>
    <t>Datum:</t>
  </si>
  <si>
    <t>23. 2. 2023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</si>
  <si>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</si>
  <si>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</si>
  <si>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</si>
  <si>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</si>
  <si>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</si>
  <si>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</si>
  <si>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</si>
  <si>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Ing.Leoš Zádrapa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</si>
  <si>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</si>
  <si>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</si>
  <si>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</si>
  <si>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</si>
  <si>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</si>
  <si>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</si>
  <si>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</si>
  <si>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</si>
  <si>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</si>
  <si>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</si>
  <si>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</si>
  <si>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</si>
  <si>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</si>
  <si>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</si>
  <si>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</si>
  <si>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</si>
  <si>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</si>
  <si>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</si>
  <si>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</si>
  <si>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</si>
  <si>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</si>
  <si>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</si>
  <si>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</si>
  <si>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</si>
  <si>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</si>
  <si>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</si>
  <si>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</si>
  <si>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</si>
  <si>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</si>
  <si>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</si>
  <si>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</si>
  <si>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</si>
  <si>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</si>
  <si>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</si>
  <si>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</si>
  <si>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</si>
  <si>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</si>
  <si>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</si>
  <si>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</si>
  <si>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</si>
  <si>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</si>
  <si>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</si>
  <si>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</si>
  <si>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</si>
  <si>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</si>
  <si>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</si>
  <si>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</si>
  <si>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</si>
  <si>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</si>
  <si>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</si>
  <si>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Zpevněné plochy a parkoviště</t>
  </si>
  <si>
    <t>STA</t>
  </si>
  <si>
    <t>1</t>
  </si>
  <si>
    <t>{507422bf-296f-4f06-ae43-9c20fe521dc0}</t>
  </si>
  <si>
    <t>2</t>
  </si>
  <si>
    <t>02</t>
  </si>
  <si>
    <t>SO 02 Oplocení</t>
  </si>
  <si>
    <t>{f258d86f-952f-458c-ad7e-6c514477545a}</t>
  </si>
  <si>
    <t>03</t>
  </si>
  <si>
    <t>Vedlejší rozpočtové náklady</t>
  </si>
  <si>
    <t>{0473db98-427c-431d-a83c-1d6fb6b544d1}</t>
  </si>
  <si>
    <t>j</t>
  </si>
  <si>
    <t>470</t>
  </si>
  <si>
    <t>j10</t>
  </si>
  <si>
    <t>8</t>
  </si>
  <si>
    <t>KRYCÍ LIST SOUPISU PRACÍ</t>
  </si>
  <si>
    <t>n</t>
  </si>
  <si>
    <t>30</t>
  </si>
  <si>
    <t>o</t>
  </si>
  <si>
    <t>488,719</t>
  </si>
  <si>
    <t>or</t>
  </si>
  <si>
    <t>815</t>
  </si>
  <si>
    <t>or1</t>
  </si>
  <si>
    <t>560</t>
  </si>
  <si>
    <t>Objekt:</t>
  </si>
  <si>
    <t>p1</t>
  </si>
  <si>
    <t>3,24</t>
  </si>
  <si>
    <t>01 - SO 01 Zpevněné plochy a parkoviště</t>
  </si>
  <si>
    <t>p2</t>
  </si>
  <si>
    <t>0,72</t>
  </si>
  <si>
    <t>r</t>
  </si>
  <si>
    <t>12,96</t>
  </si>
  <si>
    <t>s</t>
  </si>
  <si>
    <t>5,76</t>
  </si>
  <si>
    <t>sut</t>
  </si>
  <si>
    <t>647,84</t>
  </si>
  <si>
    <t>sut1</t>
  </si>
  <si>
    <t>260,344</t>
  </si>
  <si>
    <t>21,999</t>
  </si>
  <si>
    <t>z</t>
  </si>
  <si>
    <t>20,02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</si>
  <si>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</si>
  <si>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</si>
  <si>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</si>
  <si>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</si>
  <si>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</si>
  <si>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</si>
  <si>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</si>
  <si>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</si>
  <si>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</si>
  <si>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</si>
  <si>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</si>
  <si>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</si>
  <si>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</si>
  <si>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</si>
  <si>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</si>
  <si>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</si>
  <si>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</si>
  <si>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</si>
  <si>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</si>
  <si>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</si>
  <si>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</si>
  <si>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</si>
  <si>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</si>
  <si>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</si>
  <si>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</si>
  <si>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</si>
  <si>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</si>
  <si>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</si>
  <si>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</si>
  <si>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</si>
  <si>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</si>
  <si>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</si>
  <si>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</si>
  <si>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</si>
  <si>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</si>
  <si>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</si>
  <si>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</si>
  <si>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112251221</t>
  </si>
  <si>
    <t>Odstranění pařezů rovině nebo na svahu do 1:5 odfrézováním do hloubky 0,5 m</t>
  </si>
  <si>
    <t>m2</t>
  </si>
  <si>
    <t>CS ÚRS 2023 01</t>
  </si>
  <si>
    <t>4</t>
  </si>
  <si>
    <t>-1166098002</t>
  </si>
  <si>
    <t>VV</t>
  </si>
  <si>
    <t>1*4</t>
  </si>
  <si>
    <t>113106121</t>
  </si>
  <si>
    <t>Rozebrání dlažeb komunikací pro pěší z betonových nebo kamenných dlaždic</t>
  </si>
  <si>
    <t>390135009</t>
  </si>
  <si>
    <t>98-20-22</t>
  </si>
  <si>
    <t>3</t>
  </si>
  <si>
    <t>113106123</t>
  </si>
  <si>
    <t>Rozebrání dlažeb komunikací pro pěší ze zámkových dlaždic</t>
  </si>
  <si>
    <t>-682691719</t>
  </si>
  <si>
    <t>22+20</t>
  </si>
  <si>
    <t>113107152</t>
  </si>
  <si>
    <t>Odstranění podkladu pl přes 50 do 200 m2 z kameniva těženého tl 200 mm</t>
  </si>
  <si>
    <t>1279932398</t>
  </si>
  <si>
    <t>5</t>
  </si>
  <si>
    <t>113107223</t>
  </si>
  <si>
    <t>Odstranění podkladu pl přes 200 m2 z kameniva drceného tl 300 mm</t>
  </si>
  <si>
    <t>-484794803</t>
  </si>
  <si>
    <t>6</t>
  </si>
  <si>
    <t>113107243</t>
  </si>
  <si>
    <t>Odstranění podkladu pl přes 200 m2 živičných tl 150 mm</t>
  </si>
  <si>
    <t>1336166048</t>
  </si>
  <si>
    <t xml:space="preserve">"demolice živičné plochy tl.400mm"   815,0</t>
  </si>
  <si>
    <t>7</t>
  </si>
  <si>
    <t>113154114</t>
  </si>
  <si>
    <t>Frézování živičného krytu tl 100 mm pruh š 0,5 m pl do 500 m2 bez překážek v trase</t>
  </si>
  <si>
    <t>-483414878</t>
  </si>
  <si>
    <t>113202111</t>
  </si>
  <si>
    <t>Vytrhání obrub krajníků obrubníků stojatých</t>
  </si>
  <si>
    <t>m</t>
  </si>
  <si>
    <t>-670929259</t>
  </si>
  <si>
    <t>9</t>
  </si>
  <si>
    <t>121151123</t>
  </si>
  <si>
    <t>Sejmutí ornice plochy přes 500 m2 tl vrstvy do 200 mm strojně</t>
  </si>
  <si>
    <t>-53271264</t>
  </si>
  <si>
    <t>122,0/0,15</t>
  </si>
  <si>
    <t>10</t>
  </si>
  <si>
    <t>122252205</t>
  </si>
  <si>
    <t>Odkopávky a prokopávky nezapažené pro silnice a dálnice v hornině třídy těžitelnosti I objem do 1000 m3 strojně</t>
  </si>
  <si>
    <t>m3</t>
  </si>
  <si>
    <t>-2013485443</t>
  </si>
  <si>
    <t>"výkopy pro parkoviště,chodníky"</t>
  </si>
  <si>
    <t>470,0</t>
  </si>
  <si>
    <t>11</t>
  </si>
  <si>
    <t>122911121</t>
  </si>
  <si>
    <t>Odstranění vyfrézované dřevní hmoty hloubky do 0,5 m v rovině nebo na svahu do 1:5</t>
  </si>
  <si>
    <t>1211421770</t>
  </si>
  <si>
    <t>131213701</t>
  </si>
  <si>
    <t>Hloubení nezapažených jam v soudržných horninách třídy těžitelnosti I skupiny 3 ručně</t>
  </si>
  <si>
    <t>-1131457484</t>
  </si>
  <si>
    <t>odkop kolem stávající studny</t>
  </si>
  <si>
    <t>4,0*4,0*0,5</t>
  </si>
  <si>
    <t>13</t>
  </si>
  <si>
    <t>131251102</t>
  </si>
  <si>
    <t>Hloubení jam nezapažených v hornině třídy těžitelnosti I skupiny 3 objem do 50 m3 strojně</t>
  </si>
  <si>
    <t>-57904621</t>
  </si>
  <si>
    <t>"výkop pro opěrnou zídku"</t>
  </si>
  <si>
    <t>12,0*(0,6+1,0)*0,5*(0,8-0,25)</t>
  </si>
  <si>
    <t>(8,5+3,5)*(0,7+1,3)*0,5*(1,3*2-0,7-0,25)*0,5</t>
  </si>
  <si>
    <t>2,0*(0,6+1,05)*0,5*(1,05*2-0,47-0,25)*0,5</t>
  </si>
  <si>
    <t>12,0*0,5*0,4</t>
  </si>
  <si>
    <t>(8,5+3,5)*0,6*0,4</t>
  </si>
  <si>
    <t>2,0*0,5*0,4</t>
  </si>
  <si>
    <t>Součet</t>
  </si>
  <si>
    <t>14</t>
  </si>
  <si>
    <t>132254101</t>
  </si>
  <si>
    <t>Hloubení rýh zapažených š do 800 mm v hornině třídy těžitelnosti I skupiny 3 objem do 20 m3 strojně</t>
  </si>
  <si>
    <t>-1134755856</t>
  </si>
  <si>
    <t>"výkop pro kanalizaci"</t>
  </si>
  <si>
    <t>0,6*1,8*12,0</t>
  </si>
  <si>
    <t>15</t>
  </si>
  <si>
    <t>133255101</t>
  </si>
  <si>
    <t>Hloubení šachet zapažených v hornině třídy těžitelnosti I skupiny 3 objem do 20 m3 v omezeném prostoru</t>
  </si>
  <si>
    <t>-1451284904</t>
  </si>
  <si>
    <t>"výkop pro UV"</t>
  </si>
  <si>
    <t>1,2*1,2*2,0*2</t>
  </si>
  <si>
    <t>16</t>
  </si>
  <si>
    <t>151101101</t>
  </si>
  <si>
    <t>Zřízení příložného pažení a rozepření stěn rýh hl do 2 m</t>
  </si>
  <si>
    <t>918173199</t>
  </si>
  <si>
    <t>1,8*12*2</t>
  </si>
  <si>
    <t>17</t>
  </si>
  <si>
    <t>151101111</t>
  </si>
  <si>
    <t>Odstranění příložného pažení a rozepření stěn rýh hl do 2 m</t>
  </si>
  <si>
    <t>1008902041</t>
  </si>
  <si>
    <t>18</t>
  </si>
  <si>
    <t>151101201</t>
  </si>
  <si>
    <t>Zřízení příložného pažení stěn výkopu hl do 4 m</t>
  </si>
  <si>
    <t>1362683738</t>
  </si>
  <si>
    <t>1,2*4*2,0*2</t>
  </si>
  <si>
    <t>19</t>
  </si>
  <si>
    <t>151101211</t>
  </si>
  <si>
    <t>Odstranění příložného pažení stěn hl do 4 m</t>
  </si>
  <si>
    <t>1397043524</t>
  </si>
  <si>
    <t>20</t>
  </si>
  <si>
    <t>162551108</t>
  </si>
  <si>
    <t>Vodorovné přemístění přes 2 500 do 3000 m výkopku/sypaniny z horniny třídy těžitelnosti I skupiny 1 až 3</t>
  </si>
  <si>
    <t>-1472526706</t>
  </si>
  <si>
    <t xml:space="preserve">"odvoz zeminy a ornice na mezideponii"  or1*0,15 + 30,0</t>
  </si>
  <si>
    <t xml:space="preserve">"dovoz zeminy a ornice z mezideponie pro rozprostření"  or1*0,15+30</t>
  </si>
  <si>
    <t>162751117</t>
  </si>
  <si>
    <t>Vodorovné přemístění přes 9 000 do 10000 m výkopku/sypaniny z horniny třídy těžitelnosti I skupiny 1 až 3</t>
  </si>
  <si>
    <t>-55847865</t>
  </si>
  <si>
    <t>"odvoz přebytečné zeminy"</t>
  </si>
  <si>
    <t>j+j10-n</t>
  </si>
  <si>
    <t>v+r+s</t>
  </si>
  <si>
    <t>22</t>
  </si>
  <si>
    <t>-1014974539</t>
  </si>
  <si>
    <t>"odvoz přebytečné ornice"</t>
  </si>
  <si>
    <t>or*0,15-or1*0,15</t>
  </si>
  <si>
    <t>23</t>
  </si>
  <si>
    <t>162751119</t>
  </si>
  <si>
    <t>Příplatek k vodorovnému přemístění výkopku/sypaniny z horniny třídy těžitelnosti I skupiny 1 až 3 ZKD 1000 m přes 10000 m</t>
  </si>
  <si>
    <t>1197503184</t>
  </si>
  <si>
    <t>o*5</t>
  </si>
  <si>
    <t>24</t>
  </si>
  <si>
    <t>1745044316</t>
  </si>
  <si>
    <t>38,000*5</t>
  </si>
  <si>
    <t>25</t>
  </si>
  <si>
    <t>167151101</t>
  </si>
  <si>
    <t>Nakládání výkopku z hornin třídy těžitelnosti I skupiny 1 až 3 do 100 m3</t>
  </si>
  <si>
    <t>1554467329</t>
  </si>
  <si>
    <t>"naložení ornice pro rozprostření"</t>
  </si>
  <si>
    <t>or1*0,15</t>
  </si>
  <si>
    <t xml:space="preserve">"zeminy pro zásyp"  30,0</t>
  </si>
  <si>
    <t>26</t>
  </si>
  <si>
    <t>171152101</t>
  </si>
  <si>
    <t>Uložení sypaniny z hornin soudržných do násypů zhutněných silnic a dálnic</t>
  </si>
  <si>
    <t>-652825480</t>
  </si>
  <si>
    <t>27</t>
  </si>
  <si>
    <t>171251201</t>
  </si>
  <si>
    <t>Uložení sypaniny na skládky nebo meziskládky</t>
  </si>
  <si>
    <t>-984123304</t>
  </si>
  <si>
    <t>28</t>
  </si>
  <si>
    <t>171201231</t>
  </si>
  <si>
    <t>Poplatek za uložení zeminy a kamení na recyklační skládce (skládkovné) kód odpadu 17 05 04</t>
  </si>
  <si>
    <t>t</t>
  </si>
  <si>
    <t>1015828389</t>
  </si>
  <si>
    <t>o*1,67</t>
  </si>
  <si>
    <t>29</t>
  </si>
  <si>
    <t>174101101</t>
  </si>
  <si>
    <t>Zásyp jam, šachet rýh nebo kolem objektů sypaninou se zhutněním</t>
  </si>
  <si>
    <t>329738295</t>
  </si>
  <si>
    <t>r+s+j10</t>
  </si>
  <si>
    <t>-p1-p2</t>
  </si>
  <si>
    <t>-0,5*0,5*1,8*2</t>
  </si>
  <si>
    <t>-3,14*1,4*1,4*0,25</t>
  </si>
  <si>
    <t>-(3,14*1,4*1,4-3,14*1,0*1,0)*(0,35-0,25)</t>
  </si>
  <si>
    <t>M</t>
  </si>
  <si>
    <t>58331200</t>
  </si>
  <si>
    <t>štěrkopísek netříděný</t>
  </si>
  <si>
    <t>30893987</t>
  </si>
  <si>
    <t>31</t>
  </si>
  <si>
    <t>174111121</t>
  </si>
  <si>
    <t>Zásyp jam po vyfrézovaných pařezech hl přes 0,2 do 0,5 m v rovině nebo na svahu do 1:5</t>
  </si>
  <si>
    <t>586040483</t>
  </si>
  <si>
    <t>32</t>
  </si>
  <si>
    <t>10364100</t>
  </si>
  <si>
    <t>zemina pro terénní úpravy - tříděná</t>
  </si>
  <si>
    <t>775010567</t>
  </si>
  <si>
    <t>4*0,23 'Přepočtené koeficientem množství</t>
  </si>
  <si>
    <t>33</t>
  </si>
  <si>
    <t>175151101</t>
  </si>
  <si>
    <t>Obsypání potrubí strojně sypaninou bez prohození, uloženou do 3 m</t>
  </si>
  <si>
    <t>808261220</t>
  </si>
  <si>
    <t>"kanal.potrubí"</t>
  </si>
  <si>
    <t>12,0*0,6*0,45</t>
  </si>
  <si>
    <t>34</t>
  </si>
  <si>
    <t>58337331</t>
  </si>
  <si>
    <t>štěrkopísek frakce 0/22</t>
  </si>
  <si>
    <t>-535162702</t>
  </si>
  <si>
    <t>3,24*2 'Přepočtené koeficientem množství</t>
  </si>
  <si>
    <t>35</t>
  </si>
  <si>
    <t>181411131</t>
  </si>
  <si>
    <t>Založení parkového trávníku výsevem plochy do 1000 m2 v rovině a ve svahu do 1:5</t>
  </si>
  <si>
    <t>578835037</t>
  </si>
  <si>
    <t>36</t>
  </si>
  <si>
    <t>00572410</t>
  </si>
  <si>
    <t>osivo směs travní parková</t>
  </si>
  <si>
    <t>kg</t>
  </si>
  <si>
    <t>-1386534637</t>
  </si>
  <si>
    <t>560,000*0,03*1,015</t>
  </si>
  <si>
    <t>37</t>
  </si>
  <si>
    <t>181152302</t>
  </si>
  <si>
    <t>Úprava pláně pro silnice a dálnice v zářezech se zhutněním</t>
  </si>
  <si>
    <t>-1533497363</t>
  </si>
  <si>
    <t>445+630</t>
  </si>
  <si>
    <t>38</t>
  </si>
  <si>
    <t>181351003</t>
  </si>
  <si>
    <t>Rozprostření ornice tl vrstvy do 200 mm pl do 100 m2 v rovině nebo ve svahu do 1:5 strojně</t>
  </si>
  <si>
    <t>-1091163384</t>
  </si>
  <si>
    <t>39</t>
  </si>
  <si>
    <t>183403153</t>
  </si>
  <si>
    <t>Obdělání půdy hrabáním v rovině a svahu do 1:5</t>
  </si>
  <si>
    <t>-1855882016</t>
  </si>
  <si>
    <t>40</t>
  </si>
  <si>
    <t>183403161</t>
  </si>
  <si>
    <t>Obdělání půdy válením v rovině a svahu do 1:5</t>
  </si>
  <si>
    <t>1051258197</t>
  </si>
  <si>
    <t>Zakládání</t>
  </si>
  <si>
    <t>41</t>
  </si>
  <si>
    <t>212752402</t>
  </si>
  <si>
    <t>Trativod z drenážních trubek korugovaných PE-HD SN 8 perforace 360° včetně lože otevřený výkop DN 150 pro liniové stavby</t>
  </si>
  <si>
    <t>1650684495</t>
  </si>
  <si>
    <t>42</t>
  </si>
  <si>
    <t>271572211</t>
  </si>
  <si>
    <t>Podsyp pod základové konstrukce se zhutněním z netříděného štěrkopísku</t>
  </si>
  <si>
    <t>2082357837</t>
  </si>
  <si>
    <t>"pod základový pás opěrné zídky"</t>
  </si>
  <si>
    <t>(6,0*2+2,0)*0,5*0,1</t>
  </si>
  <si>
    <t>(8,5+3,5)*0,6*0,1</t>
  </si>
  <si>
    <t>Svislé a kompletní konstrukce</t>
  </si>
  <si>
    <t>43</t>
  </si>
  <si>
    <t>327122112</t>
  </si>
  <si>
    <t>Opěrná zeď samonosná ze ŽB dílců tvaru L v 800 mm</t>
  </si>
  <si>
    <t>511151565</t>
  </si>
  <si>
    <t>44</t>
  </si>
  <si>
    <t>327122113</t>
  </si>
  <si>
    <t>Opěrná zeď samonosná ze ŽB dílců tvaru L v 1000 mm</t>
  </si>
  <si>
    <t>446376140</t>
  </si>
  <si>
    <t>45</t>
  </si>
  <si>
    <t>327122114</t>
  </si>
  <si>
    <t>Opěrná zeď samonosná ze ŽB dílců tvaru L v 1200 mm</t>
  </si>
  <si>
    <t>449226525</t>
  </si>
  <si>
    <t>46</t>
  </si>
  <si>
    <t>327122214</t>
  </si>
  <si>
    <t>Opěrná zeď samonosná rohový dílec ze ŽB tvaru L v 1200 mm</t>
  </si>
  <si>
    <t>kus</t>
  </si>
  <si>
    <t>180601056</t>
  </si>
  <si>
    <t>47</t>
  </si>
  <si>
    <t>327313218</t>
  </si>
  <si>
    <t>Opěrné zdi a valy z betonu prostého tř. C 20/25</t>
  </si>
  <si>
    <t>-2101171649</t>
  </si>
  <si>
    <t>"základový pás opěrné zídky"</t>
  </si>
  <si>
    <t>(6,0*2+2,0)*0,5*0,3</t>
  </si>
  <si>
    <t>(8,5+3,5)*0,6*0,3</t>
  </si>
  <si>
    <t>48</t>
  </si>
  <si>
    <t>327351211</t>
  </si>
  <si>
    <t>Bednění opěrných zdí a valů svislých i skloněných zřízení</t>
  </si>
  <si>
    <t>-1149999062</t>
  </si>
  <si>
    <t>(6,0*2+0,6)*2*0,3</t>
  </si>
  <si>
    <t>(8,5+0,6)*2*0,3</t>
  </si>
  <si>
    <t>(3,5+0,6)*2*0,3</t>
  </si>
  <si>
    <t>(2,0+0,6)*2*0,3</t>
  </si>
  <si>
    <t>49</t>
  </si>
  <si>
    <t>327351221</t>
  </si>
  <si>
    <t>Bednění opěrných zdí a valů svislých i skloněných odstranění</t>
  </si>
  <si>
    <t>1371948614</t>
  </si>
  <si>
    <t>50</t>
  </si>
  <si>
    <t>327501111</t>
  </si>
  <si>
    <t>Výplň za opěrami a protimrazové klíny z kameniva drceného nebo těženého</t>
  </si>
  <si>
    <t>1180783526</t>
  </si>
  <si>
    <t>"za OZ"</t>
  </si>
  <si>
    <t>(0,6+0,8)*0,5*0,8*12,0</t>
  </si>
  <si>
    <t>(0,8+1,3)*0,5*1,3*(8,5+3,5)</t>
  </si>
  <si>
    <t>51</t>
  </si>
  <si>
    <t>359901211</t>
  </si>
  <si>
    <t>Monitoring stoky jakékoli výšky na nové kanalizaci</t>
  </si>
  <si>
    <t>-821819847</t>
  </si>
  <si>
    <t>52</t>
  </si>
  <si>
    <t>380321443</t>
  </si>
  <si>
    <t>Kompletní konstrukce ČOV, nádrží, vodojemů, žlabů nebo kanálů ze ŽB tř. C 25/30 tl přes 300 mm</t>
  </si>
  <si>
    <t>-307196054</t>
  </si>
  <si>
    <t>zastropení stávající studny</t>
  </si>
  <si>
    <t>3,14*1,4*1,4*0,25</t>
  </si>
  <si>
    <t>(3,14*1,4*1,4-3,14*1,0*1,0)*(0,35-0,25)</t>
  </si>
  <si>
    <t>53</t>
  </si>
  <si>
    <t>380356221</t>
  </si>
  <si>
    <t>Bednění kompletních konstrukcí ČOV, nádrží nebo vodojemů omítaných ploch zaoblených zřízení</t>
  </si>
  <si>
    <t>-312265795</t>
  </si>
  <si>
    <t>3,14*2,8*0,35</t>
  </si>
  <si>
    <t>54</t>
  </si>
  <si>
    <t>380356222</t>
  </si>
  <si>
    <t>Bednění kompletních konstrukcí ČOV, nádrží nebo vodojemů omítaných ploch zaoblených odstranění</t>
  </si>
  <si>
    <t>992013934</t>
  </si>
  <si>
    <t>55</t>
  </si>
  <si>
    <t>380361011</t>
  </si>
  <si>
    <t>Výztuž kompletních konstrukcí ČOV, nádrží nebo vodojemů ze svařovaných sítí KARI</t>
  </si>
  <si>
    <t>2113716512</t>
  </si>
  <si>
    <t>2,8*2,8*7,667*1,15*0,001*2</t>
  </si>
  <si>
    <t>Vodorovné konstrukce</t>
  </si>
  <si>
    <t>56</t>
  </si>
  <si>
    <t>451572111</t>
  </si>
  <si>
    <t>Lože pod potrubí otevřený výkop z kameniva drobného těženého</t>
  </si>
  <si>
    <t>-1482034442</t>
  </si>
  <si>
    <t>12,0*0,6*0,1</t>
  </si>
  <si>
    <t>57</t>
  </si>
  <si>
    <t>452112112</t>
  </si>
  <si>
    <t>Osazení betonových prstenců nebo rámů v do 100 mm</t>
  </si>
  <si>
    <t>-573849066</t>
  </si>
  <si>
    <t>58</t>
  </si>
  <si>
    <t>59223864</t>
  </si>
  <si>
    <t>prstenec pro uliční vpusť vyrovnávací betonový 390x60x130mm</t>
  </si>
  <si>
    <t>-674170513</t>
  </si>
  <si>
    <t>Komunikace pozemní</t>
  </si>
  <si>
    <t>59</t>
  </si>
  <si>
    <t>564761101</t>
  </si>
  <si>
    <t>Podklad z kameniva hrubého drceného vel. 32-63 mm plochy do 100 m2 tl 200 mm</t>
  </si>
  <si>
    <t>-1550510835</t>
  </si>
  <si>
    <t>60</t>
  </si>
  <si>
    <t>564761111</t>
  </si>
  <si>
    <t>Podklad z kameniva hrubého drceného vel. 32-63 mm tl 200 mm</t>
  </si>
  <si>
    <t>364768213</t>
  </si>
  <si>
    <t>61</t>
  </si>
  <si>
    <t>564831111</t>
  </si>
  <si>
    <t>Podklad ze štěrkodrtě ŠD plochy přes 100 m2 tl 100 mm</t>
  </si>
  <si>
    <t>471525429</t>
  </si>
  <si>
    <t>pod obrubníky</t>
  </si>
  <si>
    <t>0,45*(90,0+2,0+24,0+180,0+11,0)</t>
  </si>
  <si>
    <t>62</t>
  </si>
  <si>
    <t>564851111</t>
  </si>
  <si>
    <t xml:space="preserve">Podklad ze štěrkodrtě ŠD tl 150 mm   0-63mm</t>
  </si>
  <si>
    <t>-1221871454</t>
  </si>
  <si>
    <t>63</t>
  </si>
  <si>
    <t>564861111</t>
  </si>
  <si>
    <t xml:space="preserve">Podklad ze štěrkodrtě ŠD tl 200 mm   0-32mm</t>
  </si>
  <si>
    <t>887479870</t>
  </si>
  <si>
    <t>64</t>
  </si>
  <si>
    <t>-1139203529</t>
  </si>
  <si>
    <t>65</t>
  </si>
  <si>
    <t>565165122</t>
  </si>
  <si>
    <t>Asfaltový beton vrstva podkladní ACP 16 (obalované kamenivo OKS) tl 90 mm š přes 3 m</t>
  </si>
  <si>
    <t>643899410</t>
  </si>
  <si>
    <t>66</t>
  </si>
  <si>
    <t>573231111</t>
  </si>
  <si>
    <t>Postřik živičný spojovací ze silniční emulze v množství 0,70 kg/m2</t>
  </si>
  <si>
    <t>-1323847479</t>
  </si>
  <si>
    <t>295,000*2</t>
  </si>
  <si>
    <t>67</t>
  </si>
  <si>
    <t>-1550141162</t>
  </si>
  <si>
    <t>10,000*2</t>
  </si>
  <si>
    <t>68</t>
  </si>
  <si>
    <t>577134111</t>
  </si>
  <si>
    <t>Asfaltový beton vrstva obrusná ACO 11 (ABS) tř. I tl 40 mm š do 3 m z nemodifikovaného asfaltu</t>
  </si>
  <si>
    <t>781465335</t>
  </si>
  <si>
    <t>69</t>
  </si>
  <si>
    <t>577134121</t>
  </si>
  <si>
    <t>Asfaltový beton vrstva obrusná ACO 11 (ABS) tř. I tl 40 mm š přes 3 m z nemodifikovaného asfaltu</t>
  </si>
  <si>
    <t>-629833912</t>
  </si>
  <si>
    <t>70</t>
  </si>
  <si>
    <t>577155112</t>
  </si>
  <si>
    <t>Asfaltový beton vrstva ložní ACL 16 (ABH) tl 60 mm š do 3 m z nemodifikovaného asfaltu</t>
  </si>
  <si>
    <t>1311379402</t>
  </si>
  <si>
    <t>71</t>
  </si>
  <si>
    <t>577155122</t>
  </si>
  <si>
    <t>Asfaltový beton vrstva ložní ACL 16 (ABH) tl 60 mm š přes 3 m z nemodifikovaného asfaltu</t>
  </si>
  <si>
    <t>413186532</t>
  </si>
  <si>
    <t>72</t>
  </si>
  <si>
    <t>596211113</t>
  </si>
  <si>
    <t>Kladení zámkové dlažby komunikací pro pěší tl 60 mm skupiny A pl přes 300 m2</t>
  </si>
  <si>
    <t>-1956395856</t>
  </si>
  <si>
    <t>445+10,0+18</t>
  </si>
  <si>
    <t>73</t>
  </si>
  <si>
    <t>59245018</t>
  </si>
  <si>
    <t>dlažba tvar obdélník betonová 200x100x60mm přírodní</t>
  </si>
  <si>
    <t>-1373694126</t>
  </si>
  <si>
    <t>445*1,05</t>
  </si>
  <si>
    <t>74</t>
  </si>
  <si>
    <t>BET.KA6R01</t>
  </si>
  <si>
    <t>rovinná dlažba bez sražené hrany 200/200/60</t>
  </si>
  <si>
    <t>-1880368684</t>
  </si>
  <si>
    <t>8,000*1,05</t>
  </si>
  <si>
    <t>75</t>
  </si>
  <si>
    <t>59245006</t>
  </si>
  <si>
    <t>dlažba tvar obdélník betonová pro nevidomé 200x100x60mm barevná</t>
  </si>
  <si>
    <t>421735839</t>
  </si>
  <si>
    <t>10*1,05</t>
  </si>
  <si>
    <t>76</t>
  </si>
  <si>
    <t>596211114</t>
  </si>
  <si>
    <t>Příplatek za kombinaci dvou barev u kladení betonových dlažeb komunikací pro pěší ručně tl 60 mm skupiny A</t>
  </si>
  <si>
    <t>-1202273285</t>
  </si>
  <si>
    <t>77</t>
  </si>
  <si>
    <t>596412213</t>
  </si>
  <si>
    <t>Kladení dlažby z vegetačních tvárnic pozemních komunikací tl 80 mm pl přes 300 m2</t>
  </si>
  <si>
    <t>-2030231145</t>
  </si>
  <si>
    <t>335,0</t>
  </si>
  <si>
    <t>78</t>
  </si>
  <si>
    <t>59245035</t>
  </si>
  <si>
    <t>dlažba plošná betonová vegetační 200x200x80mm přírodní</t>
  </si>
  <si>
    <t>-1495560218</t>
  </si>
  <si>
    <t>335</t>
  </si>
  <si>
    <t>335*1,02 'Přepočtené koeficientem množství</t>
  </si>
  <si>
    <t>79</t>
  </si>
  <si>
    <t>599141111</t>
  </si>
  <si>
    <t>Vyplnění spár mezi silničními dílci živičnou zálivkou</t>
  </si>
  <si>
    <t>584219619</t>
  </si>
  <si>
    <t>Úpravy povrchů, podlahy a osazování výplní</t>
  </si>
  <si>
    <t>80</t>
  </si>
  <si>
    <t>632451412</t>
  </si>
  <si>
    <t>Potěr pískocementový tl do 10 mm tř. C 10 běžný</t>
  </si>
  <si>
    <t>905549758</t>
  </si>
  <si>
    <t>"nad základový pás opěrné zídky"</t>
  </si>
  <si>
    <t>(6,0*2+2,0)*0,5</t>
  </si>
  <si>
    <t>(8,5+3,5)*0,6</t>
  </si>
  <si>
    <t>81</t>
  </si>
  <si>
    <t>637121112</t>
  </si>
  <si>
    <t>Okapový chodník z kačírku tl 150 mm s udusáním</t>
  </si>
  <si>
    <t>-572876663</t>
  </si>
  <si>
    <t>Trubní vedení</t>
  </si>
  <si>
    <t>82</t>
  </si>
  <si>
    <t>83736411R</t>
  </si>
  <si>
    <t>Mont+dod napojení do stávající kanalizaci v místě revizní šachty , napojení drenáží do vpustí (provedení jádrového vývrtu + dodávka napojovací manžety DN 150</t>
  </si>
  <si>
    <t>212137530</t>
  </si>
  <si>
    <t>83</t>
  </si>
  <si>
    <t>871315221</t>
  </si>
  <si>
    <t>Kanalizační potrubí z tvrdého PVC jednovrstvé tuhost třídy SN8 DN 160</t>
  </si>
  <si>
    <t>926534191</t>
  </si>
  <si>
    <t>84</t>
  </si>
  <si>
    <t>892351111</t>
  </si>
  <si>
    <t>Tlaková zkouška vodou potrubí DN 150 nebo 200</t>
  </si>
  <si>
    <t>1335049</t>
  </si>
  <si>
    <t>85</t>
  </si>
  <si>
    <t>895941302</t>
  </si>
  <si>
    <t>Osazení vpusti uliční DN 450 z betonových dílců dno s kalištěm</t>
  </si>
  <si>
    <t>971895146</t>
  </si>
  <si>
    <t>86</t>
  </si>
  <si>
    <t>895941313</t>
  </si>
  <si>
    <t>Osazení vpusti uliční DN 450 z betonových dílců skruž horní 295 mm</t>
  </si>
  <si>
    <t>701565801</t>
  </si>
  <si>
    <t>87</t>
  </si>
  <si>
    <t>895941322</t>
  </si>
  <si>
    <t>Osazení vpusti uliční DN 450 z betonových dílců skruž středová 295 mm</t>
  </si>
  <si>
    <t>-464983030</t>
  </si>
  <si>
    <t>88</t>
  </si>
  <si>
    <t>895941323</t>
  </si>
  <si>
    <t>Osazení vpusti uliční DN 450 z betonových dílců skruž středová 570 mm</t>
  </si>
  <si>
    <t>-696139015</t>
  </si>
  <si>
    <t>89</t>
  </si>
  <si>
    <t>895941331</t>
  </si>
  <si>
    <t>Osazení vpusti uliční DN 450 z betonových dílců skruž průběžná s výtokem</t>
  </si>
  <si>
    <t>1171969123</t>
  </si>
  <si>
    <t>90</t>
  </si>
  <si>
    <t>59223854</t>
  </si>
  <si>
    <t>skruž pro uliční vpusť s výtokovým otvorem PVC betonová 450x350x50mm</t>
  </si>
  <si>
    <t>-1277846060</t>
  </si>
  <si>
    <t>91</t>
  </si>
  <si>
    <t>59223852</t>
  </si>
  <si>
    <t>dno pro uliční vpusť s kalovou prohlubní betonové 450x300x50mm</t>
  </si>
  <si>
    <t>278323465</t>
  </si>
  <si>
    <t>92</t>
  </si>
  <si>
    <t>59223857</t>
  </si>
  <si>
    <t>skruž pro uliční vpusť horní betonová 450x295x50mm</t>
  </si>
  <si>
    <t>-1933338077</t>
  </si>
  <si>
    <t>93</t>
  </si>
  <si>
    <t>592238621</t>
  </si>
  <si>
    <t>skruž betonová pro uliční vpusť středová TBV-Q 450/555/6d 45x55,5x5 cm</t>
  </si>
  <si>
    <t>-1796858997</t>
  </si>
  <si>
    <t>94</t>
  </si>
  <si>
    <t>59223862</t>
  </si>
  <si>
    <t>skruž pro uliční vpusť středová betonová 450x295x50mm</t>
  </si>
  <si>
    <t>1706199207</t>
  </si>
  <si>
    <t>95</t>
  </si>
  <si>
    <t>890411811</t>
  </si>
  <si>
    <t>Bourání šachet z prefabrikovaných skruží ručně obestavěného prostoru do 1,5 m3</t>
  </si>
  <si>
    <t>278208065</t>
  </si>
  <si>
    <t>stávající UV</t>
  </si>
  <si>
    <t>0,5*0,5*1,5*3</t>
  </si>
  <si>
    <t>96</t>
  </si>
  <si>
    <t>899131111</t>
  </si>
  <si>
    <t>Úprava stávající revizní šachty-rozebrání vrchní stavby části šachty,dodávka,vyrovnáv.prstenů,případně skruže a nového poklopu DN 600 tř.B125</t>
  </si>
  <si>
    <t>-1485968894</t>
  </si>
  <si>
    <t>97</t>
  </si>
  <si>
    <t>899131112</t>
  </si>
  <si>
    <t>Úprava stávající revizní šachty-rozebrání vrchní stavby části šachty,dodávka,vyrovnáv.prstenů,případně skruže a nového poklopu DN 600 tř.B400</t>
  </si>
  <si>
    <t>-377061384</t>
  </si>
  <si>
    <t>98</t>
  </si>
  <si>
    <t>899204112</t>
  </si>
  <si>
    <t>Osazení mříží litinových včetně rámů a košů na bahno pro třídu zatížení D400, E600</t>
  </si>
  <si>
    <t>1150259375</t>
  </si>
  <si>
    <t>99</t>
  </si>
  <si>
    <t>55242320</t>
  </si>
  <si>
    <t>mříž vtoková litinová plochá 500x500mm</t>
  </si>
  <si>
    <t>1898194456</t>
  </si>
  <si>
    <t>100</t>
  </si>
  <si>
    <t>59223874</t>
  </si>
  <si>
    <t>koš vysoký pro uliční vpusti žárově Pz plech pro rám 500/300mm</t>
  </si>
  <si>
    <t>1813037303</t>
  </si>
  <si>
    <t>101</t>
  </si>
  <si>
    <t>899203211</t>
  </si>
  <si>
    <t>Demontáž mříží litinových včetně rámů hmotnosti přes 100 do 150 kg</t>
  </si>
  <si>
    <t>2123794148</t>
  </si>
  <si>
    <t>Ostatní konstrukce a práce, bourání</t>
  </si>
  <si>
    <t>102</t>
  </si>
  <si>
    <t>900R01</t>
  </si>
  <si>
    <t>Úprava stojanu na kola</t>
  </si>
  <si>
    <t>1494028360</t>
  </si>
  <si>
    <t>103</t>
  </si>
  <si>
    <t>914111111</t>
  </si>
  <si>
    <t>Montáž svislé dopravní značky do velikosti 1 m2 objímkami na sloupek nebo konzolu</t>
  </si>
  <si>
    <t>407041777</t>
  </si>
  <si>
    <t>104</t>
  </si>
  <si>
    <t>40445625</t>
  </si>
  <si>
    <t>informativní značky provozní IP8, IP9, IP11-IP13 500x700mm</t>
  </si>
  <si>
    <t>1654637071</t>
  </si>
  <si>
    <t>105</t>
  </si>
  <si>
    <t>914511112</t>
  </si>
  <si>
    <t>Montáž sloupku dopravních značek délky do 3,5 m s betonovým základem a patkou</t>
  </si>
  <si>
    <t>-1898180561</t>
  </si>
  <si>
    <t>106</t>
  </si>
  <si>
    <t>40445230</t>
  </si>
  <si>
    <t>sloupek pro dopravní značku Zn D 70mm v 3,5m</t>
  </si>
  <si>
    <t>356002546</t>
  </si>
  <si>
    <t>107</t>
  </si>
  <si>
    <t>40445241</t>
  </si>
  <si>
    <t>patka pro sloupek Al D 70mm</t>
  </si>
  <si>
    <t>-1192391758</t>
  </si>
  <si>
    <t>108</t>
  </si>
  <si>
    <t>40445254</t>
  </si>
  <si>
    <t>víčko plastové na sloupek D 70mm</t>
  </si>
  <si>
    <t>-1113242312</t>
  </si>
  <si>
    <t>109</t>
  </si>
  <si>
    <t>40445257</t>
  </si>
  <si>
    <t>svorka upínací na sloupek D 70mm</t>
  </si>
  <si>
    <t>713355114</t>
  </si>
  <si>
    <t>110</t>
  </si>
  <si>
    <t>915111112</t>
  </si>
  <si>
    <t>Vodorovné dopravní značení dělící čáry souvislé š 125 mm retroreflexní bílá barva</t>
  </si>
  <si>
    <t>-857099034</t>
  </si>
  <si>
    <t xml:space="preserve">"V10a"   6,0</t>
  </si>
  <si>
    <t xml:space="preserve">"V10b"   100,0</t>
  </si>
  <si>
    <t>111</t>
  </si>
  <si>
    <t>915131112</t>
  </si>
  <si>
    <t>Vodorovné dopravní značení přechody pro chodce, šipky, symboly retroreflexní bílá barva</t>
  </si>
  <si>
    <t>-1132307472</t>
  </si>
  <si>
    <t xml:space="preserve">"V13a"   22</t>
  </si>
  <si>
    <t xml:space="preserve">"V10f"   2*2,5</t>
  </si>
  <si>
    <t>112</t>
  </si>
  <si>
    <t>915611111</t>
  </si>
  <si>
    <t>Předznačení vodorovného liniového značení</t>
  </si>
  <si>
    <t>1780574795</t>
  </si>
  <si>
    <t>113</t>
  </si>
  <si>
    <t>915621111</t>
  </si>
  <si>
    <t>Předznačení vodorovného plošného značení</t>
  </si>
  <si>
    <t>-1080303075</t>
  </si>
  <si>
    <t>114</t>
  </si>
  <si>
    <t>916131213</t>
  </si>
  <si>
    <t>Osazení silničního obrubníku betonového stojatého s boční opěrou do lože z betonu prostého</t>
  </si>
  <si>
    <t>1362945573</t>
  </si>
  <si>
    <t xml:space="preserve">"silniční"    90,0</t>
  </si>
  <si>
    <t xml:space="preserve">"obloukový"   2,0</t>
  </si>
  <si>
    <t xml:space="preserve">"snížený"   24,0</t>
  </si>
  <si>
    <t xml:space="preserve">"přechodový"    11</t>
  </si>
  <si>
    <t>115</t>
  </si>
  <si>
    <t>59217031</t>
  </si>
  <si>
    <t>obrubník betonový silniční 1000x150x250mm</t>
  </si>
  <si>
    <t>-1702703210</t>
  </si>
  <si>
    <t>90*1,05</t>
  </si>
  <si>
    <t>116</t>
  </si>
  <si>
    <t>59217029</t>
  </si>
  <si>
    <t>obrubník betonový silniční nájezdový 1000x150x150mm</t>
  </si>
  <si>
    <t>1543638648</t>
  </si>
  <si>
    <t>24*1,05</t>
  </si>
  <si>
    <t>117</t>
  </si>
  <si>
    <t>BET.L25R11</t>
  </si>
  <si>
    <t>obrubník obloukový POLOMĚR 1,VNĚJŠÍ/25CM PŘÍRODNÍ</t>
  </si>
  <si>
    <t>-643994669</t>
  </si>
  <si>
    <t>118</t>
  </si>
  <si>
    <t>59217030</t>
  </si>
  <si>
    <t>obrubník betonový silniční přechodový 1000x150x150-250mm</t>
  </si>
  <si>
    <t>-840214012</t>
  </si>
  <si>
    <t>11*1,05</t>
  </si>
  <si>
    <t>119</t>
  </si>
  <si>
    <t>916231113</t>
  </si>
  <si>
    <t>Osazení chodníkového obrubníku betonového ležatého s boční opěrou do lože z betonu prostého</t>
  </si>
  <si>
    <t>-589269696</t>
  </si>
  <si>
    <t>120</t>
  </si>
  <si>
    <t>59218002</t>
  </si>
  <si>
    <t>krajník betonový silniční 500x250x100mm</t>
  </si>
  <si>
    <t>1236689793</t>
  </si>
  <si>
    <t>121</t>
  </si>
  <si>
    <t>916231213</t>
  </si>
  <si>
    <t>Osazení chodníkového obrubníku betonového stojatého s boční opěrou do lože z betonu prostého</t>
  </si>
  <si>
    <t>1684190976</t>
  </si>
  <si>
    <t>122</t>
  </si>
  <si>
    <t>59217023</t>
  </si>
  <si>
    <t>obrubník betonový chodníkový 1000x150x250mm</t>
  </si>
  <si>
    <t>1732027752</t>
  </si>
  <si>
    <t>123</t>
  </si>
  <si>
    <t>916991121</t>
  </si>
  <si>
    <t>Lože pod obrubníky, krajníky nebo obruby z dlažebních kostek z betonu prostého</t>
  </si>
  <si>
    <t>1386582604</t>
  </si>
  <si>
    <t>0,45*0,1*(90,0+2,0+24,0+180,0+11,0)</t>
  </si>
  <si>
    <t>124</t>
  </si>
  <si>
    <t>919726123</t>
  </si>
  <si>
    <t>Geotextilie pro ochranu, separaci a filtraci netkaná měrná hm přes 300 do 500 g/m2</t>
  </si>
  <si>
    <t>1938856695</t>
  </si>
  <si>
    <t>125</t>
  </si>
  <si>
    <t>919735112</t>
  </si>
  <si>
    <t>Řezání stávajícího živičného krytu hl přes 50 do 100 mm</t>
  </si>
  <si>
    <t>681755100</t>
  </si>
  <si>
    <t>126</t>
  </si>
  <si>
    <t>961044111</t>
  </si>
  <si>
    <t>Bourání základů z betonu prostého</t>
  </si>
  <si>
    <t>-500387187</t>
  </si>
  <si>
    <t>127</t>
  </si>
  <si>
    <t>961055111</t>
  </si>
  <si>
    <t>Bourání základů ze ŽB</t>
  </si>
  <si>
    <t>-1006771991</t>
  </si>
  <si>
    <t>"podezdívka oplocení"</t>
  </si>
  <si>
    <t>11,0*1,5*0,3*1,2+6</t>
  </si>
  <si>
    <t>128</t>
  </si>
  <si>
    <t>962032314</t>
  </si>
  <si>
    <t>Bourání pilířů cihelných z dutých nebo plných cihel pálených i nepálených na jakoukoli maltu</t>
  </si>
  <si>
    <t>489444493</t>
  </si>
  <si>
    <t xml:space="preserve">"bourání zděných pilířků"   5,0</t>
  </si>
  <si>
    <t>129</t>
  </si>
  <si>
    <t>966008222</t>
  </si>
  <si>
    <t>Bourání betonového nebo polymerbetonového odvodňovacího žlabu š přes 200 mm</t>
  </si>
  <si>
    <t>690601941</t>
  </si>
  <si>
    <t>130</t>
  </si>
  <si>
    <t>966071721</t>
  </si>
  <si>
    <t>Bourání sloupků a vzpěr plotových ocelových do 2,5 m odřezáním</t>
  </si>
  <si>
    <t>1520427629</t>
  </si>
  <si>
    <t>131</t>
  </si>
  <si>
    <t>966072811</t>
  </si>
  <si>
    <t>Rozebrání rámového oplocení na ocelové sloupky výšky do 2m</t>
  </si>
  <si>
    <t>-1558842685</t>
  </si>
  <si>
    <t>132</t>
  </si>
  <si>
    <t>977151124</t>
  </si>
  <si>
    <t>Jádrové vrty diamantovými korunkami do D 180 mm do stavebních materiálů</t>
  </si>
  <si>
    <t>1937031276</t>
  </si>
  <si>
    <t xml:space="preserve">"napojení potrubí do stávajících šachet"   0,2*7</t>
  </si>
  <si>
    <t>997</t>
  </si>
  <si>
    <t>Přesun sutě</t>
  </si>
  <si>
    <t>133</t>
  </si>
  <si>
    <t>997013631</t>
  </si>
  <si>
    <t>Poplatek za uložení na skládce (skládkovné) stavebního odpadu směsného kód odpadu 17 09 04</t>
  </si>
  <si>
    <t>1936511874</t>
  </si>
  <si>
    <t>134</t>
  </si>
  <si>
    <t>997221551</t>
  </si>
  <si>
    <t>Vodorovná doprava suti ze sypkých materiálů do 1 km</t>
  </si>
  <si>
    <t>1291213775</t>
  </si>
  <si>
    <t>135</t>
  </si>
  <si>
    <t>997221559</t>
  </si>
  <si>
    <t>Příplatek ZKD 1 km u vodorovné dopravy suti ze sypkých materiálů</t>
  </si>
  <si>
    <t>-612188983</t>
  </si>
  <si>
    <t>sut*14</t>
  </si>
  <si>
    <t>136</t>
  </si>
  <si>
    <t>997221561</t>
  </si>
  <si>
    <t>Vodorovná doprava suti z kusových materiálů do 1 km</t>
  </si>
  <si>
    <t>-1622974498</t>
  </si>
  <si>
    <t>908,184-sut</t>
  </si>
  <si>
    <t>137</t>
  </si>
  <si>
    <t>997221569</t>
  </si>
  <si>
    <t>Příplatek ZKD 1 km u vodorovné dopravy suti z kusových materiálů</t>
  </si>
  <si>
    <t>121426318</t>
  </si>
  <si>
    <t>sut1*14</t>
  </si>
  <si>
    <t>138</t>
  </si>
  <si>
    <t>997221611</t>
  </si>
  <si>
    <t>Nakládání suti na dopravní prostředky pro vodorovnou dopravu</t>
  </si>
  <si>
    <t>930735994</t>
  </si>
  <si>
    <t>139</t>
  </si>
  <si>
    <t>997221615</t>
  </si>
  <si>
    <t>Poplatek za uložení na skládce (skládkovné) stavebního odpadu betonového kód odpadu 17 01 01</t>
  </si>
  <si>
    <t>-87302596</t>
  </si>
  <si>
    <t>140</t>
  </si>
  <si>
    <t>997221625</t>
  </si>
  <si>
    <t>Poplatek za uložení na skládce (skládkovné) stavebního odpadu železobetonového kód odpadu 17 01 01</t>
  </si>
  <si>
    <t>48973215</t>
  </si>
  <si>
    <t>sut1-0,6-55,6</t>
  </si>
  <si>
    <t>141</t>
  </si>
  <si>
    <t>997221645</t>
  </si>
  <si>
    <t>Poplatek za uložení na skládce (skládkovné) odpadu asfaltového bez dehtu kód odpadu 17 03 02</t>
  </si>
  <si>
    <t>-585992022</t>
  </si>
  <si>
    <t>142</t>
  </si>
  <si>
    <t>997221873</t>
  </si>
  <si>
    <t>Poplatek za uložení stavebního odpadu na recyklační skládce (skládkovné) zeminy a kamení zatříděného do Katalogu odpadů pod kódem 17 05 04</t>
  </si>
  <si>
    <t>-196174588</t>
  </si>
  <si>
    <t>sut-259,84</t>
  </si>
  <si>
    <t>998</t>
  </si>
  <si>
    <t>Přesun hmot</t>
  </si>
  <si>
    <t>143</t>
  </si>
  <si>
    <t>998225111</t>
  </si>
  <si>
    <t>Přesun hmot pro pozemní komunikace s krytem z kamene, monolitickým betonovým nebo živičným</t>
  </si>
  <si>
    <t>-1158336934</t>
  </si>
  <si>
    <t>PSV</t>
  </si>
  <si>
    <t>Práce a dodávky PSV</t>
  </si>
  <si>
    <t>711</t>
  </si>
  <si>
    <t>Izolace proti vodě, vlhkosti a plynům</t>
  </si>
  <si>
    <t>144</t>
  </si>
  <si>
    <t>711111001</t>
  </si>
  <si>
    <t>Provedení izolace proti zemní vlhkosti vodorovné za studena nátěrem penetračním</t>
  </si>
  <si>
    <t>531584954</t>
  </si>
  <si>
    <t xml:space="preserve">"venkovní rampa"  10,0</t>
  </si>
  <si>
    <t>145</t>
  </si>
  <si>
    <t>11163150</t>
  </si>
  <si>
    <t>lak penetrační asfaltový</t>
  </si>
  <si>
    <t>294035621</t>
  </si>
  <si>
    <t>10*0,0003 'Přepočtené koeficientem množství</t>
  </si>
  <si>
    <t>146</t>
  </si>
  <si>
    <t>711113127</t>
  </si>
  <si>
    <t xml:space="preserve">Izolace proti zemní vlhkosti svislá za studena  těsnicí stěrkou "opěrná zídka"</t>
  </si>
  <si>
    <t>1032764324</t>
  </si>
  <si>
    <t>6,0*0,8*2*2</t>
  </si>
  <si>
    <t>2,0*1,05*2</t>
  </si>
  <si>
    <t>(8,5+3,5)*1,3*2</t>
  </si>
  <si>
    <t>147</t>
  </si>
  <si>
    <t>711141559</t>
  </si>
  <si>
    <t>Provedení izolace proti zemní vlhkosti pásy přitavením vodorovné NAIP</t>
  </si>
  <si>
    <t>-1693745829</t>
  </si>
  <si>
    <t>148</t>
  </si>
  <si>
    <t>62855001</t>
  </si>
  <si>
    <t>pás asfaltový natavitelný modifikovaný SBS tl 4,0mm s vložkou z polyesterové rohože a spalitelnou PE fólií nebo jemnozrnným minerálním posypem na horním povrchu</t>
  </si>
  <si>
    <t>240161984</t>
  </si>
  <si>
    <t>10*1,185 'Přepočtené koeficientem množství</t>
  </si>
  <si>
    <t>149</t>
  </si>
  <si>
    <t>711161115</t>
  </si>
  <si>
    <t>Izolace proti zemní vlhkosti nopovou fólií vodorovná, nopek v 20,0 mm, tl do 1,0 mm</t>
  </si>
  <si>
    <t>884664894</t>
  </si>
  <si>
    <t>150</t>
  </si>
  <si>
    <t>998711201</t>
  </si>
  <si>
    <t>Přesun hmot procentní pro izolace proti vodě, vlhkosti a plynům v objektech v do 6 m</t>
  </si>
  <si>
    <t>%</t>
  </si>
  <si>
    <t>-1997717944</t>
  </si>
  <si>
    <t>767</t>
  </si>
  <si>
    <t>Konstrukce zámečnické</t>
  </si>
  <si>
    <t>151</t>
  </si>
  <si>
    <t>7671111R004</t>
  </si>
  <si>
    <t>Demontáž + zpětná montáž, případně úprava (osazení na novou zpevněnou plochu) venkovní ocelové rampy</t>
  </si>
  <si>
    <t>kpl</t>
  </si>
  <si>
    <t>-1846698666</t>
  </si>
  <si>
    <t>152</t>
  </si>
  <si>
    <t>998767201</t>
  </si>
  <si>
    <t>Přesun hmot procentní pro zámečnické konstrukce v objektech v do 6 m</t>
  </si>
  <si>
    <t>-917444634</t>
  </si>
  <si>
    <t>02 - SO 02 Oplocení</t>
  </si>
  <si>
    <t xml:space="preserve">    789 - Povrchové úpravy ocelových konstrukcí a technologických zařízení</t>
  </si>
  <si>
    <t>132212121</t>
  </si>
  <si>
    <t>Hloubení zapažených rýh šířky do 800 mm v soudržných horninách třídy těžitelnosti I skupiny 3 ručně</t>
  </si>
  <si>
    <t>1990245157</t>
  </si>
  <si>
    <t>10,0</t>
  </si>
  <si>
    <t>1263139464</t>
  </si>
  <si>
    <t xml:space="preserve">"odvoz zeminy  na mezideponii"  z</t>
  </si>
  <si>
    <t xml:space="preserve">"dovoz zeminy pro rozprostření"  z</t>
  </si>
  <si>
    <t>-1852151555</t>
  </si>
  <si>
    <t>r-z</t>
  </si>
  <si>
    <t>-2001995925</t>
  </si>
  <si>
    <t>-334831839</t>
  </si>
  <si>
    <t xml:space="preserve">"zeminy pro zásyp"  z</t>
  </si>
  <si>
    <t>-1638962498</t>
  </si>
  <si>
    <t>370541218</t>
  </si>
  <si>
    <t>-931775858</t>
  </si>
  <si>
    <t>4,0</t>
  </si>
  <si>
    <t>-1134893130</t>
  </si>
  <si>
    <t>0,3*0,1*(6,87+2,0+1,332)</t>
  </si>
  <si>
    <t>0,7*0,1*2,5</t>
  </si>
  <si>
    <t>274321511</t>
  </si>
  <si>
    <t>Základové pasy ze ŽB bez zvýšených nároků na prostředí tř. C 25/30</t>
  </si>
  <si>
    <t>-384542217</t>
  </si>
  <si>
    <t>0,3*0,8*6,87</t>
  </si>
  <si>
    <t>0,3*1,0*(2,0+1,332)</t>
  </si>
  <si>
    <t>0,7*1,1*2,5</t>
  </si>
  <si>
    <t>274351121</t>
  </si>
  <si>
    <t>Zřízení bednění základových pasů rovného</t>
  </si>
  <si>
    <t>-688251081</t>
  </si>
  <si>
    <t>(0,3+0,8)*2*6,87</t>
  </si>
  <si>
    <t>(0,3+1,0)*2*(2,0+1,332)</t>
  </si>
  <si>
    <t>(0,7+1,1)*2*2,5</t>
  </si>
  <si>
    <t>274351122</t>
  </si>
  <si>
    <t>Odstranění bednění základových pasů rovného</t>
  </si>
  <si>
    <t>-1927823119</t>
  </si>
  <si>
    <t>311321814</t>
  </si>
  <si>
    <t>Nosná zeď ze ŽB pohledového tř. C 25/30 bez výztuže</t>
  </si>
  <si>
    <t>567272599</t>
  </si>
  <si>
    <t>0,3*0,72*6,87</t>
  </si>
  <si>
    <t>0,3*1,57*(2,0+1,332)</t>
  </si>
  <si>
    <t>0,3*1,67*2,5</t>
  </si>
  <si>
    <t>311351121</t>
  </si>
  <si>
    <t>Zřízení oboustranného bednění nosných nadzákladových zdí</t>
  </si>
  <si>
    <t>653945951</t>
  </si>
  <si>
    <t>(0,3+0,72)*2*6,87</t>
  </si>
  <si>
    <t>(0,3+1,57)*2*(2,0+1,332)</t>
  </si>
  <si>
    <t>(0,3+1,67)*2*2,5</t>
  </si>
  <si>
    <t>311351122</t>
  </si>
  <si>
    <t>Odstranění oboustranného bednění nosných nadzákladových zdí</t>
  </si>
  <si>
    <t>1275832587</t>
  </si>
  <si>
    <t>311351911</t>
  </si>
  <si>
    <t>Příplatek k cenám bednění nosných nadzákladových zdí za pohledový beton</t>
  </si>
  <si>
    <t>-1522324473</t>
  </si>
  <si>
    <t>311361821</t>
  </si>
  <si>
    <t>Výztuž nosných zdí betonářskou ocelí 10 505</t>
  </si>
  <si>
    <t>-751303934</t>
  </si>
  <si>
    <t>19,4*0,001</t>
  </si>
  <si>
    <t>311362021</t>
  </si>
  <si>
    <t>Výztuž nosných zdí svařovanými sítěmi Kari</t>
  </si>
  <si>
    <t>-657655380</t>
  </si>
  <si>
    <t>323,9*0,001</t>
  </si>
  <si>
    <t>338171111</t>
  </si>
  <si>
    <t>Osazování sloupků a vzpěr plotových ocelových v 2,00 m se zalitím MC</t>
  </si>
  <si>
    <t>-203268564</t>
  </si>
  <si>
    <t>" montáž+dodávka viz.odd.767"</t>
  </si>
  <si>
    <t>348101220</t>
  </si>
  <si>
    <t>Osazení vrat a vrátek k oplocení na ocelové sloupky do 4 m2</t>
  </si>
  <si>
    <t>516740361</t>
  </si>
  <si>
    <t>"branka - montáž+dodávka viz.odd.767"</t>
  </si>
  <si>
    <t>348171120</t>
  </si>
  <si>
    <t>Osazení rámového oplocení výšky do 1,5 m ve sklonu svahu do 15°</t>
  </si>
  <si>
    <t>641902588</t>
  </si>
  <si>
    <t>553423140</t>
  </si>
  <si>
    <t xml:space="preserve">plotové pole kovové rám 2000x1050mm  poplastované pletivo vč.všech doplňků </t>
  </si>
  <si>
    <t>-776203075</t>
  </si>
  <si>
    <t>5534231R1</t>
  </si>
  <si>
    <t xml:space="preserve">plotové pole kovové rám 820x1050mm poplastované pletivo s výpletem vč.všech doplňků  </t>
  </si>
  <si>
    <t>495788928</t>
  </si>
  <si>
    <t>348172115</t>
  </si>
  <si>
    <t>Montáž vjezdových bran samonosných jednokřídlových plochy přes 6,0 m2 do 9,0 m2</t>
  </si>
  <si>
    <t>-1418673044</t>
  </si>
  <si>
    <t>"brána - montáž+dodávka viz.odd.767"</t>
  </si>
  <si>
    <t>348172911</t>
  </si>
  <si>
    <t>Montáž pohonu pro bránu</t>
  </si>
  <si>
    <t>-477599428</t>
  </si>
  <si>
    <t>553423650</t>
  </si>
  <si>
    <t xml:space="preserve">pohon pro posuvnou bránu </t>
  </si>
  <si>
    <t>967476245</t>
  </si>
  <si>
    <t>998232131</t>
  </si>
  <si>
    <t>Přesun hmot pro oplocení z betonu monolitického v do 3 m</t>
  </si>
  <si>
    <t>-508955662</t>
  </si>
  <si>
    <t>767995117</t>
  </si>
  <si>
    <t>Montáž atypických zámečnických konstrukcí hmotnosti do 500 kg</t>
  </si>
  <si>
    <t>-1268396037</t>
  </si>
  <si>
    <t xml:space="preserve">"montáž posuvné brány,branky a sloupků  v.č.-03"</t>
  </si>
  <si>
    <t>1139,5</t>
  </si>
  <si>
    <t>553001</t>
  </si>
  <si>
    <t>zámečnické konstrukce</t>
  </si>
  <si>
    <t>1918226340</t>
  </si>
  <si>
    <t>169912235</t>
  </si>
  <si>
    <t>789</t>
  </si>
  <si>
    <t>Povrchové úpravy ocelových konstrukcí a technologických zařízení</t>
  </si>
  <si>
    <t>789221542</t>
  </si>
  <si>
    <t>Otryskání abrazivem ze strusky ocelových kcí třídy I stupeň zarezavění D stupeň přípravy Sa 2 1/2</t>
  </si>
  <si>
    <t>-92767775</t>
  </si>
  <si>
    <t>789421531</t>
  </si>
  <si>
    <t>Žárové stříkání ocelových konstrukcí třídy I ZnAl 100 μm</t>
  </si>
  <si>
    <t>1418535437</t>
  </si>
  <si>
    <t xml:space="preserve">"posuvná brána,branka,sloupky  v.č.-03"</t>
  </si>
  <si>
    <t>7,5*1,35*2</t>
  </si>
  <si>
    <t>2,9*1,35*2</t>
  </si>
  <si>
    <t>1,45*0,06*4*4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</si>
  <si>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</si>
  <si>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</si>
  <si>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</si>
  <si>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</si>
  <si>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</si>
  <si>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</si>
  <si>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</si>
  <si>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</si>
  <si>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</si>
  <si>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</si>
  <si>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</si>
  <si>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</si>
  <si>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-852659825</t>
  </si>
  <si>
    <t>012303000</t>
  </si>
  <si>
    <t>Geodetické práce po výstavbě</t>
  </si>
  <si>
    <t>-429901166</t>
  </si>
  <si>
    <t>012303001</t>
  </si>
  <si>
    <t>vytýčení podzemních a nadzemních vedení inženýrských sítí a informování o zahájení díla dotčené orgány a správce sítí v souladu s jejich vyjádřeními a stanovisky a splnění ostatních podmínek z těchto vyjádření vyplývající;</t>
  </si>
  <si>
    <t>-1497248331</t>
  </si>
  <si>
    <t>013294000</t>
  </si>
  <si>
    <t>vyhotovení dílenské/výrobní/ dokumentace, tam kde je potřeba</t>
  </si>
  <si>
    <t>-1155926688</t>
  </si>
  <si>
    <t>VRN3</t>
  </si>
  <si>
    <t>Zařízení staveniště</t>
  </si>
  <si>
    <t>031002000</t>
  </si>
  <si>
    <t>Související práce pro zařízení staveniště</t>
  </si>
  <si>
    <t>-462395978</t>
  </si>
  <si>
    <t>032002000</t>
  </si>
  <si>
    <t>Vybavení staveniště</t>
  </si>
  <si>
    <t>1604723588</t>
  </si>
  <si>
    <t>034002000</t>
  </si>
  <si>
    <t>Zabezpečení staveniště</t>
  </si>
  <si>
    <t>-1195892491</t>
  </si>
  <si>
    <t>039002000</t>
  </si>
  <si>
    <t>Zrušení zařízení staveniště</t>
  </si>
  <si>
    <t>901914036</t>
  </si>
  <si>
    <t>039002001</t>
  </si>
  <si>
    <t xml:space="preserve"> vybudování, zprovoznění, vlastní provoz, údržba, likvidace a vyklizení zařízení staveniště;</t>
  </si>
  <si>
    <t>587673544</t>
  </si>
  <si>
    <t>039002002</t>
  </si>
  <si>
    <t>uvedení všech povrchů dotčených prováděním díla do původního stavu, pokud projektová dokumentace neurčí jinak</t>
  </si>
  <si>
    <t>1587643110</t>
  </si>
  <si>
    <t>039002003</t>
  </si>
  <si>
    <t>úklid staveniště před protokolárním předáním a převzetím díla</t>
  </si>
  <si>
    <t>-1963570954</t>
  </si>
  <si>
    <t>039002004</t>
  </si>
  <si>
    <t>příprava a doložení dokladů nezbytných k předání a převzetí díla, včetně certifikátů a prohlášení o shodě použitých materiálů a výrobků, dokladu o řádném provedení stavby dle schválené projektové dokumentace</t>
  </si>
  <si>
    <t>-283785491</t>
  </si>
  <si>
    <t>039002005</t>
  </si>
  <si>
    <t>účast a poskytnutí součinnosti na řízení stavebního úřadu o užívání dokončené stavby, případně o vydání kolaudačního souhlasu a odstranění případných vad zjištěných stavebním úřadem v daném řízení atd</t>
  </si>
  <si>
    <t>1001594267</t>
  </si>
  <si>
    <t>VRN7</t>
  </si>
  <si>
    <t>Provozní vlivy</t>
  </si>
  <si>
    <t>072002000</t>
  </si>
  <si>
    <t>Silniční provoz-dočasné dopravní značení</t>
  </si>
  <si>
    <t>-1345964720</t>
  </si>
  <si>
    <t>072002001</t>
  </si>
  <si>
    <t xml:space="preserve"> opatření k realizaci akce v průběhu školního roku, zajištění bezpečného přístupu žáků do školní budovy po celou dobu realizace akce, a to v koordinaci s vedením školy;</t>
  </si>
  <si>
    <t>-2019016595</t>
  </si>
  <si>
    <t>072002002</t>
  </si>
  <si>
    <t>pokud dojde činností dodavatele k poškození stávajících konstrukcí nebo prvků, je dodavatel povinen na vlastní náklady uvést poškozené konstrukce a prvky do stávajícího stavu</t>
  </si>
  <si>
    <t>1857553870</t>
  </si>
  <si>
    <t>SEZNAM FIGUR</t>
  </si>
  <si>
    <t>Výměra</t>
  </si>
  <si>
    <t xml:space="preserve"> 01</t>
  </si>
  <si>
    <t>Použití figury:</t>
  </si>
  <si>
    <t xml:space="preserve"> 02</t>
  </si>
  <si>
    <t>r_1</t>
  </si>
  <si>
    <t>z_1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</si>
</sst>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Zadrapa1092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Úprava zpevněných ploch v areálu ZŠ Šafaříkova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Valašské Meziříčí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Valašské Meziříčí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Ing.Leoš Zádrapa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Fajfrová Irena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SO 01 Zpevněné ploch...'!J30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SO 01 Zpevněné ploch...'!P130</f>
        <v>0</v>
      </c>
      <c r="AV95" s="128">
        <f>'01 - SO 01 Zpevněné ploch...'!J33</f>
        <v>0</v>
      </c>
      <c r="AW95" s="128">
        <f>'01 - SO 01 Zpevněné ploch...'!J34</f>
        <v>0</v>
      </c>
      <c r="AX95" s="128">
        <f>'01 - SO 01 Zpevněné ploch...'!J35</f>
        <v>0</v>
      </c>
      <c r="AY95" s="128">
        <f>'01 - SO 01 Zpevněné ploch...'!J36</f>
        <v>0</v>
      </c>
      <c r="AZ95" s="128">
        <f>'01 - SO 01 Zpevněné ploch...'!F33</f>
        <v>0</v>
      </c>
      <c r="BA95" s="128">
        <f>'01 - SO 01 Zpevněné ploch...'!F34</f>
        <v>0</v>
      </c>
      <c r="BB95" s="128">
        <f>'01 - SO 01 Zpevněné ploch...'!F35</f>
        <v>0</v>
      </c>
      <c r="BC95" s="128">
        <f>'01 - SO 01 Zpevněné ploch...'!F36</f>
        <v>0</v>
      </c>
      <c r="BD95" s="130">
        <f>'01 - SO 01 Zpevněné ploch...'!F37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SO 02 Oplocení'!J30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SO 02 Oplocení'!P124</f>
        <v>0</v>
      </c>
      <c r="AV96" s="128">
        <f>'02 - SO 02 Oplocení'!J33</f>
        <v>0</v>
      </c>
      <c r="AW96" s="128">
        <f>'02 - SO 02 Oplocení'!J34</f>
        <v>0</v>
      </c>
      <c r="AX96" s="128">
        <f>'02 - SO 02 Oplocení'!J35</f>
        <v>0</v>
      </c>
      <c r="AY96" s="128">
        <f>'02 - SO 02 Oplocení'!J36</f>
        <v>0</v>
      </c>
      <c r="AZ96" s="128">
        <f>'02 - SO 02 Oplocení'!F33</f>
        <v>0</v>
      </c>
      <c r="BA96" s="128">
        <f>'02 - SO 02 Oplocení'!F34</f>
        <v>0</v>
      </c>
      <c r="BB96" s="128">
        <f>'02 - SO 02 Oplocení'!F35</f>
        <v>0</v>
      </c>
      <c r="BC96" s="128">
        <f>'02 - SO 02 Oplocení'!F36</f>
        <v>0</v>
      </c>
      <c r="BD96" s="130">
        <f>'02 - SO 02 Oplocení'!F37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Vedlejší rozpočtové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'03 - Vedlejší rozpočtové ...'!P120</f>
        <v>0</v>
      </c>
      <c r="AV97" s="133">
        <f>'03 - Vedlejší rozpočtové ...'!J33</f>
        <v>0</v>
      </c>
      <c r="AW97" s="133">
        <f>'03 - Vedlejší rozpočtové ...'!J34</f>
        <v>0</v>
      </c>
      <c r="AX97" s="133">
        <f>'03 - Vedlejší rozpočtové ...'!J35</f>
        <v>0</v>
      </c>
      <c r="AY97" s="133">
        <f>'03 - Vedlejší rozpočtové ...'!J36</f>
        <v>0</v>
      </c>
      <c r="AZ97" s="133">
        <f>'03 - Vedlejší rozpočtové ...'!F33</f>
        <v>0</v>
      </c>
      <c r="BA97" s="133">
        <f>'03 - Vedlejší rozpočtové ...'!F34</f>
        <v>0</v>
      </c>
      <c r="BB97" s="133">
        <f>'03 - Vedlejší rozpočtové ...'!F35</f>
        <v>0</v>
      </c>
      <c r="BC97" s="133">
        <f>'03 - Vedlejší rozpočtové ...'!F36</f>
        <v>0</v>
      </c>
      <c r="BD97" s="135">
        <f>'03 - Vedlejší rozpočtové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xwKOOb1Vgc/XbN+fa3Umo8vgz2JbYZ3pQm6bV3HzLINU913c+F7X0xJOPFEjOQND6lM7kLJjf/IuQBsyTRJUUQ==" hashValue="ebN4UA1dN0Iw865ZRSPwQ6WMyyYZ486d7wPCtdLgOsoD8bKlTvLBigtC/7GKWinAhMxF12G/+fP1cuxLZnYiy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O 01 Zpevněné ploch...'!C2" display="/"/>
    <hyperlink ref="A96" location="'02 - SO 02 Oplocení'!C2" display="/"/>
    <hyperlink ref="A97" location="'03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1</v>
      </c>
      <c r="BB2" s="136" t="s">
        <v>1</v>
      </c>
      <c r="BC2" s="136" t="s">
        <v>94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95</v>
      </c>
      <c r="BA3" s="136" t="s">
        <v>1</v>
      </c>
      <c r="BB3" s="136" t="s">
        <v>1</v>
      </c>
      <c r="BC3" s="136" t="s">
        <v>96</v>
      </c>
      <c r="BD3" s="136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  <c r="AZ4" s="136" t="s">
        <v>98</v>
      </c>
      <c r="BA4" s="136" t="s">
        <v>1</v>
      </c>
      <c r="BB4" s="136" t="s">
        <v>1</v>
      </c>
      <c r="BC4" s="136" t="s">
        <v>99</v>
      </c>
      <c r="BD4" s="136" t="s">
        <v>86</v>
      </c>
    </row>
    <row r="5" s="1" customFormat="1" ht="6.96" customHeight="1">
      <c r="B5" s="20"/>
      <c r="L5" s="20"/>
      <c r="AZ5" s="136" t="s">
        <v>100</v>
      </c>
      <c r="BA5" s="136" t="s">
        <v>1</v>
      </c>
      <c r="BB5" s="136" t="s">
        <v>1</v>
      </c>
      <c r="BC5" s="136" t="s">
        <v>101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102</v>
      </c>
      <c r="BA6" s="136" t="s">
        <v>1</v>
      </c>
      <c r="BB6" s="136" t="s">
        <v>1</v>
      </c>
      <c r="BC6" s="136" t="s">
        <v>103</v>
      </c>
      <c r="BD6" s="136" t="s">
        <v>86</v>
      </c>
    </row>
    <row r="7" s="1" customFormat="1" ht="16.5" customHeight="1">
      <c r="B7" s="20"/>
      <c r="E7" s="142" t="str">
        <f>'Rekapitulace stavby'!K6</f>
        <v>Úprava zpevněných ploch v areálu ZŠ Šafaříkova</v>
      </c>
      <c r="F7" s="141"/>
      <c r="G7" s="141"/>
      <c r="H7" s="141"/>
      <c r="L7" s="20"/>
      <c r="AZ7" s="136" t="s">
        <v>104</v>
      </c>
      <c r="BA7" s="136" t="s">
        <v>1</v>
      </c>
      <c r="BB7" s="136" t="s">
        <v>1</v>
      </c>
      <c r="BC7" s="136" t="s">
        <v>105</v>
      </c>
      <c r="BD7" s="136" t="s">
        <v>86</v>
      </c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107</v>
      </c>
      <c r="BA8" s="136" t="s">
        <v>1</v>
      </c>
      <c r="BB8" s="136" t="s">
        <v>1</v>
      </c>
      <c r="BC8" s="136" t="s">
        <v>108</v>
      </c>
      <c r="BD8" s="136" t="s">
        <v>86</v>
      </c>
    </row>
    <row r="9" s="2" customFormat="1" ht="16.5" customHeight="1">
      <c r="A9" s="38"/>
      <c r="B9" s="44"/>
      <c r="C9" s="38"/>
      <c r="D9" s="38"/>
      <c r="E9" s="143" t="s">
        <v>109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110</v>
      </c>
      <c r="BA9" s="136" t="s">
        <v>1</v>
      </c>
      <c r="BB9" s="136" t="s">
        <v>1</v>
      </c>
      <c r="BC9" s="136" t="s">
        <v>111</v>
      </c>
      <c r="BD9" s="136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112</v>
      </c>
      <c r="BA10" s="136" t="s">
        <v>1</v>
      </c>
      <c r="BB10" s="136" t="s">
        <v>1</v>
      </c>
      <c r="BC10" s="136" t="s">
        <v>113</v>
      </c>
      <c r="BD10" s="136" t="s">
        <v>86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114</v>
      </c>
      <c r="BA11" s="136" t="s">
        <v>1</v>
      </c>
      <c r="BB11" s="136" t="s">
        <v>1</v>
      </c>
      <c r="BC11" s="136" t="s">
        <v>115</v>
      </c>
      <c r="BD11" s="136" t="s">
        <v>86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116</v>
      </c>
      <c r="BA12" s="136" t="s">
        <v>1</v>
      </c>
      <c r="BB12" s="136" t="s">
        <v>1</v>
      </c>
      <c r="BC12" s="136" t="s">
        <v>117</v>
      </c>
      <c r="BD12" s="136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118</v>
      </c>
      <c r="BA13" s="136" t="s">
        <v>1</v>
      </c>
      <c r="BB13" s="136" t="s">
        <v>1</v>
      </c>
      <c r="BC13" s="136" t="s">
        <v>119</v>
      </c>
      <c r="BD13" s="136" t="s">
        <v>86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47</v>
      </c>
      <c r="BA14" s="136" t="s">
        <v>1</v>
      </c>
      <c r="BB14" s="136" t="s">
        <v>1</v>
      </c>
      <c r="BC14" s="136" t="s">
        <v>120</v>
      </c>
      <c r="BD14" s="136" t="s">
        <v>86</v>
      </c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36" t="s">
        <v>121</v>
      </c>
      <c r="BA15" s="136" t="s">
        <v>1</v>
      </c>
      <c r="BB15" s="136" t="s">
        <v>1</v>
      </c>
      <c r="BC15" s="136" t="s">
        <v>122</v>
      </c>
      <c r="BD15" s="136" t="s">
        <v>86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ROUND((SUM(BE130:BE426)),  2)</f>
        <v>0</v>
      </c>
      <c r="G33" s="38"/>
      <c r="H33" s="38"/>
      <c r="I33" s="156">
        <v>0.20999999999999999</v>
      </c>
      <c r="J33" s="155">
        <f>ROUND(((SUM(BE130:BE426))*I33),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ROUND((SUM(BF130:BF426)),  2)</f>
        <v>0</v>
      </c>
      <c r="G34" s="38"/>
      <c r="H34" s="38"/>
      <c r="I34" s="156">
        <v>0.12</v>
      </c>
      <c r="J34" s="155">
        <f>ROUND(((SUM(BF130:BF426))*I34),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ROUND((SUM(BG130:BG426)),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ROUND((SUM(BH130:BH426)),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ROUND((SUM(BI130:BI426)),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Úprava zpevněných ploch v areálu ZŠ Šafaříkova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SO 01 Zpevněné plochy a parkoviště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Ing.Leoš Zádrapa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129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</v>
      </c>
      <c r="E99" s="189"/>
      <c r="F99" s="189"/>
      <c r="G99" s="189"/>
      <c r="H99" s="189"/>
      <c r="I99" s="189"/>
      <c r="J99" s="190">
        <f>J230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131</v>
      </c>
      <c r="E100" s="189"/>
      <c r="F100" s="189"/>
      <c r="G100" s="189"/>
      <c r="H100" s="189"/>
      <c r="I100" s="189"/>
      <c r="J100" s="190">
        <f>J237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132</v>
      </c>
      <c r="E101" s="189"/>
      <c r="F101" s="189"/>
      <c r="G101" s="189"/>
      <c r="H101" s="189"/>
      <c r="I101" s="189"/>
      <c r="J101" s="190">
        <f>J269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133</v>
      </c>
      <c r="E102" s="189"/>
      <c r="F102" s="189"/>
      <c r="G102" s="189"/>
      <c r="H102" s="189"/>
      <c r="I102" s="189"/>
      <c r="J102" s="190">
        <f>J275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134</v>
      </c>
      <c r="E103" s="189"/>
      <c r="F103" s="189"/>
      <c r="G103" s="189"/>
      <c r="H103" s="189"/>
      <c r="I103" s="189"/>
      <c r="J103" s="190">
        <f>J308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135</v>
      </c>
      <c r="E104" s="189"/>
      <c r="F104" s="189"/>
      <c r="G104" s="189"/>
      <c r="H104" s="189"/>
      <c r="I104" s="189"/>
      <c r="J104" s="190">
        <f>J315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136</v>
      </c>
      <c r="E105" s="189"/>
      <c r="F105" s="189"/>
      <c r="G105" s="189"/>
      <c r="H105" s="189"/>
      <c r="I105" s="189"/>
      <c r="J105" s="190">
        <f>J338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137</v>
      </c>
      <c r="E106" s="189"/>
      <c r="F106" s="189"/>
      <c r="G106" s="189"/>
      <c r="H106" s="189"/>
      <c r="I106" s="189"/>
      <c r="J106" s="190">
        <f>J389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138</v>
      </c>
      <c r="E107" s="189"/>
      <c r="F107" s="189"/>
      <c r="G107" s="189"/>
      <c r="H107" s="189"/>
      <c r="I107" s="189"/>
      <c r="J107" s="190">
        <f>J406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139</v>
      </c>
      <c r="E108" s="183"/>
      <c r="F108" s="183"/>
      <c r="G108" s="183"/>
      <c r="H108" s="183"/>
      <c r="I108" s="183"/>
      <c r="J108" s="184">
        <f>J408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140</v>
      </c>
      <c r="E109" s="189"/>
      <c r="F109" s="189"/>
      <c r="G109" s="189"/>
      <c r="H109" s="189"/>
      <c r="I109" s="189"/>
      <c r="J109" s="190">
        <f>J409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141</v>
      </c>
      <c r="E110" s="189"/>
      <c r="F110" s="189"/>
      <c r="G110" s="189"/>
      <c r="H110" s="189"/>
      <c r="I110" s="189"/>
      <c r="J110" s="190">
        <f>J424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5" t="str">
        <f>E7</f>
        <v>Úprava zpevněných ploch v areálu ZŠ Šafaříkova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SO 01 Zpevněné plochy a parkoviště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Valašské Meziříčí</v>
      </c>
      <c r="G124" s="40"/>
      <c r="H124" s="40"/>
      <c r="I124" s="32" t="s">
        <v>22</v>
      </c>
      <c r="J124" s="79" t="str">
        <f>IF(J12="","",J12)</f>
        <v>23. 2. 2023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Valašské Meziříčí</v>
      </c>
      <c r="G126" s="40"/>
      <c r="H126" s="40"/>
      <c r="I126" s="32" t="s">
        <v>30</v>
      </c>
      <c r="J126" s="36" t="str">
        <f>E21</f>
        <v>Ing.Leoš Zádrapa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Fajfrová Irena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2"/>
      <c r="B129" s="193"/>
      <c r="C129" s="194" t="s">
        <v>143</v>
      </c>
      <c r="D129" s="195" t="s">
        <v>61</v>
      </c>
      <c r="E129" s="195" t="s">
        <v>57</v>
      </c>
      <c r="F129" s="195" t="s">
        <v>58</v>
      </c>
      <c r="G129" s="195" t="s">
        <v>144</v>
      </c>
      <c r="H129" s="195" t="s">
        <v>145</v>
      </c>
      <c r="I129" s="195" t="s">
        <v>146</v>
      </c>
      <c r="J129" s="195" t="s">
        <v>125</v>
      </c>
      <c r="K129" s="196" t="s">
        <v>147</v>
      </c>
      <c r="L129" s="197"/>
      <c r="M129" s="100" t="s">
        <v>1</v>
      </c>
      <c r="N129" s="101" t="s">
        <v>40</v>
      </c>
      <c r="O129" s="101" t="s">
        <v>148</v>
      </c>
      <c r="P129" s="101" t="s">
        <v>149</v>
      </c>
      <c r="Q129" s="101" t="s">
        <v>150</v>
      </c>
      <c r="R129" s="101" t="s">
        <v>151</v>
      </c>
      <c r="S129" s="101" t="s">
        <v>152</v>
      </c>
      <c r="T129" s="102" t="s">
        <v>153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8"/>
      <c r="B130" s="39"/>
      <c r="C130" s="107" t="s">
        <v>154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P131+P408</f>
        <v>0</v>
      </c>
      <c r="Q130" s="104"/>
      <c r="R130" s="200">
        <f>R131+R408</f>
        <v>1362.3647525500001</v>
      </c>
      <c r="S130" s="104"/>
      <c r="T130" s="201">
        <f>T131+T408</f>
        <v>908.18415000000005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127</v>
      </c>
      <c r="BK130" s="202">
        <f>BK131+BK408</f>
        <v>0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155</v>
      </c>
      <c r="F131" s="206" t="s">
        <v>156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P132+P230+P237+P269+P275+P308+P315+P338+P389+P406</f>
        <v>0</v>
      </c>
      <c r="Q131" s="211"/>
      <c r="R131" s="212">
        <f>R132+R230+R237+R269+R275+R308+R315+R338+R389+R406</f>
        <v>1362.0900075500001</v>
      </c>
      <c r="S131" s="211"/>
      <c r="T131" s="213">
        <f>T132+T230+T237+T269+T275+T308+T315+T338+T389+T406</f>
        <v>908.18415000000005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157</v>
      </c>
      <c r="BK131" s="216">
        <f>BK132+BK230+BK237+BK269+BK275+BK308+BK315+BK338+BK389+BK406</f>
        <v>0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84</v>
      </c>
      <c r="F132" s="217" t="s">
        <v>158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SUM(P133:P229)</f>
        <v>0</v>
      </c>
      <c r="Q132" s="211"/>
      <c r="R132" s="212">
        <f>SUM(R133:R229)</f>
        <v>47.507580000000004</v>
      </c>
      <c r="S132" s="211"/>
      <c r="T132" s="213">
        <f>SUM(T133:T229)</f>
        <v>796.03999999999996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157</v>
      </c>
      <c r="BK132" s="216">
        <f>SUM(BK133:BK229)</f>
        <v>0</v>
      </c>
    </row>
    <row r="133" s="2" customFormat="1" ht="24.15" customHeight="1">
      <c r="A133" s="38"/>
      <c r="B133" s="39"/>
      <c r="C133" s="219" t="s">
        <v>84</v>
      </c>
      <c r="D133" s="219" t="s">
        <v>159</v>
      </c>
      <c r="E133" s="220" t="s">
        <v>160</v>
      </c>
      <c r="F133" s="221" t="s">
        <v>161</v>
      </c>
      <c r="G133" s="222" t="s">
        <v>162</v>
      </c>
      <c r="H133" s="223">
        <v>4</v>
      </c>
      <c r="I133" s="224"/>
      <c r="J133" s="225">
        <f>ROUND(I133*H133,2)</f>
        <v>0</v>
      </c>
      <c r="K133" s="221" t="s">
        <v>163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164</v>
      </c>
      <c r="AT133" s="230" t="s">
        <v>159</v>
      </c>
      <c r="AU133" s="230" t="s">
        <v>86</v>
      </c>
      <c r="AY133" s="17" t="s">
        <v>157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164</v>
      </c>
      <c r="BM133" s="230" t="s">
        <v>165</v>
      </c>
    </row>
    <row r="134" s="13" customFormat="1">
      <c r="A134" s="13"/>
      <c r="B134" s="232"/>
      <c r="C134" s="233"/>
      <c r="D134" s="234" t="s">
        <v>166</v>
      </c>
      <c r="E134" s="235" t="s">
        <v>1</v>
      </c>
      <c r="F134" s="236" t="s">
        <v>167</v>
      </c>
      <c r="G134" s="233"/>
      <c r="H134" s="237">
        <v>4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166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157</v>
      </c>
    </row>
    <row r="135" s="2" customFormat="1" ht="24.15" customHeight="1">
      <c r="A135" s="38"/>
      <c r="B135" s="39"/>
      <c r="C135" s="219" t="s">
        <v>86</v>
      </c>
      <c r="D135" s="219" t="s">
        <v>159</v>
      </c>
      <c r="E135" s="220" t="s">
        <v>168</v>
      </c>
      <c r="F135" s="221" t="s">
        <v>169</v>
      </c>
      <c r="G135" s="222" t="s">
        <v>162</v>
      </c>
      <c r="H135" s="223">
        <v>56</v>
      </c>
      <c r="I135" s="224"/>
      <c r="J135" s="225">
        <f>ROUND(I135*H135,2)</f>
        <v>0</v>
      </c>
      <c r="K135" s="221" t="s">
        <v>163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0.255</v>
      </c>
      <c r="T135" s="229">
        <f>S135*H135</f>
        <v>14.280000000000001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164</v>
      </c>
      <c r="AT135" s="230" t="s">
        <v>159</v>
      </c>
      <c r="AU135" s="230" t="s">
        <v>86</v>
      </c>
      <c r="AY135" s="17" t="s">
        <v>157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164</v>
      </c>
      <c r="BM135" s="230" t="s">
        <v>170</v>
      </c>
    </row>
    <row r="136" s="13" customFormat="1">
      <c r="A136" s="13"/>
      <c r="B136" s="232"/>
      <c r="C136" s="233"/>
      <c r="D136" s="234" t="s">
        <v>166</v>
      </c>
      <c r="E136" s="235" t="s">
        <v>1</v>
      </c>
      <c r="F136" s="236" t="s">
        <v>171</v>
      </c>
      <c r="G136" s="233"/>
      <c r="H136" s="237">
        <v>56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166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157</v>
      </c>
    </row>
    <row r="137" s="2" customFormat="1" ht="24.15" customHeight="1">
      <c r="A137" s="38"/>
      <c r="B137" s="39"/>
      <c r="C137" s="219" t="s">
        <v>172</v>
      </c>
      <c r="D137" s="219" t="s">
        <v>159</v>
      </c>
      <c r="E137" s="220" t="s">
        <v>173</v>
      </c>
      <c r="F137" s="221" t="s">
        <v>174</v>
      </c>
      <c r="G137" s="222" t="s">
        <v>162</v>
      </c>
      <c r="H137" s="223">
        <v>42</v>
      </c>
      <c r="I137" s="224"/>
      <c r="J137" s="225">
        <f>ROUND(I137*H137,2)</f>
        <v>0</v>
      </c>
      <c r="K137" s="221" t="s">
        <v>163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0.26000000000000001</v>
      </c>
      <c r="T137" s="229">
        <f>S137*H137</f>
        <v>10.92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164</v>
      </c>
      <c r="AT137" s="230" t="s">
        <v>159</v>
      </c>
      <c r="AU137" s="230" t="s">
        <v>86</v>
      </c>
      <c r="AY137" s="17" t="s">
        <v>157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164</v>
      </c>
      <c r="BM137" s="230" t="s">
        <v>175</v>
      </c>
    </row>
    <row r="138" s="13" customFormat="1">
      <c r="A138" s="13"/>
      <c r="B138" s="232"/>
      <c r="C138" s="233"/>
      <c r="D138" s="234" t="s">
        <v>166</v>
      </c>
      <c r="E138" s="235" t="s">
        <v>1</v>
      </c>
      <c r="F138" s="236" t="s">
        <v>176</v>
      </c>
      <c r="G138" s="233"/>
      <c r="H138" s="237">
        <v>42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157</v>
      </c>
    </row>
    <row r="139" s="2" customFormat="1" ht="24.15" customHeight="1">
      <c r="A139" s="38"/>
      <c r="B139" s="39"/>
      <c r="C139" s="219" t="s">
        <v>164</v>
      </c>
      <c r="D139" s="219" t="s">
        <v>159</v>
      </c>
      <c r="E139" s="220" t="s">
        <v>177</v>
      </c>
      <c r="F139" s="221" t="s">
        <v>178</v>
      </c>
      <c r="G139" s="222" t="s">
        <v>162</v>
      </c>
      <c r="H139" s="223">
        <v>98</v>
      </c>
      <c r="I139" s="224"/>
      <c r="J139" s="225">
        <f>ROUND(I139*H139,2)</f>
        <v>0</v>
      </c>
      <c r="K139" s="221" t="s">
        <v>163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0.29999999999999999</v>
      </c>
      <c r="T139" s="229">
        <f>S139*H139</f>
        <v>29.399999999999999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164</v>
      </c>
      <c r="AT139" s="230" t="s">
        <v>159</v>
      </c>
      <c r="AU139" s="230" t="s">
        <v>86</v>
      </c>
      <c r="AY139" s="17" t="s">
        <v>157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164</v>
      </c>
      <c r="BM139" s="230" t="s">
        <v>179</v>
      </c>
    </row>
    <row r="140" s="2" customFormat="1" ht="24.15" customHeight="1">
      <c r="A140" s="38"/>
      <c r="B140" s="39"/>
      <c r="C140" s="219" t="s">
        <v>180</v>
      </c>
      <c r="D140" s="219" t="s">
        <v>159</v>
      </c>
      <c r="E140" s="220" t="s">
        <v>181</v>
      </c>
      <c r="F140" s="221" t="s">
        <v>182</v>
      </c>
      <c r="G140" s="222" t="s">
        <v>162</v>
      </c>
      <c r="H140" s="223">
        <v>815</v>
      </c>
      <c r="I140" s="224"/>
      <c r="J140" s="225">
        <f>ROUND(I140*H140,2)</f>
        <v>0</v>
      </c>
      <c r="K140" s="221" t="s">
        <v>163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0.44</v>
      </c>
      <c r="T140" s="229">
        <f>S140*H140</f>
        <v>358.60000000000002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164</v>
      </c>
      <c r="AT140" s="230" t="s">
        <v>159</v>
      </c>
      <c r="AU140" s="230" t="s">
        <v>86</v>
      </c>
      <c r="AY140" s="17" t="s">
        <v>157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164</v>
      </c>
      <c r="BM140" s="230" t="s">
        <v>183</v>
      </c>
    </row>
    <row r="141" s="2" customFormat="1" ht="24.15" customHeight="1">
      <c r="A141" s="38"/>
      <c r="B141" s="39"/>
      <c r="C141" s="219" t="s">
        <v>184</v>
      </c>
      <c r="D141" s="219" t="s">
        <v>159</v>
      </c>
      <c r="E141" s="220" t="s">
        <v>185</v>
      </c>
      <c r="F141" s="221" t="s">
        <v>186</v>
      </c>
      <c r="G141" s="222" t="s">
        <v>162</v>
      </c>
      <c r="H141" s="223">
        <v>815</v>
      </c>
      <c r="I141" s="224"/>
      <c r="J141" s="225">
        <f>ROUND(I141*H141,2)</f>
        <v>0</v>
      </c>
      <c r="K141" s="221" t="s">
        <v>163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0.316</v>
      </c>
      <c r="T141" s="229">
        <f>S141*H141</f>
        <v>257.54000000000002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164</v>
      </c>
      <c r="AT141" s="230" t="s">
        <v>159</v>
      </c>
      <c r="AU141" s="230" t="s">
        <v>86</v>
      </c>
      <c r="AY141" s="17" t="s">
        <v>157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164</v>
      </c>
      <c r="BM141" s="230" t="s">
        <v>187</v>
      </c>
    </row>
    <row r="142" s="13" customFormat="1">
      <c r="A142" s="13"/>
      <c r="B142" s="232"/>
      <c r="C142" s="233"/>
      <c r="D142" s="234" t="s">
        <v>166</v>
      </c>
      <c r="E142" s="235" t="s">
        <v>1</v>
      </c>
      <c r="F142" s="236" t="s">
        <v>188</v>
      </c>
      <c r="G142" s="233"/>
      <c r="H142" s="237">
        <v>815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166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157</v>
      </c>
    </row>
    <row r="143" s="2" customFormat="1" ht="24.15" customHeight="1">
      <c r="A143" s="38"/>
      <c r="B143" s="39"/>
      <c r="C143" s="219" t="s">
        <v>189</v>
      </c>
      <c r="D143" s="219" t="s">
        <v>159</v>
      </c>
      <c r="E143" s="220" t="s">
        <v>190</v>
      </c>
      <c r="F143" s="221" t="s">
        <v>191</v>
      </c>
      <c r="G143" s="222" t="s">
        <v>162</v>
      </c>
      <c r="H143" s="223">
        <v>10</v>
      </c>
      <c r="I143" s="224"/>
      <c r="J143" s="225">
        <f>ROUND(I143*H143,2)</f>
        <v>0</v>
      </c>
      <c r="K143" s="221" t="s">
        <v>163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8.0000000000000007E-05</v>
      </c>
      <c r="R143" s="228">
        <f>Q143*H143</f>
        <v>0.00080000000000000004</v>
      </c>
      <c r="S143" s="228">
        <v>0.23000000000000001</v>
      </c>
      <c r="T143" s="229">
        <f>S143*H143</f>
        <v>2.3000000000000003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164</v>
      </c>
      <c r="AT143" s="230" t="s">
        <v>159</v>
      </c>
      <c r="AU143" s="230" t="s">
        <v>86</v>
      </c>
      <c r="AY143" s="17" t="s">
        <v>157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164</v>
      </c>
      <c r="BM143" s="230" t="s">
        <v>192</v>
      </c>
    </row>
    <row r="144" s="2" customFormat="1" ht="16.5" customHeight="1">
      <c r="A144" s="38"/>
      <c r="B144" s="39"/>
      <c r="C144" s="219" t="s">
        <v>96</v>
      </c>
      <c r="D144" s="219" t="s">
        <v>159</v>
      </c>
      <c r="E144" s="220" t="s">
        <v>193</v>
      </c>
      <c r="F144" s="221" t="s">
        <v>194</v>
      </c>
      <c r="G144" s="222" t="s">
        <v>195</v>
      </c>
      <c r="H144" s="223">
        <v>600</v>
      </c>
      <c r="I144" s="224"/>
      <c r="J144" s="225">
        <f>ROUND(I144*H144,2)</f>
        <v>0</v>
      </c>
      <c r="K144" s="221" t="s">
        <v>163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0.20499999999999999</v>
      </c>
      <c r="T144" s="229">
        <f>S144*H144</f>
        <v>122.99999999999999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164</v>
      </c>
      <c r="AT144" s="230" t="s">
        <v>159</v>
      </c>
      <c r="AU144" s="230" t="s">
        <v>86</v>
      </c>
      <c r="AY144" s="17" t="s">
        <v>157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164</v>
      </c>
      <c r="BM144" s="230" t="s">
        <v>196</v>
      </c>
    </row>
    <row r="145" s="2" customFormat="1" ht="24.15" customHeight="1">
      <c r="A145" s="38"/>
      <c r="B145" s="39"/>
      <c r="C145" s="219" t="s">
        <v>197</v>
      </c>
      <c r="D145" s="219" t="s">
        <v>159</v>
      </c>
      <c r="E145" s="220" t="s">
        <v>198</v>
      </c>
      <c r="F145" s="221" t="s">
        <v>199</v>
      </c>
      <c r="G145" s="222" t="s">
        <v>162</v>
      </c>
      <c r="H145" s="223">
        <v>815</v>
      </c>
      <c r="I145" s="224"/>
      <c r="J145" s="225">
        <f>ROUND(I145*H145,2)</f>
        <v>0</v>
      </c>
      <c r="K145" s="221" t="s">
        <v>163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164</v>
      </c>
      <c r="AT145" s="230" t="s">
        <v>159</v>
      </c>
      <c r="AU145" s="230" t="s">
        <v>86</v>
      </c>
      <c r="AY145" s="17" t="s">
        <v>157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164</v>
      </c>
      <c r="BM145" s="230" t="s">
        <v>200</v>
      </c>
    </row>
    <row r="146" s="13" customFormat="1">
      <c r="A146" s="13"/>
      <c r="B146" s="232"/>
      <c r="C146" s="233"/>
      <c r="D146" s="234" t="s">
        <v>166</v>
      </c>
      <c r="E146" s="235" t="s">
        <v>1</v>
      </c>
      <c r="F146" s="236" t="s">
        <v>201</v>
      </c>
      <c r="G146" s="233"/>
      <c r="H146" s="237">
        <v>813.33299999999997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166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157</v>
      </c>
    </row>
    <row r="147" s="13" customFormat="1">
      <c r="A147" s="13"/>
      <c r="B147" s="232"/>
      <c r="C147" s="233"/>
      <c r="D147" s="234" t="s">
        <v>166</v>
      </c>
      <c r="E147" s="235" t="s">
        <v>102</v>
      </c>
      <c r="F147" s="236" t="s">
        <v>103</v>
      </c>
      <c r="G147" s="233"/>
      <c r="H147" s="237">
        <v>815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166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157</v>
      </c>
    </row>
    <row r="148" s="2" customFormat="1" ht="37.8" customHeight="1">
      <c r="A148" s="38"/>
      <c r="B148" s="39"/>
      <c r="C148" s="219" t="s">
        <v>202</v>
      </c>
      <c r="D148" s="219" t="s">
        <v>159</v>
      </c>
      <c r="E148" s="220" t="s">
        <v>203</v>
      </c>
      <c r="F148" s="221" t="s">
        <v>204</v>
      </c>
      <c r="G148" s="222" t="s">
        <v>205</v>
      </c>
      <c r="H148" s="223">
        <v>470</v>
      </c>
      <c r="I148" s="224"/>
      <c r="J148" s="225">
        <f>ROUND(I148*H148,2)</f>
        <v>0</v>
      </c>
      <c r="K148" s="221" t="s">
        <v>163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164</v>
      </c>
      <c r="AT148" s="230" t="s">
        <v>159</v>
      </c>
      <c r="AU148" s="230" t="s">
        <v>86</v>
      </c>
      <c r="AY148" s="17" t="s">
        <v>157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164</v>
      </c>
      <c r="BM148" s="230" t="s">
        <v>206</v>
      </c>
    </row>
    <row r="149" s="14" customFormat="1">
      <c r="A149" s="14"/>
      <c r="B149" s="244"/>
      <c r="C149" s="245"/>
      <c r="D149" s="234" t="s">
        <v>166</v>
      </c>
      <c r="E149" s="246" t="s">
        <v>1</v>
      </c>
      <c r="F149" s="247" t="s">
        <v>207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166</v>
      </c>
      <c r="AU149" s="253" t="s">
        <v>86</v>
      </c>
      <c r="AV149" s="14" t="s">
        <v>84</v>
      </c>
      <c r="AW149" s="14" t="s">
        <v>32</v>
      </c>
      <c r="AX149" s="14" t="s">
        <v>76</v>
      </c>
      <c r="AY149" s="253" t="s">
        <v>157</v>
      </c>
    </row>
    <row r="150" s="13" customFormat="1">
      <c r="A150" s="13"/>
      <c r="B150" s="232"/>
      <c r="C150" s="233"/>
      <c r="D150" s="234" t="s">
        <v>166</v>
      </c>
      <c r="E150" s="235" t="s">
        <v>93</v>
      </c>
      <c r="F150" s="236" t="s">
        <v>208</v>
      </c>
      <c r="G150" s="233"/>
      <c r="H150" s="237">
        <v>470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166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157</v>
      </c>
    </row>
    <row r="151" s="2" customFormat="1" ht="24.15" customHeight="1">
      <c r="A151" s="38"/>
      <c r="B151" s="39"/>
      <c r="C151" s="219" t="s">
        <v>209</v>
      </c>
      <c r="D151" s="219" t="s">
        <v>159</v>
      </c>
      <c r="E151" s="220" t="s">
        <v>210</v>
      </c>
      <c r="F151" s="221" t="s">
        <v>211</v>
      </c>
      <c r="G151" s="222" t="s">
        <v>162</v>
      </c>
      <c r="H151" s="223">
        <v>4</v>
      </c>
      <c r="I151" s="224"/>
      <c r="J151" s="225">
        <f>ROUND(I151*H151,2)</f>
        <v>0</v>
      </c>
      <c r="K151" s="221" t="s">
        <v>163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164</v>
      </c>
      <c r="AT151" s="230" t="s">
        <v>159</v>
      </c>
      <c r="AU151" s="230" t="s">
        <v>86</v>
      </c>
      <c r="AY151" s="17" t="s">
        <v>157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164</v>
      </c>
      <c r="BM151" s="230" t="s">
        <v>212</v>
      </c>
    </row>
    <row r="152" s="2" customFormat="1" ht="24.15" customHeight="1">
      <c r="A152" s="38"/>
      <c r="B152" s="39"/>
      <c r="C152" s="219" t="s">
        <v>8</v>
      </c>
      <c r="D152" s="219" t="s">
        <v>159</v>
      </c>
      <c r="E152" s="220" t="s">
        <v>213</v>
      </c>
      <c r="F152" s="221" t="s">
        <v>214</v>
      </c>
      <c r="G152" s="222" t="s">
        <v>205</v>
      </c>
      <c r="H152" s="223">
        <v>8</v>
      </c>
      <c r="I152" s="224"/>
      <c r="J152" s="225">
        <f>ROUND(I152*H152,2)</f>
        <v>0</v>
      </c>
      <c r="K152" s="221" t="s">
        <v>163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164</v>
      </c>
      <c r="AT152" s="230" t="s">
        <v>159</v>
      </c>
      <c r="AU152" s="230" t="s">
        <v>86</v>
      </c>
      <c r="AY152" s="17" t="s">
        <v>157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164</v>
      </c>
      <c r="BM152" s="230" t="s">
        <v>215</v>
      </c>
    </row>
    <row r="153" s="14" customFormat="1">
      <c r="A153" s="14"/>
      <c r="B153" s="244"/>
      <c r="C153" s="245"/>
      <c r="D153" s="234" t="s">
        <v>166</v>
      </c>
      <c r="E153" s="246" t="s">
        <v>1</v>
      </c>
      <c r="F153" s="247" t="s">
        <v>216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166</v>
      </c>
      <c r="AU153" s="253" t="s">
        <v>86</v>
      </c>
      <c r="AV153" s="14" t="s">
        <v>84</v>
      </c>
      <c r="AW153" s="14" t="s">
        <v>32</v>
      </c>
      <c r="AX153" s="14" t="s">
        <v>76</v>
      </c>
      <c r="AY153" s="253" t="s">
        <v>157</v>
      </c>
    </row>
    <row r="154" s="13" customFormat="1">
      <c r="A154" s="13"/>
      <c r="B154" s="232"/>
      <c r="C154" s="233"/>
      <c r="D154" s="234" t="s">
        <v>166</v>
      </c>
      <c r="E154" s="235" t="s">
        <v>95</v>
      </c>
      <c r="F154" s="236" t="s">
        <v>217</v>
      </c>
      <c r="G154" s="233"/>
      <c r="H154" s="237">
        <v>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166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157</v>
      </c>
    </row>
    <row r="155" s="2" customFormat="1" ht="24.15" customHeight="1">
      <c r="A155" s="38"/>
      <c r="B155" s="39"/>
      <c r="C155" s="219" t="s">
        <v>218</v>
      </c>
      <c r="D155" s="219" t="s">
        <v>159</v>
      </c>
      <c r="E155" s="220" t="s">
        <v>219</v>
      </c>
      <c r="F155" s="221" t="s">
        <v>220</v>
      </c>
      <c r="G155" s="222" t="s">
        <v>205</v>
      </c>
      <c r="H155" s="223">
        <v>21.998999999999999</v>
      </c>
      <c r="I155" s="224"/>
      <c r="J155" s="225">
        <f>ROUND(I155*H155,2)</f>
        <v>0</v>
      </c>
      <c r="K155" s="221" t="s">
        <v>163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164</v>
      </c>
      <c r="AT155" s="230" t="s">
        <v>159</v>
      </c>
      <c r="AU155" s="230" t="s">
        <v>86</v>
      </c>
      <c r="AY155" s="17" t="s">
        <v>157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164</v>
      </c>
      <c r="BM155" s="230" t="s">
        <v>221</v>
      </c>
    </row>
    <row r="156" s="14" customFormat="1">
      <c r="A156" s="14"/>
      <c r="B156" s="244"/>
      <c r="C156" s="245"/>
      <c r="D156" s="234" t="s">
        <v>166</v>
      </c>
      <c r="E156" s="246" t="s">
        <v>1</v>
      </c>
      <c r="F156" s="247" t="s">
        <v>222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166</v>
      </c>
      <c r="AU156" s="253" t="s">
        <v>86</v>
      </c>
      <c r="AV156" s="14" t="s">
        <v>84</v>
      </c>
      <c r="AW156" s="14" t="s">
        <v>32</v>
      </c>
      <c r="AX156" s="14" t="s">
        <v>76</v>
      </c>
      <c r="AY156" s="253" t="s">
        <v>157</v>
      </c>
    </row>
    <row r="157" s="13" customFormat="1">
      <c r="A157" s="13"/>
      <c r="B157" s="232"/>
      <c r="C157" s="233"/>
      <c r="D157" s="234" t="s">
        <v>166</v>
      </c>
      <c r="E157" s="235" t="s">
        <v>1</v>
      </c>
      <c r="F157" s="236" t="s">
        <v>223</v>
      </c>
      <c r="G157" s="233"/>
      <c r="H157" s="237">
        <v>5.2800000000000002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166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157</v>
      </c>
    </row>
    <row r="158" s="13" customFormat="1">
      <c r="A158" s="13"/>
      <c r="B158" s="232"/>
      <c r="C158" s="233"/>
      <c r="D158" s="234" t="s">
        <v>166</v>
      </c>
      <c r="E158" s="235" t="s">
        <v>1</v>
      </c>
      <c r="F158" s="236" t="s">
        <v>224</v>
      </c>
      <c r="G158" s="233"/>
      <c r="H158" s="237">
        <v>9.9000000000000004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166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157</v>
      </c>
    </row>
    <row r="159" s="13" customFormat="1">
      <c r="A159" s="13"/>
      <c r="B159" s="232"/>
      <c r="C159" s="233"/>
      <c r="D159" s="234" t="s">
        <v>166</v>
      </c>
      <c r="E159" s="235" t="s">
        <v>1</v>
      </c>
      <c r="F159" s="236" t="s">
        <v>225</v>
      </c>
      <c r="G159" s="233"/>
      <c r="H159" s="237">
        <v>1.139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157</v>
      </c>
    </row>
    <row r="160" s="13" customFormat="1">
      <c r="A160" s="13"/>
      <c r="B160" s="232"/>
      <c r="C160" s="233"/>
      <c r="D160" s="234" t="s">
        <v>166</v>
      </c>
      <c r="E160" s="235" t="s">
        <v>1</v>
      </c>
      <c r="F160" s="236" t="s">
        <v>226</v>
      </c>
      <c r="G160" s="233"/>
      <c r="H160" s="237">
        <v>2.3999999999999999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166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157</v>
      </c>
    </row>
    <row r="161" s="13" customFormat="1">
      <c r="A161" s="13"/>
      <c r="B161" s="232"/>
      <c r="C161" s="233"/>
      <c r="D161" s="234" t="s">
        <v>166</v>
      </c>
      <c r="E161" s="235" t="s">
        <v>1</v>
      </c>
      <c r="F161" s="236" t="s">
        <v>227</v>
      </c>
      <c r="G161" s="233"/>
      <c r="H161" s="237">
        <v>2.8799999999999999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166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157</v>
      </c>
    </row>
    <row r="162" s="13" customFormat="1">
      <c r="A162" s="13"/>
      <c r="B162" s="232"/>
      <c r="C162" s="233"/>
      <c r="D162" s="234" t="s">
        <v>166</v>
      </c>
      <c r="E162" s="235" t="s">
        <v>1</v>
      </c>
      <c r="F162" s="236" t="s">
        <v>228</v>
      </c>
      <c r="G162" s="233"/>
      <c r="H162" s="237">
        <v>0.40000000000000002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166</v>
      </c>
      <c r="AU162" s="243" t="s">
        <v>86</v>
      </c>
      <c r="AV162" s="13" t="s">
        <v>86</v>
      </c>
      <c r="AW162" s="13" t="s">
        <v>32</v>
      </c>
      <c r="AX162" s="13" t="s">
        <v>76</v>
      </c>
      <c r="AY162" s="243" t="s">
        <v>157</v>
      </c>
    </row>
    <row r="163" s="15" customFormat="1">
      <c r="A163" s="15"/>
      <c r="B163" s="254"/>
      <c r="C163" s="255"/>
      <c r="D163" s="234" t="s">
        <v>166</v>
      </c>
      <c r="E163" s="256" t="s">
        <v>47</v>
      </c>
      <c r="F163" s="257" t="s">
        <v>229</v>
      </c>
      <c r="G163" s="255"/>
      <c r="H163" s="258">
        <v>21.998999999999999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166</v>
      </c>
      <c r="AU163" s="264" t="s">
        <v>86</v>
      </c>
      <c r="AV163" s="15" t="s">
        <v>164</v>
      </c>
      <c r="AW163" s="15" t="s">
        <v>32</v>
      </c>
      <c r="AX163" s="15" t="s">
        <v>84</v>
      </c>
      <c r="AY163" s="264" t="s">
        <v>157</v>
      </c>
    </row>
    <row r="164" s="2" customFormat="1" ht="33" customHeight="1">
      <c r="A164" s="38"/>
      <c r="B164" s="39"/>
      <c r="C164" s="219" t="s">
        <v>230</v>
      </c>
      <c r="D164" s="219" t="s">
        <v>159</v>
      </c>
      <c r="E164" s="220" t="s">
        <v>231</v>
      </c>
      <c r="F164" s="221" t="s">
        <v>232</v>
      </c>
      <c r="G164" s="222" t="s">
        <v>205</v>
      </c>
      <c r="H164" s="223">
        <v>12.960000000000001</v>
      </c>
      <c r="I164" s="224"/>
      <c r="J164" s="225">
        <f>ROUND(I164*H164,2)</f>
        <v>0</v>
      </c>
      <c r="K164" s="221" t="s">
        <v>163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164</v>
      </c>
      <c r="AT164" s="230" t="s">
        <v>159</v>
      </c>
      <c r="AU164" s="230" t="s">
        <v>86</v>
      </c>
      <c r="AY164" s="17" t="s">
        <v>157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164</v>
      </c>
      <c r="BM164" s="230" t="s">
        <v>233</v>
      </c>
    </row>
    <row r="165" s="14" customFormat="1">
      <c r="A165" s="14"/>
      <c r="B165" s="244"/>
      <c r="C165" s="245"/>
      <c r="D165" s="234" t="s">
        <v>166</v>
      </c>
      <c r="E165" s="246" t="s">
        <v>1</v>
      </c>
      <c r="F165" s="247" t="s">
        <v>234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166</v>
      </c>
      <c r="AU165" s="253" t="s">
        <v>86</v>
      </c>
      <c r="AV165" s="14" t="s">
        <v>84</v>
      </c>
      <c r="AW165" s="14" t="s">
        <v>32</v>
      </c>
      <c r="AX165" s="14" t="s">
        <v>76</v>
      </c>
      <c r="AY165" s="253" t="s">
        <v>157</v>
      </c>
    </row>
    <row r="166" s="13" customFormat="1">
      <c r="A166" s="13"/>
      <c r="B166" s="232"/>
      <c r="C166" s="233"/>
      <c r="D166" s="234" t="s">
        <v>166</v>
      </c>
      <c r="E166" s="235" t="s">
        <v>112</v>
      </c>
      <c r="F166" s="236" t="s">
        <v>235</v>
      </c>
      <c r="G166" s="233"/>
      <c r="H166" s="237">
        <v>12.960000000000001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166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157</v>
      </c>
    </row>
    <row r="167" s="2" customFormat="1" ht="33" customHeight="1">
      <c r="A167" s="38"/>
      <c r="B167" s="39"/>
      <c r="C167" s="219" t="s">
        <v>236</v>
      </c>
      <c r="D167" s="219" t="s">
        <v>159</v>
      </c>
      <c r="E167" s="220" t="s">
        <v>237</v>
      </c>
      <c r="F167" s="221" t="s">
        <v>238</v>
      </c>
      <c r="G167" s="222" t="s">
        <v>205</v>
      </c>
      <c r="H167" s="223">
        <v>5.7599999999999998</v>
      </c>
      <c r="I167" s="224"/>
      <c r="J167" s="225">
        <f>ROUND(I167*H167,2)</f>
        <v>0</v>
      </c>
      <c r="K167" s="221" t="s">
        <v>163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164</v>
      </c>
      <c r="AT167" s="230" t="s">
        <v>159</v>
      </c>
      <c r="AU167" s="230" t="s">
        <v>86</v>
      </c>
      <c r="AY167" s="17" t="s">
        <v>157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164</v>
      </c>
      <c r="BM167" s="230" t="s">
        <v>239</v>
      </c>
    </row>
    <row r="168" s="14" customFormat="1">
      <c r="A168" s="14"/>
      <c r="B168" s="244"/>
      <c r="C168" s="245"/>
      <c r="D168" s="234" t="s">
        <v>166</v>
      </c>
      <c r="E168" s="246" t="s">
        <v>1</v>
      </c>
      <c r="F168" s="247" t="s">
        <v>240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166</v>
      </c>
      <c r="AU168" s="253" t="s">
        <v>86</v>
      </c>
      <c r="AV168" s="14" t="s">
        <v>84</v>
      </c>
      <c r="AW168" s="14" t="s">
        <v>32</v>
      </c>
      <c r="AX168" s="14" t="s">
        <v>76</v>
      </c>
      <c r="AY168" s="253" t="s">
        <v>157</v>
      </c>
    </row>
    <row r="169" s="13" customFormat="1">
      <c r="A169" s="13"/>
      <c r="B169" s="232"/>
      <c r="C169" s="233"/>
      <c r="D169" s="234" t="s">
        <v>166</v>
      </c>
      <c r="E169" s="235" t="s">
        <v>114</v>
      </c>
      <c r="F169" s="236" t="s">
        <v>241</v>
      </c>
      <c r="G169" s="233"/>
      <c r="H169" s="237">
        <v>5.7599999999999998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166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157</v>
      </c>
    </row>
    <row r="170" s="2" customFormat="1" ht="21.75" customHeight="1">
      <c r="A170" s="38"/>
      <c r="B170" s="39"/>
      <c r="C170" s="219" t="s">
        <v>242</v>
      </c>
      <c r="D170" s="219" t="s">
        <v>159</v>
      </c>
      <c r="E170" s="220" t="s">
        <v>243</v>
      </c>
      <c r="F170" s="221" t="s">
        <v>244</v>
      </c>
      <c r="G170" s="222" t="s">
        <v>162</v>
      </c>
      <c r="H170" s="223">
        <v>43.200000000000003</v>
      </c>
      <c r="I170" s="224"/>
      <c r="J170" s="225">
        <f>ROUND(I170*H170,2)</f>
        <v>0</v>
      </c>
      <c r="K170" s="221" t="s">
        <v>163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0.00084000000000000003</v>
      </c>
      <c r="R170" s="228">
        <f>Q170*H170</f>
        <v>0.036288000000000001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164</v>
      </c>
      <c r="AT170" s="230" t="s">
        <v>159</v>
      </c>
      <c r="AU170" s="230" t="s">
        <v>86</v>
      </c>
      <c r="AY170" s="17" t="s">
        <v>157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164</v>
      </c>
      <c r="BM170" s="230" t="s">
        <v>245</v>
      </c>
    </row>
    <row r="171" s="13" customFormat="1">
      <c r="A171" s="13"/>
      <c r="B171" s="232"/>
      <c r="C171" s="233"/>
      <c r="D171" s="234" t="s">
        <v>166</v>
      </c>
      <c r="E171" s="235" t="s">
        <v>1</v>
      </c>
      <c r="F171" s="236" t="s">
        <v>246</v>
      </c>
      <c r="G171" s="233"/>
      <c r="H171" s="237">
        <v>43.200000000000003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157</v>
      </c>
    </row>
    <row r="172" s="2" customFormat="1" ht="24.15" customHeight="1">
      <c r="A172" s="38"/>
      <c r="B172" s="39"/>
      <c r="C172" s="219" t="s">
        <v>247</v>
      </c>
      <c r="D172" s="219" t="s">
        <v>159</v>
      </c>
      <c r="E172" s="220" t="s">
        <v>248</v>
      </c>
      <c r="F172" s="221" t="s">
        <v>249</v>
      </c>
      <c r="G172" s="222" t="s">
        <v>162</v>
      </c>
      <c r="H172" s="223">
        <v>43.200000000000003</v>
      </c>
      <c r="I172" s="224"/>
      <c r="J172" s="225">
        <f>ROUND(I172*H172,2)</f>
        <v>0</v>
      </c>
      <c r="K172" s="221" t="s">
        <v>163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164</v>
      </c>
      <c r="AT172" s="230" t="s">
        <v>159</v>
      </c>
      <c r="AU172" s="230" t="s">
        <v>86</v>
      </c>
      <c r="AY172" s="17" t="s">
        <v>157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164</v>
      </c>
      <c r="BM172" s="230" t="s">
        <v>250</v>
      </c>
    </row>
    <row r="173" s="2" customFormat="1" ht="21.75" customHeight="1">
      <c r="A173" s="38"/>
      <c r="B173" s="39"/>
      <c r="C173" s="219" t="s">
        <v>251</v>
      </c>
      <c r="D173" s="219" t="s">
        <v>159</v>
      </c>
      <c r="E173" s="220" t="s">
        <v>252</v>
      </c>
      <c r="F173" s="221" t="s">
        <v>253</v>
      </c>
      <c r="G173" s="222" t="s">
        <v>162</v>
      </c>
      <c r="H173" s="223">
        <v>19.199999999999999</v>
      </c>
      <c r="I173" s="224"/>
      <c r="J173" s="225">
        <f>ROUND(I173*H173,2)</f>
        <v>0</v>
      </c>
      <c r="K173" s="221" t="s">
        <v>163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0.00069999999999999999</v>
      </c>
      <c r="R173" s="228">
        <f>Q173*H173</f>
        <v>0.013439999999999999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164</v>
      </c>
      <c r="AT173" s="230" t="s">
        <v>159</v>
      </c>
      <c r="AU173" s="230" t="s">
        <v>86</v>
      </c>
      <c r="AY173" s="17" t="s">
        <v>157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164</v>
      </c>
      <c r="BM173" s="230" t="s">
        <v>254</v>
      </c>
    </row>
    <row r="174" s="14" customFormat="1">
      <c r="A174" s="14"/>
      <c r="B174" s="244"/>
      <c r="C174" s="245"/>
      <c r="D174" s="234" t="s">
        <v>166</v>
      </c>
      <c r="E174" s="246" t="s">
        <v>1</v>
      </c>
      <c r="F174" s="247" t="s">
        <v>240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166</v>
      </c>
      <c r="AU174" s="253" t="s">
        <v>86</v>
      </c>
      <c r="AV174" s="14" t="s">
        <v>84</v>
      </c>
      <c r="AW174" s="14" t="s">
        <v>32</v>
      </c>
      <c r="AX174" s="14" t="s">
        <v>76</v>
      </c>
      <c r="AY174" s="253" t="s">
        <v>157</v>
      </c>
    </row>
    <row r="175" s="13" customFormat="1">
      <c r="A175" s="13"/>
      <c r="B175" s="232"/>
      <c r="C175" s="233"/>
      <c r="D175" s="234" t="s">
        <v>166</v>
      </c>
      <c r="E175" s="235" t="s">
        <v>1</v>
      </c>
      <c r="F175" s="236" t="s">
        <v>255</v>
      </c>
      <c r="G175" s="233"/>
      <c r="H175" s="237">
        <v>19.199999999999999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166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157</v>
      </c>
    </row>
    <row r="176" s="2" customFormat="1" ht="16.5" customHeight="1">
      <c r="A176" s="38"/>
      <c r="B176" s="39"/>
      <c r="C176" s="219" t="s">
        <v>256</v>
      </c>
      <c r="D176" s="219" t="s">
        <v>159</v>
      </c>
      <c r="E176" s="220" t="s">
        <v>257</v>
      </c>
      <c r="F176" s="221" t="s">
        <v>258</v>
      </c>
      <c r="G176" s="222" t="s">
        <v>162</v>
      </c>
      <c r="H176" s="223">
        <v>19.199999999999999</v>
      </c>
      <c r="I176" s="224"/>
      <c r="J176" s="225">
        <f>ROUND(I176*H176,2)</f>
        <v>0</v>
      </c>
      <c r="K176" s="221" t="s">
        <v>163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164</v>
      </c>
      <c r="AT176" s="230" t="s">
        <v>159</v>
      </c>
      <c r="AU176" s="230" t="s">
        <v>86</v>
      </c>
      <c r="AY176" s="17" t="s">
        <v>157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164</v>
      </c>
      <c r="BM176" s="230" t="s">
        <v>259</v>
      </c>
    </row>
    <row r="177" s="2" customFormat="1" ht="37.8" customHeight="1">
      <c r="A177" s="38"/>
      <c r="B177" s="39"/>
      <c r="C177" s="219" t="s">
        <v>260</v>
      </c>
      <c r="D177" s="219" t="s">
        <v>159</v>
      </c>
      <c r="E177" s="220" t="s">
        <v>261</v>
      </c>
      <c r="F177" s="221" t="s">
        <v>262</v>
      </c>
      <c r="G177" s="222" t="s">
        <v>205</v>
      </c>
      <c r="H177" s="223">
        <v>228</v>
      </c>
      <c r="I177" s="224"/>
      <c r="J177" s="225">
        <f>ROUND(I177*H177,2)</f>
        <v>0</v>
      </c>
      <c r="K177" s="221" t="s">
        <v>163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164</v>
      </c>
      <c r="AT177" s="230" t="s">
        <v>159</v>
      </c>
      <c r="AU177" s="230" t="s">
        <v>86</v>
      </c>
      <c r="AY177" s="17" t="s">
        <v>157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164</v>
      </c>
      <c r="BM177" s="230" t="s">
        <v>263</v>
      </c>
    </row>
    <row r="178" s="13" customFormat="1">
      <c r="A178" s="13"/>
      <c r="B178" s="232"/>
      <c r="C178" s="233"/>
      <c r="D178" s="234" t="s">
        <v>166</v>
      </c>
      <c r="E178" s="235" t="s">
        <v>1</v>
      </c>
      <c r="F178" s="236" t="s">
        <v>264</v>
      </c>
      <c r="G178" s="233"/>
      <c r="H178" s="237">
        <v>114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166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157</v>
      </c>
    </row>
    <row r="179" s="13" customFormat="1">
      <c r="A179" s="13"/>
      <c r="B179" s="232"/>
      <c r="C179" s="233"/>
      <c r="D179" s="234" t="s">
        <v>166</v>
      </c>
      <c r="E179" s="235" t="s">
        <v>1</v>
      </c>
      <c r="F179" s="236" t="s">
        <v>265</v>
      </c>
      <c r="G179" s="233"/>
      <c r="H179" s="237">
        <v>114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166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157</v>
      </c>
    </row>
    <row r="180" s="15" customFormat="1">
      <c r="A180" s="15"/>
      <c r="B180" s="254"/>
      <c r="C180" s="255"/>
      <c r="D180" s="234" t="s">
        <v>166</v>
      </c>
      <c r="E180" s="256" t="s">
        <v>1</v>
      </c>
      <c r="F180" s="257" t="s">
        <v>229</v>
      </c>
      <c r="G180" s="255"/>
      <c r="H180" s="258">
        <v>228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166</v>
      </c>
      <c r="AU180" s="264" t="s">
        <v>86</v>
      </c>
      <c r="AV180" s="15" t="s">
        <v>164</v>
      </c>
      <c r="AW180" s="15" t="s">
        <v>32</v>
      </c>
      <c r="AX180" s="15" t="s">
        <v>84</v>
      </c>
      <c r="AY180" s="264" t="s">
        <v>157</v>
      </c>
    </row>
    <row r="181" s="2" customFormat="1" ht="37.8" customHeight="1">
      <c r="A181" s="38"/>
      <c r="B181" s="39"/>
      <c r="C181" s="219" t="s">
        <v>7</v>
      </c>
      <c r="D181" s="219" t="s">
        <v>159</v>
      </c>
      <c r="E181" s="220" t="s">
        <v>266</v>
      </c>
      <c r="F181" s="221" t="s">
        <v>267</v>
      </c>
      <c r="G181" s="222" t="s">
        <v>205</v>
      </c>
      <c r="H181" s="223">
        <v>488.71899999999999</v>
      </c>
      <c r="I181" s="224"/>
      <c r="J181" s="225">
        <f>ROUND(I181*H181,2)</f>
        <v>0</v>
      </c>
      <c r="K181" s="221" t="s">
        <v>163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164</v>
      </c>
      <c r="AT181" s="230" t="s">
        <v>159</v>
      </c>
      <c r="AU181" s="230" t="s">
        <v>86</v>
      </c>
      <c r="AY181" s="17" t="s">
        <v>157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164</v>
      </c>
      <c r="BM181" s="230" t="s">
        <v>268</v>
      </c>
    </row>
    <row r="182" s="14" customFormat="1">
      <c r="A182" s="14"/>
      <c r="B182" s="244"/>
      <c r="C182" s="245"/>
      <c r="D182" s="234" t="s">
        <v>166</v>
      </c>
      <c r="E182" s="246" t="s">
        <v>1</v>
      </c>
      <c r="F182" s="247" t="s">
        <v>269</v>
      </c>
      <c r="G182" s="245"/>
      <c r="H182" s="246" t="s">
        <v>1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166</v>
      </c>
      <c r="AU182" s="253" t="s">
        <v>86</v>
      </c>
      <c r="AV182" s="14" t="s">
        <v>84</v>
      </c>
      <c r="AW182" s="14" t="s">
        <v>32</v>
      </c>
      <c r="AX182" s="14" t="s">
        <v>76</v>
      </c>
      <c r="AY182" s="253" t="s">
        <v>157</v>
      </c>
    </row>
    <row r="183" s="13" customFormat="1">
      <c r="A183" s="13"/>
      <c r="B183" s="232"/>
      <c r="C183" s="233"/>
      <c r="D183" s="234" t="s">
        <v>166</v>
      </c>
      <c r="E183" s="235" t="s">
        <v>1</v>
      </c>
      <c r="F183" s="236" t="s">
        <v>270</v>
      </c>
      <c r="G183" s="233"/>
      <c r="H183" s="237">
        <v>448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166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157</v>
      </c>
    </row>
    <row r="184" s="13" customFormat="1">
      <c r="A184" s="13"/>
      <c r="B184" s="232"/>
      <c r="C184" s="233"/>
      <c r="D184" s="234" t="s">
        <v>166</v>
      </c>
      <c r="E184" s="235" t="s">
        <v>1</v>
      </c>
      <c r="F184" s="236" t="s">
        <v>271</v>
      </c>
      <c r="G184" s="233"/>
      <c r="H184" s="237">
        <v>40.719000000000001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166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157</v>
      </c>
    </row>
    <row r="185" s="15" customFormat="1">
      <c r="A185" s="15"/>
      <c r="B185" s="254"/>
      <c r="C185" s="255"/>
      <c r="D185" s="234" t="s">
        <v>166</v>
      </c>
      <c r="E185" s="256" t="s">
        <v>100</v>
      </c>
      <c r="F185" s="257" t="s">
        <v>229</v>
      </c>
      <c r="G185" s="255"/>
      <c r="H185" s="258">
        <v>488.71899999999999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166</v>
      </c>
      <c r="AU185" s="264" t="s">
        <v>86</v>
      </c>
      <c r="AV185" s="15" t="s">
        <v>164</v>
      </c>
      <c r="AW185" s="15" t="s">
        <v>32</v>
      </c>
      <c r="AX185" s="15" t="s">
        <v>84</v>
      </c>
      <c r="AY185" s="264" t="s">
        <v>157</v>
      </c>
    </row>
    <row r="186" s="2" customFormat="1" ht="37.8" customHeight="1">
      <c r="A186" s="38"/>
      <c r="B186" s="39"/>
      <c r="C186" s="219" t="s">
        <v>272</v>
      </c>
      <c r="D186" s="219" t="s">
        <v>159</v>
      </c>
      <c r="E186" s="220" t="s">
        <v>266</v>
      </c>
      <c r="F186" s="221" t="s">
        <v>267</v>
      </c>
      <c r="G186" s="222" t="s">
        <v>205</v>
      </c>
      <c r="H186" s="223">
        <v>38.25</v>
      </c>
      <c r="I186" s="224"/>
      <c r="J186" s="225">
        <f>ROUND(I186*H186,2)</f>
        <v>0</v>
      </c>
      <c r="K186" s="221" t="s">
        <v>163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164</v>
      </c>
      <c r="AT186" s="230" t="s">
        <v>159</v>
      </c>
      <c r="AU186" s="230" t="s">
        <v>86</v>
      </c>
      <c r="AY186" s="17" t="s">
        <v>157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164</v>
      </c>
      <c r="BM186" s="230" t="s">
        <v>273</v>
      </c>
    </row>
    <row r="187" s="14" customFormat="1">
      <c r="A187" s="14"/>
      <c r="B187" s="244"/>
      <c r="C187" s="245"/>
      <c r="D187" s="234" t="s">
        <v>166</v>
      </c>
      <c r="E187" s="246" t="s">
        <v>1</v>
      </c>
      <c r="F187" s="247" t="s">
        <v>274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166</v>
      </c>
      <c r="AU187" s="253" t="s">
        <v>86</v>
      </c>
      <c r="AV187" s="14" t="s">
        <v>84</v>
      </c>
      <c r="AW187" s="14" t="s">
        <v>32</v>
      </c>
      <c r="AX187" s="14" t="s">
        <v>76</v>
      </c>
      <c r="AY187" s="253" t="s">
        <v>157</v>
      </c>
    </row>
    <row r="188" s="13" customFormat="1">
      <c r="A188" s="13"/>
      <c r="B188" s="232"/>
      <c r="C188" s="233"/>
      <c r="D188" s="234" t="s">
        <v>166</v>
      </c>
      <c r="E188" s="235" t="s">
        <v>1</v>
      </c>
      <c r="F188" s="236" t="s">
        <v>275</v>
      </c>
      <c r="G188" s="233"/>
      <c r="H188" s="237">
        <v>38.25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166</v>
      </c>
      <c r="AU188" s="243" t="s">
        <v>86</v>
      </c>
      <c r="AV188" s="13" t="s">
        <v>86</v>
      </c>
      <c r="AW188" s="13" t="s">
        <v>32</v>
      </c>
      <c r="AX188" s="13" t="s">
        <v>84</v>
      </c>
      <c r="AY188" s="243" t="s">
        <v>157</v>
      </c>
    </row>
    <row r="189" s="2" customFormat="1" ht="37.8" customHeight="1">
      <c r="A189" s="38"/>
      <c r="B189" s="39"/>
      <c r="C189" s="219" t="s">
        <v>276</v>
      </c>
      <c r="D189" s="219" t="s">
        <v>159</v>
      </c>
      <c r="E189" s="220" t="s">
        <v>277</v>
      </c>
      <c r="F189" s="221" t="s">
        <v>278</v>
      </c>
      <c r="G189" s="222" t="s">
        <v>205</v>
      </c>
      <c r="H189" s="223">
        <v>2443.5949999999998</v>
      </c>
      <c r="I189" s="224"/>
      <c r="J189" s="225">
        <f>ROUND(I189*H189,2)</f>
        <v>0</v>
      </c>
      <c r="K189" s="221" t="s">
        <v>163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164</v>
      </c>
      <c r="AT189" s="230" t="s">
        <v>159</v>
      </c>
      <c r="AU189" s="230" t="s">
        <v>86</v>
      </c>
      <c r="AY189" s="17" t="s">
        <v>157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164</v>
      </c>
      <c r="BM189" s="230" t="s">
        <v>279</v>
      </c>
    </row>
    <row r="190" s="13" customFormat="1">
      <c r="A190" s="13"/>
      <c r="B190" s="232"/>
      <c r="C190" s="233"/>
      <c r="D190" s="234" t="s">
        <v>166</v>
      </c>
      <c r="E190" s="235" t="s">
        <v>1</v>
      </c>
      <c r="F190" s="236" t="s">
        <v>280</v>
      </c>
      <c r="G190" s="233"/>
      <c r="H190" s="237">
        <v>2443.5949999999998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166</v>
      </c>
      <c r="AU190" s="243" t="s">
        <v>86</v>
      </c>
      <c r="AV190" s="13" t="s">
        <v>86</v>
      </c>
      <c r="AW190" s="13" t="s">
        <v>32</v>
      </c>
      <c r="AX190" s="13" t="s">
        <v>84</v>
      </c>
      <c r="AY190" s="243" t="s">
        <v>157</v>
      </c>
    </row>
    <row r="191" s="2" customFormat="1" ht="37.8" customHeight="1">
      <c r="A191" s="38"/>
      <c r="B191" s="39"/>
      <c r="C191" s="219" t="s">
        <v>281</v>
      </c>
      <c r="D191" s="219" t="s">
        <v>159</v>
      </c>
      <c r="E191" s="220" t="s">
        <v>277</v>
      </c>
      <c r="F191" s="221" t="s">
        <v>278</v>
      </c>
      <c r="G191" s="222" t="s">
        <v>205</v>
      </c>
      <c r="H191" s="223">
        <v>190</v>
      </c>
      <c r="I191" s="224"/>
      <c r="J191" s="225">
        <f>ROUND(I191*H191,2)</f>
        <v>0</v>
      </c>
      <c r="K191" s="221" t="s">
        <v>163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164</v>
      </c>
      <c r="AT191" s="230" t="s">
        <v>159</v>
      </c>
      <c r="AU191" s="230" t="s">
        <v>86</v>
      </c>
      <c r="AY191" s="17" t="s">
        <v>157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164</v>
      </c>
      <c r="BM191" s="230" t="s">
        <v>282</v>
      </c>
    </row>
    <row r="192" s="13" customFormat="1">
      <c r="A192" s="13"/>
      <c r="B192" s="232"/>
      <c r="C192" s="233"/>
      <c r="D192" s="234" t="s">
        <v>166</v>
      </c>
      <c r="E192" s="235" t="s">
        <v>1</v>
      </c>
      <c r="F192" s="236" t="s">
        <v>283</v>
      </c>
      <c r="G192" s="233"/>
      <c r="H192" s="237">
        <v>190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166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157</v>
      </c>
    </row>
    <row r="193" s="2" customFormat="1" ht="24.15" customHeight="1">
      <c r="A193" s="38"/>
      <c r="B193" s="39"/>
      <c r="C193" s="219" t="s">
        <v>284</v>
      </c>
      <c r="D193" s="219" t="s">
        <v>159</v>
      </c>
      <c r="E193" s="220" t="s">
        <v>285</v>
      </c>
      <c r="F193" s="221" t="s">
        <v>286</v>
      </c>
      <c r="G193" s="222" t="s">
        <v>205</v>
      </c>
      <c r="H193" s="223">
        <v>114</v>
      </c>
      <c r="I193" s="224"/>
      <c r="J193" s="225">
        <f>ROUND(I193*H193,2)</f>
        <v>0</v>
      </c>
      <c r="K193" s="221" t="s">
        <v>163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164</v>
      </c>
      <c r="AT193" s="230" t="s">
        <v>159</v>
      </c>
      <c r="AU193" s="230" t="s">
        <v>86</v>
      </c>
      <c r="AY193" s="17" t="s">
        <v>157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164</v>
      </c>
      <c r="BM193" s="230" t="s">
        <v>287</v>
      </c>
    </row>
    <row r="194" s="14" customFormat="1">
      <c r="A194" s="14"/>
      <c r="B194" s="244"/>
      <c r="C194" s="245"/>
      <c r="D194" s="234" t="s">
        <v>166</v>
      </c>
      <c r="E194" s="246" t="s">
        <v>1</v>
      </c>
      <c r="F194" s="247" t="s">
        <v>288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166</v>
      </c>
      <c r="AU194" s="253" t="s">
        <v>86</v>
      </c>
      <c r="AV194" s="14" t="s">
        <v>84</v>
      </c>
      <c r="AW194" s="14" t="s">
        <v>32</v>
      </c>
      <c r="AX194" s="14" t="s">
        <v>76</v>
      </c>
      <c r="AY194" s="253" t="s">
        <v>157</v>
      </c>
    </row>
    <row r="195" s="13" customFormat="1">
      <c r="A195" s="13"/>
      <c r="B195" s="232"/>
      <c r="C195" s="233"/>
      <c r="D195" s="234" t="s">
        <v>166</v>
      </c>
      <c r="E195" s="235" t="s">
        <v>1</v>
      </c>
      <c r="F195" s="236" t="s">
        <v>289</v>
      </c>
      <c r="G195" s="233"/>
      <c r="H195" s="237">
        <v>84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166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157</v>
      </c>
    </row>
    <row r="196" s="13" customFormat="1">
      <c r="A196" s="13"/>
      <c r="B196" s="232"/>
      <c r="C196" s="233"/>
      <c r="D196" s="234" t="s">
        <v>166</v>
      </c>
      <c r="E196" s="235" t="s">
        <v>1</v>
      </c>
      <c r="F196" s="236" t="s">
        <v>290</v>
      </c>
      <c r="G196" s="233"/>
      <c r="H196" s="237">
        <v>30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166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157</v>
      </c>
    </row>
    <row r="197" s="15" customFormat="1">
      <c r="A197" s="15"/>
      <c r="B197" s="254"/>
      <c r="C197" s="255"/>
      <c r="D197" s="234" t="s">
        <v>166</v>
      </c>
      <c r="E197" s="256" t="s">
        <v>1</v>
      </c>
      <c r="F197" s="257" t="s">
        <v>229</v>
      </c>
      <c r="G197" s="255"/>
      <c r="H197" s="258">
        <v>114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166</v>
      </c>
      <c r="AU197" s="264" t="s">
        <v>86</v>
      </c>
      <c r="AV197" s="15" t="s">
        <v>164</v>
      </c>
      <c r="AW197" s="15" t="s">
        <v>32</v>
      </c>
      <c r="AX197" s="15" t="s">
        <v>84</v>
      </c>
      <c r="AY197" s="264" t="s">
        <v>157</v>
      </c>
    </row>
    <row r="198" s="2" customFormat="1" ht="24.15" customHeight="1">
      <c r="A198" s="38"/>
      <c r="B198" s="39"/>
      <c r="C198" s="219" t="s">
        <v>291</v>
      </c>
      <c r="D198" s="219" t="s">
        <v>159</v>
      </c>
      <c r="E198" s="220" t="s">
        <v>292</v>
      </c>
      <c r="F198" s="221" t="s">
        <v>293</v>
      </c>
      <c r="G198" s="222" t="s">
        <v>205</v>
      </c>
      <c r="H198" s="223">
        <v>30</v>
      </c>
      <c r="I198" s="224"/>
      <c r="J198" s="225">
        <f>ROUND(I198*H198,2)</f>
        <v>0</v>
      </c>
      <c r="K198" s="221" t="s">
        <v>163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164</v>
      </c>
      <c r="AT198" s="230" t="s">
        <v>159</v>
      </c>
      <c r="AU198" s="230" t="s">
        <v>86</v>
      </c>
      <c r="AY198" s="17" t="s">
        <v>157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164</v>
      </c>
      <c r="BM198" s="230" t="s">
        <v>294</v>
      </c>
    </row>
    <row r="199" s="13" customFormat="1">
      <c r="A199" s="13"/>
      <c r="B199" s="232"/>
      <c r="C199" s="233"/>
      <c r="D199" s="234" t="s">
        <v>166</v>
      </c>
      <c r="E199" s="235" t="s">
        <v>98</v>
      </c>
      <c r="F199" s="236" t="s">
        <v>99</v>
      </c>
      <c r="G199" s="233"/>
      <c r="H199" s="237">
        <v>30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166</v>
      </c>
      <c r="AU199" s="243" t="s">
        <v>86</v>
      </c>
      <c r="AV199" s="13" t="s">
        <v>86</v>
      </c>
      <c r="AW199" s="13" t="s">
        <v>32</v>
      </c>
      <c r="AX199" s="13" t="s">
        <v>84</v>
      </c>
      <c r="AY199" s="243" t="s">
        <v>157</v>
      </c>
    </row>
    <row r="200" s="2" customFormat="1" ht="16.5" customHeight="1">
      <c r="A200" s="38"/>
      <c r="B200" s="39"/>
      <c r="C200" s="219" t="s">
        <v>295</v>
      </c>
      <c r="D200" s="219" t="s">
        <v>159</v>
      </c>
      <c r="E200" s="220" t="s">
        <v>296</v>
      </c>
      <c r="F200" s="221" t="s">
        <v>297</v>
      </c>
      <c r="G200" s="222" t="s">
        <v>205</v>
      </c>
      <c r="H200" s="223">
        <v>488.71899999999999</v>
      </c>
      <c r="I200" s="224"/>
      <c r="J200" s="225">
        <f>ROUND(I200*H200,2)</f>
        <v>0</v>
      </c>
      <c r="K200" s="221" t="s">
        <v>163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164</v>
      </c>
      <c r="AT200" s="230" t="s">
        <v>159</v>
      </c>
      <c r="AU200" s="230" t="s">
        <v>86</v>
      </c>
      <c r="AY200" s="17" t="s">
        <v>157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164</v>
      </c>
      <c r="BM200" s="230" t="s">
        <v>298</v>
      </c>
    </row>
    <row r="201" s="13" customFormat="1">
      <c r="A201" s="13"/>
      <c r="B201" s="232"/>
      <c r="C201" s="233"/>
      <c r="D201" s="234" t="s">
        <v>166</v>
      </c>
      <c r="E201" s="235" t="s">
        <v>1</v>
      </c>
      <c r="F201" s="236" t="s">
        <v>100</v>
      </c>
      <c r="G201" s="233"/>
      <c r="H201" s="237">
        <v>488.71899999999999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166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157</v>
      </c>
    </row>
    <row r="202" s="2" customFormat="1" ht="33" customHeight="1">
      <c r="A202" s="38"/>
      <c r="B202" s="39"/>
      <c r="C202" s="219" t="s">
        <v>299</v>
      </c>
      <c r="D202" s="219" t="s">
        <v>159</v>
      </c>
      <c r="E202" s="220" t="s">
        <v>300</v>
      </c>
      <c r="F202" s="221" t="s">
        <v>301</v>
      </c>
      <c r="G202" s="222" t="s">
        <v>302</v>
      </c>
      <c r="H202" s="223">
        <v>816.16099999999994</v>
      </c>
      <c r="I202" s="224"/>
      <c r="J202" s="225">
        <f>ROUND(I202*H202,2)</f>
        <v>0</v>
      </c>
      <c r="K202" s="221" t="s">
        <v>163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164</v>
      </c>
      <c r="AT202" s="230" t="s">
        <v>159</v>
      </c>
      <c r="AU202" s="230" t="s">
        <v>86</v>
      </c>
      <c r="AY202" s="17" t="s">
        <v>157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164</v>
      </c>
      <c r="BM202" s="230" t="s">
        <v>303</v>
      </c>
    </row>
    <row r="203" s="13" customFormat="1">
      <c r="A203" s="13"/>
      <c r="B203" s="232"/>
      <c r="C203" s="233"/>
      <c r="D203" s="234" t="s">
        <v>166</v>
      </c>
      <c r="E203" s="235" t="s">
        <v>1</v>
      </c>
      <c r="F203" s="236" t="s">
        <v>304</v>
      </c>
      <c r="G203" s="233"/>
      <c r="H203" s="237">
        <v>816.16099999999994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166</v>
      </c>
      <c r="AU203" s="243" t="s">
        <v>86</v>
      </c>
      <c r="AV203" s="13" t="s">
        <v>86</v>
      </c>
      <c r="AW203" s="13" t="s">
        <v>32</v>
      </c>
      <c r="AX203" s="13" t="s">
        <v>84</v>
      </c>
      <c r="AY203" s="243" t="s">
        <v>157</v>
      </c>
    </row>
    <row r="204" s="2" customFormat="1" ht="24.15" customHeight="1">
      <c r="A204" s="38"/>
      <c r="B204" s="39"/>
      <c r="C204" s="219" t="s">
        <v>305</v>
      </c>
      <c r="D204" s="219" t="s">
        <v>159</v>
      </c>
      <c r="E204" s="220" t="s">
        <v>306</v>
      </c>
      <c r="F204" s="221" t="s">
        <v>307</v>
      </c>
      <c r="G204" s="222" t="s">
        <v>205</v>
      </c>
      <c r="H204" s="223">
        <v>20.02</v>
      </c>
      <c r="I204" s="224"/>
      <c r="J204" s="225">
        <f>ROUND(I204*H204,2)</f>
        <v>0</v>
      </c>
      <c r="K204" s="221" t="s">
        <v>163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164</v>
      </c>
      <c r="AT204" s="230" t="s">
        <v>159</v>
      </c>
      <c r="AU204" s="230" t="s">
        <v>86</v>
      </c>
      <c r="AY204" s="17" t="s">
        <v>157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164</v>
      </c>
      <c r="BM204" s="230" t="s">
        <v>308</v>
      </c>
    </row>
    <row r="205" s="13" customFormat="1">
      <c r="A205" s="13"/>
      <c r="B205" s="232"/>
      <c r="C205" s="233"/>
      <c r="D205" s="234" t="s">
        <v>166</v>
      </c>
      <c r="E205" s="235" t="s">
        <v>1</v>
      </c>
      <c r="F205" s="236" t="s">
        <v>309</v>
      </c>
      <c r="G205" s="233"/>
      <c r="H205" s="237">
        <v>26.719999999999999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166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157</v>
      </c>
    </row>
    <row r="206" s="13" customFormat="1">
      <c r="A206" s="13"/>
      <c r="B206" s="232"/>
      <c r="C206" s="233"/>
      <c r="D206" s="234" t="s">
        <v>166</v>
      </c>
      <c r="E206" s="235" t="s">
        <v>1</v>
      </c>
      <c r="F206" s="236" t="s">
        <v>310</v>
      </c>
      <c r="G206" s="233"/>
      <c r="H206" s="237">
        <v>-3.96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166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157</v>
      </c>
    </row>
    <row r="207" s="13" customFormat="1">
      <c r="A207" s="13"/>
      <c r="B207" s="232"/>
      <c r="C207" s="233"/>
      <c r="D207" s="234" t="s">
        <v>166</v>
      </c>
      <c r="E207" s="235" t="s">
        <v>1</v>
      </c>
      <c r="F207" s="236" t="s">
        <v>311</v>
      </c>
      <c r="G207" s="233"/>
      <c r="H207" s="237">
        <v>-0.90000000000000002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166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157</v>
      </c>
    </row>
    <row r="208" s="13" customFormat="1">
      <c r="A208" s="13"/>
      <c r="B208" s="232"/>
      <c r="C208" s="233"/>
      <c r="D208" s="234" t="s">
        <v>166</v>
      </c>
      <c r="E208" s="235" t="s">
        <v>1</v>
      </c>
      <c r="F208" s="236" t="s">
        <v>312</v>
      </c>
      <c r="G208" s="233"/>
      <c r="H208" s="237">
        <v>-1.5389999999999999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166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157</v>
      </c>
    </row>
    <row r="209" s="13" customFormat="1">
      <c r="A209" s="13"/>
      <c r="B209" s="232"/>
      <c r="C209" s="233"/>
      <c r="D209" s="234" t="s">
        <v>166</v>
      </c>
      <c r="E209" s="235" t="s">
        <v>1</v>
      </c>
      <c r="F209" s="236" t="s">
        <v>313</v>
      </c>
      <c r="G209" s="233"/>
      <c r="H209" s="237">
        <v>-0.30099999999999999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166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157</v>
      </c>
    </row>
    <row r="210" s="15" customFormat="1">
      <c r="A210" s="15"/>
      <c r="B210" s="254"/>
      <c r="C210" s="255"/>
      <c r="D210" s="234" t="s">
        <v>166</v>
      </c>
      <c r="E210" s="256" t="s">
        <v>121</v>
      </c>
      <c r="F210" s="257" t="s">
        <v>229</v>
      </c>
      <c r="G210" s="255"/>
      <c r="H210" s="258">
        <v>20.02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166</v>
      </c>
      <c r="AU210" s="264" t="s">
        <v>86</v>
      </c>
      <c r="AV210" s="15" t="s">
        <v>164</v>
      </c>
      <c r="AW210" s="15" t="s">
        <v>32</v>
      </c>
      <c r="AX210" s="15" t="s">
        <v>84</v>
      </c>
      <c r="AY210" s="264" t="s">
        <v>157</v>
      </c>
    </row>
    <row r="211" s="2" customFormat="1" ht="16.5" customHeight="1">
      <c r="A211" s="38"/>
      <c r="B211" s="39"/>
      <c r="C211" s="265" t="s">
        <v>99</v>
      </c>
      <c r="D211" s="265" t="s">
        <v>314</v>
      </c>
      <c r="E211" s="266" t="s">
        <v>315</v>
      </c>
      <c r="F211" s="267" t="s">
        <v>316</v>
      </c>
      <c r="G211" s="268" t="s">
        <v>302</v>
      </c>
      <c r="H211" s="269">
        <v>40.039999999999999</v>
      </c>
      <c r="I211" s="270"/>
      <c r="J211" s="271">
        <f>ROUND(I211*H211,2)</f>
        <v>0</v>
      </c>
      <c r="K211" s="267" t="s">
        <v>163</v>
      </c>
      <c r="L211" s="272"/>
      <c r="M211" s="273" t="s">
        <v>1</v>
      </c>
      <c r="N211" s="274" t="s">
        <v>41</v>
      </c>
      <c r="O211" s="91"/>
      <c r="P211" s="228">
        <f>O211*H211</f>
        <v>0</v>
      </c>
      <c r="Q211" s="228">
        <v>1</v>
      </c>
      <c r="R211" s="228">
        <f>Q211*H211</f>
        <v>40.039999999999999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96</v>
      </c>
      <c r="AT211" s="230" t="s">
        <v>314</v>
      </c>
      <c r="AU211" s="230" t="s">
        <v>86</v>
      </c>
      <c r="AY211" s="17" t="s">
        <v>157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164</v>
      </c>
      <c r="BM211" s="230" t="s">
        <v>317</v>
      </c>
    </row>
    <row r="212" s="2" customFormat="1" ht="24.15" customHeight="1">
      <c r="A212" s="38"/>
      <c r="B212" s="39"/>
      <c r="C212" s="219" t="s">
        <v>318</v>
      </c>
      <c r="D212" s="219" t="s">
        <v>159</v>
      </c>
      <c r="E212" s="220" t="s">
        <v>319</v>
      </c>
      <c r="F212" s="221" t="s">
        <v>320</v>
      </c>
      <c r="G212" s="222" t="s">
        <v>162</v>
      </c>
      <c r="H212" s="223">
        <v>4</v>
      </c>
      <c r="I212" s="224"/>
      <c r="J212" s="225">
        <f>ROUND(I212*H212,2)</f>
        <v>0</v>
      </c>
      <c r="K212" s="221" t="s">
        <v>163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164</v>
      </c>
      <c r="AT212" s="230" t="s">
        <v>159</v>
      </c>
      <c r="AU212" s="230" t="s">
        <v>86</v>
      </c>
      <c r="AY212" s="17" t="s">
        <v>157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164</v>
      </c>
      <c r="BM212" s="230" t="s">
        <v>321</v>
      </c>
    </row>
    <row r="213" s="2" customFormat="1" ht="16.5" customHeight="1">
      <c r="A213" s="38"/>
      <c r="B213" s="39"/>
      <c r="C213" s="265" t="s">
        <v>322</v>
      </c>
      <c r="D213" s="265" t="s">
        <v>314</v>
      </c>
      <c r="E213" s="266" t="s">
        <v>323</v>
      </c>
      <c r="F213" s="267" t="s">
        <v>324</v>
      </c>
      <c r="G213" s="268" t="s">
        <v>302</v>
      </c>
      <c r="H213" s="269">
        <v>0.92000000000000004</v>
      </c>
      <c r="I213" s="270"/>
      <c r="J213" s="271">
        <f>ROUND(I213*H213,2)</f>
        <v>0</v>
      </c>
      <c r="K213" s="267" t="s">
        <v>163</v>
      </c>
      <c r="L213" s="272"/>
      <c r="M213" s="273" t="s">
        <v>1</v>
      </c>
      <c r="N213" s="274" t="s">
        <v>41</v>
      </c>
      <c r="O213" s="91"/>
      <c r="P213" s="228">
        <f>O213*H213</f>
        <v>0</v>
      </c>
      <c r="Q213" s="228">
        <v>1</v>
      </c>
      <c r="R213" s="228">
        <f>Q213*H213</f>
        <v>0.92000000000000004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96</v>
      </c>
      <c r="AT213" s="230" t="s">
        <v>314</v>
      </c>
      <c r="AU213" s="230" t="s">
        <v>86</v>
      </c>
      <c r="AY213" s="17" t="s">
        <v>157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164</v>
      </c>
      <c r="BM213" s="230" t="s">
        <v>325</v>
      </c>
    </row>
    <row r="214" s="13" customFormat="1">
      <c r="A214" s="13"/>
      <c r="B214" s="232"/>
      <c r="C214" s="233"/>
      <c r="D214" s="234" t="s">
        <v>166</v>
      </c>
      <c r="E214" s="233"/>
      <c r="F214" s="236" t="s">
        <v>326</v>
      </c>
      <c r="G214" s="233"/>
      <c r="H214" s="237">
        <v>0.92000000000000004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166</v>
      </c>
      <c r="AU214" s="243" t="s">
        <v>86</v>
      </c>
      <c r="AV214" s="13" t="s">
        <v>86</v>
      </c>
      <c r="AW214" s="13" t="s">
        <v>4</v>
      </c>
      <c r="AX214" s="13" t="s">
        <v>84</v>
      </c>
      <c r="AY214" s="243" t="s">
        <v>157</v>
      </c>
    </row>
    <row r="215" s="2" customFormat="1" ht="24.15" customHeight="1">
      <c r="A215" s="38"/>
      <c r="B215" s="39"/>
      <c r="C215" s="219" t="s">
        <v>327</v>
      </c>
      <c r="D215" s="219" t="s">
        <v>159</v>
      </c>
      <c r="E215" s="220" t="s">
        <v>328</v>
      </c>
      <c r="F215" s="221" t="s">
        <v>329</v>
      </c>
      <c r="G215" s="222" t="s">
        <v>205</v>
      </c>
      <c r="H215" s="223">
        <v>3.2400000000000002</v>
      </c>
      <c r="I215" s="224"/>
      <c r="J215" s="225">
        <f>ROUND(I215*H215,2)</f>
        <v>0</v>
      </c>
      <c r="K215" s="221" t="s">
        <v>163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164</v>
      </c>
      <c r="AT215" s="230" t="s">
        <v>159</v>
      </c>
      <c r="AU215" s="230" t="s">
        <v>86</v>
      </c>
      <c r="AY215" s="17" t="s">
        <v>157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164</v>
      </c>
      <c r="BM215" s="230" t="s">
        <v>330</v>
      </c>
    </row>
    <row r="216" s="14" customFormat="1">
      <c r="A216" s="14"/>
      <c r="B216" s="244"/>
      <c r="C216" s="245"/>
      <c r="D216" s="234" t="s">
        <v>166</v>
      </c>
      <c r="E216" s="246" t="s">
        <v>1</v>
      </c>
      <c r="F216" s="247" t="s">
        <v>331</v>
      </c>
      <c r="G216" s="245"/>
      <c r="H216" s="246" t="s">
        <v>1</v>
      </c>
      <c r="I216" s="248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166</v>
      </c>
      <c r="AU216" s="253" t="s">
        <v>86</v>
      </c>
      <c r="AV216" s="14" t="s">
        <v>84</v>
      </c>
      <c r="AW216" s="14" t="s">
        <v>32</v>
      </c>
      <c r="AX216" s="14" t="s">
        <v>76</v>
      </c>
      <c r="AY216" s="253" t="s">
        <v>157</v>
      </c>
    </row>
    <row r="217" s="13" customFormat="1">
      <c r="A217" s="13"/>
      <c r="B217" s="232"/>
      <c r="C217" s="233"/>
      <c r="D217" s="234" t="s">
        <v>166</v>
      </c>
      <c r="E217" s="235" t="s">
        <v>107</v>
      </c>
      <c r="F217" s="236" t="s">
        <v>332</v>
      </c>
      <c r="G217" s="233"/>
      <c r="H217" s="237">
        <v>3.2400000000000002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166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157</v>
      </c>
    </row>
    <row r="218" s="2" customFormat="1" ht="16.5" customHeight="1">
      <c r="A218" s="38"/>
      <c r="B218" s="39"/>
      <c r="C218" s="265" t="s">
        <v>333</v>
      </c>
      <c r="D218" s="265" t="s">
        <v>314</v>
      </c>
      <c r="E218" s="266" t="s">
        <v>334</v>
      </c>
      <c r="F218" s="267" t="s">
        <v>335</v>
      </c>
      <c r="G218" s="268" t="s">
        <v>302</v>
      </c>
      <c r="H218" s="269">
        <v>6.4800000000000004</v>
      </c>
      <c r="I218" s="270"/>
      <c r="J218" s="271">
        <f>ROUND(I218*H218,2)</f>
        <v>0</v>
      </c>
      <c r="K218" s="267" t="s">
        <v>163</v>
      </c>
      <c r="L218" s="272"/>
      <c r="M218" s="273" t="s">
        <v>1</v>
      </c>
      <c r="N218" s="274" t="s">
        <v>41</v>
      </c>
      <c r="O218" s="91"/>
      <c r="P218" s="228">
        <f>O218*H218</f>
        <v>0</v>
      </c>
      <c r="Q218" s="228">
        <v>1</v>
      </c>
      <c r="R218" s="228">
        <f>Q218*H218</f>
        <v>6.4800000000000004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96</v>
      </c>
      <c r="AT218" s="230" t="s">
        <v>314</v>
      </c>
      <c r="AU218" s="230" t="s">
        <v>86</v>
      </c>
      <c r="AY218" s="17" t="s">
        <v>157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164</v>
      </c>
      <c r="BM218" s="230" t="s">
        <v>336</v>
      </c>
    </row>
    <row r="219" s="13" customFormat="1">
      <c r="A219" s="13"/>
      <c r="B219" s="232"/>
      <c r="C219" s="233"/>
      <c r="D219" s="234" t="s">
        <v>166</v>
      </c>
      <c r="E219" s="233"/>
      <c r="F219" s="236" t="s">
        <v>337</v>
      </c>
      <c r="G219" s="233"/>
      <c r="H219" s="237">
        <v>6.4800000000000004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166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157</v>
      </c>
    </row>
    <row r="220" s="2" customFormat="1" ht="24.15" customHeight="1">
      <c r="A220" s="38"/>
      <c r="B220" s="39"/>
      <c r="C220" s="219" t="s">
        <v>338</v>
      </c>
      <c r="D220" s="219" t="s">
        <v>159</v>
      </c>
      <c r="E220" s="220" t="s">
        <v>339</v>
      </c>
      <c r="F220" s="221" t="s">
        <v>340</v>
      </c>
      <c r="G220" s="222" t="s">
        <v>162</v>
      </c>
      <c r="H220" s="223">
        <v>560</v>
      </c>
      <c r="I220" s="224"/>
      <c r="J220" s="225">
        <f>ROUND(I220*H220,2)</f>
        <v>0</v>
      </c>
      <c r="K220" s="221" t="s">
        <v>163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164</v>
      </c>
      <c r="AT220" s="230" t="s">
        <v>159</v>
      </c>
      <c r="AU220" s="230" t="s">
        <v>86</v>
      </c>
      <c r="AY220" s="17" t="s">
        <v>157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164</v>
      </c>
      <c r="BM220" s="230" t="s">
        <v>341</v>
      </c>
    </row>
    <row r="221" s="2" customFormat="1" ht="16.5" customHeight="1">
      <c r="A221" s="38"/>
      <c r="B221" s="39"/>
      <c r="C221" s="265" t="s">
        <v>342</v>
      </c>
      <c r="D221" s="265" t="s">
        <v>314</v>
      </c>
      <c r="E221" s="266" t="s">
        <v>343</v>
      </c>
      <c r="F221" s="267" t="s">
        <v>344</v>
      </c>
      <c r="G221" s="268" t="s">
        <v>345</v>
      </c>
      <c r="H221" s="269">
        <v>17.052</v>
      </c>
      <c r="I221" s="270"/>
      <c r="J221" s="271">
        <f>ROUND(I221*H221,2)</f>
        <v>0</v>
      </c>
      <c r="K221" s="267" t="s">
        <v>163</v>
      </c>
      <c r="L221" s="272"/>
      <c r="M221" s="273" t="s">
        <v>1</v>
      </c>
      <c r="N221" s="274" t="s">
        <v>41</v>
      </c>
      <c r="O221" s="91"/>
      <c r="P221" s="228">
        <f>O221*H221</f>
        <v>0</v>
      </c>
      <c r="Q221" s="228">
        <v>0.001</v>
      </c>
      <c r="R221" s="228">
        <f>Q221*H221</f>
        <v>0.017052000000000001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96</v>
      </c>
      <c r="AT221" s="230" t="s">
        <v>314</v>
      </c>
      <c r="AU221" s="230" t="s">
        <v>86</v>
      </c>
      <c r="AY221" s="17" t="s">
        <v>157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164</v>
      </c>
      <c r="BM221" s="230" t="s">
        <v>346</v>
      </c>
    </row>
    <row r="222" s="13" customFormat="1">
      <c r="A222" s="13"/>
      <c r="B222" s="232"/>
      <c r="C222" s="233"/>
      <c r="D222" s="234" t="s">
        <v>166</v>
      </c>
      <c r="E222" s="235" t="s">
        <v>1</v>
      </c>
      <c r="F222" s="236" t="s">
        <v>347</v>
      </c>
      <c r="G222" s="233"/>
      <c r="H222" s="237">
        <v>17.052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166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157</v>
      </c>
    </row>
    <row r="223" s="2" customFormat="1" ht="24.15" customHeight="1">
      <c r="A223" s="38"/>
      <c r="B223" s="39"/>
      <c r="C223" s="219" t="s">
        <v>348</v>
      </c>
      <c r="D223" s="219" t="s">
        <v>159</v>
      </c>
      <c r="E223" s="220" t="s">
        <v>349</v>
      </c>
      <c r="F223" s="221" t="s">
        <v>350</v>
      </c>
      <c r="G223" s="222" t="s">
        <v>162</v>
      </c>
      <c r="H223" s="223">
        <v>1075</v>
      </c>
      <c r="I223" s="224"/>
      <c r="J223" s="225">
        <f>ROUND(I223*H223,2)</f>
        <v>0</v>
      </c>
      <c r="K223" s="221" t="s">
        <v>163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164</v>
      </c>
      <c r="AT223" s="230" t="s">
        <v>159</v>
      </c>
      <c r="AU223" s="230" t="s">
        <v>86</v>
      </c>
      <c r="AY223" s="17" t="s">
        <v>157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164</v>
      </c>
      <c r="BM223" s="230" t="s">
        <v>351</v>
      </c>
    </row>
    <row r="224" s="13" customFormat="1">
      <c r="A224" s="13"/>
      <c r="B224" s="232"/>
      <c r="C224" s="233"/>
      <c r="D224" s="234" t="s">
        <v>166</v>
      </c>
      <c r="E224" s="235" t="s">
        <v>1</v>
      </c>
      <c r="F224" s="236" t="s">
        <v>352</v>
      </c>
      <c r="G224" s="233"/>
      <c r="H224" s="237">
        <v>1075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166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157</v>
      </c>
    </row>
    <row r="225" s="2" customFormat="1" ht="24.15" customHeight="1">
      <c r="A225" s="38"/>
      <c r="B225" s="39"/>
      <c r="C225" s="219" t="s">
        <v>353</v>
      </c>
      <c r="D225" s="219" t="s">
        <v>159</v>
      </c>
      <c r="E225" s="220" t="s">
        <v>354</v>
      </c>
      <c r="F225" s="221" t="s">
        <v>355</v>
      </c>
      <c r="G225" s="222" t="s">
        <v>162</v>
      </c>
      <c r="H225" s="223">
        <v>560</v>
      </c>
      <c r="I225" s="224"/>
      <c r="J225" s="225">
        <f>ROUND(I225*H225,2)</f>
        <v>0</v>
      </c>
      <c r="K225" s="221" t="s">
        <v>163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164</v>
      </c>
      <c r="AT225" s="230" t="s">
        <v>159</v>
      </c>
      <c r="AU225" s="230" t="s">
        <v>86</v>
      </c>
      <c r="AY225" s="17" t="s">
        <v>157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164</v>
      </c>
      <c r="BM225" s="230" t="s">
        <v>356</v>
      </c>
    </row>
    <row r="226" s="13" customFormat="1">
      <c r="A226" s="13"/>
      <c r="B226" s="232"/>
      <c r="C226" s="233"/>
      <c r="D226" s="234" t="s">
        <v>166</v>
      </c>
      <c r="E226" s="235" t="s">
        <v>104</v>
      </c>
      <c r="F226" s="236" t="s">
        <v>105</v>
      </c>
      <c r="G226" s="233"/>
      <c r="H226" s="237">
        <v>560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166</v>
      </c>
      <c r="AU226" s="243" t="s">
        <v>86</v>
      </c>
      <c r="AV226" s="13" t="s">
        <v>86</v>
      </c>
      <c r="AW226" s="13" t="s">
        <v>32</v>
      </c>
      <c r="AX226" s="13" t="s">
        <v>84</v>
      </c>
      <c r="AY226" s="243" t="s">
        <v>157</v>
      </c>
    </row>
    <row r="227" s="2" customFormat="1" ht="21.75" customHeight="1">
      <c r="A227" s="38"/>
      <c r="B227" s="39"/>
      <c r="C227" s="219" t="s">
        <v>357</v>
      </c>
      <c r="D227" s="219" t="s">
        <v>159</v>
      </c>
      <c r="E227" s="220" t="s">
        <v>358</v>
      </c>
      <c r="F227" s="221" t="s">
        <v>359</v>
      </c>
      <c r="G227" s="222" t="s">
        <v>162</v>
      </c>
      <c r="H227" s="223">
        <v>560</v>
      </c>
      <c r="I227" s="224"/>
      <c r="J227" s="225">
        <f>ROUND(I227*H227,2)</f>
        <v>0</v>
      </c>
      <c r="K227" s="221" t="s">
        <v>163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164</v>
      </c>
      <c r="AT227" s="230" t="s">
        <v>159</v>
      </c>
      <c r="AU227" s="230" t="s">
        <v>86</v>
      </c>
      <c r="AY227" s="17" t="s">
        <v>157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164</v>
      </c>
      <c r="BM227" s="230" t="s">
        <v>360</v>
      </c>
    </row>
    <row r="228" s="13" customFormat="1">
      <c r="A228" s="13"/>
      <c r="B228" s="232"/>
      <c r="C228" s="233"/>
      <c r="D228" s="234" t="s">
        <v>166</v>
      </c>
      <c r="E228" s="235" t="s">
        <v>1</v>
      </c>
      <c r="F228" s="236" t="s">
        <v>104</v>
      </c>
      <c r="G228" s="233"/>
      <c r="H228" s="237">
        <v>560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166</v>
      </c>
      <c r="AU228" s="243" t="s">
        <v>86</v>
      </c>
      <c r="AV228" s="13" t="s">
        <v>86</v>
      </c>
      <c r="AW228" s="13" t="s">
        <v>32</v>
      </c>
      <c r="AX228" s="13" t="s">
        <v>84</v>
      </c>
      <c r="AY228" s="243" t="s">
        <v>157</v>
      </c>
    </row>
    <row r="229" s="2" customFormat="1" ht="16.5" customHeight="1">
      <c r="A229" s="38"/>
      <c r="B229" s="39"/>
      <c r="C229" s="219" t="s">
        <v>361</v>
      </c>
      <c r="D229" s="219" t="s">
        <v>159</v>
      </c>
      <c r="E229" s="220" t="s">
        <v>362</v>
      </c>
      <c r="F229" s="221" t="s">
        <v>363</v>
      </c>
      <c r="G229" s="222" t="s">
        <v>162</v>
      </c>
      <c r="H229" s="223">
        <v>560</v>
      </c>
      <c r="I229" s="224"/>
      <c r="J229" s="225">
        <f>ROUND(I229*H229,2)</f>
        <v>0</v>
      </c>
      <c r="K229" s="221" t="s">
        <v>163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164</v>
      </c>
      <c r="AT229" s="230" t="s">
        <v>159</v>
      </c>
      <c r="AU229" s="230" t="s">
        <v>86</v>
      </c>
      <c r="AY229" s="17" t="s">
        <v>157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164</v>
      </c>
      <c r="BM229" s="230" t="s">
        <v>364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86</v>
      </c>
      <c r="F230" s="217" t="s">
        <v>365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SUM(P231:P236)</f>
        <v>0</v>
      </c>
      <c r="Q230" s="211"/>
      <c r="R230" s="212">
        <f>SUM(R231:R236)</f>
        <v>26.385059999999999</v>
      </c>
      <c r="S230" s="211"/>
      <c r="T230" s="213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157</v>
      </c>
      <c r="BK230" s="216">
        <f>SUM(BK231:BK236)</f>
        <v>0</v>
      </c>
    </row>
    <row r="231" s="2" customFormat="1" ht="37.8" customHeight="1">
      <c r="A231" s="38"/>
      <c r="B231" s="39"/>
      <c r="C231" s="219" t="s">
        <v>366</v>
      </c>
      <c r="D231" s="219" t="s">
        <v>159</v>
      </c>
      <c r="E231" s="220" t="s">
        <v>367</v>
      </c>
      <c r="F231" s="221" t="s">
        <v>368</v>
      </c>
      <c r="G231" s="222" t="s">
        <v>195</v>
      </c>
      <c r="H231" s="223">
        <v>86</v>
      </c>
      <c r="I231" s="224"/>
      <c r="J231" s="225">
        <f>ROUND(I231*H231,2)</f>
        <v>0</v>
      </c>
      <c r="K231" s="221" t="s">
        <v>163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0.27411000000000002</v>
      </c>
      <c r="R231" s="228">
        <f>Q231*H231</f>
        <v>23.573460000000001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164</v>
      </c>
      <c r="AT231" s="230" t="s">
        <v>159</v>
      </c>
      <c r="AU231" s="230" t="s">
        <v>86</v>
      </c>
      <c r="AY231" s="17" t="s">
        <v>157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164</v>
      </c>
      <c r="BM231" s="230" t="s">
        <v>369</v>
      </c>
    </row>
    <row r="232" s="2" customFormat="1" ht="24.15" customHeight="1">
      <c r="A232" s="38"/>
      <c r="B232" s="39"/>
      <c r="C232" s="219" t="s">
        <v>370</v>
      </c>
      <c r="D232" s="219" t="s">
        <v>159</v>
      </c>
      <c r="E232" s="220" t="s">
        <v>371</v>
      </c>
      <c r="F232" s="221" t="s">
        <v>372</v>
      </c>
      <c r="G232" s="222" t="s">
        <v>205</v>
      </c>
      <c r="H232" s="223">
        <v>1.4199999999999999</v>
      </c>
      <c r="I232" s="224"/>
      <c r="J232" s="225">
        <f>ROUND(I232*H232,2)</f>
        <v>0</v>
      </c>
      <c r="K232" s="221" t="s">
        <v>163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1.98</v>
      </c>
      <c r="R232" s="228">
        <f>Q232*H232</f>
        <v>2.8115999999999999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164</v>
      </c>
      <c r="AT232" s="230" t="s">
        <v>159</v>
      </c>
      <c r="AU232" s="230" t="s">
        <v>86</v>
      </c>
      <c r="AY232" s="17" t="s">
        <v>157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164</v>
      </c>
      <c r="BM232" s="230" t="s">
        <v>373</v>
      </c>
    </row>
    <row r="233" s="14" customFormat="1">
      <c r="A233" s="14"/>
      <c r="B233" s="244"/>
      <c r="C233" s="245"/>
      <c r="D233" s="234" t="s">
        <v>166</v>
      </c>
      <c r="E233" s="246" t="s">
        <v>1</v>
      </c>
      <c r="F233" s="247" t="s">
        <v>374</v>
      </c>
      <c r="G233" s="245"/>
      <c r="H233" s="246" t="s">
        <v>1</v>
      </c>
      <c r="I233" s="248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166</v>
      </c>
      <c r="AU233" s="253" t="s">
        <v>86</v>
      </c>
      <c r="AV233" s="14" t="s">
        <v>84</v>
      </c>
      <c r="AW233" s="14" t="s">
        <v>32</v>
      </c>
      <c r="AX233" s="14" t="s">
        <v>76</v>
      </c>
      <c r="AY233" s="253" t="s">
        <v>157</v>
      </c>
    </row>
    <row r="234" s="13" customFormat="1">
      <c r="A234" s="13"/>
      <c r="B234" s="232"/>
      <c r="C234" s="233"/>
      <c r="D234" s="234" t="s">
        <v>166</v>
      </c>
      <c r="E234" s="235" t="s">
        <v>1</v>
      </c>
      <c r="F234" s="236" t="s">
        <v>375</v>
      </c>
      <c r="G234" s="233"/>
      <c r="H234" s="237">
        <v>0.69999999999999996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166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157</v>
      </c>
    </row>
    <row r="235" s="13" customFormat="1">
      <c r="A235" s="13"/>
      <c r="B235" s="232"/>
      <c r="C235" s="233"/>
      <c r="D235" s="234" t="s">
        <v>166</v>
      </c>
      <c r="E235" s="235" t="s">
        <v>1</v>
      </c>
      <c r="F235" s="236" t="s">
        <v>376</v>
      </c>
      <c r="G235" s="233"/>
      <c r="H235" s="237">
        <v>0.71999999999999997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166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157</v>
      </c>
    </row>
    <row r="236" s="15" customFormat="1">
      <c r="A236" s="15"/>
      <c r="B236" s="254"/>
      <c r="C236" s="255"/>
      <c r="D236" s="234" t="s">
        <v>166</v>
      </c>
      <c r="E236" s="256" t="s">
        <v>1</v>
      </c>
      <c r="F236" s="257" t="s">
        <v>229</v>
      </c>
      <c r="G236" s="255"/>
      <c r="H236" s="258">
        <v>1.4199999999999999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166</v>
      </c>
      <c r="AU236" s="264" t="s">
        <v>86</v>
      </c>
      <c r="AV236" s="15" t="s">
        <v>164</v>
      </c>
      <c r="AW236" s="15" t="s">
        <v>32</v>
      </c>
      <c r="AX236" s="15" t="s">
        <v>84</v>
      </c>
      <c r="AY236" s="264" t="s">
        <v>157</v>
      </c>
    </row>
    <row r="237" s="12" customFormat="1" ht="22.8" customHeight="1">
      <c r="A237" s="12"/>
      <c r="B237" s="203"/>
      <c r="C237" s="204"/>
      <c r="D237" s="205" t="s">
        <v>75</v>
      </c>
      <c r="E237" s="217" t="s">
        <v>172</v>
      </c>
      <c r="F237" s="217" t="s">
        <v>377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SUM(P238:P268)</f>
        <v>0</v>
      </c>
      <c r="Q237" s="211"/>
      <c r="R237" s="212">
        <f>SUM(R238:R268)</f>
        <v>62.962323550000001</v>
      </c>
      <c r="S237" s="211"/>
      <c r="T237" s="213">
        <f>SUM(T238:T268)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84</v>
      </c>
      <c r="AT237" s="215" t="s">
        <v>75</v>
      </c>
      <c r="AU237" s="215" t="s">
        <v>84</v>
      </c>
      <c r="AY237" s="214" t="s">
        <v>157</v>
      </c>
      <c r="BK237" s="216">
        <f>SUM(BK238:BK268)</f>
        <v>0</v>
      </c>
    </row>
    <row r="238" s="2" customFormat="1" ht="21.75" customHeight="1">
      <c r="A238" s="38"/>
      <c r="B238" s="39"/>
      <c r="C238" s="219" t="s">
        <v>378</v>
      </c>
      <c r="D238" s="219" t="s">
        <v>159</v>
      </c>
      <c r="E238" s="220" t="s">
        <v>379</v>
      </c>
      <c r="F238" s="221" t="s">
        <v>380</v>
      </c>
      <c r="G238" s="222" t="s">
        <v>195</v>
      </c>
      <c r="H238" s="223">
        <v>8</v>
      </c>
      <c r="I238" s="224"/>
      <c r="J238" s="225">
        <f>ROUND(I238*H238,2)</f>
        <v>0</v>
      </c>
      <c r="K238" s="221" t="s">
        <v>163</v>
      </c>
      <c r="L238" s="44"/>
      <c r="M238" s="226" t="s">
        <v>1</v>
      </c>
      <c r="N238" s="227" t="s">
        <v>41</v>
      </c>
      <c r="O238" s="91"/>
      <c r="P238" s="228">
        <f>O238*H238</f>
        <v>0</v>
      </c>
      <c r="Q238" s="228">
        <v>0.45773999999999998</v>
      </c>
      <c r="R238" s="228">
        <f>Q238*H238</f>
        <v>3.6619199999999998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164</v>
      </c>
      <c r="AT238" s="230" t="s">
        <v>159</v>
      </c>
      <c r="AU238" s="230" t="s">
        <v>86</v>
      </c>
      <c r="AY238" s="17" t="s">
        <v>157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164</v>
      </c>
      <c r="BM238" s="230" t="s">
        <v>381</v>
      </c>
    </row>
    <row r="239" s="2" customFormat="1" ht="21.75" customHeight="1">
      <c r="A239" s="38"/>
      <c r="B239" s="39"/>
      <c r="C239" s="219" t="s">
        <v>382</v>
      </c>
      <c r="D239" s="219" t="s">
        <v>159</v>
      </c>
      <c r="E239" s="220" t="s">
        <v>383</v>
      </c>
      <c r="F239" s="221" t="s">
        <v>384</v>
      </c>
      <c r="G239" s="222" t="s">
        <v>195</v>
      </c>
      <c r="H239" s="223">
        <v>6</v>
      </c>
      <c r="I239" s="224"/>
      <c r="J239" s="225">
        <f>ROUND(I239*H239,2)</f>
        <v>0</v>
      </c>
      <c r="K239" s="221" t="s">
        <v>1</v>
      </c>
      <c r="L239" s="44"/>
      <c r="M239" s="226" t="s">
        <v>1</v>
      </c>
      <c r="N239" s="227" t="s">
        <v>41</v>
      </c>
      <c r="O239" s="91"/>
      <c r="P239" s="228">
        <f>O239*H239</f>
        <v>0</v>
      </c>
      <c r="Q239" s="228">
        <v>0.50573999999999997</v>
      </c>
      <c r="R239" s="228">
        <f>Q239*H239</f>
        <v>3.03444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164</v>
      </c>
      <c r="AT239" s="230" t="s">
        <v>159</v>
      </c>
      <c r="AU239" s="230" t="s">
        <v>86</v>
      </c>
      <c r="AY239" s="17" t="s">
        <v>157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164</v>
      </c>
      <c r="BM239" s="230" t="s">
        <v>385</v>
      </c>
    </row>
    <row r="240" s="2" customFormat="1" ht="21.75" customHeight="1">
      <c r="A240" s="38"/>
      <c r="B240" s="39"/>
      <c r="C240" s="219" t="s">
        <v>386</v>
      </c>
      <c r="D240" s="219" t="s">
        <v>159</v>
      </c>
      <c r="E240" s="220" t="s">
        <v>387</v>
      </c>
      <c r="F240" s="221" t="s">
        <v>388</v>
      </c>
      <c r="G240" s="222" t="s">
        <v>195</v>
      </c>
      <c r="H240" s="223">
        <v>11</v>
      </c>
      <c r="I240" s="224"/>
      <c r="J240" s="225">
        <f>ROUND(I240*H240,2)</f>
        <v>0</v>
      </c>
      <c r="K240" s="221" t="s">
        <v>1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0.55374000000000001</v>
      </c>
      <c r="R240" s="228">
        <f>Q240*H240</f>
        <v>6.0911400000000002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164</v>
      </c>
      <c r="AT240" s="230" t="s">
        <v>159</v>
      </c>
      <c r="AU240" s="230" t="s">
        <v>86</v>
      </c>
      <c r="AY240" s="17" t="s">
        <v>157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164</v>
      </c>
      <c r="BM240" s="230" t="s">
        <v>389</v>
      </c>
    </row>
    <row r="241" s="2" customFormat="1" ht="24.15" customHeight="1">
      <c r="A241" s="38"/>
      <c r="B241" s="39"/>
      <c r="C241" s="219" t="s">
        <v>390</v>
      </c>
      <c r="D241" s="219" t="s">
        <v>159</v>
      </c>
      <c r="E241" s="220" t="s">
        <v>391</v>
      </c>
      <c r="F241" s="221" t="s">
        <v>392</v>
      </c>
      <c r="G241" s="222" t="s">
        <v>393</v>
      </c>
      <c r="H241" s="223">
        <v>1</v>
      </c>
      <c r="I241" s="224"/>
      <c r="J241" s="225">
        <f>ROUND(I241*H241,2)</f>
        <v>0</v>
      </c>
      <c r="K241" s="221" t="s">
        <v>1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0.49602000000000002</v>
      </c>
      <c r="R241" s="228">
        <f>Q241*H241</f>
        <v>0.49602000000000002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164</v>
      </c>
      <c r="AT241" s="230" t="s">
        <v>159</v>
      </c>
      <c r="AU241" s="230" t="s">
        <v>86</v>
      </c>
      <c r="AY241" s="17" t="s">
        <v>157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164</v>
      </c>
      <c r="BM241" s="230" t="s">
        <v>394</v>
      </c>
    </row>
    <row r="242" s="2" customFormat="1" ht="21.75" customHeight="1">
      <c r="A242" s="38"/>
      <c r="B242" s="39"/>
      <c r="C242" s="219" t="s">
        <v>395</v>
      </c>
      <c r="D242" s="219" t="s">
        <v>159</v>
      </c>
      <c r="E242" s="220" t="s">
        <v>396</v>
      </c>
      <c r="F242" s="221" t="s">
        <v>397</v>
      </c>
      <c r="G242" s="222" t="s">
        <v>205</v>
      </c>
      <c r="H242" s="223">
        <v>4.2599999999999998</v>
      </c>
      <c r="I242" s="224"/>
      <c r="J242" s="225">
        <f>ROUND(I242*H242,2)</f>
        <v>0</v>
      </c>
      <c r="K242" s="221" t="s">
        <v>163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2.5018699999999998</v>
      </c>
      <c r="R242" s="228">
        <f>Q242*H242</f>
        <v>10.657966199999999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164</v>
      </c>
      <c r="AT242" s="230" t="s">
        <v>159</v>
      </c>
      <c r="AU242" s="230" t="s">
        <v>86</v>
      </c>
      <c r="AY242" s="17" t="s">
        <v>157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164</v>
      </c>
      <c r="BM242" s="230" t="s">
        <v>398</v>
      </c>
    </row>
    <row r="243" s="14" customFormat="1">
      <c r="A243" s="14"/>
      <c r="B243" s="244"/>
      <c r="C243" s="245"/>
      <c r="D243" s="234" t="s">
        <v>166</v>
      </c>
      <c r="E243" s="246" t="s">
        <v>1</v>
      </c>
      <c r="F243" s="247" t="s">
        <v>399</v>
      </c>
      <c r="G243" s="245"/>
      <c r="H243" s="246" t="s">
        <v>1</v>
      </c>
      <c r="I243" s="248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166</v>
      </c>
      <c r="AU243" s="253" t="s">
        <v>86</v>
      </c>
      <c r="AV243" s="14" t="s">
        <v>84</v>
      </c>
      <c r="AW243" s="14" t="s">
        <v>32</v>
      </c>
      <c r="AX243" s="14" t="s">
        <v>76</v>
      </c>
      <c r="AY243" s="253" t="s">
        <v>157</v>
      </c>
    </row>
    <row r="244" s="13" customFormat="1">
      <c r="A244" s="13"/>
      <c r="B244" s="232"/>
      <c r="C244" s="233"/>
      <c r="D244" s="234" t="s">
        <v>166</v>
      </c>
      <c r="E244" s="235" t="s">
        <v>1</v>
      </c>
      <c r="F244" s="236" t="s">
        <v>400</v>
      </c>
      <c r="G244" s="233"/>
      <c r="H244" s="237">
        <v>2.1000000000000001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166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157</v>
      </c>
    </row>
    <row r="245" s="13" customFormat="1">
      <c r="A245" s="13"/>
      <c r="B245" s="232"/>
      <c r="C245" s="233"/>
      <c r="D245" s="234" t="s">
        <v>166</v>
      </c>
      <c r="E245" s="235" t="s">
        <v>1</v>
      </c>
      <c r="F245" s="236" t="s">
        <v>401</v>
      </c>
      <c r="G245" s="233"/>
      <c r="H245" s="237">
        <v>2.1600000000000001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166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157</v>
      </c>
    </row>
    <row r="246" s="15" customFormat="1">
      <c r="A246" s="15"/>
      <c r="B246" s="254"/>
      <c r="C246" s="255"/>
      <c r="D246" s="234" t="s">
        <v>166</v>
      </c>
      <c r="E246" s="256" t="s">
        <v>1</v>
      </c>
      <c r="F246" s="257" t="s">
        <v>229</v>
      </c>
      <c r="G246" s="255"/>
      <c r="H246" s="258">
        <v>4.2599999999999998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166</v>
      </c>
      <c r="AU246" s="264" t="s">
        <v>86</v>
      </c>
      <c r="AV246" s="15" t="s">
        <v>164</v>
      </c>
      <c r="AW246" s="15" t="s">
        <v>32</v>
      </c>
      <c r="AX246" s="15" t="s">
        <v>84</v>
      </c>
      <c r="AY246" s="264" t="s">
        <v>157</v>
      </c>
    </row>
    <row r="247" s="2" customFormat="1" ht="24.15" customHeight="1">
      <c r="A247" s="38"/>
      <c r="B247" s="39"/>
      <c r="C247" s="219" t="s">
        <v>402</v>
      </c>
      <c r="D247" s="219" t="s">
        <v>159</v>
      </c>
      <c r="E247" s="220" t="s">
        <v>403</v>
      </c>
      <c r="F247" s="221" t="s">
        <v>404</v>
      </c>
      <c r="G247" s="222" t="s">
        <v>162</v>
      </c>
      <c r="H247" s="223">
        <v>17.039999999999999</v>
      </c>
      <c r="I247" s="224"/>
      <c r="J247" s="225">
        <f>ROUND(I247*H247,2)</f>
        <v>0</v>
      </c>
      <c r="K247" s="221" t="s">
        <v>163</v>
      </c>
      <c r="L247" s="44"/>
      <c r="M247" s="226" t="s">
        <v>1</v>
      </c>
      <c r="N247" s="227" t="s">
        <v>41</v>
      </c>
      <c r="O247" s="91"/>
      <c r="P247" s="228">
        <f>O247*H247</f>
        <v>0</v>
      </c>
      <c r="Q247" s="228">
        <v>0.0023700000000000001</v>
      </c>
      <c r="R247" s="228">
        <f>Q247*H247</f>
        <v>0.040384799999999998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164</v>
      </c>
      <c r="AT247" s="230" t="s">
        <v>159</v>
      </c>
      <c r="AU247" s="230" t="s">
        <v>86</v>
      </c>
      <c r="AY247" s="17" t="s">
        <v>157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164</v>
      </c>
      <c r="BM247" s="230" t="s">
        <v>405</v>
      </c>
    </row>
    <row r="248" s="13" customFormat="1">
      <c r="A248" s="13"/>
      <c r="B248" s="232"/>
      <c r="C248" s="233"/>
      <c r="D248" s="234" t="s">
        <v>166</v>
      </c>
      <c r="E248" s="235" t="s">
        <v>1</v>
      </c>
      <c r="F248" s="236" t="s">
        <v>406</v>
      </c>
      <c r="G248" s="233"/>
      <c r="H248" s="237">
        <v>7.5599999999999996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166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157</v>
      </c>
    </row>
    <row r="249" s="13" customFormat="1">
      <c r="A249" s="13"/>
      <c r="B249" s="232"/>
      <c r="C249" s="233"/>
      <c r="D249" s="234" t="s">
        <v>166</v>
      </c>
      <c r="E249" s="235" t="s">
        <v>1</v>
      </c>
      <c r="F249" s="236" t="s">
        <v>407</v>
      </c>
      <c r="G249" s="233"/>
      <c r="H249" s="237">
        <v>5.46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166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157</v>
      </c>
    </row>
    <row r="250" s="13" customFormat="1">
      <c r="A250" s="13"/>
      <c r="B250" s="232"/>
      <c r="C250" s="233"/>
      <c r="D250" s="234" t="s">
        <v>166</v>
      </c>
      <c r="E250" s="235" t="s">
        <v>1</v>
      </c>
      <c r="F250" s="236" t="s">
        <v>408</v>
      </c>
      <c r="G250" s="233"/>
      <c r="H250" s="237">
        <v>2.46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166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157</v>
      </c>
    </row>
    <row r="251" s="13" customFormat="1">
      <c r="A251" s="13"/>
      <c r="B251" s="232"/>
      <c r="C251" s="233"/>
      <c r="D251" s="234" t="s">
        <v>166</v>
      </c>
      <c r="E251" s="235" t="s">
        <v>1</v>
      </c>
      <c r="F251" s="236" t="s">
        <v>409</v>
      </c>
      <c r="G251" s="233"/>
      <c r="H251" s="237">
        <v>1.5600000000000001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166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157</v>
      </c>
    </row>
    <row r="252" s="15" customFormat="1">
      <c r="A252" s="15"/>
      <c r="B252" s="254"/>
      <c r="C252" s="255"/>
      <c r="D252" s="234" t="s">
        <v>166</v>
      </c>
      <c r="E252" s="256" t="s">
        <v>1</v>
      </c>
      <c r="F252" s="257" t="s">
        <v>229</v>
      </c>
      <c r="G252" s="255"/>
      <c r="H252" s="258">
        <v>17.039999999999999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166</v>
      </c>
      <c r="AU252" s="264" t="s">
        <v>86</v>
      </c>
      <c r="AV252" s="15" t="s">
        <v>164</v>
      </c>
      <c r="AW252" s="15" t="s">
        <v>32</v>
      </c>
      <c r="AX252" s="15" t="s">
        <v>84</v>
      </c>
      <c r="AY252" s="264" t="s">
        <v>157</v>
      </c>
    </row>
    <row r="253" s="2" customFormat="1" ht="24.15" customHeight="1">
      <c r="A253" s="38"/>
      <c r="B253" s="39"/>
      <c r="C253" s="219" t="s">
        <v>410</v>
      </c>
      <c r="D253" s="219" t="s">
        <v>159</v>
      </c>
      <c r="E253" s="220" t="s">
        <v>411</v>
      </c>
      <c r="F253" s="221" t="s">
        <v>412</v>
      </c>
      <c r="G253" s="222" t="s">
        <v>162</v>
      </c>
      <c r="H253" s="223">
        <v>17.039999999999999</v>
      </c>
      <c r="I253" s="224"/>
      <c r="J253" s="225">
        <f>ROUND(I253*H253,2)</f>
        <v>0</v>
      </c>
      <c r="K253" s="221" t="s">
        <v>163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164</v>
      </c>
      <c r="AT253" s="230" t="s">
        <v>159</v>
      </c>
      <c r="AU253" s="230" t="s">
        <v>86</v>
      </c>
      <c r="AY253" s="17" t="s">
        <v>157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164</v>
      </c>
      <c r="BM253" s="230" t="s">
        <v>413</v>
      </c>
    </row>
    <row r="254" s="2" customFormat="1" ht="24.15" customHeight="1">
      <c r="A254" s="38"/>
      <c r="B254" s="39"/>
      <c r="C254" s="219" t="s">
        <v>414</v>
      </c>
      <c r="D254" s="219" t="s">
        <v>159</v>
      </c>
      <c r="E254" s="220" t="s">
        <v>415</v>
      </c>
      <c r="F254" s="221" t="s">
        <v>416</v>
      </c>
      <c r="G254" s="222" t="s">
        <v>205</v>
      </c>
      <c r="H254" s="223">
        <v>16.379999999999999</v>
      </c>
      <c r="I254" s="224"/>
      <c r="J254" s="225">
        <f>ROUND(I254*H254,2)</f>
        <v>0</v>
      </c>
      <c r="K254" s="221" t="s">
        <v>163</v>
      </c>
      <c r="L254" s="44"/>
      <c r="M254" s="226" t="s">
        <v>1</v>
      </c>
      <c r="N254" s="227" t="s">
        <v>41</v>
      </c>
      <c r="O254" s="91"/>
      <c r="P254" s="228">
        <f>O254*H254</f>
        <v>0</v>
      </c>
      <c r="Q254" s="228">
        <v>2.0874999999999999</v>
      </c>
      <c r="R254" s="228">
        <f>Q254*H254</f>
        <v>34.193249999999999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164</v>
      </c>
      <c r="AT254" s="230" t="s">
        <v>159</v>
      </c>
      <c r="AU254" s="230" t="s">
        <v>86</v>
      </c>
      <c r="AY254" s="17" t="s">
        <v>157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164</v>
      </c>
      <c r="BM254" s="230" t="s">
        <v>417</v>
      </c>
    </row>
    <row r="255" s="14" customFormat="1">
      <c r="A255" s="14"/>
      <c r="B255" s="244"/>
      <c r="C255" s="245"/>
      <c r="D255" s="234" t="s">
        <v>166</v>
      </c>
      <c r="E255" s="246" t="s">
        <v>1</v>
      </c>
      <c r="F255" s="247" t="s">
        <v>418</v>
      </c>
      <c r="G255" s="245"/>
      <c r="H255" s="246" t="s">
        <v>1</v>
      </c>
      <c r="I255" s="248"/>
      <c r="J255" s="245"/>
      <c r="K255" s="245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166</v>
      </c>
      <c r="AU255" s="253" t="s">
        <v>86</v>
      </c>
      <c r="AV255" s="14" t="s">
        <v>84</v>
      </c>
      <c r="AW255" s="14" t="s">
        <v>32</v>
      </c>
      <c r="AX255" s="14" t="s">
        <v>76</v>
      </c>
      <c r="AY255" s="253" t="s">
        <v>157</v>
      </c>
    </row>
    <row r="256" s="13" customFormat="1">
      <c r="A256" s="13"/>
      <c r="B256" s="232"/>
      <c r="C256" s="233"/>
      <c r="D256" s="234" t="s">
        <v>166</v>
      </c>
      <c r="E256" s="235" t="s">
        <v>1</v>
      </c>
      <c r="F256" s="236" t="s">
        <v>419</v>
      </c>
      <c r="G256" s="233"/>
      <c r="H256" s="237">
        <v>6.7199999999999998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166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157</v>
      </c>
    </row>
    <row r="257" s="13" customFormat="1">
      <c r="A257" s="13"/>
      <c r="B257" s="232"/>
      <c r="C257" s="233"/>
      <c r="D257" s="234" t="s">
        <v>166</v>
      </c>
      <c r="E257" s="235" t="s">
        <v>1</v>
      </c>
      <c r="F257" s="236" t="s">
        <v>420</v>
      </c>
      <c r="G257" s="233"/>
      <c r="H257" s="237">
        <v>16.379999999999999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166</v>
      </c>
      <c r="AU257" s="243" t="s">
        <v>86</v>
      </c>
      <c r="AV257" s="13" t="s">
        <v>86</v>
      </c>
      <c r="AW257" s="13" t="s">
        <v>32</v>
      </c>
      <c r="AX257" s="13" t="s">
        <v>84</v>
      </c>
      <c r="AY257" s="243" t="s">
        <v>157</v>
      </c>
    </row>
    <row r="258" s="2" customFormat="1" ht="21.75" customHeight="1">
      <c r="A258" s="38"/>
      <c r="B258" s="39"/>
      <c r="C258" s="219" t="s">
        <v>421</v>
      </c>
      <c r="D258" s="219" t="s">
        <v>159</v>
      </c>
      <c r="E258" s="220" t="s">
        <v>422</v>
      </c>
      <c r="F258" s="221" t="s">
        <v>423</v>
      </c>
      <c r="G258" s="222" t="s">
        <v>195</v>
      </c>
      <c r="H258" s="223">
        <v>12</v>
      </c>
      <c r="I258" s="224"/>
      <c r="J258" s="225">
        <f>ROUND(I258*H258,2)</f>
        <v>0</v>
      </c>
      <c r="K258" s="221" t="s">
        <v>163</v>
      </c>
      <c r="L258" s="44"/>
      <c r="M258" s="226" t="s">
        <v>1</v>
      </c>
      <c r="N258" s="227" t="s">
        <v>41</v>
      </c>
      <c r="O258" s="91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0" t="s">
        <v>164</v>
      </c>
      <c r="AT258" s="230" t="s">
        <v>159</v>
      </c>
      <c r="AU258" s="230" t="s">
        <v>86</v>
      </c>
      <c r="AY258" s="17" t="s">
        <v>157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84</v>
      </c>
      <c r="BK258" s="231">
        <f>ROUND(I258*H258,2)</f>
        <v>0</v>
      </c>
      <c r="BL258" s="17" t="s">
        <v>164</v>
      </c>
      <c r="BM258" s="230" t="s">
        <v>424</v>
      </c>
    </row>
    <row r="259" s="2" customFormat="1" ht="33" customHeight="1">
      <c r="A259" s="38"/>
      <c r="B259" s="39"/>
      <c r="C259" s="219" t="s">
        <v>425</v>
      </c>
      <c r="D259" s="219" t="s">
        <v>159</v>
      </c>
      <c r="E259" s="220" t="s">
        <v>426</v>
      </c>
      <c r="F259" s="221" t="s">
        <v>427</v>
      </c>
      <c r="G259" s="222" t="s">
        <v>205</v>
      </c>
      <c r="H259" s="223">
        <v>1.8400000000000001</v>
      </c>
      <c r="I259" s="224"/>
      <c r="J259" s="225">
        <f>ROUND(I259*H259,2)</f>
        <v>0</v>
      </c>
      <c r="K259" s="221" t="s">
        <v>163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2.5023499999999999</v>
      </c>
      <c r="R259" s="228">
        <f>Q259*H259</f>
        <v>4.6043240000000001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164</v>
      </c>
      <c r="AT259" s="230" t="s">
        <v>159</v>
      </c>
      <c r="AU259" s="230" t="s">
        <v>86</v>
      </c>
      <c r="AY259" s="17" t="s">
        <v>157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164</v>
      </c>
      <c r="BM259" s="230" t="s">
        <v>428</v>
      </c>
    </row>
    <row r="260" s="14" customFormat="1">
      <c r="A260" s="14"/>
      <c r="B260" s="244"/>
      <c r="C260" s="245"/>
      <c r="D260" s="234" t="s">
        <v>166</v>
      </c>
      <c r="E260" s="246" t="s">
        <v>1</v>
      </c>
      <c r="F260" s="247" t="s">
        <v>429</v>
      </c>
      <c r="G260" s="245"/>
      <c r="H260" s="246" t="s">
        <v>1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166</v>
      </c>
      <c r="AU260" s="253" t="s">
        <v>86</v>
      </c>
      <c r="AV260" s="14" t="s">
        <v>84</v>
      </c>
      <c r="AW260" s="14" t="s">
        <v>32</v>
      </c>
      <c r="AX260" s="14" t="s">
        <v>76</v>
      </c>
      <c r="AY260" s="253" t="s">
        <v>157</v>
      </c>
    </row>
    <row r="261" s="13" customFormat="1">
      <c r="A261" s="13"/>
      <c r="B261" s="232"/>
      <c r="C261" s="233"/>
      <c r="D261" s="234" t="s">
        <v>166</v>
      </c>
      <c r="E261" s="235" t="s">
        <v>1</v>
      </c>
      <c r="F261" s="236" t="s">
        <v>430</v>
      </c>
      <c r="G261" s="233"/>
      <c r="H261" s="237">
        <v>1.5389999999999999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166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157</v>
      </c>
    </row>
    <row r="262" s="13" customFormat="1">
      <c r="A262" s="13"/>
      <c r="B262" s="232"/>
      <c r="C262" s="233"/>
      <c r="D262" s="234" t="s">
        <v>166</v>
      </c>
      <c r="E262" s="235" t="s">
        <v>1</v>
      </c>
      <c r="F262" s="236" t="s">
        <v>431</v>
      </c>
      <c r="G262" s="233"/>
      <c r="H262" s="237">
        <v>0.30099999999999999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166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157</v>
      </c>
    </row>
    <row r="263" s="15" customFormat="1">
      <c r="A263" s="15"/>
      <c r="B263" s="254"/>
      <c r="C263" s="255"/>
      <c r="D263" s="234" t="s">
        <v>166</v>
      </c>
      <c r="E263" s="256" t="s">
        <v>1</v>
      </c>
      <c r="F263" s="257" t="s">
        <v>229</v>
      </c>
      <c r="G263" s="255"/>
      <c r="H263" s="258">
        <v>1.8400000000000001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166</v>
      </c>
      <c r="AU263" s="264" t="s">
        <v>86</v>
      </c>
      <c r="AV263" s="15" t="s">
        <v>164</v>
      </c>
      <c r="AW263" s="15" t="s">
        <v>32</v>
      </c>
      <c r="AX263" s="15" t="s">
        <v>84</v>
      </c>
      <c r="AY263" s="264" t="s">
        <v>157</v>
      </c>
    </row>
    <row r="264" s="2" customFormat="1" ht="33" customHeight="1">
      <c r="A264" s="38"/>
      <c r="B264" s="39"/>
      <c r="C264" s="219" t="s">
        <v>432</v>
      </c>
      <c r="D264" s="219" t="s">
        <v>159</v>
      </c>
      <c r="E264" s="220" t="s">
        <v>433</v>
      </c>
      <c r="F264" s="221" t="s">
        <v>434</v>
      </c>
      <c r="G264" s="222" t="s">
        <v>162</v>
      </c>
      <c r="H264" s="223">
        <v>3.077</v>
      </c>
      <c r="I264" s="224"/>
      <c r="J264" s="225">
        <f>ROUND(I264*H264,2)</f>
        <v>0</v>
      </c>
      <c r="K264" s="221" t="s">
        <v>163</v>
      </c>
      <c r="L264" s="44"/>
      <c r="M264" s="226" t="s">
        <v>1</v>
      </c>
      <c r="N264" s="227" t="s">
        <v>41</v>
      </c>
      <c r="O264" s="91"/>
      <c r="P264" s="228">
        <f>O264*H264</f>
        <v>0</v>
      </c>
      <c r="Q264" s="228">
        <v>0.011769999999999999</v>
      </c>
      <c r="R264" s="228">
        <f>Q264*H264</f>
        <v>0.036216289999999998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164</v>
      </c>
      <c r="AT264" s="230" t="s">
        <v>159</v>
      </c>
      <c r="AU264" s="230" t="s">
        <v>86</v>
      </c>
      <c r="AY264" s="17" t="s">
        <v>157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84</v>
      </c>
      <c r="BK264" s="231">
        <f>ROUND(I264*H264,2)</f>
        <v>0</v>
      </c>
      <c r="BL264" s="17" t="s">
        <v>164</v>
      </c>
      <c r="BM264" s="230" t="s">
        <v>435</v>
      </c>
    </row>
    <row r="265" s="13" customFormat="1">
      <c r="A265" s="13"/>
      <c r="B265" s="232"/>
      <c r="C265" s="233"/>
      <c r="D265" s="234" t="s">
        <v>166</v>
      </c>
      <c r="E265" s="235" t="s">
        <v>1</v>
      </c>
      <c r="F265" s="236" t="s">
        <v>436</v>
      </c>
      <c r="G265" s="233"/>
      <c r="H265" s="237">
        <v>3.077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166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157</v>
      </c>
    </row>
    <row r="266" s="2" customFormat="1" ht="33" customHeight="1">
      <c r="A266" s="38"/>
      <c r="B266" s="39"/>
      <c r="C266" s="219" t="s">
        <v>437</v>
      </c>
      <c r="D266" s="219" t="s">
        <v>159</v>
      </c>
      <c r="E266" s="220" t="s">
        <v>438</v>
      </c>
      <c r="F266" s="221" t="s">
        <v>439</v>
      </c>
      <c r="G266" s="222" t="s">
        <v>162</v>
      </c>
      <c r="H266" s="223">
        <v>3.077</v>
      </c>
      <c r="I266" s="224"/>
      <c r="J266" s="225">
        <f>ROUND(I266*H266,2)</f>
        <v>0</v>
      </c>
      <c r="K266" s="221" t="s">
        <v>163</v>
      </c>
      <c r="L266" s="44"/>
      <c r="M266" s="226" t="s">
        <v>1</v>
      </c>
      <c r="N266" s="227" t="s">
        <v>41</v>
      </c>
      <c r="O266" s="91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164</v>
      </c>
      <c r="AT266" s="230" t="s">
        <v>159</v>
      </c>
      <c r="AU266" s="230" t="s">
        <v>86</v>
      </c>
      <c r="AY266" s="17" t="s">
        <v>157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84</v>
      </c>
      <c r="BK266" s="231">
        <f>ROUND(I266*H266,2)</f>
        <v>0</v>
      </c>
      <c r="BL266" s="17" t="s">
        <v>164</v>
      </c>
      <c r="BM266" s="230" t="s">
        <v>440</v>
      </c>
    </row>
    <row r="267" s="2" customFormat="1" ht="24.15" customHeight="1">
      <c r="A267" s="38"/>
      <c r="B267" s="39"/>
      <c r="C267" s="219" t="s">
        <v>441</v>
      </c>
      <c r="D267" s="219" t="s">
        <v>159</v>
      </c>
      <c r="E267" s="220" t="s">
        <v>442</v>
      </c>
      <c r="F267" s="221" t="s">
        <v>443</v>
      </c>
      <c r="G267" s="222" t="s">
        <v>302</v>
      </c>
      <c r="H267" s="223">
        <v>0.13800000000000001</v>
      </c>
      <c r="I267" s="224"/>
      <c r="J267" s="225">
        <f>ROUND(I267*H267,2)</f>
        <v>0</v>
      </c>
      <c r="K267" s="221" t="s">
        <v>163</v>
      </c>
      <c r="L267" s="44"/>
      <c r="M267" s="226" t="s">
        <v>1</v>
      </c>
      <c r="N267" s="227" t="s">
        <v>41</v>
      </c>
      <c r="O267" s="91"/>
      <c r="P267" s="228">
        <f>O267*H267</f>
        <v>0</v>
      </c>
      <c r="Q267" s="228">
        <v>1.06277</v>
      </c>
      <c r="R267" s="228">
        <f>Q267*H267</f>
        <v>0.14666226000000002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164</v>
      </c>
      <c r="AT267" s="230" t="s">
        <v>159</v>
      </c>
      <c r="AU267" s="230" t="s">
        <v>86</v>
      </c>
      <c r="AY267" s="17" t="s">
        <v>157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84</v>
      </c>
      <c r="BK267" s="231">
        <f>ROUND(I267*H267,2)</f>
        <v>0</v>
      </c>
      <c r="BL267" s="17" t="s">
        <v>164</v>
      </c>
      <c r="BM267" s="230" t="s">
        <v>444</v>
      </c>
    </row>
    <row r="268" s="13" customFormat="1">
      <c r="A268" s="13"/>
      <c r="B268" s="232"/>
      <c r="C268" s="233"/>
      <c r="D268" s="234" t="s">
        <v>166</v>
      </c>
      <c r="E268" s="235" t="s">
        <v>1</v>
      </c>
      <c r="F268" s="236" t="s">
        <v>445</v>
      </c>
      <c r="G268" s="233"/>
      <c r="H268" s="237">
        <v>0.13800000000000001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166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157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164</v>
      </c>
      <c r="F269" s="217" t="s">
        <v>446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SUM(P270:P274)</f>
        <v>0</v>
      </c>
      <c r="Q269" s="211"/>
      <c r="R269" s="212">
        <f>SUM(R270:R274)</f>
        <v>1.8632344000000001</v>
      </c>
      <c r="S269" s="211"/>
      <c r="T269" s="213">
        <f>SUM(T270:T274)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84</v>
      </c>
      <c r="AT269" s="215" t="s">
        <v>75</v>
      </c>
      <c r="AU269" s="215" t="s">
        <v>84</v>
      </c>
      <c r="AY269" s="214" t="s">
        <v>157</v>
      </c>
      <c r="BK269" s="216">
        <f>SUM(BK270:BK274)</f>
        <v>0</v>
      </c>
    </row>
    <row r="270" s="2" customFormat="1" ht="24.15" customHeight="1">
      <c r="A270" s="38"/>
      <c r="B270" s="39"/>
      <c r="C270" s="219" t="s">
        <v>447</v>
      </c>
      <c r="D270" s="219" t="s">
        <v>159</v>
      </c>
      <c r="E270" s="220" t="s">
        <v>448</v>
      </c>
      <c r="F270" s="221" t="s">
        <v>449</v>
      </c>
      <c r="G270" s="222" t="s">
        <v>205</v>
      </c>
      <c r="H270" s="223">
        <v>0.71999999999999997</v>
      </c>
      <c r="I270" s="224"/>
      <c r="J270" s="225">
        <f>ROUND(I270*H270,2)</f>
        <v>0</v>
      </c>
      <c r="K270" s="221" t="s">
        <v>163</v>
      </c>
      <c r="L270" s="44"/>
      <c r="M270" s="226" t="s">
        <v>1</v>
      </c>
      <c r="N270" s="227" t="s">
        <v>41</v>
      </c>
      <c r="O270" s="91"/>
      <c r="P270" s="228">
        <f>O270*H270</f>
        <v>0</v>
      </c>
      <c r="Q270" s="228">
        <v>1.8907700000000001</v>
      </c>
      <c r="R270" s="228">
        <f>Q270*H270</f>
        <v>1.3613544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164</v>
      </c>
      <c r="AT270" s="230" t="s">
        <v>159</v>
      </c>
      <c r="AU270" s="230" t="s">
        <v>86</v>
      </c>
      <c r="AY270" s="17" t="s">
        <v>157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164</v>
      </c>
      <c r="BM270" s="230" t="s">
        <v>450</v>
      </c>
    </row>
    <row r="271" s="14" customFormat="1">
      <c r="A271" s="14"/>
      <c r="B271" s="244"/>
      <c r="C271" s="245"/>
      <c r="D271" s="234" t="s">
        <v>166</v>
      </c>
      <c r="E271" s="246" t="s">
        <v>1</v>
      </c>
      <c r="F271" s="247" t="s">
        <v>331</v>
      </c>
      <c r="G271" s="245"/>
      <c r="H271" s="246" t="s">
        <v>1</v>
      </c>
      <c r="I271" s="248"/>
      <c r="J271" s="245"/>
      <c r="K271" s="245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166</v>
      </c>
      <c r="AU271" s="253" t="s">
        <v>86</v>
      </c>
      <c r="AV271" s="14" t="s">
        <v>84</v>
      </c>
      <c r="AW271" s="14" t="s">
        <v>32</v>
      </c>
      <c r="AX271" s="14" t="s">
        <v>76</v>
      </c>
      <c r="AY271" s="253" t="s">
        <v>157</v>
      </c>
    </row>
    <row r="272" s="13" customFormat="1">
      <c r="A272" s="13"/>
      <c r="B272" s="232"/>
      <c r="C272" s="233"/>
      <c r="D272" s="234" t="s">
        <v>166</v>
      </c>
      <c r="E272" s="235" t="s">
        <v>110</v>
      </c>
      <c r="F272" s="236" t="s">
        <v>451</v>
      </c>
      <c r="G272" s="233"/>
      <c r="H272" s="237">
        <v>0.71999999999999997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166</v>
      </c>
      <c r="AU272" s="243" t="s">
        <v>86</v>
      </c>
      <c r="AV272" s="13" t="s">
        <v>86</v>
      </c>
      <c r="AW272" s="13" t="s">
        <v>32</v>
      </c>
      <c r="AX272" s="13" t="s">
        <v>84</v>
      </c>
      <c r="AY272" s="243" t="s">
        <v>157</v>
      </c>
    </row>
    <row r="273" s="2" customFormat="1" ht="21.75" customHeight="1">
      <c r="A273" s="38"/>
      <c r="B273" s="39"/>
      <c r="C273" s="219" t="s">
        <v>452</v>
      </c>
      <c r="D273" s="219" t="s">
        <v>159</v>
      </c>
      <c r="E273" s="220" t="s">
        <v>453</v>
      </c>
      <c r="F273" s="221" t="s">
        <v>454</v>
      </c>
      <c r="G273" s="222" t="s">
        <v>393</v>
      </c>
      <c r="H273" s="223">
        <v>2</v>
      </c>
      <c r="I273" s="224"/>
      <c r="J273" s="225">
        <f>ROUND(I273*H273,2)</f>
        <v>0</v>
      </c>
      <c r="K273" s="221" t="s">
        <v>163</v>
      </c>
      <c r="L273" s="44"/>
      <c r="M273" s="226" t="s">
        <v>1</v>
      </c>
      <c r="N273" s="227" t="s">
        <v>41</v>
      </c>
      <c r="O273" s="91"/>
      <c r="P273" s="228">
        <f>O273*H273</f>
        <v>0</v>
      </c>
      <c r="Q273" s="228">
        <v>0.22394</v>
      </c>
      <c r="R273" s="228">
        <f>Q273*H273</f>
        <v>0.44788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164</v>
      </c>
      <c r="AT273" s="230" t="s">
        <v>159</v>
      </c>
      <c r="AU273" s="230" t="s">
        <v>86</v>
      </c>
      <c r="AY273" s="17" t="s">
        <v>157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84</v>
      </c>
      <c r="BK273" s="231">
        <f>ROUND(I273*H273,2)</f>
        <v>0</v>
      </c>
      <c r="BL273" s="17" t="s">
        <v>164</v>
      </c>
      <c r="BM273" s="230" t="s">
        <v>455</v>
      </c>
    </row>
    <row r="274" s="2" customFormat="1" ht="24.15" customHeight="1">
      <c r="A274" s="38"/>
      <c r="B274" s="39"/>
      <c r="C274" s="265" t="s">
        <v>456</v>
      </c>
      <c r="D274" s="265" t="s">
        <v>314</v>
      </c>
      <c r="E274" s="266" t="s">
        <v>457</v>
      </c>
      <c r="F274" s="267" t="s">
        <v>458</v>
      </c>
      <c r="G274" s="268" t="s">
        <v>393</v>
      </c>
      <c r="H274" s="269">
        <v>2</v>
      </c>
      <c r="I274" s="270"/>
      <c r="J274" s="271">
        <f>ROUND(I274*H274,2)</f>
        <v>0</v>
      </c>
      <c r="K274" s="267" t="s">
        <v>163</v>
      </c>
      <c r="L274" s="272"/>
      <c r="M274" s="273" t="s">
        <v>1</v>
      </c>
      <c r="N274" s="274" t="s">
        <v>41</v>
      </c>
      <c r="O274" s="91"/>
      <c r="P274" s="228">
        <f>O274*H274</f>
        <v>0</v>
      </c>
      <c r="Q274" s="228">
        <v>0.027</v>
      </c>
      <c r="R274" s="228">
        <f>Q274*H274</f>
        <v>0.053999999999999999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96</v>
      </c>
      <c r="AT274" s="230" t="s">
        <v>314</v>
      </c>
      <c r="AU274" s="230" t="s">
        <v>86</v>
      </c>
      <c r="AY274" s="17" t="s">
        <v>157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84</v>
      </c>
      <c r="BK274" s="231">
        <f>ROUND(I274*H274,2)</f>
        <v>0</v>
      </c>
      <c r="BL274" s="17" t="s">
        <v>164</v>
      </c>
      <c r="BM274" s="230" t="s">
        <v>459</v>
      </c>
    </row>
    <row r="275" s="12" customFormat="1" ht="22.8" customHeight="1">
      <c r="A275" s="12"/>
      <c r="B275" s="203"/>
      <c r="C275" s="204"/>
      <c r="D275" s="205" t="s">
        <v>75</v>
      </c>
      <c r="E275" s="217" t="s">
        <v>180</v>
      </c>
      <c r="F275" s="217" t="s">
        <v>460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SUM(P276:P307)</f>
        <v>0</v>
      </c>
      <c r="Q275" s="211"/>
      <c r="R275" s="212">
        <f>SUM(R276:R307)</f>
        <v>1086.9245599999999</v>
      </c>
      <c r="S275" s="211"/>
      <c r="T275" s="213">
        <f>SUM(T276:T307)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84</v>
      </c>
      <c r="AT275" s="215" t="s">
        <v>75</v>
      </c>
      <c r="AU275" s="215" t="s">
        <v>84</v>
      </c>
      <c r="AY275" s="214" t="s">
        <v>157</v>
      </c>
      <c r="BK275" s="216">
        <f>SUM(BK276:BK307)</f>
        <v>0</v>
      </c>
    </row>
    <row r="276" s="2" customFormat="1" ht="24.15" customHeight="1">
      <c r="A276" s="38"/>
      <c r="B276" s="39"/>
      <c r="C276" s="219" t="s">
        <v>461</v>
      </c>
      <c r="D276" s="219" t="s">
        <v>159</v>
      </c>
      <c r="E276" s="220" t="s">
        <v>462</v>
      </c>
      <c r="F276" s="221" t="s">
        <v>463</v>
      </c>
      <c r="G276" s="222" t="s">
        <v>162</v>
      </c>
      <c r="H276" s="223">
        <v>335</v>
      </c>
      <c r="I276" s="224"/>
      <c r="J276" s="225">
        <f>ROUND(I276*H276,2)</f>
        <v>0</v>
      </c>
      <c r="K276" s="221" t="s">
        <v>163</v>
      </c>
      <c r="L276" s="44"/>
      <c r="M276" s="226" t="s">
        <v>1</v>
      </c>
      <c r="N276" s="227" t="s">
        <v>41</v>
      </c>
      <c r="O276" s="91"/>
      <c r="P276" s="228">
        <f>O276*H276</f>
        <v>0</v>
      </c>
      <c r="Q276" s="228">
        <v>0.38700000000000001</v>
      </c>
      <c r="R276" s="228">
        <f>Q276*H276</f>
        <v>129.64500000000001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164</v>
      </c>
      <c r="AT276" s="230" t="s">
        <v>159</v>
      </c>
      <c r="AU276" s="230" t="s">
        <v>86</v>
      </c>
      <c r="AY276" s="17" t="s">
        <v>157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164</v>
      </c>
      <c r="BM276" s="230" t="s">
        <v>464</v>
      </c>
    </row>
    <row r="277" s="2" customFormat="1" ht="24.15" customHeight="1">
      <c r="A277" s="38"/>
      <c r="B277" s="39"/>
      <c r="C277" s="219" t="s">
        <v>465</v>
      </c>
      <c r="D277" s="219" t="s">
        <v>159</v>
      </c>
      <c r="E277" s="220" t="s">
        <v>466</v>
      </c>
      <c r="F277" s="221" t="s">
        <v>467</v>
      </c>
      <c r="G277" s="222" t="s">
        <v>162</v>
      </c>
      <c r="H277" s="223">
        <v>295</v>
      </c>
      <c r="I277" s="224"/>
      <c r="J277" s="225">
        <f>ROUND(I277*H277,2)</f>
        <v>0</v>
      </c>
      <c r="K277" s="221" t="s">
        <v>163</v>
      </c>
      <c r="L277" s="44"/>
      <c r="M277" s="226" t="s">
        <v>1</v>
      </c>
      <c r="N277" s="227" t="s">
        <v>41</v>
      </c>
      <c r="O277" s="91"/>
      <c r="P277" s="228">
        <f>O277*H277</f>
        <v>0</v>
      </c>
      <c r="Q277" s="228">
        <v>0.38700000000000001</v>
      </c>
      <c r="R277" s="228">
        <f>Q277*H277</f>
        <v>114.16500000000001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164</v>
      </c>
      <c r="AT277" s="230" t="s">
        <v>159</v>
      </c>
      <c r="AU277" s="230" t="s">
        <v>86</v>
      </c>
      <c r="AY277" s="17" t="s">
        <v>157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164</v>
      </c>
      <c r="BM277" s="230" t="s">
        <v>468</v>
      </c>
    </row>
    <row r="278" s="2" customFormat="1" ht="24.15" customHeight="1">
      <c r="A278" s="38"/>
      <c r="B278" s="39"/>
      <c r="C278" s="219" t="s">
        <v>469</v>
      </c>
      <c r="D278" s="219" t="s">
        <v>159</v>
      </c>
      <c r="E278" s="220" t="s">
        <v>470</v>
      </c>
      <c r="F278" s="221" t="s">
        <v>471</v>
      </c>
      <c r="G278" s="222" t="s">
        <v>162</v>
      </c>
      <c r="H278" s="223">
        <v>138.15000000000001</v>
      </c>
      <c r="I278" s="224"/>
      <c r="J278" s="225">
        <f>ROUND(I278*H278,2)</f>
        <v>0</v>
      </c>
      <c r="K278" s="221" t="s">
        <v>163</v>
      </c>
      <c r="L278" s="44"/>
      <c r="M278" s="226" t="s">
        <v>1</v>
      </c>
      <c r="N278" s="227" t="s">
        <v>41</v>
      </c>
      <c r="O278" s="91"/>
      <c r="P278" s="228">
        <f>O278*H278</f>
        <v>0</v>
      </c>
      <c r="Q278" s="228">
        <v>0.23000000000000001</v>
      </c>
      <c r="R278" s="228">
        <f>Q278*H278</f>
        <v>31.774500000000003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164</v>
      </c>
      <c r="AT278" s="230" t="s">
        <v>159</v>
      </c>
      <c r="AU278" s="230" t="s">
        <v>86</v>
      </c>
      <c r="AY278" s="17" t="s">
        <v>157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84</v>
      </c>
      <c r="BK278" s="231">
        <f>ROUND(I278*H278,2)</f>
        <v>0</v>
      </c>
      <c r="BL278" s="17" t="s">
        <v>164</v>
      </c>
      <c r="BM278" s="230" t="s">
        <v>472</v>
      </c>
    </row>
    <row r="279" s="14" customFormat="1">
      <c r="A279" s="14"/>
      <c r="B279" s="244"/>
      <c r="C279" s="245"/>
      <c r="D279" s="234" t="s">
        <v>166</v>
      </c>
      <c r="E279" s="246" t="s">
        <v>1</v>
      </c>
      <c r="F279" s="247" t="s">
        <v>473</v>
      </c>
      <c r="G279" s="245"/>
      <c r="H279" s="246" t="s">
        <v>1</v>
      </c>
      <c r="I279" s="248"/>
      <c r="J279" s="245"/>
      <c r="K279" s="245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166</v>
      </c>
      <c r="AU279" s="253" t="s">
        <v>86</v>
      </c>
      <c r="AV279" s="14" t="s">
        <v>84</v>
      </c>
      <c r="AW279" s="14" t="s">
        <v>32</v>
      </c>
      <c r="AX279" s="14" t="s">
        <v>76</v>
      </c>
      <c r="AY279" s="253" t="s">
        <v>157</v>
      </c>
    </row>
    <row r="280" s="13" customFormat="1">
      <c r="A280" s="13"/>
      <c r="B280" s="232"/>
      <c r="C280" s="233"/>
      <c r="D280" s="234" t="s">
        <v>166</v>
      </c>
      <c r="E280" s="235" t="s">
        <v>1</v>
      </c>
      <c r="F280" s="236" t="s">
        <v>474</v>
      </c>
      <c r="G280" s="233"/>
      <c r="H280" s="237">
        <v>138.15000000000001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166</v>
      </c>
      <c r="AU280" s="243" t="s">
        <v>86</v>
      </c>
      <c r="AV280" s="13" t="s">
        <v>86</v>
      </c>
      <c r="AW280" s="13" t="s">
        <v>32</v>
      </c>
      <c r="AX280" s="13" t="s">
        <v>84</v>
      </c>
      <c r="AY280" s="243" t="s">
        <v>157</v>
      </c>
    </row>
    <row r="281" s="2" customFormat="1" ht="21.75" customHeight="1">
      <c r="A281" s="38"/>
      <c r="B281" s="39"/>
      <c r="C281" s="219" t="s">
        <v>475</v>
      </c>
      <c r="D281" s="219" t="s">
        <v>159</v>
      </c>
      <c r="E281" s="220" t="s">
        <v>476</v>
      </c>
      <c r="F281" s="221" t="s">
        <v>477</v>
      </c>
      <c r="G281" s="222" t="s">
        <v>162</v>
      </c>
      <c r="H281" s="223">
        <v>295</v>
      </c>
      <c r="I281" s="224"/>
      <c r="J281" s="225">
        <f>ROUND(I281*H281,2)</f>
        <v>0</v>
      </c>
      <c r="K281" s="221" t="s">
        <v>163</v>
      </c>
      <c r="L281" s="44"/>
      <c r="M281" s="226" t="s">
        <v>1</v>
      </c>
      <c r="N281" s="227" t="s">
        <v>41</v>
      </c>
      <c r="O281" s="91"/>
      <c r="P281" s="228">
        <f>O281*H281</f>
        <v>0</v>
      </c>
      <c r="Q281" s="228">
        <v>0.34499999999999997</v>
      </c>
      <c r="R281" s="228">
        <f>Q281*H281</f>
        <v>101.77499999999999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164</v>
      </c>
      <c r="AT281" s="230" t="s">
        <v>159</v>
      </c>
      <c r="AU281" s="230" t="s">
        <v>86</v>
      </c>
      <c r="AY281" s="17" t="s">
        <v>157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84</v>
      </c>
      <c r="BK281" s="231">
        <f>ROUND(I281*H281,2)</f>
        <v>0</v>
      </c>
      <c r="BL281" s="17" t="s">
        <v>164</v>
      </c>
      <c r="BM281" s="230" t="s">
        <v>478</v>
      </c>
    </row>
    <row r="282" s="2" customFormat="1" ht="21.75" customHeight="1">
      <c r="A282" s="38"/>
      <c r="B282" s="39"/>
      <c r="C282" s="219" t="s">
        <v>479</v>
      </c>
      <c r="D282" s="219" t="s">
        <v>159</v>
      </c>
      <c r="E282" s="220" t="s">
        <v>480</v>
      </c>
      <c r="F282" s="221" t="s">
        <v>481</v>
      </c>
      <c r="G282" s="222" t="s">
        <v>162</v>
      </c>
      <c r="H282" s="223">
        <v>473</v>
      </c>
      <c r="I282" s="224"/>
      <c r="J282" s="225">
        <f>ROUND(I282*H282,2)</f>
        <v>0</v>
      </c>
      <c r="K282" s="221" t="s">
        <v>163</v>
      </c>
      <c r="L282" s="44"/>
      <c r="M282" s="226" t="s">
        <v>1</v>
      </c>
      <c r="N282" s="227" t="s">
        <v>41</v>
      </c>
      <c r="O282" s="91"/>
      <c r="P282" s="228">
        <f>O282*H282</f>
        <v>0</v>
      </c>
      <c r="Q282" s="228">
        <v>0.46000000000000002</v>
      </c>
      <c r="R282" s="228">
        <f>Q282*H282</f>
        <v>217.58000000000001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164</v>
      </c>
      <c r="AT282" s="230" t="s">
        <v>159</v>
      </c>
      <c r="AU282" s="230" t="s">
        <v>86</v>
      </c>
      <c r="AY282" s="17" t="s">
        <v>157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84</v>
      </c>
      <c r="BK282" s="231">
        <f>ROUND(I282*H282,2)</f>
        <v>0</v>
      </c>
      <c r="BL282" s="17" t="s">
        <v>164</v>
      </c>
      <c r="BM282" s="230" t="s">
        <v>482</v>
      </c>
    </row>
    <row r="283" s="2" customFormat="1" ht="21.75" customHeight="1">
      <c r="A283" s="38"/>
      <c r="B283" s="39"/>
      <c r="C283" s="219" t="s">
        <v>483</v>
      </c>
      <c r="D283" s="219" t="s">
        <v>159</v>
      </c>
      <c r="E283" s="220" t="s">
        <v>480</v>
      </c>
      <c r="F283" s="221" t="s">
        <v>481</v>
      </c>
      <c r="G283" s="222" t="s">
        <v>162</v>
      </c>
      <c r="H283" s="223">
        <v>335</v>
      </c>
      <c r="I283" s="224"/>
      <c r="J283" s="225">
        <f>ROUND(I283*H283,2)</f>
        <v>0</v>
      </c>
      <c r="K283" s="221" t="s">
        <v>163</v>
      </c>
      <c r="L283" s="44"/>
      <c r="M283" s="226" t="s">
        <v>1</v>
      </c>
      <c r="N283" s="227" t="s">
        <v>41</v>
      </c>
      <c r="O283" s="91"/>
      <c r="P283" s="228">
        <f>O283*H283</f>
        <v>0</v>
      </c>
      <c r="Q283" s="228">
        <v>0.46000000000000002</v>
      </c>
      <c r="R283" s="228">
        <f>Q283*H283</f>
        <v>154.09999999999999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164</v>
      </c>
      <c r="AT283" s="230" t="s">
        <v>159</v>
      </c>
      <c r="AU283" s="230" t="s">
        <v>86</v>
      </c>
      <c r="AY283" s="17" t="s">
        <v>157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84</v>
      </c>
      <c r="BK283" s="231">
        <f>ROUND(I283*H283,2)</f>
        <v>0</v>
      </c>
      <c r="BL283" s="17" t="s">
        <v>164</v>
      </c>
      <c r="BM283" s="230" t="s">
        <v>484</v>
      </c>
    </row>
    <row r="284" s="2" customFormat="1" ht="33" customHeight="1">
      <c r="A284" s="38"/>
      <c r="B284" s="39"/>
      <c r="C284" s="219" t="s">
        <v>485</v>
      </c>
      <c r="D284" s="219" t="s">
        <v>159</v>
      </c>
      <c r="E284" s="220" t="s">
        <v>486</v>
      </c>
      <c r="F284" s="221" t="s">
        <v>487</v>
      </c>
      <c r="G284" s="222" t="s">
        <v>162</v>
      </c>
      <c r="H284" s="223">
        <v>295</v>
      </c>
      <c r="I284" s="224"/>
      <c r="J284" s="225">
        <f>ROUND(I284*H284,2)</f>
        <v>0</v>
      </c>
      <c r="K284" s="221" t="s">
        <v>163</v>
      </c>
      <c r="L284" s="44"/>
      <c r="M284" s="226" t="s">
        <v>1</v>
      </c>
      <c r="N284" s="227" t="s">
        <v>41</v>
      </c>
      <c r="O284" s="91"/>
      <c r="P284" s="228">
        <f>O284*H284</f>
        <v>0</v>
      </c>
      <c r="Q284" s="228">
        <v>0.23737</v>
      </c>
      <c r="R284" s="228">
        <f>Q284*H284</f>
        <v>70.024150000000006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164</v>
      </c>
      <c r="AT284" s="230" t="s">
        <v>159</v>
      </c>
      <c r="AU284" s="230" t="s">
        <v>86</v>
      </c>
      <c r="AY284" s="17" t="s">
        <v>157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84</v>
      </c>
      <c r="BK284" s="231">
        <f>ROUND(I284*H284,2)</f>
        <v>0</v>
      </c>
      <c r="BL284" s="17" t="s">
        <v>164</v>
      </c>
      <c r="BM284" s="230" t="s">
        <v>488</v>
      </c>
    </row>
    <row r="285" s="2" customFormat="1" ht="24.15" customHeight="1">
      <c r="A285" s="38"/>
      <c r="B285" s="39"/>
      <c r="C285" s="219" t="s">
        <v>489</v>
      </c>
      <c r="D285" s="219" t="s">
        <v>159</v>
      </c>
      <c r="E285" s="220" t="s">
        <v>490</v>
      </c>
      <c r="F285" s="221" t="s">
        <v>491</v>
      </c>
      <c r="G285" s="222" t="s">
        <v>162</v>
      </c>
      <c r="H285" s="223">
        <v>590</v>
      </c>
      <c r="I285" s="224"/>
      <c r="J285" s="225">
        <f>ROUND(I285*H285,2)</f>
        <v>0</v>
      </c>
      <c r="K285" s="221" t="s">
        <v>163</v>
      </c>
      <c r="L285" s="44"/>
      <c r="M285" s="226" t="s">
        <v>1</v>
      </c>
      <c r="N285" s="227" t="s">
        <v>41</v>
      </c>
      <c r="O285" s="91"/>
      <c r="P285" s="228">
        <f>O285*H285</f>
        <v>0</v>
      </c>
      <c r="Q285" s="228">
        <v>0.00071000000000000002</v>
      </c>
      <c r="R285" s="228">
        <f>Q285*H285</f>
        <v>0.41889999999999999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164</v>
      </c>
      <c r="AT285" s="230" t="s">
        <v>159</v>
      </c>
      <c r="AU285" s="230" t="s">
        <v>86</v>
      </c>
      <c r="AY285" s="17" t="s">
        <v>157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164</v>
      </c>
      <c r="BM285" s="230" t="s">
        <v>492</v>
      </c>
    </row>
    <row r="286" s="13" customFormat="1">
      <c r="A286" s="13"/>
      <c r="B286" s="232"/>
      <c r="C286" s="233"/>
      <c r="D286" s="234" t="s">
        <v>166</v>
      </c>
      <c r="E286" s="235" t="s">
        <v>1</v>
      </c>
      <c r="F286" s="236" t="s">
        <v>493</v>
      </c>
      <c r="G286" s="233"/>
      <c r="H286" s="237">
        <v>590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166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157</v>
      </c>
    </row>
    <row r="287" s="2" customFormat="1" ht="24.15" customHeight="1">
      <c r="A287" s="38"/>
      <c r="B287" s="39"/>
      <c r="C287" s="219" t="s">
        <v>494</v>
      </c>
      <c r="D287" s="219" t="s">
        <v>159</v>
      </c>
      <c r="E287" s="220" t="s">
        <v>490</v>
      </c>
      <c r="F287" s="221" t="s">
        <v>491</v>
      </c>
      <c r="G287" s="222" t="s">
        <v>162</v>
      </c>
      <c r="H287" s="223">
        <v>20</v>
      </c>
      <c r="I287" s="224"/>
      <c r="J287" s="225">
        <f>ROUND(I287*H287,2)</f>
        <v>0</v>
      </c>
      <c r="K287" s="221" t="s">
        <v>163</v>
      </c>
      <c r="L287" s="44"/>
      <c r="M287" s="226" t="s">
        <v>1</v>
      </c>
      <c r="N287" s="227" t="s">
        <v>41</v>
      </c>
      <c r="O287" s="91"/>
      <c r="P287" s="228">
        <f>O287*H287</f>
        <v>0</v>
      </c>
      <c r="Q287" s="228">
        <v>0.00071000000000000002</v>
      </c>
      <c r="R287" s="228">
        <f>Q287*H287</f>
        <v>0.014200000000000001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164</v>
      </c>
      <c r="AT287" s="230" t="s">
        <v>159</v>
      </c>
      <c r="AU287" s="230" t="s">
        <v>86</v>
      </c>
      <c r="AY287" s="17" t="s">
        <v>157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84</v>
      </c>
      <c r="BK287" s="231">
        <f>ROUND(I287*H287,2)</f>
        <v>0</v>
      </c>
      <c r="BL287" s="17" t="s">
        <v>164</v>
      </c>
      <c r="BM287" s="230" t="s">
        <v>495</v>
      </c>
    </row>
    <row r="288" s="13" customFormat="1">
      <c r="A288" s="13"/>
      <c r="B288" s="232"/>
      <c r="C288" s="233"/>
      <c r="D288" s="234" t="s">
        <v>166</v>
      </c>
      <c r="E288" s="235" t="s">
        <v>1</v>
      </c>
      <c r="F288" s="236" t="s">
        <v>496</v>
      </c>
      <c r="G288" s="233"/>
      <c r="H288" s="237">
        <v>20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166</v>
      </c>
      <c r="AU288" s="243" t="s">
        <v>86</v>
      </c>
      <c r="AV288" s="13" t="s">
        <v>86</v>
      </c>
      <c r="AW288" s="13" t="s">
        <v>32</v>
      </c>
      <c r="AX288" s="13" t="s">
        <v>84</v>
      </c>
      <c r="AY288" s="243" t="s">
        <v>157</v>
      </c>
    </row>
    <row r="289" s="2" customFormat="1" ht="33" customHeight="1">
      <c r="A289" s="38"/>
      <c r="B289" s="39"/>
      <c r="C289" s="219" t="s">
        <v>497</v>
      </c>
      <c r="D289" s="219" t="s">
        <v>159</v>
      </c>
      <c r="E289" s="220" t="s">
        <v>498</v>
      </c>
      <c r="F289" s="221" t="s">
        <v>499</v>
      </c>
      <c r="G289" s="222" t="s">
        <v>162</v>
      </c>
      <c r="H289" s="223">
        <v>10</v>
      </c>
      <c r="I289" s="224"/>
      <c r="J289" s="225">
        <f>ROUND(I289*H289,2)</f>
        <v>0</v>
      </c>
      <c r="K289" s="221" t="s">
        <v>163</v>
      </c>
      <c r="L289" s="44"/>
      <c r="M289" s="226" t="s">
        <v>1</v>
      </c>
      <c r="N289" s="227" t="s">
        <v>41</v>
      </c>
      <c r="O289" s="91"/>
      <c r="P289" s="228">
        <f>O289*H289</f>
        <v>0</v>
      </c>
      <c r="Q289" s="228">
        <v>0.10373</v>
      </c>
      <c r="R289" s="228">
        <f>Q289*H289</f>
        <v>1.0373000000000001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164</v>
      </c>
      <c r="AT289" s="230" t="s">
        <v>159</v>
      </c>
      <c r="AU289" s="230" t="s">
        <v>86</v>
      </c>
      <c r="AY289" s="17" t="s">
        <v>157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84</v>
      </c>
      <c r="BK289" s="231">
        <f>ROUND(I289*H289,2)</f>
        <v>0</v>
      </c>
      <c r="BL289" s="17" t="s">
        <v>164</v>
      </c>
      <c r="BM289" s="230" t="s">
        <v>500</v>
      </c>
    </row>
    <row r="290" s="2" customFormat="1" ht="33" customHeight="1">
      <c r="A290" s="38"/>
      <c r="B290" s="39"/>
      <c r="C290" s="219" t="s">
        <v>501</v>
      </c>
      <c r="D290" s="219" t="s">
        <v>159</v>
      </c>
      <c r="E290" s="220" t="s">
        <v>502</v>
      </c>
      <c r="F290" s="221" t="s">
        <v>503</v>
      </c>
      <c r="G290" s="222" t="s">
        <v>162</v>
      </c>
      <c r="H290" s="223">
        <v>295</v>
      </c>
      <c r="I290" s="224"/>
      <c r="J290" s="225">
        <f>ROUND(I290*H290,2)</f>
        <v>0</v>
      </c>
      <c r="K290" s="221" t="s">
        <v>163</v>
      </c>
      <c r="L290" s="44"/>
      <c r="M290" s="226" t="s">
        <v>1</v>
      </c>
      <c r="N290" s="227" t="s">
        <v>41</v>
      </c>
      <c r="O290" s="91"/>
      <c r="P290" s="228">
        <f>O290*H290</f>
        <v>0</v>
      </c>
      <c r="Q290" s="228">
        <v>0.10373</v>
      </c>
      <c r="R290" s="228">
        <f>Q290*H290</f>
        <v>30.600350000000002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164</v>
      </c>
      <c r="AT290" s="230" t="s">
        <v>159</v>
      </c>
      <c r="AU290" s="230" t="s">
        <v>86</v>
      </c>
      <c r="AY290" s="17" t="s">
        <v>157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164</v>
      </c>
      <c r="BM290" s="230" t="s">
        <v>504</v>
      </c>
    </row>
    <row r="291" s="2" customFormat="1" ht="24.15" customHeight="1">
      <c r="A291" s="38"/>
      <c r="B291" s="39"/>
      <c r="C291" s="219" t="s">
        <v>505</v>
      </c>
      <c r="D291" s="219" t="s">
        <v>159</v>
      </c>
      <c r="E291" s="220" t="s">
        <v>506</v>
      </c>
      <c r="F291" s="221" t="s">
        <v>507</v>
      </c>
      <c r="G291" s="222" t="s">
        <v>162</v>
      </c>
      <c r="H291" s="223">
        <v>10</v>
      </c>
      <c r="I291" s="224"/>
      <c r="J291" s="225">
        <f>ROUND(I291*H291,2)</f>
        <v>0</v>
      </c>
      <c r="K291" s="221" t="s">
        <v>163</v>
      </c>
      <c r="L291" s="44"/>
      <c r="M291" s="226" t="s">
        <v>1</v>
      </c>
      <c r="N291" s="227" t="s">
        <v>41</v>
      </c>
      <c r="O291" s="91"/>
      <c r="P291" s="228">
        <f>O291*H291</f>
        <v>0</v>
      </c>
      <c r="Q291" s="228">
        <v>0.15559000000000001</v>
      </c>
      <c r="R291" s="228">
        <f>Q291*H291</f>
        <v>1.5559000000000001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164</v>
      </c>
      <c r="AT291" s="230" t="s">
        <v>159</v>
      </c>
      <c r="AU291" s="230" t="s">
        <v>86</v>
      </c>
      <c r="AY291" s="17" t="s">
        <v>157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84</v>
      </c>
      <c r="BK291" s="231">
        <f>ROUND(I291*H291,2)</f>
        <v>0</v>
      </c>
      <c r="BL291" s="17" t="s">
        <v>164</v>
      </c>
      <c r="BM291" s="230" t="s">
        <v>508</v>
      </c>
    </row>
    <row r="292" s="2" customFormat="1" ht="24.15" customHeight="1">
      <c r="A292" s="38"/>
      <c r="B292" s="39"/>
      <c r="C292" s="219" t="s">
        <v>509</v>
      </c>
      <c r="D292" s="219" t="s">
        <v>159</v>
      </c>
      <c r="E292" s="220" t="s">
        <v>510</v>
      </c>
      <c r="F292" s="221" t="s">
        <v>511</v>
      </c>
      <c r="G292" s="222" t="s">
        <v>162</v>
      </c>
      <c r="H292" s="223">
        <v>295</v>
      </c>
      <c r="I292" s="224"/>
      <c r="J292" s="225">
        <f>ROUND(I292*H292,2)</f>
        <v>0</v>
      </c>
      <c r="K292" s="221" t="s">
        <v>163</v>
      </c>
      <c r="L292" s="44"/>
      <c r="M292" s="226" t="s">
        <v>1</v>
      </c>
      <c r="N292" s="227" t="s">
        <v>41</v>
      </c>
      <c r="O292" s="91"/>
      <c r="P292" s="228">
        <f>O292*H292</f>
        <v>0</v>
      </c>
      <c r="Q292" s="228">
        <v>0.15559000000000001</v>
      </c>
      <c r="R292" s="228">
        <f>Q292*H292</f>
        <v>45.899050000000003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164</v>
      </c>
      <c r="AT292" s="230" t="s">
        <v>159</v>
      </c>
      <c r="AU292" s="230" t="s">
        <v>86</v>
      </c>
      <c r="AY292" s="17" t="s">
        <v>157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84</v>
      </c>
      <c r="BK292" s="231">
        <f>ROUND(I292*H292,2)</f>
        <v>0</v>
      </c>
      <c r="BL292" s="17" t="s">
        <v>164</v>
      </c>
      <c r="BM292" s="230" t="s">
        <v>512</v>
      </c>
    </row>
    <row r="293" s="2" customFormat="1" ht="24.15" customHeight="1">
      <c r="A293" s="38"/>
      <c r="B293" s="39"/>
      <c r="C293" s="219" t="s">
        <v>513</v>
      </c>
      <c r="D293" s="219" t="s">
        <v>159</v>
      </c>
      <c r="E293" s="220" t="s">
        <v>514</v>
      </c>
      <c r="F293" s="221" t="s">
        <v>515</v>
      </c>
      <c r="G293" s="222" t="s">
        <v>162</v>
      </c>
      <c r="H293" s="223">
        <v>473</v>
      </c>
      <c r="I293" s="224"/>
      <c r="J293" s="225">
        <f>ROUND(I293*H293,2)</f>
        <v>0</v>
      </c>
      <c r="K293" s="221" t="s">
        <v>163</v>
      </c>
      <c r="L293" s="44"/>
      <c r="M293" s="226" t="s">
        <v>1</v>
      </c>
      <c r="N293" s="227" t="s">
        <v>41</v>
      </c>
      <c r="O293" s="91"/>
      <c r="P293" s="228">
        <f>O293*H293</f>
        <v>0</v>
      </c>
      <c r="Q293" s="228">
        <v>0.089219999999999994</v>
      </c>
      <c r="R293" s="228">
        <f>Q293*H293</f>
        <v>42.201059999999998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164</v>
      </c>
      <c r="AT293" s="230" t="s">
        <v>159</v>
      </c>
      <c r="AU293" s="230" t="s">
        <v>86</v>
      </c>
      <c r="AY293" s="17" t="s">
        <v>157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84</v>
      </c>
      <c r="BK293" s="231">
        <f>ROUND(I293*H293,2)</f>
        <v>0</v>
      </c>
      <c r="BL293" s="17" t="s">
        <v>164</v>
      </c>
      <c r="BM293" s="230" t="s">
        <v>516</v>
      </c>
    </row>
    <row r="294" s="13" customFormat="1">
      <c r="A294" s="13"/>
      <c r="B294" s="232"/>
      <c r="C294" s="233"/>
      <c r="D294" s="234" t="s">
        <v>166</v>
      </c>
      <c r="E294" s="235" t="s">
        <v>1</v>
      </c>
      <c r="F294" s="236" t="s">
        <v>517</v>
      </c>
      <c r="G294" s="233"/>
      <c r="H294" s="237">
        <v>473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166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157</v>
      </c>
    </row>
    <row r="295" s="2" customFormat="1" ht="21.75" customHeight="1">
      <c r="A295" s="38"/>
      <c r="B295" s="39"/>
      <c r="C295" s="265" t="s">
        <v>518</v>
      </c>
      <c r="D295" s="265" t="s">
        <v>314</v>
      </c>
      <c r="E295" s="266" t="s">
        <v>519</v>
      </c>
      <c r="F295" s="267" t="s">
        <v>520</v>
      </c>
      <c r="G295" s="268" t="s">
        <v>162</v>
      </c>
      <c r="H295" s="269">
        <v>467.25</v>
      </c>
      <c r="I295" s="270"/>
      <c r="J295" s="271">
        <f>ROUND(I295*H295,2)</f>
        <v>0</v>
      </c>
      <c r="K295" s="267" t="s">
        <v>163</v>
      </c>
      <c r="L295" s="272"/>
      <c r="M295" s="273" t="s">
        <v>1</v>
      </c>
      <c r="N295" s="274" t="s">
        <v>41</v>
      </c>
      <c r="O295" s="91"/>
      <c r="P295" s="228">
        <f>O295*H295</f>
        <v>0</v>
      </c>
      <c r="Q295" s="228">
        <v>0.13100000000000001</v>
      </c>
      <c r="R295" s="228">
        <f>Q295*H295</f>
        <v>61.20975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96</v>
      </c>
      <c r="AT295" s="230" t="s">
        <v>314</v>
      </c>
      <c r="AU295" s="230" t="s">
        <v>86</v>
      </c>
      <c r="AY295" s="17" t="s">
        <v>157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84</v>
      </c>
      <c r="BK295" s="231">
        <f>ROUND(I295*H295,2)</f>
        <v>0</v>
      </c>
      <c r="BL295" s="17" t="s">
        <v>164</v>
      </c>
      <c r="BM295" s="230" t="s">
        <v>521</v>
      </c>
    </row>
    <row r="296" s="13" customFormat="1">
      <c r="A296" s="13"/>
      <c r="B296" s="232"/>
      <c r="C296" s="233"/>
      <c r="D296" s="234" t="s">
        <v>166</v>
      </c>
      <c r="E296" s="235" t="s">
        <v>1</v>
      </c>
      <c r="F296" s="236" t="s">
        <v>522</v>
      </c>
      <c r="G296" s="233"/>
      <c r="H296" s="237">
        <v>467.25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166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157</v>
      </c>
    </row>
    <row r="297" s="2" customFormat="1" ht="16.5" customHeight="1">
      <c r="A297" s="38"/>
      <c r="B297" s="39"/>
      <c r="C297" s="265" t="s">
        <v>523</v>
      </c>
      <c r="D297" s="265" t="s">
        <v>314</v>
      </c>
      <c r="E297" s="266" t="s">
        <v>524</v>
      </c>
      <c r="F297" s="267" t="s">
        <v>525</v>
      </c>
      <c r="G297" s="268" t="s">
        <v>162</v>
      </c>
      <c r="H297" s="269">
        <v>8.4000000000000004</v>
      </c>
      <c r="I297" s="270"/>
      <c r="J297" s="271">
        <f>ROUND(I297*H297,2)</f>
        <v>0</v>
      </c>
      <c r="K297" s="267" t="s">
        <v>1</v>
      </c>
      <c r="L297" s="272"/>
      <c r="M297" s="273" t="s">
        <v>1</v>
      </c>
      <c r="N297" s="274" t="s">
        <v>41</v>
      </c>
      <c r="O297" s="91"/>
      <c r="P297" s="228">
        <f>O297*H297</f>
        <v>0</v>
      </c>
      <c r="Q297" s="228">
        <v>0.13100000000000001</v>
      </c>
      <c r="R297" s="228">
        <f>Q297*H297</f>
        <v>1.1004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96</v>
      </c>
      <c r="AT297" s="230" t="s">
        <v>314</v>
      </c>
      <c r="AU297" s="230" t="s">
        <v>86</v>
      </c>
      <c r="AY297" s="17" t="s">
        <v>157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84</v>
      </c>
      <c r="BK297" s="231">
        <f>ROUND(I297*H297,2)</f>
        <v>0</v>
      </c>
      <c r="BL297" s="17" t="s">
        <v>164</v>
      </c>
      <c r="BM297" s="230" t="s">
        <v>526</v>
      </c>
    </row>
    <row r="298" s="13" customFormat="1">
      <c r="A298" s="13"/>
      <c r="B298" s="232"/>
      <c r="C298" s="233"/>
      <c r="D298" s="234" t="s">
        <v>166</v>
      </c>
      <c r="E298" s="235" t="s">
        <v>1</v>
      </c>
      <c r="F298" s="236" t="s">
        <v>527</v>
      </c>
      <c r="G298" s="233"/>
      <c r="H298" s="237">
        <v>8.4000000000000004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166</v>
      </c>
      <c r="AU298" s="243" t="s">
        <v>86</v>
      </c>
      <c r="AV298" s="13" t="s">
        <v>86</v>
      </c>
      <c r="AW298" s="13" t="s">
        <v>32</v>
      </c>
      <c r="AX298" s="13" t="s">
        <v>84</v>
      </c>
      <c r="AY298" s="243" t="s">
        <v>157</v>
      </c>
    </row>
    <row r="299" s="2" customFormat="1" ht="24.15" customHeight="1">
      <c r="A299" s="38"/>
      <c r="B299" s="39"/>
      <c r="C299" s="265" t="s">
        <v>528</v>
      </c>
      <c r="D299" s="265" t="s">
        <v>314</v>
      </c>
      <c r="E299" s="266" t="s">
        <v>529</v>
      </c>
      <c r="F299" s="267" t="s">
        <v>530</v>
      </c>
      <c r="G299" s="268" t="s">
        <v>162</v>
      </c>
      <c r="H299" s="269">
        <v>10.5</v>
      </c>
      <c r="I299" s="270"/>
      <c r="J299" s="271">
        <f>ROUND(I299*H299,2)</f>
        <v>0</v>
      </c>
      <c r="K299" s="267" t="s">
        <v>163</v>
      </c>
      <c r="L299" s="272"/>
      <c r="M299" s="273" t="s">
        <v>1</v>
      </c>
      <c r="N299" s="274" t="s">
        <v>41</v>
      </c>
      <c r="O299" s="91"/>
      <c r="P299" s="228">
        <f>O299*H299</f>
        <v>0</v>
      </c>
      <c r="Q299" s="228">
        <v>0.13100000000000001</v>
      </c>
      <c r="R299" s="228">
        <f>Q299*H299</f>
        <v>1.3755000000000002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96</v>
      </c>
      <c r="AT299" s="230" t="s">
        <v>314</v>
      </c>
      <c r="AU299" s="230" t="s">
        <v>86</v>
      </c>
      <c r="AY299" s="17" t="s">
        <v>157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84</v>
      </c>
      <c r="BK299" s="231">
        <f>ROUND(I299*H299,2)</f>
        <v>0</v>
      </c>
      <c r="BL299" s="17" t="s">
        <v>164</v>
      </c>
      <c r="BM299" s="230" t="s">
        <v>531</v>
      </c>
    </row>
    <row r="300" s="13" customFormat="1">
      <c r="A300" s="13"/>
      <c r="B300" s="232"/>
      <c r="C300" s="233"/>
      <c r="D300" s="234" t="s">
        <v>166</v>
      </c>
      <c r="E300" s="235" t="s">
        <v>1</v>
      </c>
      <c r="F300" s="236" t="s">
        <v>532</v>
      </c>
      <c r="G300" s="233"/>
      <c r="H300" s="237">
        <v>10.5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166</v>
      </c>
      <c r="AU300" s="243" t="s">
        <v>86</v>
      </c>
      <c r="AV300" s="13" t="s">
        <v>86</v>
      </c>
      <c r="AW300" s="13" t="s">
        <v>32</v>
      </c>
      <c r="AX300" s="13" t="s">
        <v>84</v>
      </c>
      <c r="AY300" s="243" t="s">
        <v>157</v>
      </c>
    </row>
    <row r="301" s="2" customFormat="1" ht="37.8" customHeight="1">
      <c r="A301" s="38"/>
      <c r="B301" s="39"/>
      <c r="C301" s="219" t="s">
        <v>533</v>
      </c>
      <c r="D301" s="219" t="s">
        <v>159</v>
      </c>
      <c r="E301" s="220" t="s">
        <v>534</v>
      </c>
      <c r="F301" s="221" t="s">
        <v>535</v>
      </c>
      <c r="G301" s="222" t="s">
        <v>162</v>
      </c>
      <c r="H301" s="223">
        <v>18</v>
      </c>
      <c r="I301" s="224"/>
      <c r="J301" s="225">
        <f>ROUND(I301*H301,2)</f>
        <v>0</v>
      </c>
      <c r="K301" s="221" t="s">
        <v>163</v>
      </c>
      <c r="L301" s="44"/>
      <c r="M301" s="226" t="s">
        <v>1</v>
      </c>
      <c r="N301" s="227" t="s">
        <v>41</v>
      </c>
      <c r="O301" s="91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164</v>
      </c>
      <c r="AT301" s="230" t="s">
        <v>159</v>
      </c>
      <c r="AU301" s="230" t="s">
        <v>86</v>
      </c>
      <c r="AY301" s="17" t="s">
        <v>157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84</v>
      </c>
      <c r="BK301" s="231">
        <f>ROUND(I301*H301,2)</f>
        <v>0</v>
      </c>
      <c r="BL301" s="17" t="s">
        <v>164</v>
      </c>
      <c r="BM301" s="230" t="s">
        <v>536</v>
      </c>
    </row>
    <row r="302" s="2" customFormat="1" ht="24.15" customHeight="1">
      <c r="A302" s="38"/>
      <c r="B302" s="39"/>
      <c r="C302" s="219" t="s">
        <v>537</v>
      </c>
      <c r="D302" s="219" t="s">
        <v>159</v>
      </c>
      <c r="E302" s="220" t="s">
        <v>538</v>
      </c>
      <c r="F302" s="221" t="s">
        <v>539</v>
      </c>
      <c r="G302" s="222" t="s">
        <v>162</v>
      </c>
      <c r="H302" s="223">
        <v>335</v>
      </c>
      <c r="I302" s="224"/>
      <c r="J302" s="225">
        <f>ROUND(I302*H302,2)</f>
        <v>0</v>
      </c>
      <c r="K302" s="221" t="s">
        <v>163</v>
      </c>
      <c r="L302" s="44"/>
      <c r="M302" s="226" t="s">
        <v>1</v>
      </c>
      <c r="N302" s="227" t="s">
        <v>41</v>
      </c>
      <c r="O302" s="91"/>
      <c r="P302" s="228">
        <f>O302*H302</f>
        <v>0</v>
      </c>
      <c r="Q302" s="228">
        <v>0.098000000000000004</v>
      </c>
      <c r="R302" s="228">
        <f>Q302*H302</f>
        <v>32.829999999999998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164</v>
      </c>
      <c r="AT302" s="230" t="s">
        <v>159</v>
      </c>
      <c r="AU302" s="230" t="s">
        <v>86</v>
      </c>
      <c r="AY302" s="17" t="s">
        <v>157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84</v>
      </c>
      <c r="BK302" s="231">
        <f>ROUND(I302*H302,2)</f>
        <v>0</v>
      </c>
      <c r="BL302" s="17" t="s">
        <v>164</v>
      </c>
      <c r="BM302" s="230" t="s">
        <v>540</v>
      </c>
    </row>
    <row r="303" s="13" customFormat="1">
      <c r="A303" s="13"/>
      <c r="B303" s="232"/>
      <c r="C303" s="233"/>
      <c r="D303" s="234" t="s">
        <v>166</v>
      </c>
      <c r="E303" s="235" t="s">
        <v>1</v>
      </c>
      <c r="F303" s="236" t="s">
        <v>541</v>
      </c>
      <c r="G303" s="233"/>
      <c r="H303" s="237">
        <v>335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166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157</v>
      </c>
    </row>
    <row r="304" s="2" customFormat="1" ht="24.15" customHeight="1">
      <c r="A304" s="38"/>
      <c r="B304" s="39"/>
      <c r="C304" s="265" t="s">
        <v>542</v>
      </c>
      <c r="D304" s="265" t="s">
        <v>314</v>
      </c>
      <c r="E304" s="266" t="s">
        <v>543</v>
      </c>
      <c r="F304" s="267" t="s">
        <v>544</v>
      </c>
      <c r="G304" s="268" t="s">
        <v>162</v>
      </c>
      <c r="H304" s="269">
        <v>341.69999999999999</v>
      </c>
      <c r="I304" s="270"/>
      <c r="J304" s="271">
        <f>ROUND(I304*H304,2)</f>
        <v>0</v>
      </c>
      <c r="K304" s="267" t="s">
        <v>163</v>
      </c>
      <c r="L304" s="272"/>
      <c r="M304" s="273" t="s">
        <v>1</v>
      </c>
      <c r="N304" s="274" t="s">
        <v>41</v>
      </c>
      <c r="O304" s="91"/>
      <c r="P304" s="228">
        <f>O304*H304</f>
        <v>0</v>
      </c>
      <c r="Q304" s="228">
        <v>0.14499999999999999</v>
      </c>
      <c r="R304" s="228">
        <f>Q304*H304</f>
        <v>49.546499999999995</v>
      </c>
      <c r="S304" s="228">
        <v>0</v>
      </c>
      <c r="T304" s="22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96</v>
      </c>
      <c r="AT304" s="230" t="s">
        <v>314</v>
      </c>
      <c r="AU304" s="230" t="s">
        <v>86</v>
      </c>
      <c r="AY304" s="17" t="s">
        <v>157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84</v>
      </c>
      <c r="BK304" s="231">
        <f>ROUND(I304*H304,2)</f>
        <v>0</v>
      </c>
      <c r="BL304" s="17" t="s">
        <v>164</v>
      </c>
      <c r="BM304" s="230" t="s">
        <v>545</v>
      </c>
    </row>
    <row r="305" s="13" customFormat="1">
      <c r="A305" s="13"/>
      <c r="B305" s="232"/>
      <c r="C305" s="233"/>
      <c r="D305" s="234" t="s">
        <v>166</v>
      </c>
      <c r="E305" s="235" t="s">
        <v>1</v>
      </c>
      <c r="F305" s="236" t="s">
        <v>546</v>
      </c>
      <c r="G305" s="233"/>
      <c r="H305" s="237">
        <v>335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166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157</v>
      </c>
    </row>
    <row r="306" s="13" customFormat="1">
      <c r="A306" s="13"/>
      <c r="B306" s="232"/>
      <c r="C306" s="233"/>
      <c r="D306" s="234" t="s">
        <v>166</v>
      </c>
      <c r="E306" s="233"/>
      <c r="F306" s="236" t="s">
        <v>547</v>
      </c>
      <c r="G306" s="233"/>
      <c r="H306" s="237">
        <v>341.69999999999999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166</v>
      </c>
      <c r="AU306" s="243" t="s">
        <v>86</v>
      </c>
      <c r="AV306" s="13" t="s">
        <v>86</v>
      </c>
      <c r="AW306" s="13" t="s">
        <v>4</v>
      </c>
      <c r="AX306" s="13" t="s">
        <v>84</v>
      </c>
      <c r="AY306" s="243" t="s">
        <v>157</v>
      </c>
    </row>
    <row r="307" s="2" customFormat="1" ht="21.75" customHeight="1">
      <c r="A307" s="38"/>
      <c r="B307" s="39"/>
      <c r="C307" s="219" t="s">
        <v>548</v>
      </c>
      <c r="D307" s="219" t="s">
        <v>159</v>
      </c>
      <c r="E307" s="220" t="s">
        <v>549</v>
      </c>
      <c r="F307" s="221" t="s">
        <v>550</v>
      </c>
      <c r="G307" s="222" t="s">
        <v>195</v>
      </c>
      <c r="H307" s="223">
        <v>20</v>
      </c>
      <c r="I307" s="224"/>
      <c r="J307" s="225">
        <f>ROUND(I307*H307,2)</f>
        <v>0</v>
      </c>
      <c r="K307" s="221" t="s">
        <v>163</v>
      </c>
      <c r="L307" s="44"/>
      <c r="M307" s="226" t="s">
        <v>1</v>
      </c>
      <c r="N307" s="227" t="s">
        <v>41</v>
      </c>
      <c r="O307" s="91"/>
      <c r="P307" s="228">
        <f>O307*H307</f>
        <v>0</v>
      </c>
      <c r="Q307" s="228">
        <v>0.0035999999999999999</v>
      </c>
      <c r="R307" s="228">
        <f>Q307*H307</f>
        <v>0.071999999999999995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164</v>
      </c>
      <c r="AT307" s="230" t="s">
        <v>159</v>
      </c>
      <c r="AU307" s="230" t="s">
        <v>86</v>
      </c>
      <c r="AY307" s="17" t="s">
        <v>157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84</v>
      </c>
      <c r="BK307" s="231">
        <f>ROUND(I307*H307,2)</f>
        <v>0</v>
      </c>
      <c r="BL307" s="17" t="s">
        <v>164</v>
      </c>
      <c r="BM307" s="230" t="s">
        <v>551</v>
      </c>
    </row>
    <row r="308" s="12" customFormat="1" ht="22.8" customHeight="1">
      <c r="A308" s="12"/>
      <c r="B308" s="203"/>
      <c r="C308" s="204"/>
      <c r="D308" s="205" t="s">
        <v>75</v>
      </c>
      <c r="E308" s="217" t="s">
        <v>184</v>
      </c>
      <c r="F308" s="217" t="s">
        <v>552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SUM(P309:P314)</f>
        <v>0</v>
      </c>
      <c r="Q308" s="211"/>
      <c r="R308" s="212">
        <f>SUM(R309:R314)</f>
        <v>10.238828</v>
      </c>
      <c r="S308" s="211"/>
      <c r="T308" s="21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84</v>
      </c>
      <c r="AT308" s="215" t="s">
        <v>75</v>
      </c>
      <c r="AU308" s="215" t="s">
        <v>84</v>
      </c>
      <c r="AY308" s="214" t="s">
        <v>157</v>
      </c>
      <c r="BK308" s="216">
        <f>SUM(BK309:BK314)</f>
        <v>0</v>
      </c>
    </row>
    <row r="309" s="2" customFormat="1" ht="21.75" customHeight="1">
      <c r="A309" s="38"/>
      <c r="B309" s="39"/>
      <c r="C309" s="219" t="s">
        <v>553</v>
      </c>
      <c r="D309" s="219" t="s">
        <v>159</v>
      </c>
      <c r="E309" s="220" t="s">
        <v>554</v>
      </c>
      <c r="F309" s="221" t="s">
        <v>555</v>
      </c>
      <c r="G309" s="222" t="s">
        <v>162</v>
      </c>
      <c r="H309" s="223">
        <v>14.199999999999999</v>
      </c>
      <c r="I309" s="224"/>
      <c r="J309" s="225">
        <f>ROUND(I309*H309,2)</f>
        <v>0</v>
      </c>
      <c r="K309" s="221" t="s">
        <v>163</v>
      </c>
      <c r="L309" s="44"/>
      <c r="M309" s="226" t="s">
        <v>1</v>
      </c>
      <c r="N309" s="227" t="s">
        <v>41</v>
      </c>
      <c r="O309" s="91"/>
      <c r="P309" s="228">
        <f>O309*H309</f>
        <v>0</v>
      </c>
      <c r="Q309" s="228">
        <v>0.022339999999999999</v>
      </c>
      <c r="R309" s="228">
        <f>Q309*H309</f>
        <v>0.31722799999999995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164</v>
      </c>
      <c r="AT309" s="230" t="s">
        <v>159</v>
      </c>
      <c r="AU309" s="230" t="s">
        <v>86</v>
      </c>
      <c r="AY309" s="17" t="s">
        <v>157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84</v>
      </c>
      <c r="BK309" s="231">
        <f>ROUND(I309*H309,2)</f>
        <v>0</v>
      </c>
      <c r="BL309" s="17" t="s">
        <v>164</v>
      </c>
      <c r="BM309" s="230" t="s">
        <v>556</v>
      </c>
    </row>
    <row r="310" s="14" customFormat="1">
      <c r="A310" s="14"/>
      <c r="B310" s="244"/>
      <c r="C310" s="245"/>
      <c r="D310" s="234" t="s">
        <v>166</v>
      </c>
      <c r="E310" s="246" t="s">
        <v>1</v>
      </c>
      <c r="F310" s="247" t="s">
        <v>557</v>
      </c>
      <c r="G310" s="245"/>
      <c r="H310" s="246" t="s">
        <v>1</v>
      </c>
      <c r="I310" s="248"/>
      <c r="J310" s="245"/>
      <c r="K310" s="245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166</v>
      </c>
      <c r="AU310" s="253" t="s">
        <v>86</v>
      </c>
      <c r="AV310" s="14" t="s">
        <v>84</v>
      </c>
      <c r="AW310" s="14" t="s">
        <v>32</v>
      </c>
      <c r="AX310" s="14" t="s">
        <v>76</v>
      </c>
      <c r="AY310" s="253" t="s">
        <v>157</v>
      </c>
    </row>
    <row r="311" s="13" customFormat="1">
      <c r="A311" s="13"/>
      <c r="B311" s="232"/>
      <c r="C311" s="233"/>
      <c r="D311" s="234" t="s">
        <v>166</v>
      </c>
      <c r="E311" s="235" t="s">
        <v>1</v>
      </c>
      <c r="F311" s="236" t="s">
        <v>558</v>
      </c>
      <c r="G311" s="233"/>
      <c r="H311" s="237">
        <v>7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166</v>
      </c>
      <c r="AU311" s="243" t="s">
        <v>86</v>
      </c>
      <c r="AV311" s="13" t="s">
        <v>86</v>
      </c>
      <c r="AW311" s="13" t="s">
        <v>32</v>
      </c>
      <c r="AX311" s="13" t="s">
        <v>76</v>
      </c>
      <c r="AY311" s="243" t="s">
        <v>157</v>
      </c>
    </row>
    <row r="312" s="13" customFormat="1">
      <c r="A312" s="13"/>
      <c r="B312" s="232"/>
      <c r="C312" s="233"/>
      <c r="D312" s="234" t="s">
        <v>166</v>
      </c>
      <c r="E312" s="235" t="s">
        <v>1</v>
      </c>
      <c r="F312" s="236" t="s">
        <v>559</v>
      </c>
      <c r="G312" s="233"/>
      <c r="H312" s="237">
        <v>7.2000000000000002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166</v>
      </c>
      <c r="AU312" s="243" t="s">
        <v>86</v>
      </c>
      <c r="AV312" s="13" t="s">
        <v>86</v>
      </c>
      <c r="AW312" s="13" t="s">
        <v>32</v>
      </c>
      <c r="AX312" s="13" t="s">
        <v>76</v>
      </c>
      <c r="AY312" s="243" t="s">
        <v>157</v>
      </c>
    </row>
    <row r="313" s="15" customFormat="1">
      <c r="A313" s="15"/>
      <c r="B313" s="254"/>
      <c r="C313" s="255"/>
      <c r="D313" s="234" t="s">
        <v>166</v>
      </c>
      <c r="E313" s="256" t="s">
        <v>1</v>
      </c>
      <c r="F313" s="257" t="s">
        <v>229</v>
      </c>
      <c r="G313" s="255"/>
      <c r="H313" s="258">
        <v>14.199999999999999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166</v>
      </c>
      <c r="AU313" s="264" t="s">
        <v>86</v>
      </c>
      <c r="AV313" s="15" t="s">
        <v>164</v>
      </c>
      <c r="AW313" s="15" t="s">
        <v>32</v>
      </c>
      <c r="AX313" s="15" t="s">
        <v>84</v>
      </c>
      <c r="AY313" s="264" t="s">
        <v>157</v>
      </c>
    </row>
    <row r="314" s="2" customFormat="1" ht="21.75" customHeight="1">
      <c r="A314" s="38"/>
      <c r="B314" s="39"/>
      <c r="C314" s="219" t="s">
        <v>560</v>
      </c>
      <c r="D314" s="219" t="s">
        <v>159</v>
      </c>
      <c r="E314" s="220" t="s">
        <v>561</v>
      </c>
      <c r="F314" s="221" t="s">
        <v>562</v>
      </c>
      <c r="G314" s="222" t="s">
        <v>162</v>
      </c>
      <c r="H314" s="223">
        <v>36</v>
      </c>
      <c r="I314" s="224"/>
      <c r="J314" s="225">
        <f>ROUND(I314*H314,2)</f>
        <v>0</v>
      </c>
      <c r="K314" s="221" t="s">
        <v>163</v>
      </c>
      <c r="L314" s="44"/>
      <c r="M314" s="226" t="s">
        <v>1</v>
      </c>
      <c r="N314" s="227" t="s">
        <v>41</v>
      </c>
      <c r="O314" s="91"/>
      <c r="P314" s="228">
        <f>O314*H314</f>
        <v>0</v>
      </c>
      <c r="Q314" s="228">
        <v>0.27560000000000001</v>
      </c>
      <c r="R314" s="228">
        <f>Q314*H314</f>
        <v>9.9215999999999998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164</v>
      </c>
      <c r="AT314" s="230" t="s">
        <v>159</v>
      </c>
      <c r="AU314" s="230" t="s">
        <v>86</v>
      </c>
      <c r="AY314" s="17" t="s">
        <v>157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84</v>
      </c>
      <c r="BK314" s="231">
        <f>ROUND(I314*H314,2)</f>
        <v>0</v>
      </c>
      <c r="BL314" s="17" t="s">
        <v>164</v>
      </c>
      <c r="BM314" s="230" t="s">
        <v>563</v>
      </c>
    </row>
    <row r="315" s="12" customFormat="1" ht="22.8" customHeight="1">
      <c r="A315" s="12"/>
      <c r="B315" s="203"/>
      <c r="C315" s="204"/>
      <c r="D315" s="205" t="s">
        <v>75</v>
      </c>
      <c r="E315" s="217" t="s">
        <v>96</v>
      </c>
      <c r="F315" s="217" t="s">
        <v>564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SUM(P316:P337)</f>
        <v>0</v>
      </c>
      <c r="Q315" s="211"/>
      <c r="R315" s="212">
        <f>SUM(R316:R337)</f>
        <v>5.4166900000000009</v>
      </c>
      <c r="S315" s="211"/>
      <c r="T315" s="213">
        <f>SUM(T316:T337)</f>
        <v>3.96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84</v>
      </c>
      <c r="AT315" s="215" t="s">
        <v>75</v>
      </c>
      <c r="AU315" s="215" t="s">
        <v>84</v>
      </c>
      <c r="AY315" s="214" t="s">
        <v>157</v>
      </c>
      <c r="BK315" s="216">
        <f>SUM(BK316:BK337)</f>
        <v>0</v>
      </c>
    </row>
    <row r="316" s="2" customFormat="1" ht="49.05" customHeight="1">
      <c r="A316" s="38"/>
      <c r="B316" s="39"/>
      <c r="C316" s="219" t="s">
        <v>565</v>
      </c>
      <c r="D316" s="219" t="s">
        <v>159</v>
      </c>
      <c r="E316" s="220" t="s">
        <v>566</v>
      </c>
      <c r="F316" s="221" t="s">
        <v>567</v>
      </c>
      <c r="G316" s="222" t="s">
        <v>393</v>
      </c>
      <c r="H316" s="223">
        <v>7</v>
      </c>
      <c r="I316" s="224"/>
      <c r="J316" s="225">
        <f>ROUND(I316*H316,2)</f>
        <v>0</v>
      </c>
      <c r="K316" s="221" t="s">
        <v>1</v>
      </c>
      <c r="L316" s="44"/>
      <c r="M316" s="226" t="s">
        <v>1</v>
      </c>
      <c r="N316" s="227" t="s">
        <v>41</v>
      </c>
      <c r="O316" s="91"/>
      <c r="P316" s="228">
        <f>O316*H316</f>
        <v>0</v>
      </c>
      <c r="Q316" s="228">
        <v>0.2661</v>
      </c>
      <c r="R316" s="228">
        <f>Q316*H316</f>
        <v>1.8627</v>
      </c>
      <c r="S316" s="228">
        <v>0</v>
      </c>
      <c r="T316" s="22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0" t="s">
        <v>164</v>
      </c>
      <c r="AT316" s="230" t="s">
        <v>159</v>
      </c>
      <c r="AU316" s="230" t="s">
        <v>86</v>
      </c>
      <c r="AY316" s="17" t="s">
        <v>157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7" t="s">
        <v>84</v>
      </c>
      <c r="BK316" s="231">
        <f>ROUND(I316*H316,2)</f>
        <v>0</v>
      </c>
      <c r="BL316" s="17" t="s">
        <v>164</v>
      </c>
      <c r="BM316" s="230" t="s">
        <v>568</v>
      </c>
    </row>
    <row r="317" s="2" customFormat="1" ht="24.15" customHeight="1">
      <c r="A317" s="38"/>
      <c r="B317" s="39"/>
      <c r="C317" s="219" t="s">
        <v>569</v>
      </c>
      <c r="D317" s="219" t="s">
        <v>159</v>
      </c>
      <c r="E317" s="220" t="s">
        <v>570</v>
      </c>
      <c r="F317" s="221" t="s">
        <v>571</v>
      </c>
      <c r="G317" s="222" t="s">
        <v>195</v>
      </c>
      <c r="H317" s="223">
        <v>12</v>
      </c>
      <c r="I317" s="224"/>
      <c r="J317" s="225">
        <f>ROUND(I317*H317,2)</f>
        <v>0</v>
      </c>
      <c r="K317" s="221" t="s">
        <v>163</v>
      </c>
      <c r="L317" s="44"/>
      <c r="M317" s="226" t="s">
        <v>1</v>
      </c>
      <c r="N317" s="227" t="s">
        <v>41</v>
      </c>
      <c r="O317" s="91"/>
      <c r="P317" s="228">
        <f>O317*H317</f>
        <v>0</v>
      </c>
      <c r="Q317" s="228">
        <v>0.0027599999999999999</v>
      </c>
      <c r="R317" s="228">
        <f>Q317*H317</f>
        <v>0.033119999999999997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164</v>
      </c>
      <c r="AT317" s="230" t="s">
        <v>159</v>
      </c>
      <c r="AU317" s="230" t="s">
        <v>86</v>
      </c>
      <c r="AY317" s="17" t="s">
        <v>157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84</v>
      </c>
      <c r="BK317" s="231">
        <f>ROUND(I317*H317,2)</f>
        <v>0</v>
      </c>
      <c r="BL317" s="17" t="s">
        <v>164</v>
      </c>
      <c r="BM317" s="230" t="s">
        <v>572</v>
      </c>
    </row>
    <row r="318" s="2" customFormat="1" ht="21.75" customHeight="1">
      <c r="A318" s="38"/>
      <c r="B318" s="39"/>
      <c r="C318" s="219" t="s">
        <v>573</v>
      </c>
      <c r="D318" s="219" t="s">
        <v>159</v>
      </c>
      <c r="E318" s="220" t="s">
        <v>574</v>
      </c>
      <c r="F318" s="221" t="s">
        <v>575</v>
      </c>
      <c r="G318" s="222" t="s">
        <v>195</v>
      </c>
      <c r="H318" s="223">
        <v>12</v>
      </c>
      <c r="I318" s="224"/>
      <c r="J318" s="225">
        <f>ROUND(I318*H318,2)</f>
        <v>0</v>
      </c>
      <c r="K318" s="221" t="s">
        <v>163</v>
      </c>
      <c r="L318" s="44"/>
      <c r="M318" s="226" t="s">
        <v>1</v>
      </c>
      <c r="N318" s="227" t="s">
        <v>41</v>
      </c>
      <c r="O318" s="91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164</v>
      </c>
      <c r="AT318" s="230" t="s">
        <v>159</v>
      </c>
      <c r="AU318" s="230" t="s">
        <v>86</v>
      </c>
      <c r="AY318" s="17" t="s">
        <v>157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84</v>
      </c>
      <c r="BK318" s="231">
        <f>ROUND(I318*H318,2)</f>
        <v>0</v>
      </c>
      <c r="BL318" s="17" t="s">
        <v>164</v>
      </c>
      <c r="BM318" s="230" t="s">
        <v>576</v>
      </c>
    </row>
    <row r="319" s="2" customFormat="1" ht="24.15" customHeight="1">
      <c r="A319" s="38"/>
      <c r="B319" s="39"/>
      <c r="C319" s="219" t="s">
        <v>577</v>
      </c>
      <c r="D319" s="219" t="s">
        <v>159</v>
      </c>
      <c r="E319" s="220" t="s">
        <v>578</v>
      </c>
      <c r="F319" s="221" t="s">
        <v>579</v>
      </c>
      <c r="G319" s="222" t="s">
        <v>393</v>
      </c>
      <c r="H319" s="223">
        <v>2</v>
      </c>
      <c r="I319" s="224"/>
      <c r="J319" s="225">
        <f>ROUND(I319*H319,2)</f>
        <v>0</v>
      </c>
      <c r="K319" s="221" t="s">
        <v>163</v>
      </c>
      <c r="L319" s="44"/>
      <c r="M319" s="226" t="s">
        <v>1</v>
      </c>
      <c r="N319" s="227" t="s">
        <v>41</v>
      </c>
      <c r="O319" s="91"/>
      <c r="P319" s="228">
        <f>O319*H319</f>
        <v>0</v>
      </c>
      <c r="Q319" s="228">
        <v>0.12422</v>
      </c>
      <c r="R319" s="228">
        <f>Q319*H319</f>
        <v>0.24843999999999999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164</v>
      </c>
      <c r="AT319" s="230" t="s">
        <v>159</v>
      </c>
      <c r="AU319" s="230" t="s">
        <v>86</v>
      </c>
      <c r="AY319" s="17" t="s">
        <v>157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84</v>
      </c>
      <c r="BK319" s="231">
        <f>ROUND(I319*H319,2)</f>
        <v>0</v>
      </c>
      <c r="BL319" s="17" t="s">
        <v>164</v>
      </c>
      <c r="BM319" s="230" t="s">
        <v>580</v>
      </c>
    </row>
    <row r="320" s="2" customFormat="1" ht="24.15" customHeight="1">
      <c r="A320" s="38"/>
      <c r="B320" s="39"/>
      <c r="C320" s="219" t="s">
        <v>581</v>
      </c>
      <c r="D320" s="219" t="s">
        <v>159</v>
      </c>
      <c r="E320" s="220" t="s">
        <v>582</v>
      </c>
      <c r="F320" s="221" t="s">
        <v>583</v>
      </c>
      <c r="G320" s="222" t="s">
        <v>393</v>
      </c>
      <c r="H320" s="223">
        <v>2</v>
      </c>
      <c r="I320" s="224"/>
      <c r="J320" s="225">
        <f>ROUND(I320*H320,2)</f>
        <v>0</v>
      </c>
      <c r="K320" s="221" t="s">
        <v>163</v>
      </c>
      <c r="L320" s="44"/>
      <c r="M320" s="226" t="s">
        <v>1</v>
      </c>
      <c r="N320" s="227" t="s">
        <v>41</v>
      </c>
      <c r="O320" s="91"/>
      <c r="P320" s="228">
        <f>O320*H320</f>
        <v>0</v>
      </c>
      <c r="Q320" s="228">
        <v>0.02972</v>
      </c>
      <c r="R320" s="228">
        <f>Q320*H320</f>
        <v>0.05944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164</v>
      </c>
      <c r="AT320" s="230" t="s">
        <v>159</v>
      </c>
      <c r="AU320" s="230" t="s">
        <v>86</v>
      </c>
      <c r="AY320" s="17" t="s">
        <v>157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84</v>
      </c>
      <c r="BK320" s="231">
        <f>ROUND(I320*H320,2)</f>
        <v>0</v>
      </c>
      <c r="BL320" s="17" t="s">
        <v>164</v>
      </c>
      <c r="BM320" s="230" t="s">
        <v>584</v>
      </c>
    </row>
    <row r="321" s="2" customFormat="1" ht="24.15" customHeight="1">
      <c r="A321" s="38"/>
      <c r="B321" s="39"/>
      <c r="C321" s="219" t="s">
        <v>585</v>
      </c>
      <c r="D321" s="219" t="s">
        <v>159</v>
      </c>
      <c r="E321" s="220" t="s">
        <v>586</v>
      </c>
      <c r="F321" s="221" t="s">
        <v>587</v>
      </c>
      <c r="G321" s="222" t="s">
        <v>393</v>
      </c>
      <c r="H321" s="223">
        <v>1</v>
      </c>
      <c r="I321" s="224"/>
      <c r="J321" s="225">
        <f>ROUND(I321*H321,2)</f>
        <v>0</v>
      </c>
      <c r="K321" s="221" t="s">
        <v>163</v>
      </c>
      <c r="L321" s="44"/>
      <c r="M321" s="226" t="s">
        <v>1</v>
      </c>
      <c r="N321" s="227" t="s">
        <v>41</v>
      </c>
      <c r="O321" s="91"/>
      <c r="P321" s="228">
        <f>O321*H321</f>
        <v>0</v>
      </c>
      <c r="Q321" s="228">
        <v>0.02972</v>
      </c>
      <c r="R321" s="228">
        <f>Q321*H321</f>
        <v>0.02972</v>
      </c>
      <c r="S321" s="228">
        <v>0</v>
      </c>
      <c r="T321" s="22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0" t="s">
        <v>164</v>
      </c>
      <c r="AT321" s="230" t="s">
        <v>159</v>
      </c>
      <c r="AU321" s="230" t="s">
        <v>86</v>
      </c>
      <c r="AY321" s="17" t="s">
        <v>157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7" t="s">
        <v>84</v>
      </c>
      <c r="BK321" s="231">
        <f>ROUND(I321*H321,2)</f>
        <v>0</v>
      </c>
      <c r="BL321" s="17" t="s">
        <v>164</v>
      </c>
      <c r="BM321" s="230" t="s">
        <v>588</v>
      </c>
    </row>
    <row r="322" s="2" customFormat="1" ht="24.15" customHeight="1">
      <c r="A322" s="38"/>
      <c r="B322" s="39"/>
      <c r="C322" s="219" t="s">
        <v>589</v>
      </c>
      <c r="D322" s="219" t="s">
        <v>159</v>
      </c>
      <c r="E322" s="220" t="s">
        <v>590</v>
      </c>
      <c r="F322" s="221" t="s">
        <v>591</v>
      </c>
      <c r="G322" s="222" t="s">
        <v>393</v>
      </c>
      <c r="H322" s="223">
        <v>1</v>
      </c>
      <c r="I322" s="224"/>
      <c r="J322" s="225">
        <f>ROUND(I322*H322,2)</f>
        <v>0</v>
      </c>
      <c r="K322" s="221" t="s">
        <v>163</v>
      </c>
      <c r="L322" s="44"/>
      <c r="M322" s="226" t="s">
        <v>1</v>
      </c>
      <c r="N322" s="227" t="s">
        <v>41</v>
      </c>
      <c r="O322" s="91"/>
      <c r="P322" s="228">
        <f>O322*H322</f>
        <v>0</v>
      </c>
      <c r="Q322" s="228">
        <v>0.02972</v>
      </c>
      <c r="R322" s="228">
        <f>Q322*H322</f>
        <v>0.02972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164</v>
      </c>
      <c r="AT322" s="230" t="s">
        <v>159</v>
      </c>
      <c r="AU322" s="230" t="s">
        <v>86</v>
      </c>
      <c r="AY322" s="17" t="s">
        <v>157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84</v>
      </c>
      <c r="BK322" s="231">
        <f>ROUND(I322*H322,2)</f>
        <v>0</v>
      </c>
      <c r="BL322" s="17" t="s">
        <v>164</v>
      </c>
      <c r="BM322" s="230" t="s">
        <v>592</v>
      </c>
    </row>
    <row r="323" s="2" customFormat="1" ht="24.15" customHeight="1">
      <c r="A323" s="38"/>
      <c r="B323" s="39"/>
      <c r="C323" s="219" t="s">
        <v>593</v>
      </c>
      <c r="D323" s="219" t="s">
        <v>159</v>
      </c>
      <c r="E323" s="220" t="s">
        <v>594</v>
      </c>
      <c r="F323" s="221" t="s">
        <v>595</v>
      </c>
      <c r="G323" s="222" t="s">
        <v>393</v>
      </c>
      <c r="H323" s="223">
        <v>2</v>
      </c>
      <c r="I323" s="224"/>
      <c r="J323" s="225">
        <f>ROUND(I323*H323,2)</f>
        <v>0</v>
      </c>
      <c r="K323" s="221" t="s">
        <v>163</v>
      </c>
      <c r="L323" s="44"/>
      <c r="M323" s="226" t="s">
        <v>1</v>
      </c>
      <c r="N323" s="227" t="s">
        <v>41</v>
      </c>
      <c r="O323" s="91"/>
      <c r="P323" s="228">
        <f>O323*H323</f>
        <v>0</v>
      </c>
      <c r="Q323" s="228">
        <v>0.02972</v>
      </c>
      <c r="R323" s="228">
        <f>Q323*H323</f>
        <v>0.05944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164</v>
      </c>
      <c r="AT323" s="230" t="s">
        <v>159</v>
      </c>
      <c r="AU323" s="230" t="s">
        <v>86</v>
      </c>
      <c r="AY323" s="17" t="s">
        <v>157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84</v>
      </c>
      <c r="BK323" s="231">
        <f>ROUND(I323*H323,2)</f>
        <v>0</v>
      </c>
      <c r="BL323" s="17" t="s">
        <v>164</v>
      </c>
      <c r="BM323" s="230" t="s">
        <v>596</v>
      </c>
    </row>
    <row r="324" s="2" customFormat="1" ht="24.15" customHeight="1">
      <c r="A324" s="38"/>
      <c r="B324" s="39"/>
      <c r="C324" s="265" t="s">
        <v>597</v>
      </c>
      <c r="D324" s="265" t="s">
        <v>314</v>
      </c>
      <c r="E324" s="266" t="s">
        <v>598</v>
      </c>
      <c r="F324" s="267" t="s">
        <v>599</v>
      </c>
      <c r="G324" s="268" t="s">
        <v>393</v>
      </c>
      <c r="H324" s="269">
        <v>2</v>
      </c>
      <c r="I324" s="270"/>
      <c r="J324" s="271">
        <f>ROUND(I324*H324,2)</f>
        <v>0</v>
      </c>
      <c r="K324" s="267" t="s">
        <v>163</v>
      </c>
      <c r="L324" s="272"/>
      <c r="M324" s="273" t="s">
        <v>1</v>
      </c>
      <c r="N324" s="274" t="s">
        <v>41</v>
      </c>
      <c r="O324" s="91"/>
      <c r="P324" s="228">
        <f>O324*H324</f>
        <v>0</v>
      </c>
      <c r="Q324" s="228">
        <v>0.080000000000000002</v>
      </c>
      <c r="R324" s="228">
        <f>Q324*H324</f>
        <v>0.16</v>
      </c>
      <c r="S324" s="228">
        <v>0</v>
      </c>
      <c r="T324" s="22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0" t="s">
        <v>96</v>
      </c>
      <c r="AT324" s="230" t="s">
        <v>314</v>
      </c>
      <c r="AU324" s="230" t="s">
        <v>86</v>
      </c>
      <c r="AY324" s="17" t="s">
        <v>157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7" t="s">
        <v>84</v>
      </c>
      <c r="BK324" s="231">
        <f>ROUND(I324*H324,2)</f>
        <v>0</v>
      </c>
      <c r="BL324" s="17" t="s">
        <v>164</v>
      </c>
      <c r="BM324" s="230" t="s">
        <v>600</v>
      </c>
    </row>
    <row r="325" s="2" customFormat="1" ht="24.15" customHeight="1">
      <c r="A325" s="38"/>
      <c r="B325" s="39"/>
      <c r="C325" s="265" t="s">
        <v>601</v>
      </c>
      <c r="D325" s="265" t="s">
        <v>314</v>
      </c>
      <c r="E325" s="266" t="s">
        <v>602</v>
      </c>
      <c r="F325" s="267" t="s">
        <v>603</v>
      </c>
      <c r="G325" s="268" t="s">
        <v>393</v>
      </c>
      <c r="H325" s="269">
        <v>2</v>
      </c>
      <c r="I325" s="270"/>
      <c r="J325" s="271">
        <f>ROUND(I325*H325,2)</f>
        <v>0</v>
      </c>
      <c r="K325" s="267" t="s">
        <v>163</v>
      </c>
      <c r="L325" s="272"/>
      <c r="M325" s="273" t="s">
        <v>1</v>
      </c>
      <c r="N325" s="274" t="s">
        <v>41</v>
      </c>
      <c r="O325" s="91"/>
      <c r="P325" s="228">
        <f>O325*H325</f>
        <v>0</v>
      </c>
      <c r="Q325" s="228">
        <v>0.071999999999999995</v>
      </c>
      <c r="R325" s="228">
        <f>Q325*H325</f>
        <v>0.14399999999999999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96</v>
      </c>
      <c r="AT325" s="230" t="s">
        <v>314</v>
      </c>
      <c r="AU325" s="230" t="s">
        <v>86</v>
      </c>
      <c r="AY325" s="17" t="s">
        <v>157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84</v>
      </c>
      <c r="BK325" s="231">
        <f>ROUND(I325*H325,2)</f>
        <v>0</v>
      </c>
      <c r="BL325" s="17" t="s">
        <v>164</v>
      </c>
      <c r="BM325" s="230" t="s">
        <v>604</v>
      </c>
    </row>
    <row r="326" s="2" customFormat="1" ht="21.75" customHeight="1">
      <c r="A326" s="38"/>
      <c r="B326" s="39"/>
      <c r="C326" s="265" t="s">
        <v>605</v>
      </c>
      <c r="D326" s="265" t="s">
        <v>314</v>
      </c>
      <c r="E326" s="266" t="s">
        <v>606</v>
      </c>
      <c r="F326" s="267" t="s">
        <v>607</v>
      </c>
      <c r="G326" s="268" t="s">
        <v>393</v>
      </c>
      <c r="H326" s="269">
        <v>2</v>
      </c>
      <c r="I326" s="270"/>
      <c r="J326" s="271">
        <f>ROUND(I326*H326,2)</f>
        <v>0</v>
      </c>
      <c r="K326" s="267" t="s">
        <v>163</v>
      </c>
      <c r="L326" s="272"/>
      <c r="M326" s="273" t="s">
        <v>1</v>
      </c>
      <c r="N326" s="274" t="s">
        <v>41</v>
      </c>
      <c r="O326" s="91"/>
      <c r="P326" s="228">
        <f>O326*H326</f>
        <v>0</v>
      </c>
      <c r="Q326" s="228">
        <v>0.058000000000000003</v>
      </c>
      <c r="R326" s="228">
        <f>Q326*H326</f>
        <v>0.11600000000000001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96</v>
      </c>
      <c r="AT326" s="230" t="s">
        <v>314</v>
      </c>
      <c r="AU326" s="230" t="s">
        <v>86</v>
      </c>
      <c r="AY326" s="17" t="s">
        <v>157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84</v>
      </c>
      <c r="BK326" s="231">
        <f>ROUND(I326*H326,2)</f>
        <v>0</v>
      </c>
      <c r="BL326" s="17" t="s">
        <v>164</v>
      </c>
      <c r="BM326" s="230" t="s">
        <v>608</v>
      </c>
    </row>
    <row r="327" s="2" customFormat="1" ht="24.15" customHeight="1">
      <c r="A327" s="38"/>
      <c r="B327" s="39"/>
      <c r="C327" s="265" t="s">
        <v>609</v>
      </c>
      <c r="D327" s="265" t="s">
        <v>314</v>
      </c>
      <c r="E327" s="266" t="s">
        <v>610</v>
      </c>
      <c r="F327" s="267" t="s">
        <v>611</v>
      </c>
      <c r="G327" s="268" t="s">
        <v>393</v>
      </c>
      <c r="H327" s="269">
        <v>1</v>
      </c>
      <c r="I327" s="270"/>
      <c r="J327" s="271">
        <f>ROUND(I327*H327,2)</f>
        <v>0</v>
      </c>
      <c r="K327" s="267" t="s">
        <v>1</v>
      </c>
      <c r="L327" s="272"/>
      <c r="M327" s="273" t="s">
        <v>1</v>
      </c>
      <c r="N327" s="274" t="s">
        <v>41</v>
      </c>
      <c r="O327" s="91"/>
      <c r="P327" s="228">
        <f>O327*H327</f>
        <v>0</v>
      </c>
      <c r="Q327" s="228">
        <v>0.010999999999999999</v>
      </c>
      <c r="R327" s="228">
        <f>Q327*H327</f>
        <v>0.010999999999999999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96</v>
      </c>
      <c r="AT327" s="230" t="s">
        <v>314</v>
      </c>
      <c r="AU327" s="230" t="s">
        <v>86</v>
      </c>
      <c r="AY327" s="17" t="s">
        <v>157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84</v>
      </c>
      <c r="BK327" s="231">
        <f>ROUND(I327*H327,2)</f>
        <v>0</v>
      </c>
      <c r="BL327" s="17" t="s">
        <v>164</v>
      </c>
      <c r="BM327" s="230" t="s">
        <v>612</v>
      </c>
    </row>
    <row r="328" s="2" customFormat="1" ht="24.15" customHeight="1">
      <c r="A328" s="38"/>
      <c r="B328" s="39"/>
      <c r="C328" s="265" t="s">
        <v>613</v>
      </c>
      <c r="D328" s="265" t="s">
        <v>314</v>
      </c>
      <c r="E328" s="266" t="s">
        <v>614</v>
      </c>
      <c r="F328" s="267" t="s">
        <v>615</v>
      </c>
      <c r="G328" s="268" t="s">
        <v>393</v>
      </c>
      <c r="H328" s="269">
        <v>1</v>
      </c>
      <c r="I328" s="270"/>
      <c r="J328" s="271">
        <f>ROUND(I328*H328,2)</f>
        <v>0</v>
      </c>
      <c r="K328" s="267" t="s">
        <v>163</v>
      </c>
      <c r="L328" s="272"/>
      <c r="M328" s="273" t="s">
        <v>1</v>
      </c>
      <c r="N328" s="274" t="s">
        <v>41</v>
      </c>
      <c r="O328" s="91"/>
      <c r="P328" s="228">
        <f>O328*H328</f>
        <v>0</v>
      </c>
      <c r="Q328" s="228">
        <v>0.057000000000000002</v>
      </c>
      <c r="R328" s="228">
        <f>Q328*H328</f>
        <v>0.057000000000000002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96</v>
      </c>
      <c r="AT328" s="230" t="s">
        <v>314</v>
      </c>
      <c r="AU328" s="230" t="s">
        <v>86</v>
      </c>
      <c r="AY328" s="17" t="s">
        <v>157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84</v>
      </c>
      <c r="BK328" s="231">
        <f>ROUND(I328*H328,2)</f>
        <v>0</v>
      </c>
      <c r="BL328" s="17" t="s">
        <v>164</v>
      </c>
      <c r="BM328" s="230" t="s">
        <v>616</v>
      </c>
    </row>
    <row r="329" s="2" customFormat="1" ht="24.15" customHeight="1">
      <c r="A329" s="38"/>
      <c r="B329" s="39"/>
      <c r="C329" s="219" t="s">
        <v>617</v>
      </c>
      <c r="D329" s="219" t="s">
        <v>159</v>
      </c>
      <c r="E329" s="220" t="s">
        <v>618</v>
      </c>
      <c r="F329" s="221" t="s">
        <v>619</v>
      </c>
      <c r="G329" s="222" t="s">
        <v>205</v>
      </c>
      <c r="H329" s="223">
        <v>1.125</v>
      </c>
      <c r="I329" s="224"/>
      <c r="J329" s="225">
        <f>ROUND(I329*H329,2)</f>
        <v>0</v>
      </c>
      <c r="K329" s="221" t="s">
        <v>163</v>
      </c>
      <c r="L329" s="44"/>
      <c r="M329" s="226" t="s">
        <v>1</v>
      </c>
      <c r="N329" s="227" t="s">
        <v>41</v>
      </c>
      <c r="O329" s="91"/>
      <c r="P329" s="228">
        <f>O329*H329</f>
        <v>0</v>
      </c>
      <c r="Q329" s="228">
        <v>0</v>
      </c>
      <c r="R329" s="228">
        <f>Q329*H329</f>
        <v>0</v>
      </c>
      <c r="S329" s="228">
        <v>1.9199999999999999</v>
      </c>
      <c r="T329" s="229">
        <f>S329*H329</f>
        <v>2.1600000000000001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164</v>
      </c>
      <c r="AT329" s="230" t="s">
        <v>159</v>
      </c>
      <c r="AU329" s="230" t="s">
        <v>86</v>
      </c>
      <c r="AY329" s="17" t="s">
        <v>157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84</v>
      </c>
      <c r="BK329" s="231">
        <f>ROUND(I329*H329,2)</f>
        <v>0</v>
      </c>
      <c r="BL329" s="17" t="s">
        <v>164</v>
      </c>
      <c r="BM329" s="230" t="s">
        <v>620</v>
      </c>
    </row>
    <row r="330" s="14" customFormat="1">
      <c r="A330" s="14"/>
      <c r="B330" s="244"/>
      <c r="C330" s="245"/>
      <c r="D330" s="234" t="s">
        <v>166</v>
      </c>
      <c r="E330" s="246" t="s">
        <v>1</v>
      </c>
      <c r="F330" s="247" t="s">
        <v>621</v>
      </c>
      <c r="G330" s="245"/>
      <c r="H330" s="246" t="s">
        <v>1</v>
      </c>
      <c r="I330" s="248"/>
      <c r="J330" s="245"/>
      <c r="K330" s="245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166</v>
      </c>
      <c r="AU330" s="253" t="s">
        <v>86</v>
      </c>
      <c r="AV330" s="14" t="s">
        <v>84</v>
      </c>
      <c r="AW330" s="14" t="s">
        <v>32</v>
      </c>
      <c r="AX330" s="14" t="s">
        <v>76</v>
      </c>
      <c r="AY330" s="253" t="s">
        <v>157</v>
      </c>
    </row>
    <row r="331" s="13" customFormat="1">
      <c r="A331" s="13"/>
      <c r="B331" s="232"/>
      <c r="C331" s="233"/>
      <c r="D331" s="234" t="s">
        <v>166</v>
      </c>
      <c r="E331" s="235" t="s">
        <v>1</v>
      </c>
      <c r="F331" s="236" t="s">
        <v>622</v>
      </c>
      <c r="G331" s="233"/>
      <c r="H331" s="237">
        <v>1.125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166</v>
      </c>
      <c r="AU331" s="243" t="s">
        <v>86</v>
      </c>
      <c r="AV331" s="13" t="s">
        <v>86</v>
      </c>
      <c r="AW331" s="13" t="s">
        <v>32</v>
      </c>
      <c r="AX331" s="13" t="s">
        <v>84</v>
      </c>
      <c r="AY331" s="243" t="s">
        <v>157</v>
      </c>
    </row>
    <row r="332" s="2" customFormat="1" ht="44.25" customHeight="1">
      <c r="A332" s="38"/>
      <c r="B332" s="39"/>
      <c r="C332" s="219" t="s">
        <v>623</v>
      </c>
      <c r="D332" s="219" t="s">
        <v>159</v>
      </c>
      <c r="E332" s="220" t="s">
        <v>624</v>
      </c>
      <c r="F332" s="221" t="s">
        <v>625</v>
      </c>
      <c r="G332" s="222" t="s">
        <v>393</v>
      </c>
      <c r="H332" s="223">
        <v>2</v>
      </c>
      <c r="I332" s="224"/>
      <c r="J332" s="225">
        <f>ROUND(I332*H332,2)</f>
        <v>0</v>
      </c>
      <c r="K332" s="221" t="s">
        <v>163</v>
      </c>
      <c r="L332" s="44"/>
      <c r="M332" s="226" t="s">
        <v>1</v>
      </c>
      <c r="N332" s="227" t="s">
        <v>41</v>
      </c>
      <c r="O332" s="91"/>
      <c r="P332" s="228">
        <f>O332*H332</f>
        <v>0</v>
      </c>
      <c r="Q332" s="228">
        <v>0.67850999999999995</v>
      </c>
      <c r="R332" s="228">
        <f>Q332*H332</f>
        <v>1.3570199999999999</v>
      </c>
      <c r="S332" s="228">
        <v>0.45000000000000001</v>
      </c>
      <c r="T332" s="229">
        <f>S332*H332</f>
        <v>0.90000000000000002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164</v>
      </c>
      <c r="AT332" s="230" t="s">
        <v>159</v>
      </c>
      <c r="AU332" s="230" t="s">
        <v>86</v>
      </c>
      <c r="AY332" s="17" t="s">
        <v>157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84</v>
      </c>
      <c r="BK332" s="231">
        <f>ROUND(I332*H332,2)</f>
        <v>0</v>
      </c>
      <c r="BL332" s="17" t="s">
        <v>164</v>
      </c>
      <c r="BM332" s="230" t="s">
        <v>626</v>
      </c>
    </row>
    <row r="333" s="2" customFormat="1" ht="44.25" customHeight="1">
      <c r="A333" s="38"/>
      <c r="B333" s="39"/>
      <c r="C333" s="219" t="s">
        <v>627</v>
      </c>
      <c r="D333" s="219" t="s">
        <v>159</v>
      </c>
      <c r="E333" s="220" t="s">
        <v>628</v>
      </c>
      <c r="F333" s="221" t="s">
        <v>629</v>
      </c>
      <c r="G333" s="222" t="s">
        <v>393</v>
      </c>
      <c r="H333" s="223">
        <v>1</v>
      </c>
      <c r="I333" s="224"/>
      <c r="J333" s="225">
        <f>ROUND(I333*H333,2)</f>
        <v>0</v>
      </c>
      <c r="K333" s="221" t="s">
        <v>163</v>
      </c>
      <c r="L333" s="44"/>
      <c r="M333" s="226" t="s">
        <v>1</v>
      </c>
      <c r="N333" s="227" t="s">
        <v>41</v>
      </c>
      <c r="O333" s="91"/>
      <c r="P333" s="228">
        <f>O333*H333</f>
        <v>0</v>
      </c>
      <c r="Q333" s="228">
        <v>0.70121</v>
      </c>
      <c r="R333" s="228">
        <f>Q333*H333</f>
        <v>0.70121</v>
      </c>
      <c r="S333" s="228">
        <v>0.45000000000000001</v>
      </c>
      <c r="T333" s="229">
        <f>S333*H333</f>
        <v>0.45000000000000001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164</v>
      </c>
      <c r="AT333" s="230" t="s">
        <v>159</v>
      </c>
      <c r="AU333" s="230" t="s">
        <v>86</v>
      </c>
      <c r="AY333" s="17" t="s">
        <v>157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84</v>
      </c>
      <c r="BK333" s="231">
        <f>ROUND(I333*H333,2)</f>
        <v>0</v>
      </c>
      <c r="BL333" s="17" t="s">
        <v>164</v>
      </c>
      <c r="BM333" s="230" t="s">
        <v>630</v>
      </c>
    </row>
    <row r="334" s="2" customFormat="1" ht="24.15" customHeight="1">
      <c r="A334" s="38"/>
      <c r="B334" s="39"/>
      <c r="C334" s="219" t="s">
        <v>631</v>
      </c>
      <c r="D334" s="219" t="s">
        <v>159</v>
      </c>
      <c r="E334" s="220" t="s">
        <v>632</v>
      </c>
      <c r="F334" s="221" t="s">
        <v>633</v>
      </c>
      <c r="G334" s="222" t="s">
        <v>393</v>
      </c>
      <c r="H334" s="223">
        <v>2</v>
      </c>
      <c r="I334" s="224"/>
      <c r="J334" s="225">
        <f>ROUND(I334*H334,2)</f>
        <v>0</v>
      </c>
      <c r="K334" s="221" t="s">
        <v>163</v>
      </c>
      <c r="L334" s="44"/>
      <c r="M334" s="226" t="s">
        <v>1</v>
      </c>
      <c r="N334" s="227" t="s">
        <v>41</v>
      </c>
      <c r="O334" s="91"/>
      <c r="P334" s="228">
        <f>O334*H334</f>
        <v>0</v>
      </c>
      <c r="Q334" s="228">
        <v>0.21734000000000001</v>
      </c>
      <c r="R334" s="228">
        <f>Q334*H334</f>
        <v>0.43468000000000001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164</v>
      </c>
      <c r="AT334" s="230" t="s">
        <v>159</v>
      </c>
      <c r="AU334" s="230" t="s">
        <v>86</v>
      </c>
      <c r="AY334" s="17" t="s">
        <v>157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164</v>
      </c>
      <c r="BM334" s="230" t="s">
        <v>634</v>
      </c>
    </row>
    <row r="335" s="2" customFormat="1" ht="16.5" customHeight="1">
      <c r="A335" s="38"/>
      <c r="B335" s="39"/>
      <c r="C335" s="265" t="s">
        <v>635</v>
      </c>
      <c r="D335" s="265" t="s">
        <v>314</v>
      </c>
      <c r="E335" s="266" t="s">
        <v>636</v>
      </c>
      <c r="F335" s="267" t="s">
        <v>637</v>
      </c>
      <c r="G335" s="268" t="s">
        <v>393</v>
      </c>
      <c r="H335" s="269">
        <v>2</v>
      </c>
      <c r="I335" s="270"/>
      <c r="J335" s="271">
        <f>ROUND(I335*H335,2)</f>
        <v>0</v>
      </c>
      <c r="K335" s="267" t="s">
        <v>163</v>
      </c>
      <c r="L335" s="272"/>
      <c r="M335" s="273" t="s">
        <v>1</v>
      </c>
      <c r="N335" s="274" t="s">
        <v>41</v>
      </c>
      <c r="O335" s="91"/>
      <c r="P335" s="228">
        <f>O335*H335</f>
        <v>0</v>
      </c>
      <c r="Q335" s="228">
        <v>0.050599999999999999</v>
      </c>
      <c r="R335" s="228">
        <f>Q335*H335</f>
        <v>0.1012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96</v>
      </c>
      <c r="AT335" s="230" t="s">
        <v>314</v>
      </c>
      <c r="AU335" s="230" t="s">
        <v>86</v>
      </c>
      <c r="AY335" s="17" t="s">
        <v>157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84</v>
      </c>
      <c r="BK335" s="231">
        <f>ROUND(I335*H335,2)</f>
        <v>0</v>
      </c>
      <c r="BL335" s="17" t="s">
        <v>164</v>
      </c>
      <c r="BM335" s="230" t="s">
        <v>638</v>
      </c>
    </row>
    <row r="336" s="2" customFormat="1" ht="24.15" customHeight="1">
      <c r="A336" s="38"/>
      <c r="B336" s="39"/>
      <c r="C336" s="265" t="s">
        <v>639</v>
      </c>
      <c r="D336" s="265" t="s">
        <v>314</v>
      </c>
      <c r="E336" s="266" t="s">
        <v>640</v>
      </c>
      <c r="F336" s="267" t="s">
        <v>641</v>
      </c>
      <c r="G336" s="268" t="s">
        <v>393</v>
      </c>
      <c r="H336" s="269">
        <v>2</v>
      </c>
      <c r="I336" s="270"/>
      <c r="J336" s="271">
        <f>ROUND(I336*H336,2)</f>
        <v>0</v>
      </c>
      <c r="K336" s="267" t="s">
        <v>163</v>
      </c>
      <c r="L336" s="272"/>
      <c r="M336" s="273" t="s">
        <v>1</v>
      </c>
      <c r="N336" s="274" t="s">
        <v>41</v>
      </c>
      <c r="O336" s="91"/>
      <c r="P336" s="228">
        <f>O336*H336</f>
        <v>0</v>
      </c>
      <c r="Q336" s="228">
        <v>0.0060000000000000001</v>
      </c>
      <c r="R336" s="228">
        <f>Q336*H336</f>
        <v>0.012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96</v>
      </c>
      <c r="AT336" s="230" t="s">
        <v>314</v>
      </c>
      <c r="AU336" s="230" t="s">
        <v>86</v>
      </c>
      <c r="AY336" s="17" t="s">
        <v>157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84</v>
      </c>
      <c r="BK336" s="231">
        <f>ROUND(I336*H336,2)</f>
        <v>0</v>
      </c>
      <c r="BL336" s="17" t="s">
        <v>164</v>
      </c>
      <c r="BM336" s="230" t="s">
        <v>642</v>
      </c>
    </row>
    <row r="337" s="2" customFormat="1" ht="24.15" customHeight="1">
      <c r="A337" s="38"/>
      <c r="B337" s="39"/>
      <c r="C337" s="219" t="s">
        <v>643</v>
      </c>
      <c r="D337" s="219" t="s">
        <v>159</v>
      </c>
      <c r="E337" s="220" t="s">
        <v>644</v>
      </c>
      <c r="F337" s="221" t="s">
        <v>645</v>
      </c>
      <c r="G337" s="222" t="s">
        <v>393</v>
      </c>
      <c r="H337" s="223">
        <v>3</v>
      </c>
      <c r="I337" s="224"/>
      <c r="J337" s="225">
        <f>ROUND(I337*H337,2)</f>
        <v>0</v>
      </c>
      <c r="K337" s="221" t="s">
        <v>163</v>
      </c>
      <c r="L337" s="44"/>
      <c r="M337" s="226" t="s">
        <v>1</v>
      </c>
      <c r="N337" s="227" t="s">
        <v>41</v>
      </c>
      <c r="O337" s="91"/>
      <c r="P337" s="228">
        <f>O337*H337</f>
        <v>0</v>
      </c>
      <c r="Q337" s="228">
        <v>0</v>
      </c>
      <c r="R337" s="228">
        <f>Q337*H337</f>
        <v>0</v>
      </c>
      <c r="S337" s="228">
        <v>0.14999999999999999</v>
      </c>
      <c r="T337" s="229">
        <f>S337*H337</f>
        <v>0.44999999999999996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164</v>
      </c>
      <c r="AT337" s="230" t="s">
        <v>159</v>
      </c>
      <c r="AU337" s="230" t="s">
        <v>86</v>
      </c>
      <c r="AY337" s="17" t="s">
        <v>157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84</v>
      </c>
      <c r="BK337" s="231">
        <f>ROUND(I337*H337,2)</f>
        <v>0</v>
      </c>
      <c r="BL337" s="17" t="s">
        <v>164</v>
      </c>
      <c r="BM337" s="230" t="s">
        <v>646</v>
      </c>
    </row>
    <row r="338" s="12" customFormat="1" ht="22.8" customHeight="1">
      <c r="A338" s="12"/>
      <c r="B338" s="203"/>
      <c r="C338" s="204"/>
      <c r="D338" s="205" t="s">
        <v>75</v>
      </c>
      <c r="E338" s="217" t="s">
        <v>197</v>
      </c>
      <c r="F338" s="217" t="s">
        <v>647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SUM(P339:P388)</f>
        <v>0</v>
      </c>
      <c r="Q338" s="211"/>
      <c r="R338" s="212">
        <f>SUM(R339:R388)</f>
        <v>120.79173159999999</v>
      </c>
      <c r="S338" s="211"/>
      <c r="T338" s="213">
        <f>SUM(T339:T388)</f>
        <v>108.18415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84</v>
      </c>
      <c r="AT338" s="215" t="s">
        <v>75</v>
      </c>
      <c r="AU338" s="215" t="s">
        <v>84</v>
      </c>
      <c r="AY338" s="214" t="s">
        <v>157</v>
      </c>
      <c r="BK338" s="216">
        <f>SUM(BK339:BK388)</f>
        <v>0</v>
      </c>
    </row>
    <row r="339" s="2" customFormat="1" ht="16.5" customHeight="1">
      <c r="A339" s="38"/>
      <c r="B339" s="39"/>
      <c r="C339" s="219" t="s">
        <v>648</v>
      </c>
      <c r="D339" s="219" t="s">
        <v>159</v>
      </c>
      <c r="E339" s="220" t="s">
        <v>649</v>
      </c>
      <c r="F339" s="221" t="s">
        <v>650</v>
      </c>
      <c r="G339" s="222" t="s">
        <v>393</v>
      </c>
      <c r="H339" s="223">
        <v>1</v>
      </c>
      <c r="I339" s="224"/>
      <c r="J339" s="225">
        <f>ROUND(I339*H339,2)</f>
        <v>0</v>
      </c>
      <c r="K339" s="221" t="s">
        <v>1</v>
      </c>
      <c r="L339" s="44"/>
      <c r="M339" s="226" t="s">
        <v>1</v>
      </c>
      <c r="N339" s="227" t="s">
        <v>41</v>
      </c>
      <c r="O339" s="91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164</v>
      </c>
      <c r="AT339" s="230" t="s">
        <v>159</v>
      </c>
      <c r="AU339" s="230" t="s">
        <v>86</v>
      </c>
      <c r="AY339" s="17" t="s">
        <v>157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84</v>
      </c>
      <c r="BK339" s="231">
        <f>ROUND(I339*H339,2)</f>
        <v>0</v>
      </c>
      <c r="BL339" s="17" t="s">
        <v>164</v>
      </c>
      <c r="BM339" s="230" t="s">
        <v>651</v>
      </c>
    </row>
    <row r="340" s="2" customFormat="1" ht="24.15" customHeight="1">
      <c r="A340" s="38"/>
      <c r="B340" s="39"/>
      <c r="C340" s="219" t="s">
        <v>652</v>
      </c>
      <c r="D340" s="219" t="s">
        <v>159</v>
      </c>
      <c r="E340" s="220" t="s">
        <v>653</v>
      </c>
      <c r="F340" s="221" t="s">
        <v>654</v>
      </c>
      <c r="G340" s="222" t="s">
        <v>393</v>
      </c>
      <c r="H340" s="223">
        <v>3</v>
      </c>
      <c r="I340" s="224"/>
      <c r="J340" s="225">
        <f>ROUND(I340*H340,2)</f>
        <v>0</v>
      </c>
      <c r="K340" s="221" t="s">
        <v>163</v>
      </c>
      <c r="L340" s="44"/>
      <c r="M340" s="226" t="s">
        <v>1</v>
      </c>
      <c r="N340" s="227" t="s">
        <v>41</v>
      </c>
      <c r="O340" s="91"/>
      <c r="P340" s="228">
        <f>O340*H340</f>
        <v>0</v>
      </c>
      <c r="Q340" s="228">
        <v>0.00069999999999999999</v>
      </c>
      <c r="R340" s="228">
        <f>Q340*H340</f>
        <v>0.0020999999999999999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164</v>
      </c>
      <c r="AT340" s="230" t="s">
        <v>159</v>
      </c>
      <c r="AU340" s="230" t="s">
        <v>86</v>
      </c>
      <c r="AY340" s="17" t="s">
        <v>157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84</v>
      </c>
      <c r="BK340" s="231">
        <f>ROUND(I340*H340,2)</f>
        <v>0</v>
      </c>
      <c r="BL340" s="17" t="s">
        <v>164</v>
      </c>
      <c r="BM340" s="230" t="s">
        <v>655</v>
      </c>
    </row>
    <row r="341" s="2" customFormat="1" ht="24.15" customHeight="1">
      <c r="A341" s="38"/>
      <c r="B341" s="39"/>
      <c r="C341" s="265" t="s">
        <v>656</v>
      </c>
      <c r="D341" s="265" t="s">
        <v>314</v>
      </c>
      <c r="E341" s="266" t="s">
        <v>657</v>
      </c>
      <c r="F341" s="267" t="s">
        <v>658</v>
      </c>
      <c r="G341" s="268" t="s">
        <v>393</v>
      </c>
      <c r="H341" s="269">
        <v>3</v>
      </c>
      <c r="I341" s="270"/>
      <c r="J341" s="271">
        <f>ROUND(I341*H341,2)</f>
        <v>0</v>
      </c>
      <c r="K341" s="267" t="s">
        <v>163</v>
      </c>
      <c r="L341" s="272"/>
      <c r="M341" s="273" t="s">
        <v>1</v>
      </c>
      <c r="N341" s="274" t="s">
        <v>41</v>
      </c>
      <c r="O341" s="91"/>
      <c r="P341" s="228">
        <f>O341*H341</f>
        <v>0</v>
      </c>
      <c r="Q341" s="228">
        <v>0.0035000000000000001</v>
      </c>
      <c r="R341" s="228">
        <f>Q341*H341</f>
        <v>0.010500000000000001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96</v>
      </c>
      <c r="AT341" s="230" t="s">
        <v>314</v>
      </c>
      <c r="AU341" s="230" t="s">
        <v>86</v>
      </c>
      <c r="AY341" s="17" t="s">
        <v>157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84</v>
      </c>
      <c r="BK341" s="231">
        <f>ROUND(I341*H341,2)</f>
        <v>0</v>
      </c>
      <c r="BL341" s="17" t="s">
        <v>164</v>
      </c>
      <c r="BM341" s="230" t="s">
        <v>659</v>
      </c>
    </row>
    <row r="342" s="2" customFormat="1" ht="24.15" customHeight="1">
      <c r="A342" s="38"/>
      <c r="B342" s="39"/>
      <c r="C342" s="219" t="s">
        <v>660</v>
      </c>
      <c r="D342" s="219" t="s">
        <v>159</v>
      </c>
      <c r="E342" s="220" t="s">
        <v>661</v>
      </c>
      <c r="F342" s="221" t="s">
        <v>662</v>
      </c>
      <c r="G342" s="222" t="s">
        <v>393</v>
      </c>
      <c r="H342" s="223">
        <v>3</v>
      </c>
      <c r="I342" s="224"/>
      <c r="J342" s="225">
        <f>ROUND(I342*H342,2)</f>
        <v>0</v>
      </c>
      <c r="K342" s="221" t="s">
        <v>163</v>
      </c>
      <c r="L342" s="44"/>
      <c r="M342" s="226" t="s">
        <v>1</v>
      </c>
      <c r="N342" s="227" t="s">
        <v>41</v>
      </c>
      <c r="O342" s="91"/>
      <c r="P342" s="228">
        <f>O342*H342</f>
        <v>0</v>
      </c>
      <c r="Q342" s="228">
        <v>0.11241</v>
      </c>
      <c r="R342" s="228">
        <f>Q342*H342</f>
        <v>0.33722999999999997</v>
      </c>
      <c r="S342" s="228">
        <v>0</v>
      </c>
      <c r="T342" s="22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0" t="s">
        <v>164</v>
      </c>
      <c r="AT342" s="230" t="s">
        <v>159</v>
      </c>
      <c r="AU342" s="230" t="s">
        <v>86</v>
      </c>
      <c r="AY342" s="17" t="s">
        <v>157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7" t="s">
        <v>84</v>
      </c>
      <c r="BK342" s="231">
        <f>ROUND(I342*H342,2)</f>
        <v>0</v>
      </c>
      <c r="BL342" s="17" t="s">
        <v>164</v>
      </c>
      <c r="BM342" s="230" t="s">
        <v>663</v>
      </c>
    </row>
    <row r="343" s="2" customFormat="1" ht="21.75" customHeight="1">
      <c r="A343" s="38"/>
      <c r="B343" s="39"/>
      <c r="C343" s="265" t="s">
        <v>664</v>
      </c>
      <c r="D343" s="265" t="s">
        <v>314</v>
      </c>
      <c r="E343" s="266" t="s">
        <v>665</v>
      </c>
      <c r="F343" s="267" t="s">
        <v>666</v>
      </c>
      <c r="G343" s="268" t="s">
        <v>393</v>
      </c>
      <c r="H343" s="269">
        <v>3</v>
      </c>
      <c r="I343" s="270"/>
      <c r="J343" s="271">
        <f>ROUND(I343*H343,2)</f>
        <v>0</v>
      </c>
      <c r="K343" s="267" t="s">
        <v>163</v>
      </c>
      <c r="L343" s="272"/>
      <c r="M343" s="273" t="s">
        <v>1</v>
      </c>
      <c r="N343" s="274" t="s">
        <v>41</v>
      </c>
      <c r="O343" s="91"/>
      <c r="P343" s="228">
        <f>O343*H343</f>
        <v>0</v>
      </c>
      <c r="Q343" s="228">
        <v>0.0064999999999999997</v>
      </c>
      <c r="R343" s="228">
        <f>Q343*H343</f>
        <v>0.0195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96</v>
      </c>
      <c r="AT343" s="230" t="s">
        <v>314</v>
      </c>
      <c r="AU343" s="230" t="s">
        <v>86</v>
      </c>
      <c r="AY343" s="17" t="s">
        <v>157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84</v>
      </c>
      <c r="BK343" s="231">
        <f>ROUND(I343*H343,2)</f>
        <v>0</v>
      </c>
      <c r="BL343" s="17" t="s">
        <v>164</v>
      </c>
      <c r="BM343" s="230" t="s">
        <v>667</v>
      </c>
    </row>
    <row r="344" s="2" customFormat="1" ht="16.5" customHeight="1">
      <c r="A344" s="38"/>
      <c r="B344" s="39"/>
      <c r="C344" s="265" t="s">
        <v>668</v>
      </c>
      <c r="D344" s="265" t="s">
        <v>314</v>
      </c>
      <c r="E344" s="266" t="s">
        <v>669</v>
      </c>
      <c r="F344" s="267" t="s">
        <v>670</v>
      </c>
      <c r="G344" s="268" t="s">
        <v>393</v>
      </c>
      <c r="H344" s="269">
        <v>3</v>
      </c>
      <c r="I344" s="270"/>
      <c r="J344" s="271">
        <f>ROUND(I344*H344,2)</f>
        <v>0</v>
      </c>
      <c r="K344" s="267" t="s">
        <v>163</v>
      </c>
      <c r="L344" s="272"/>
      <c r="M344" s="273" t="s">
        <v>1</v>
      </c>
      <c r="N344" s="274" t="s">
        <v>41</v>
      </c>
      <c r="O344" s="91"/>
      <c r="P344" s="228">
        <f>O344*H344</f>
        <v>0</v>
      </c>
      <c r="Q344" s="228">
        <v>0.0033</v>
      </c>
      <c r="R344" s="228">
        <f>Q344*H344</f>
        <v>0.0098999999999999991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96</v>
      </c>
      <c r="AT344" s="230" t="s">
        <v>314</v>
      </c>
      <c r="AU344" s="230" t="s">
        <v>86</v>
      </c>
      <c r="AY344" s="17" t="s">
        <v>157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84</v>
      </c>
      <c r="BK344" s="231">
        <f>ROUND(I344*H344,2)</f>
        <v>0</v>
      </c>
      <c r="BL344" s="17" t="s">
        <v>164</v>
      </c>
      <c r="BM344" s="230" t="s">
        <v>671</v>
      </c>
    </row>
    <row r="345" s="2" customFormat="1" ht="16.5" customHeight="1">
      <c r="A345" s="38"/>
      <c r="B345" s="39"/>
      <c r="C345" s="265" t="s">
        <v>672</v>
      </c>
      <c r="D345" s="265" t="s">
        <v>314</v>
      </c>
      <c r="E345" s="266" t="s">
        <v>673</v>
      </c>
      <c r="F345" s="267" t="s">
        <v>674</v>
      </c>
      <c r="G345" s="268" t="s">
        <v>393</v>
      </c>
      <c r="H345" s="269">
        <v>3</v>
      </c>
      <c r="I345" s="270"/>
      <c r="J345" s="271">
        <f>ROUND(I345*H345,2)</f>
        <v>0</v>
      </c>
      <c r="K345" s="267" t="s">
        <v>163</v>
      </c>
      <c r="L345" s="272"/>
      <c r="M345" s="273" t="s">
        <v>1</v>
      </c>
      <c r="N345" s="274" t="s">
        <v>41</v>
      </c>
      <c r="O345" s="91"/>
      <c r="P345" s="228">
        <f>O345*H345</f>
        <v>0</v>
      </c>
      <c r="Q345" s="228">
        <v>0.00014999999999999999</v>
      </c>
      <c r="R345" s="228">
        <f>Q345*H345</f>
        <v>0.00044999999999999999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96</v>
      </c>
      <c r="AT345" s="230" t="s">
        <v>314</v>
      </c>
      <c r="AU345" s="230" t="s">
        <v>86</v>
      </c>
      <c r="AY345" s="17" t="s">
        <v>157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84</v>
      </c>
      <c r="BK345" s="231">
        <f>ROUND(I345*H345,2)</f>
        <v>0</v>
      </c>
      <c r="BL345" s="17" t="s">
        <v>164</v>
      </c>
      <c r="BM345" s="230" t="s">
        <v>675</v>
      </c>
    </row>
    <row r="346" s="2" customFormat="1" ht="16.5" customHeight="1">
      <c r="A346" s="38"/>
      <c r="B346" s="39"/>
      <c r="C346" s="265" t="s">
        <v>676</v>
      </c>
      <c r="D346" s="265" t="s">
        <v>314</v>
      </c>
      <c r="E346" s="266" t="s">
        <v>677</v>
      </c>
      <c r="F346" s="267" t="s">
        <v>678</v>
      </c>
      <c r="G346" s="268" t="s">
        <v>393</v>
      </c>
      <c r="H346" s="269">
        <v>3</v>
      </c>
      <c r="I346" s="270"/>
      <c r="J346" s="271">
        <f>ROUND(I346*H346,2)</f>
        <v>0</v>
      </c>
      <c r="K346" s="267" t="s">
        <v>163</v>
      </c>
      <c r="L346" s="272"/>
      <c r="M346" s="273" t="s">
        <v>1</v>
      </c>
      <c r="N346" s="274" t="s">
        <v>41</v>
      </c>
      <c r="O346" s="91"/>
      <c r="P346" s="228">
        <f>O346*H346</f>
        <v>0</v>
      </c>
      <c r="Q346" s="228">
        <v>0.00040000000000000002</v>
      </c>
      <c r="R346" s="228">
        <f>Q346*H346</f>
        <v>0.0012000000000000001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96</v>
      </c>
      <c r="AT346" s="230" t="s">
        <v>314</v>
      </c>
      <c r="AU346" s="230" t="s">
        <v>86</v>
      </c>
      <c r="AY346" s="17" t="s">
        <v>157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84</v>
      </c>
      <c r="BK346" s="231">
        <f>ROUND(I346*H346,2)</f>
        <v>0</v>
      </c>
      <c r="BL346" s="17" t="s">
        <v>164</v>
      </c>
      <c r="BM346" s="230" t="s">
        <v>679</v>
      </c>
    </row>
    <row r="347" s="2" customFormat="1" ht="24.15" customHeight="1">
      <c r="A347" s="38"/>
      <c r="B347" s="39"/>
      <c r="C347" s="219" t="s">
        <v>680</v>
      </c>
      <c r="D347" s="219" t="s">
        <v>159</v>
      </c>
      <c r="E347" s="220" t="s">
        <v>681</v>
      </c>
      <c r="F347" s="221" t="s">
        <v>682</v>
      </c>
      <c r="G347" s="222" t="s">
        <v>195</v>
      </c>
      <c r="H347" s="223">
        <v>106</v>
      </c>
      <c r="I347" s="224"/>
      <c r="J347" s="225">
        <f>ROUND(I347*H347,2)</f>
        <v>0</v>
      </c>
      <c r="K347" s="221" t="s">
        <v>163</v>
      </c>
      <c r="L347" s="44"/>
      <c r="M347" s="226" t="s">
        <v>1</v>
      </c>
      <c r="N347" s="227" t="s">
        <v>41</v>
      </c>
      <c r="O347" s="91"/>
      <c r="P347" s="228">
        <f>O347*H347</f>
        <v>0</v>
      </c>
      <c r="Q347" s="228">
        <v>0.00012999999999999999</v>
      </c>
      <c r="R347" s="228">
        <f>Q347*H347</f>
        <v>0.013779999999999999</v>
      </c>
      <c r="S347" s="228">
        <v>0</v>
      </c>
      <c r="T347" s="22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164</v>
      </c>
      <c r="AT347" s="230" t="s">
        <v>159</v>
      </c>
      <c r="AU347" s="230" t="s">
        <v>86</v>
      </c>
      <c r="AY347" s="17" t="s">
        <v>157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84</v>
      </c>
      <c r="BK347" s="231">
        <f>ROUND(I347*H347,2)</f>
        <v>0</v>
      </c>
      <c r="BL347" s="17" t="s">
        <v>164</v>
      </c>
      <c r="BM347" s="230" t="s">
        <v>683</v>
      </c>
    </row>
    <row r="348" s="13" customFormat="1">
      <c r="A348" s="13"/>
      <c r="B348" s="232"/>
      <c r="C348" s="233"/>
      <c r="D348" s="234" t="s">
        <v>166</v>
      </c>
      <c r="E348" s="235" t="s">
        <v>1</v>
      </c>
      <c r="F348" s="236" t="s">
        <v>684</v>
      </c>
      <c r="G348" s="233"/>
      <c r="H348" s="237">
        <v>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166</v>
      </c>
      <c r="AU348" s="243" t="s">
        <v>86</v>
      </c>
      <c r="AV348" s="13" t="s">
        <v>86</v>
      </c>
      <c r="AW348" s="13" t="s">
        <v>32</v>
      </c>
      <c r="AX348" s="13" t="s">
        <v>76</v>
      </c>
      <c r="AY348" s="243" t="s">
        <v>157</v>
      </c>
    </row>
    <row r="349" s="13" customFormat="1">
      <c r="A349" s="13"/>
      <c r="B349" s="232"/>
      <c r="C349" s="233"/>
      <c r="D349" s="234" t="s">
        <v>166</v>
      </c>
      <c r="E349" s="235" t="s">
        <v>1</v>
      </c>
      <c r="F349" s="236" t="s">
        <v>685</v>
      </c>
      <c r="G349" s="233"/>
      <c r="H349" s="237">
        <v>100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166</v>
      </c>
      <c r="AU349" s="243" t="s">
        <v>86</v>
      </c>
      <c r="AV349" s="13" t="s">
        <v>86</v>
      </c>
      <c r="AW349" s="13" t="s">
        <v>32</v>
      </c>
      <c r="AX349" s="13" t="s">
        <v>76</v>
      </c>
      <c r="AY349" s="243" t="s">
        <v>157</v>
      </c>
    </row>
    <row r="350" s="15" customFormat="1">
      <c r="A350" s="15"/>
      <c r="B350" s="254"/>
      <c r="C350" s="255"/>
      <c r="D350" s="234" t="s">
        <v>166</v>
      </c>
      <c r="E350" s="256" t="s">
        <v>1</v>
      </c>
      <c r="F350" s="257" t="s">
        <v>229</v>
      </c>
      <c r="G350" s="255"/>
      <c r="H350" s="258">
        <v>106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166</v>
      </c>
      <c r="AU350" s="264" t="s">
        <v>86</v>
      </c>
      <c r="AV350" s="15" t="s">
        <v>164</v>
      </c>
      <c r="AW350" s="15" t="s">
        <v>32</v>
      </c>
      <c r="AX350" s="15" t="s">
        <v>84</v>
      </c>
      <c r="AY350" s="264" t="s">
        <v>157</v>
      </c>
    </row>
    <row r="351" s="2" customFormat="1" ht="24.15" customHeight="1">
      <c r="A351" s="38"/>
      <c r="B351" s="39"/>
      <c r="C351" s="219" t="s">
        <v>686</v>
      </c>
      <c r="D351" s="219" t="s">
        <v>159</v>
      </c>
      <c r="E351" s="220" t="s">
        <v>687</v>
      </c>
      <c r="F351" s="221" t="s">
        <v>688</v>
      </c>
      <c r="G351" s="222" t="s">
        <v>162</v>
      </c>
      <c r="H351" s="223">
        <v>27</v>
      </c>
      <c r="I351" s="224"/>
      <c r="J351" s="225">
        <f>ROUND(I351*H351,2)</f>
        <v>0</v>
      </c>
      <c r="K351" s="221" t="s">
        <v>163</v>
      </c>
      <c r="L351" s="44"/>
      <c r="M351" s="226" t="s">
        <v>1</v>
      </c>
      <c r="N351" s="227" t="s">
        <v>41</v>
      </c>
      <c r="O351" s="91"/>
      <c r="P351" s="228">
        <f>O351*H351</f>
        <v>0</v>
      </c>
      <c r="Q351" s="228">
        <v>0.0014499999999999999</v>
      </c>
      <c r="R351" s="228">
        <f>Q351*H351</f>
        <v>0.039149999999999997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164</v>
      </c>
      <c r="AT351" s="230" t="s">
        <v>159</v>
      </c>
      <c r="AU351" s="230" t="s">
        <v>86</v>
      </c>
      <c r="AY351" s="17" t="s">
        <v>157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84</v>
      </c>
      <c r="BK351" s="231">
        <f>ROUND(I351*H351,2)</f>
        <v>0</v>
      </c>
      <c r="BL351" s="17" t="s">
        <v>164</v>
      </c>
      <c r="BM351" s="230" t="s">
        <v>689</v>
      </c>
    </row>
    <row r="352" s="13" customFormat="1">
      <c r="A352" s="13"/>
      <c r="B352" s="232"/>
      <c r="C352" s="233"/>
      <c r="D352" s="234" t="s">
        <v>166</v>
      </c>
      <c r="E352" s="235" t="s">
        <v>1</v>
      </c>
      <c r="F352" s="236" t="s">
        <v>690</v>
      </c>
      <c r="G352" s="233"/>
      <c r="H352" s="237">
        <v>22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166</v>
      </c>
      <c r="AU352" s="243" t="s">
        <v>86</v>
      </c>
      <c r="AV352" s="13" t="s">
        <v>86</v>
      </c>
      <c r="AW352" s="13" t="s">
        <v>32</v>
      </c>
      <c r="AX352" s="13" t="s">
        <v>76</v>
      </c>
      <c r="AY352" s="243" t="s">
        <v>157</v>
      </c>
    </row>
    <row r="353" s="13" customFormat="1">
      <c r="A353" s="13"/>
      <c r="B353" s="232"/>
      <c r="C353" s="233"/>
      <c r="D353" s="234" t="s">
        <v>166</v>
      </c>
      <c r="E353" s="235" t="s">
        <v>1</v>
      </c>
      <c r="F353" s="236" t="s">
        <v>691</v>
      </c>
      <c r="G353" s="233"/>
      <c r="H353" s="237">
        <v>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166</v>
      </c>
      <c r="AU353" s="243" t="s">
        <v>86</v>
      </c>
      <c r="AV353" s="13" t="s">
        <v>86</v>
      </c>
      <c r="AW353" s="13" t="s">
        <v>32</v>
      </c>
      <c r="AX353" s="13" t="s">
        <v>76</v>
      </c>
      <c r="AY353" s="243" t="s">
        <v>157</v>
      </c>
    </row>
    <row r="354" s="15" customFormat="1">
      <c r="A354" s="15"/>
      <c r="B354" s="254"/>
      <c r="C354" s="255"/>
      <c r="D354" s="234" t="s">
        <v>166</v>
      </c>
      <c r="E354" s="256" t="s">
        <v>1</v>
      </c>
      <c r="F354" s="257" t="s">
        <v>229</v>
      </c>
      <c r="G354" s="255"/>
      <c r="H354" s="258">
        <v>27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166</v>
      </c>
      <c r="AU354" s="264" t="s">
        <v>86</v>
      </c>
      <c r="AV354" s="15" t="s">
        <v>164</v>
      </c>
      <c r="AW354" s="15" t="s">
        <v>32</v>
      </c>
      <c r="AX354" s="15" t="s">
        <v>84</v>
      </c>
      <c r="AY354" s="264" t="s">
        <v>157</v>
      </c>
    </row>
    <row r="355" s="2" customFormat="1" ht="16.5" customHeight="1">
      <c r="A355" s="38"/>
      <c r="B355" s="39"/>
      <c r="C355" s="219" t="s">
        <v>692</v>
      </c>
      <c r="D355" s="219" t="s">
        <v>159</v>
      </c>
      <c r="E355" s="220" t="s">
        <v>693</v>
      </c>
      <c r="F355" s="221" t="s">
        <v>694</v>
      </c>
      <c r="G355" s="222" t="s">
        <v>195</v>
      </c>
      <c r="H355" s="223">
        <v>106</v>
      </c>
      <c r="I355" s="224"/>
      <c r="J355" s="225">
        <f>ROUND(I355*H355,2)</f>
        <v>0</v>
      </c>
      <c r="K355" s="221" t="s">
        <v>163</v>
      </c>
      <c r="L355" s="44"/>
      <c r="M355" s="226" t="s">
        <v>1</v>
      </c>
      <c r="N355" s="227" t="s">
        <v>41</v>
      </c>
      <c r="O355" s="91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164</v>
      </c>
      <c r="AT355" s="230" t="s">
        <v>159</v>
      </c>
      <c r="AU355" s="230" t="s">
        <v>86</v>
      </c>
      <c r="AY355" s="17" t="s">
        <v>157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84</v>
      </c>
      <c r="BK355" s="231">
        <f>ROUND(I355*H355,2)</f>
        <v>0</v>
      </c>
      <c r="BL355" s="17" t="s">
        <v>164</v>
      </c>
      <c r="BM355" s="230" t="s">
        <v>695</v>
      </c>
    </row>
    <row r="356" s="2" customFormat="1" ht="16.5" customHeight="1">
      <c r="A356" s="38"/>
      <c r="B356" s="39"/>
      <c r="C356" s="219" t="s">
        <v>696</v>
      </c>
      <c r="D356" s="219" t="s">
        <v>159</v>
      </c>
      <c r="E356" s="220" t="s">
        <v>697</v>
      </c>
      <c r="F356" s="221" t="s">
        <v>698</v>
      </c>
      <c r="G356" s="222" t="s">
        <v>162</v>
      </c>
      <c r="H356" s="223">
        <v>27</v>
      </c>
      <c r="I356" s="224"/>
      <c r="J356" s="225">
        <f>ROUND(I356*H356,2)</f>
        <v>0</v>
      </c>
      <c r="K356" s="221" t="s">
        <v>163</v>
      </c>
      <c r="L356" s="44"/>
      <c r="M356" s="226" t="s">
        <v>1</v>
      </c>
      <c r="N356" s="227" t="s">
        <v>41</v>
      </c>
      <c r="O356" s="91"/>
      <c r="P356" s="228">
        <f>O356*H356</f>
        <v>0</v>
      </c>
      <c r="Q356" s="228">
        <v>1.0000000000000001E-05</v>
      </c>
      <c r="R356" s="228">
        <f>Q356*H356</f>
        <v>0.00027</v>
      </c>
      <c r="S356" s="228">
        <v>0</v>
      </c>
      <c r="T356" s="22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164</v>
      </c>
      <c r="AT356" s="230" t="s">
        <v>159</v>
      </c>
      <c r="AU356" s="230" t="s">
        <v>86</v>
      </c>
      <c r="AY356" s="17" t="s">
        <v>157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84</v>
      </c>
      <c r="BK356" s="231">
        <f>ROUND(I356*H356,2)</f>
        <v>0</v>
      </c>
      <c r="BL356" s="17" t="s">
        <v>164</v>
      </c>
      <c r="BM356" s="230" t="s">
        <v>699</v>
      </c>
    </row>
    <row r="357" s="2" customFormat="1" ht="33" customHeight="1">
      <c r="A357" s="38"/>
      <c r="B357" s="39"/>
      <c r="C357" s="219" t="s">
        <v>700</v>
      </c>
      <c r="D357" s="219" t="s">
        <v>159</v>
      </c>
      <c r="E357" s="220" t="s">
        <v>701</v>
      </c>
      <c r="F357" s="221" t="s">
        <v>702</v>
      </c>
      <c r="G357" s="222" t="s">
        <v>195</v>
      </c>
      <c r="H357" s="223">
        <v>127</v>
      </c>
      <c r="I357" s="224"/>
      <c r="J357" s="225">
        <f>ROUND(I357*H357,2)</f>
        <v>0</v>
      </c>
      <c r="K357" s="221" t="s">
        <v>163</v>
      </c>
      <c r="L357" s="44"/>
      <c r="M357" s="226" t="s">
        <v>1</v>
      </c>
      <c r="N357" s="227" t="s">
        <v>41</v>
      </c>
      <c r="O357" s="91"/>
      <c r="P357" s="228">
        <f>O357*H357</f>
        <v>0</v>
      </c>
      <c r="Q357" s="228">
        <v>0.15540000000000001</v>
      </c>
      <c r="R357" s="228">
        <f>Q357*H357</f>
        <v>19.735800000000001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164</v>
      </c>
      <c r="AT357" s="230" t="s">
        <v>159</v>
      </c>
      <c r="AU357" s="230" t="s">
        <v>86</v>
      </c>
      <c r="AY357" s="17" t="s">
        <v>157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84</v>
      </c>
      <c r="BK357" s="231">
        <f>ROUND(I357*H357,2)</f>
        <v>0</v>
      </c>
      <c r="BL357" s="17" t="s">
        <v>164</v>
      </c>
      <c r="BM357" s="230" t="s">
        <v>703</v>
      </c>
    </row>
    <row r="358" s="13" customFormat="1">
      <c r="A358" s="13"/>
      <c r="B358" s="232"/>
      <c r="C358" s="233"/>
      <c r="D358" s="234" t="s">
        <v>166</v>
      </c>
      <c r="E358" s="235" t="s">
        <v>1</v>
      </c>
      <c r="F358" s="236" t="s">
        <v>704</v>
      </c>
      <c r="G358" s="233"/>
      <c r="H358" s="237">
        <v>90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166</v>
      </c>
      <c r="AU358" s="243" t="s">
        <v>86</v>
      </c>
      <c r="AV358" s="13" t="s">
        <v>86</v>
      </c>
      <c r="AW358" s="13" t="s">
        <v>32</v>
      </c>
      <c r="AX358" s="13" t="s">
        <v>76</v>
      </c>
      <c r="AY358" s="243" t="s">
        <v>157</v>
      </c>
    </row>
    <row r="359" s="13" customFormat="1">
      <c r="A359" s="13"/>
      <c r="B359" s="232"/>
      <c r="C359" s="233"/>
      <c r="D359" s="234" t="s">
        <v>166</v>
      </c>
      <c r="E359" s="235" t="s">
        <v>1</v>
      </c>
      <c r="F359" s="236" t="s">
        <v>705</v>
      </c>
      <c r="G359" s="233"/>
      <c r="H359" s="237">
        <v>2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166</v>
      </c>
      <c r="AU359" s="243" t="s">
        <v>86</v>
      </c>
      <c r="AV359" s="13" t="s">
        <v>86</v>
      </c>
      <c r="AW359" s="13" t="s">
        <v>32</v>
      </c>
      <c r="AX359" s="13" t="s">
        <v>76</v>
      </c>
      <c r="AY359" s="243" t="s">
        <v>157</v>
      </c>
    </row>
    <row r="360" s="13" customFormat="1">
      <c r="A360" s="13"/>
      <c r="B360" s="232"/>
      <c r="C360" s="233"/>
      <c r="D360" s="234" t="s">
        <v>166</v>
      </c>
      <c r="E360" s="235" t="s">
        <v>1</v>
      </c>
      <c r="F360" s="236" t="s">
        <v>706</v>
      </c>
      <c r="G360" s="233"/>
      <c r="H360" s="237">
        <v>24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166</v>
      </c>
      <c r="AU360" s="243" t="s">
        <v>86</v>
      </c>
      <c r="AV360" s="13" t="s">
        <v>86</v>
      </c>
      <c r="AW360" s="13" t="s">
        <v>32</v>
      </c>
      <c r="AX360" s="13" t="s">
        <v>76</v>
      </c>
      <c r="AY360" s="243" t="s">
        <v>157</v>
      </c>
    </row>
    <row r="361" s="13" customFormat="1">
      <c r="A361" s="13"/>
      <c r="B361" s="232"/>
      <c r="C361" s="233"/>
      <c r="D361" s="234" t="s">
        <v>166</v>
      </c>
      <c r="E361" s="235" t="s">
        <v>1</v>
      </c>
      <c r="F361" s="236" t="s">
        <v>707</v>
      </c>
      <c r="G361" s="233"/>
      <c r="H361" s="237">
        <v>11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166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157</v>
      </c>
    </row>
    <row r="362" s="15" customFormat="1">
      <c r="A362" s="15"/>
      <c r="B362" s="254"/>
      <c r="C362" s="255"/>
      <c r="D362" s="234" t="s">
        <v>166</v>
      </c>
      <c r="E362" s="256" t="s">
        <v>1</v>
      </c>
      <c r="F362" s="257" t="s">
        <v>229</v>
      </c>
      <c r="G362" s="255"/>
      <c r="H362" s="258">
        <v>127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166</v>
      </c>
      <c r="AU362" s="264" t="s">
        <v>86</v>
      </c>
      <c r="AV362" s="15" t="s">
        <v>164</v>
      </c>
      <c r="AW362" s="15" t="s">
        <v>32</v>
      </c>
      <c r="AX362" s="15" t="s">
        <v>84</v>
      </c>
      <c r="AY362" s="264" t="s">
        <v>157</v>
      </c>
    </row>
    <row r="363" s="2" customFormat="1" ht="16.5" customHeight="1">
      <c r="A363" s="38"/>
      <c r="B363" s="39"/>
      <c r="C363" s="265" t="s">
        <v>708</v>
      </c>
      <c r="D363" s="265" t="s">
        <v>314</v>
      </c>
      <c r="E363" s="266" t="s">
        <v>709</v>
      </c>
      <c r="F363" s="267" t="s">
        <v>710</v>
      </c>
      <c r="G363" s="268" t="s">
        <v>195</v>
      </c>
      <c r="H363" s="269">
        <v>94.5</v>
      </c>
      <c r="I363" s="270"/>
      <c r="J363" s="271">
        <f>ROUND(I363*H363,2)</f>
        <v>0</v>
      </c>
      <c r="K363" s="267" t="s">
        <v>163</v>
      </c>
      <c r="L363" s="272"/>
      <c r="M363" s="273" t="s">
        <v>1</v>
      </c>
      <c r="N363" s="274" t="s">
        <v>41</v>
      </c>
      <c r="O363" s="91"/>
      <c r="P363" s="228">
        <f>O363*H363</f>
        <v>0</v>
      </c>
      <c r="Q363" s="228">
        <v>0.080000000000000002</v>
      </c>
      <c r="R363" s="228">
        <f>Q363*H363</f>
        <v>7.5600000000000005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96</v>
      </c>
      <c r="AT363" s="230" t="s">
        <v>314</v>
      </c>
      <c r="AU363" s="230" t="s">
        <v>86</v>
      </c>
      <c r="AY363" s="17" t="s">
        <v>157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84</v>
      </c>
      <c r="BK363" s="231">
        <f>ROUND(I363*H363,2)</f>
        <v>0</v>
      </c>
      <c r="BL363" s="17" t="s">
        <v>164</v>
      </c>
      <c r="BM363" s="230" t="s">
        <v>711</v>
      </c>
    </row>
    <row r="364" s="13" customFormat="1">
      <c r="A364" s="13"/>
      <c r="B364" s="232"/>
      <c r="C364" s="233"/>
      <c r="D364" s="234" t="s">
        <v>166</v>
      </c>
      <c r="E364" s="235" t="s">
        <v>1</v>
      </c>
      <c r="F364" s="236" t="s">
        <v>712</v>
      </c>
      <c r="G364" s="233"/>
      <c r="H364" s="237">
        <v>94.5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166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157</v>
      </c>
    </row>
    <row r="365" s="2" customFormat="1" ht="24.15" customHeight="1">
      <c r="A365" s="38"/>
      <c r="B365" s="39"/>
      <c r="C365" s="265" t="s">
        <v>713</v>
      </c>
      <c r="D365" s="265" t="s">
        <v>314</v>
      </c>
      <c r="E365" s="266" t="s">
        <v>714</v>
      </c>
      <c r="F365" s="267" t="s">
        <v>715</v>
      </c>
      <c r="G365" s="268" t="s">
        <v>195</v>
      </c>
      <c r="H365" s="269">
        <v>25.199999999999999</v>
      </c>
      <c r="I365" s="270"/>
      <c r="J365" s="271">
        <f>ROUND(I365*H365,2)</f>
        <v>0</v>
      </c>
      <c r="K365" s="267" t="s">
        <v>163</v>
      </c>
      <c r="L365" s="272"/>
      <c r="M365" s="273" t="s">
        <v>1</v>
      </c>
      <c r="N365" s="274" t="s">
        <v>41</v>
      </c>
      <c r="O365" s="91"/>
      <c r="P365" s="228">
        <f>O365*H365</f>
        <v>0</v>
      </c>
      <c r="Q365" s="228">
        <v>0.048300000000000003</v>
      </c>
      <c r="R365" s="228">
        <f>Q365*H365</f>
        <v>1.21716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96</v>
      </c>
      <c r="AT365" s="230" t="s">
        <v>314</v>
      </c>
      <c r="AU365" s="230" t="s">
        <v>86</v>
      </c>
      <c r="AY365" s="17" t="s">
        <v>157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84</v>
      </c>
      <c r="BK365" s="231">
        <f>ROUND(I365*H365,2)</f>
        <v>0</v>
      </c>
      <c r="BL365" s="17" t="s">
        <v>164</v>
      </c>
      <c r="BM365" s="230" t="s">
        <v>716</v>
      </c>
    </row>
    <row r="366" s="13" customFormat="1">
      <c r="A366" s="13"/>
      <c r="B366" s="232"/>
      <c r="C366" s="233"/>
      <c r="D366" s="234" t="s">
        <v>166</v>
      </c>
      <c r="E366" s="235" t="s">
        <v>1</v>
      </c>
      <c r="F366" s="236" t="s">
        <v>717</v>
      </c>
      <c r="G366" s="233"/>
      <c r="H366" s="237">
        <v>25.199999999999999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166</v>
      </c>
      <c r="AU366" s="243" t="s">
        <v>86</v>
      </c>
      <c r="AV366" s="13" t="s">
        <v>86</v>
      </c>
      <c r="AW366" s="13" t="s">
        <v>32</v>
      </c>
      <c r="AX366" s="13" t="s">
        <v>84</v>
      </c>
      <c r="AY366" s="243" t="s">
        <v>157</v>
      </c>
    </row>
    <row r="367" s="2" customFormat="1" ht="24.15" customHeight="1">
      <c r="A367" s="38"/>
      <c r="B367" s="39"/>
      <c r="C367" s="265" t="s">
        <v>718</v>
      </c>
      <c r="D367" s="265" t="s">
        <v>314</v>
      </c>
      <c r="E367" s="266" t="s">
        <v>719</v>
      </c>
      <c r="F367" s="267" t="s">
        <v>720</v>
      </c>
      <c r="G367" s="268" t="s">
        <v>393</v>
      </c>
      <c r="H367" s="269">
        <v>2</v>
      </c>
      <c r="I367" s="270"/>
      <c r="J367" s="271">
        <f>ROUND(I367*H367,2)</f>
        <v>0</v>
      </c>
      <c r="K367" s="267" t="s">
        <v>1</v>
      </c>
      <c r="L367" s="272"/>
      <c r="M367" s="273" t="s">
        <v>1</v>
      </c>
      <c r="N367" s="274" t="s">
        <v>41</v>
      </c>
      <c r="O367" s="91"/>
      <c r="P367" s="228">
        <f>O367*H367</f>
        <v>0</v>
      </c>
      <c r="Q367" s="228">
        <v>0.037999999999999999</v>
      </c>
      <c r="R367" s="228">
        <f>Q367*H367</f>
        <v>0.075999999999999998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96</v>
      </c>
      <c r="AT367" s="230" t="s">
        <v>314</v>
      </c>
      <c r="AU367" s="230" t="s">
        <v>86</v>
      </c>
      <c r="AY367" s="17" t="s">
        <v>157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84</v>
      </c>
      <c r="BK367" s="231">
        <f>ROUND(I367*H367,2)</f>
        <v>0</v>
      </c>
      <c r="BL367" s="17" t="s">
        <v>164</v>
      </c>
      <c r="BM367" s="230" t="s">
        <v>721</v>
      </c>
    </row>
    <row r="368" s="2" customFormat="1" ht="24.15" customHeight="1">
      <c r="A368" s="38"/>
      <c r="B368" s="39"/>
      <c r="C368" s="265" t="s">
        <v>722</v>
      </c>
      <c r="D368" s="265" t="s">
        <v>314</v>
      </c>
      <c r="E368" s="266" t="s">
        <v>723</v>
      </c>
      <c r="F368" s="267" t="s">
        <v>724</v>
      </c>
      <c r="G368" s="268" t="s">
        <v>195</v>
      </c>
      <c r="H368" s="269">
        <v>11.550000000000001</v>
      </c>
      <c r="I368" s="270"/>
      <c r="J368" s="271">
        <f>ROUND(I368*H368,2)</f>
        <v>0</v>
      </c>
      <c r="K368" s="267" t="s">
        <v>163</v>
      </c>
      <c r="L368" s="272"/>
      <c r="M368" s="273" t="s">
        <v>1</v>
      </c>
      <c r="N368" s="274" t="s">
        <v>41</v>
      </c>
      <c r="O368" s="91"/>
      <c r="P368" s="228">
        <f>O368*H368</f>
        <v>0</v>
      </c>
      <c r="Q368" s="228">
        <v>0.065670000000000006</v>
      </c>
      <c r="R368" s="228">
        <f>Q368*H368</f>
        <v>0.75848850000000012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96</v>
      </c>
      <c r="AT368" s="230" t="s">
        <v>314</v>
      </c>
      <c r="AU368" s="230" t="s">
        <v>86</v>
      </c>
      <c r="AY368" s="17" t="s">
        <v>157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84</v>
      </c>
      <c r="BK368" s="231">
        <f>ROUND(I368*H368,2)</f>
        <v>0</v>
      </c>
      <c r="BL368" s="17" t="s">
        <v>164</v>
      </c>
      <c r="BM368" s="230" t="s">
        <v>725</v>
      </c>
    </row>
    <row r="369" s="13" customFormat="1">
      <c r="A369" s="13"/>
      <c r="B369" s="232"/>
      <c r="C369" s="233"/>
      <c r="D369" s="234" t="s">
        <v>166</v>
      </c>
      <c r="E369" s="235" t="s">
        <v>1</v>
      </c>
      <c r="F369" s="236" t="s">
        <v>726</v>
      </c>
      <c r="G369" s="233"/>
      <c r="H369" s="237">
        <v>11.550000000000001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166</v>
      </c>
      <c r="AU369" s="243" t="s">
        <v>86</v>
      </c>
      <c r="AV369" s="13" t="s">
        <v>86</v>
      </c>
      <c r="AW369" s="13" t="s">
        <v>32</v>
      </c>
      <c r="AX369" s="13" t="s">
        <v>84</v>
      </c>
      <c r="AY369" s="243" t="s">
        <v>157</v>
      </c>
    </row>
    <row r="370" s="2" customFormat="1" ht="33" customHeight="1">
      <c r="A370" s="38"/>
      <c r="B370" s="39"/>
      <c r="C370" s="219" t="s">
        <v>727</v>
      </c>
      <c r="D370" s="219" t="s">
        <v>159</v>
      </c>
      <c r="E370" s="220" t="s">
        <v>728</v>
      </c>
      <c r="F370" s="221" t="s">
        <v>729</v>
      </c>
      <c r="G370" s="222" t="s">
        <v>195</v>
      </c>
      <c r="H370" s="223">
        <v>89</v>
      </c>
      <c r="I370" s="224"/>
      <c r="J370" s="225">
        <f>ROUND(I370*H370,2)</f>
        <v>0</v>
      </c>
      <c r="K370" s="221" t="s">
        <v>163</v>
      </c>
      <c r="L370" s="44"/>
      <c r="M370" s="226" t="s">
        <v>1</v>
      </c>
      <c r="N370" s="227" t="s">
        <v>41</v>
      </c>
      <c r="O370" s="91"/>
      <c r="P370" s="228">
        <f>O370*H370</f>
        <v>0</v>
      </c>
      <c r="Q370" s="228">
        <v>0.16849</v>
      </c>
      <c r="R370" s="228">
        <f>Q370*H370</f>
        <v>14.995609999999999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164</v>
      </c>
      <c r="AT370" s="230" t="s">
        <v>159</v>
      </c>
      <c r="AU370" s="230" t="s">
        <v>86</v>
      </c>
      <c r="AY370" s="17" t="s">
        <v>157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84</v>
      </c>
      <c r="BK370" s="231">
        <f>ROUND(I370*H370,2)</f>
        <v>0</v>
      </c>
      <c r="BL370" s="17" t="s">
        <v>164</v>
      </c>
      <c r="BM370" s="230" t="s">
        <v>730</v>
      </c>
    </row>
    <row r="371" s="2" customFormat="1" ht="16.5" customHeight="1">
      <c r="A371" s="38"/>
      <c r="B371" s="39"/>
      <c r="C371" s="265" t="s">
        <v>731</v>
      </c>
      <c r="D371" s="265" t="s">
        <v>314</v>
      </c>
      <c r="E371" s="266" t="s">
        <v>732</v>
      </c>
      <c r="F371" s="267" t="s">
        <v>733</v>
      </c>
      <c r="G371" s="268" t="s">
        <v>195</v>
      </c>
      <c r="H371" s="269">
        <v>93.450000000000003</v>
      </c>
      <c r="I371" s="270"/>
      <c r="J371" s="271">
        <f>ROUND(I371*H371,2)</f>
        <v>0</v>
      </c>
      <c r="K371" s="267" t="s">
        <v>163</v>
      </c>
      <c r="L371" s="272"/>
      <c r="M371" s="273" t="s">
        <v>1</v>
      </c>
      <c r="N371" s="274" t="s">
        <v>41</v>
      </c>
      <c r="O371" s="91"/>
      <c r="P371" s="228">
        <f>O371*H371</f>
        <v>0</v>
      </c>
      <c r="Q371" s="228">
        <v>0.056000000000000001</v>
      </c>
      <c r="R371" s="228">
        <f>Q371*H371</f>
        <v>5.2332000000000001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96</v>
      </c>
      <c r="AT371" s="230" t="s">
        <v>314</v>
      </c>
      <c r="AU371" s="230" t="s">
        <v>86</v>
      </c>
      <c r="AY371" s="17" t="s">
        <v>157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84</v>
      </c>
      <c r="BK371" s="231">
        <f>ROUND(I371*H371,2)</f>
        <v>0</v>
      </c>
      <c r="BL371" s="17" t="s">
        <v>164</v>
      </c>
      <c r="BM371" s="230" t="s">
        <v>734</v>
      </c>
    </row>
    <row r="372" s="2" customFormat="1" ht="33" customHeight="1">
      <c r="A372" s="38"/>
      <c r="B372" s="39"/>
      <c r="C372" s="219" t="s">
        <v>735</v>
      </c>
      <c r="D372" s="219" t="s">
        <v>159</v>
      </c>
      <c r="E372" s="220" t="s">
        <v>736</v>
      </c>
      <c r="F372" s="221" t="s">
        <v>737</v>
      </c>
      <c r="G372" s="222" t="s">
        <v>195</v>
      </c>
      <c r="H372" s="223">
        <v>180</v>
      </c>
      <c r="I372" s="224"/>
      <c r="J372" s="225">
        <f>ROUND(I372*H372,2)</f>
        <v>0</v>
      </c>
      <c r="K372" s="221" t="s">
        <v>163</v>
      </c>
      <c r="L372" s="44"/>
      <c r="M372" s="226" t="s">
        <v>1</v>
      </c>
      <c r="N372" s="227" t="s">
        <v>41</v>
      </c>
      <c r="O372" s="91"/>
      <c r="P372" s="228">
        <f>O372*H372</f>
        <v>0</v>
      </c>
      <c r="Q372" s="228">
        <v>0.1295</v>
      </c>
      <c r="R372" s="228">
        <f>Q372*H372</f>
        <v>23.310000000000002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164</v>
      </c>
      <c r="AT372" s="230" t="s">
        <v>159</v>
      </c>
      <c r="AU372" s="230" t="s">
        <v>86</v>
      </c>
      <c r="AY372" s="17" t="s">
        <v>157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84</v>
      </c>
      <c r="BK372" s="231">
        <f>ROUND(I372*H372,2)</f>
        <v>0</v>
      </c>
      <c r="BL372" s="17" t="s">
        <v>164</v>
      </c>
      <c r="BM372" s="230" t="s">
        <v>738</v>
      </c>
    </row>
    <row r="373" s="2" customFormat="1" ht="16.5" customHeight="1">
      <c r="A373" s="38"/>
      <c r="B373" s="39"/>
      <c r="C373" s="265" t="s">
        <v>739</v>
      </c>
      <c r="D373" s="265" t="s">
        <v>314</v>
      </c>
      <c r="E373" s="266" t="s">
        <v>740</v>
      </c>
      <c r="F373" s="267" t="s">
        <v>741</v>
      </c>
      <c r="G373" s="268" t="s">
        <v>195</v>
      </c>
      <c r="H373" s="269">
        <v>189</v>
      </c>
      <c r="I373" s="270"/>
      <c r="J373" s="271">
        <f>ROUND(I373*H373,2)</f>
        <v>0</v>
      </c>
      <c r="K373" s="267" t="s">
        <v>163</v>
      </c>
      <c r="L373" s="272"/>
      <c r="M373" s="273" t="s">
        <v>1</v>
      </c>
      <c r="N373" s="274" t="s">
        <v>41</v>
      </c>
      <c r="O373" s="91"/>
      <c r="P373" s="228">
        <f>O373*H373</f>
        <v>0</v>
      </c>
      <c r="Q373" s="228">
        <v>0.085000000000000006</v>
      </c>
      <c r="R373" s="228">
        <f>Q373*H373</f>
        <v>16.065000000000001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96</v>
      </c>
      <c r="AT373" s="230" t="s">
        <v>314</v>
      </c>
      <c r="AU373" s="230" t="s">
        <v>86</v>
      </c>
      <c r="AY373" s="17" t="s">
        <v>157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84</v>
      </c>
      <c r="BK373" s="231">
        <f>ROUND(I373*H373,2)</f>
        <v>0</v>
      </c>
      <c r="BL373" s="17" t="s">
        <v>164</v>
      </c>
      <c r="BM373" s="230" t="s">
        <v>742</v>
      </c>
    </row>
    <row r="374" s="2" customFormat="1" ht="24.15" customHeight="1">
      <c r="A374" s="38"/>
      <c r="B374" s="39"/>
      <c r="C374" s="219" t="s">
        <v>743</v>
      </c>
      <c r="D374" s="219" t="s">
        <v>159</v>
      </c>
      <c r="E374" s="220" t="s">
        <v>744</v>
      </c>
      <c r="F374" s="221" t="s">
        <v>745</v>
      </c>
      <c r="G374" s="222" t="s">
        <v>205</v>
      </c>
      <c r="H374" s="223">
        <v>13.815</v>
      </c>
      <c r="I374" s="224"/>
      <c r="J374" s="225">
        <f>ROUND(I374*H374,2)</f>
        <v>0</v>
      </c>
      <c r="K374" s="221" t="s">
        <v>163</v>
      </c>
      <c r="L374" s="44"/>
      <c r="M374" s="226" t="s">
        <v>1</v>
      </c>
      <c r="N374" s="227" t="s">
        <v>41</v>
      </c>
      <c r="O374" s="91"/>
      <c r="P374" s="228">
        <f>O374*H374</f>
        <v>0</v>
      </c>
      <c r="Q374" s="228">
        <v>2.2563399999999998</v>
      </c>
      <c r="R374" s="228">
        <f>Q374*H374</f>
        <v>31.171337099999995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164</v>
      </c>
      <c r="AT374" s="230" t="s">
        <v>159</v>
      </c>
      <c r="AU374" s="230" t="s">
        <v>86</v>
      </c>
      <c r="AY374" s="17" t="s">
        <v>157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84</v>
      </c>
      <c r="BK374" s="231">
        <f>ROUND(I374*H374,2)</f>
        <v>0</v>
      </c>
      <c r="BL374" s="17" t="s">
        <v>164</v>
      </c>
      <c r="BM374" s="230" t="s">
        <v>746</v>
      </c>
    </row>
    <row r="375" s="13" customFormat="1">
      <c r="A375" s="13"/>
      <c r="B375" s="232"/>
      <c r="C375" s="233"/>
      <c r="D375" s="234" t="s">
        <v>166</v>
      </c>
      <c r="E375" s="235" t="s">
        <v>1</v>
      </c>
      <c r="F375" s="236" t="s">
        <v>747</v>
      </c>
      <c r="G375" s="233"/>
      <c r="H375" s="237">
        <v>13.815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166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157</v>
      </c>
    </row>
    <row r="376" s="2" customFormat="1" ht="24.15" customHeight="1">
      <c r="A376" s="38"/>
      <c r="B376" s="39"/>
      <c r="C376" s="219" t="s">
        <v>748</v>
      </c>
      <c r="D376" s="219" t="s">
        <v>159</v>
      </c>
      <c r="E376" s="220" t="s">
        <v>749</v>
      </c>
      <c r="F376" s="221" t="s">
        <v>750</v>
      </c>
      <c r="G376" s="222" t="s">
        <v>162</v>
      </c>
      <c r="H376" s="223">
        <v>335</v>
      </c>
      <c r="I376" s="224"/>
      <c r="J376" s="225">
        <f>ROUND(I376*H376,2)</f>
        <v>0</v>
      </c>
      <c r="K376" s="221" t="s">
        <v>163</v>
      </c>
      <c r="L376" s="44"/>
      <c r="M376" s="226" t="s">
        <v>1</v>
      </c>
      <c r="N376" s="227" t="s">
        <v>41</v>
      </c>
      <c r="O376" s="91"/>
      <c r="P376" s="228">
        <f>O376*H376</f>
        <v>0</v>
      </c>
      <c r="Q376" s="228">
        <v>0.00068999999999999997</v>
      </c>
      <c r="R376" s="228">
        <f>Q376*H376</f>
        <v>0.23114999999999999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164</v>
      </c>
      <c r="AT376" s="230" t="s">
        <v>159</v>
      </c>
      <c r="AU376" s="230" t="s">
        <v>86</v>
      </c>
      <c r="AY376" s="17" t="s">
        <v>157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84</v>
      </c>
      <c r="BK376" s="231">
        <f>ROUND(I376*H376,2)</f>
        <v>0</v>
      </c>
      <c r="BL376" s="17" t="s">
        <v>164</v>
      </c>
      <c r="BM376" s="230" t="s">
        <v>751</v>
      </c>
    </row>
    <row r="377" s="2" customFormat="1" ht="24.15" customHeight="1">
      <c r="A377" s="38"/>
      <c r="B377" s="39"/>
      <c r="C377" s="219" t="s">
        <v>752</v>
      </c>
      <c r="D377" s="219" t="s">
        <v>159</v>
      </c>
      <c r="E377" s="220" t="s">
        <v>753</v>
      </c>
      <c r="F377" s="221" t="s">
        <v>754</v>
      </c>
      <c r="G377" s="222" t="s">
        <v>195</v>
      </c>
      <c r="H377" s="223">
        <v>20</v>
      </c>
      <c r="I377" s="224"/>
      <c r="J377" s="225">
        <f>ROUND(I377*H377,2)</f>
        <v>0</v>
      </c>
      <c r="K377" s="221" t="s">
        <v>163</v>
      </c>
      <c r="L377" s="44"/>
      <c r="M377" s="226" t="s">
        <v>1</v>
      </c>
      <c r="N377" s="227" t="s">
        <v>41</v>
      </c>
      <c r="O377" s="91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164</v>
      </c>
      <c r="AT377" s="230" t="s">
        <v>159</v>
      </c>
      <c r="AU377" s="230" t="s">
        <v>86</v>
      </c>
      <c r="AY377" s="17" t="s">
        <v>157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84</v>
      </c>
      <c r="BK377" s="231">
        <f>ROUND(I377*H377,2)</f>
        <v>0</v>
      </c>
      <c r="BL377" s="17" t="s">
        <v>164</v>
      </c>
      <c r="BM377" s="230" t="s">
        <v>755</v>
      </c>
    </row>
    <row r="378" s="2" customFormat="1" ht="16.5" customHeight="1">
      <c r="A378" s="38"/>
      <c r="B378" s="39"/>
      <c r="C378" s="219" t="s">
        <v>756</v>
      </c>
      <c r="D378" s="219" t="s">
        <v>159</v>
      </c>
      <c r="E378" s="220" t="s">
        <v>757</v>
      </c>
      <c r="F378" s="221" t="s">
        <v>758</v>
      </c>
      <c r="G378" s="222" t="s">
        <v>205</v>
      </c>
      <c r="H378" s="223">
        <v>27.800000000000001</v>
      </c>
      <c r="I378" s="224"/>
      <c r="J378" s="225">
        <f>ROUND(I378*H378,2)</f>
        <v>0</v>
      </c>
      <c r="K378" s="221" t="s">
        <v>163</v>
      </c>
      <c r="L378" s="44"/>
      <c r="M378" s="226" t="s">
        <v>1</v>
      </c>
      <c r="N378" s="227" t="s">
        <v>41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2</v>
      </c>
      <c r="T378" s="229">
        <f>S378*H378</f>
        <v>55.600000000000001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164</v>
      </c>
      <c r="AT378" s="230" t="s">
        <v>159</v>
      </c>
      <c r="AU378" s="230" t="s">
        <v>86</v>
      </c>
      <c r="AY378" s="17" t="s">
        <v>157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84</v>
      </c>
      <c r="BK378" s="231">
        <f>ROUND(I378*H378,2)</f>
        <v>0</v>
      </c>
      <c r="BL378" s="17" t="s">
        <v>164</v>
      </c>
      <c r="BM378" s="230" t="s">
        <v>759</v>
      </c>
    </row>
    <row r="379" s="2" customFormat="1" ht="16.5" customHeight="1">
      <c r="A379" s="38"/>
      <c r="B379" s="39"/>
      <c r="C379" s="219" t="s">
        <v>760</v>
      </c>
      <c r="D379" s="219" t="s">
        <v>159</v>
      </c>
      <c r="E379" s="220" t="s">
        <v>761</v>
      </c>
      <c r="F379" s="221" t="s">
        <v>762</v>
      </c>
      <c r="G379" s="222" t="s">
        <v>205</v>
      </c>
      <c r="H379" s="223">
        <v>11.94</v>
      </c>
      <c r="I379" s="224"/>
      <c r="J379" s="225">
        <f>ROUND(I379*H379,2)</f>
        <v>0</v>
      </c>
      <c r="K379" s="221" t="s">
        <v>163</v>
      </c>
      <c r="L379" s="44"/>
      <c r="M379" s="226" t="s">
        <v>1</v>
      </c>
      <c r="N379" s="227" t="s">
        <v>41</v>
      </c>
      <c r="O379" s="91"/>
      <c r="P379" s="228">
        <f>O379*H379</f>
        <v>0</v>
      </c>
      <c r="Q379" s="228">
        <v>0</v>
      </c>
      <c r="R379" s="228">
        <f>Q379*H379</f>
        <v>0</v>
      </c>
      <c r="S379" s="228">
        <v>2.3999999999999999</v>
      </c>
      <c r="T379" s="229">
        <f>S379*H379</f>
        <v>28.655999999999999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164</v>
      </c>
      <c r="AT379" s="230" t="s">
        <v>159</v>
      </c>
      <c r="AU379" s="230" t="s">
        <v>86</v>
      </c>
      <c r="AY379" s="17" t="s">
        <v>157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84</v>
      </c>
      <c r="BK379" s="231">
        <f>ROUND(I379*H379,2)</f>
        <v>0</v>
      </c>
      <c r="BL379" s="17" t="s">
        <v>164</v>
      </c>
      <c r="BM379" s="230" t="s">
        <v>763</v>
      </c>
    </row>
    <row r="380" s="14" customFormat="1">
      <c r="A380" s="14"/>
      <c r="B380" s="244"/>
      <c r="C380" s="245"/>
      <c r="D380" s="234" t="s">
        <v>166</v>
      </c>
      <c r="E380" s="246" t="s">
        <v>1</v>
      </c>
      <c r="F380" s="247" t="s">
        <v>764</v>
      </c>
      <c r="G380" s="245"/>
      <c r="H380" s="246" t="s">
        <v>1</v>
      </c>
      <c r="I380" s="248"/>
      <c r="J380" s="245"/>
      <c r="K380" s="245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166</v>
      </c>
      <c r="AU380" s="253" t="s">
        <v>86</v>
      </c>
      <c r="AV380" s="14" t="s">
        <v>84</v>
      </c>
      <c r="AW380" s="14" t="s">
        <v>32</v>
      </c>
      <c r="AX380" s="14" t="s">
        <v>76</v>
      </c>
      <c r="AY380" s="253" t="s">
        <v>157</v>
      </c>
    </row>
    <row r="381" s="13" customFormat="1">
      <c r="A381" s="13"/>
      <c r="B381" s="232"/>
      <c r="C381" s="233"/>
      <c r="D381" s="234" t="s">
        <v>166</v>
      </c>
      <c r="E381" s="235" t="s">
        <v>1</v>
      </c>
      <c r="F381" s="236" t="s">
        <v>765</v>
      </c>
      <c r="G381" s="233"/>
      <c r="H381" s="237">
        <v>11.94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166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157</v>
      </c>
    </row>
    <row r="382" s="2" customFormat="1" ht="24.15" customHeight="1">
      <c r="A382" s="38"/>
      <c r="B382" s="39"/>
      <c r="C382" s="219" t="s">
        <v>766</v>
      </c>
      <c r="D382" s="219" t="s">
        <v>159</v>
      </c>
      <c r="E382" s="220" t="s">
        <v>767</v>
      </c>
      <c r="F382" s="221" t="s">
        <v>768</v>
      </c>
      <c r="G382" s="222" t="s">
        <v>205</v>
      </c>
      <c r="H382" s="223">
        <v>5</v>
      </c>
      <c r="I382" s="224"/>
      <c r="J382" s="225">
        <f>ROUND(I382*H382,2)</f>
        <v>0</v>
      </c>
      <c r="K382" s="221" t="s">
        <v>163</v>
      </c>
      <c r="L382" s="44"/>
      <c r="M382" s="226" t="s">
        <v>1</v>
      </c>
      <c r="N382" s="227" t="s">
        <v>41</v>
      </c>
      <c r="O382" s="91"/>
      <c r="P382" s="228">
        <f>O382*H382</f>
        <v>0</v>
      </c>
      <c r="Q382" s="228">
        <v>0</v>
      </c>
      <c r="R382" s="228">
        <f>Q382*H382</f>
        <v>0</v>
      </c>
      <c r="S382" s="228">
        <v>1.8</v>
      </c>
      <c r="T382" s="229">
        <f>S382*H382</f>
        <v>9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164</v>
      </c>
      <c r="AT382" s="230" t="s">
        <v>159</v>
      </c>
      <c r="AU382" s="230" t="s">
        <v>86</v>
      </c>
      <c r="AY382" s="17" t="s">
        <v>157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84</v>
      </c>
      <c r="BK382" s="231">
        <f>ROUND(I382*H382,2)</f>
        <v>0</v>
      </c>
      <c r="BL382" s="17" t="s">
        <v>164</v>
      </c>
      <c r="BM382" s="230" t="s">
        <v>769</v>
      </c>
    </row>
    <row r="383" s="13" customFormat="1">
      <c r="A383" s="13"/>
      <c r="B383" s="232"/>
      <c r="C383" s="233"/>
      <c r="D383" s="234" t="s">
        <v>166</v>
      </c>
      <c r="E383" s="235" t="s">
        <v>1</v>
      </c>
      <c r="F383" s="236" t="s">
        <v>770</v>
      </c>
      <c r="G383" s="233"/>
      <c r="H383" s="237">
        <v>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166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157</v>
      </c>
    </row>
    <row r="384" s="2" customFormat="1" ht="24.15" customHeight="1">
      <c r="A384" s="38"/>
      <c r="B384" s="39"/>
      <c r="C384" s="219" t="s">
        <v>771</v>
      </c>
      <c r="D384" s="219" t="s">
        <v>159</v>
      </c>
      <c r="E384" s="220" t="s">
        <v>772</v>
      </c>
      <c r="F384" s="221" t="s">
        <v>773</v>
      </c>
      <c r="G384" s="222" t="s">
        <v>195</v>
      </c>
      <c r="H384" s="223">
        <v>7</v>
      </c>
      <c r="I384" s="224"/>
      <c r="J384" s="225">
        <f>ROUND(I384*H384,2)</f>
        <v>0</v>
      </c>
      <c r="K384" s="221" t="s">
        <v>163</v>
      </c>
      <c r="L384" s="44"/>
      <c r="M384" s="226" t="s">
        <v>1</v>
      </c>
      <c r="N384" s="227" t="s">
        <v>41</v>
      </c>
      <c r="O384" s="91"/>
      <c r="P384" s="228">
        <f>O384*H384</f>
        <v>0</v>
      </c>
      <c r="Q384" s="228">
        <v>0</v>
      </c>
      <c r="R384" s="228">
        <f>Q384*H384</f>
        <v>0</v>
      </c>
      <c r="S384" s="228">
        <v>2.1000000000000001</v>
      </c>
      <c r="T384" s="229">
        <f>S384*H384</f>
        <v>14.700000000000001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0" t="s">
        <v>164</v>
      </c>
      <c r="AT384" s="230" t="s">
        <v>159</v>
      </c>
      <c r="AU384" s="230" t="s">
        <v>86</v>
      </c>
      <c r="AY384" s="17" t="s">
        <v>157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7" t="s">
        <v>84</v>
      </c>
      <c r="BK384" s="231">
        <f>ROUND(I384*H384,2)</f>
        <v>0</v>
      </c>
      <c r="BL384" s="17" t="s">
        <v>164</v>
      </c>
      <c r="BM384" s="230" t="s">
        <v>774</v>
      </c>
    </row>
    <row r="385" s="2" customFormat="1" ht="24.15" customHeight="1">
      <c r="A385" s="38"/>
      <c r="B385" s="39"/>
      <c r="C385" s="219" t="s">
        <v>775</v>
      </c>
      <c r="D385" s="219" t="s">
        <v>159</v>
      </c>
      <c r="E385" s="220" t="s">
        <v>776</v>
      </c>
      <c r="F385" s="221" t="s">
        <v>777</v>
      </c>
      <c r="G385" s="222" t="s">
        <v>393</v>
      </c>
      <c r="H385" s="223">
        <v>6</v>
      </c>
      <c r="I385" s="224"/>
      <c r="J385" s="225">
        <f>ROUND(I385*H385,2)</f>
        <v>0</v>
      </c>
      <c r="K385" s="221" t="s">
        <v>163</v>
      </c>
      <c r="L385" s="44"/>
      <c r="M385" s="226" t="s">
        <v>1</v>
      </c>
      <c r="N385" s="227" t="s">
        <v>41</v>
      </c>
      <c r="O385" s="91"/>
      <c r="P385" s="228">
        <f>O385*H385</f>
        <v>0</v>
      </c>
      <c r="Q385" s="228">
        <v>0</v>
      </c>
      <c r="R385" s="228">
        <f>Q385*H385</f>
        <v>0</v>
      </c>
      <c r="S385" s="228">
        <v>0.0080000000000000002</v>
      </c>
      <c r="T385" s="229">
        <f>S385*H385</f>
        <v>0.048000000000000001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164</v>
      </c>
      <c r="AT385" s="230" t="s">
        <v>159</v>
      </c>
      <c r="AU385" s="230" t="s">
        <v>86</v>
      </c>
      <c r="AY385" s="17" t="s">
        <v>157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84</v>
      </c>
      <c r="BK385" s="231">
        <f>ROUND(I385*H385,2)</f>
        <v>0</v>
      </c>
      <c r="BL385" s="17" t="s">
        <v>164</v>
      </c>
      <c r="BM385" s="230" t="s">
        <v>778</v>
      </c>
    </row>
    <row r="386" s="2" customFormat="1" ht="24.15" customHeight="1">
      <c r="A386" s="38"/>
      <c r="B386" s="39"/>
      <c r="C386" s="219" t="s">
        <v>779</v>
      </c>
      <c r="D386" s="219" t="s">
        <v>159</v>
      </c>
      <c r="E386" s="220" t="s">
        <v>780</v>
      </c>
      <c r="F386" s="221" t="s">
        <v>781</v>
      </c>
      <c r="G386" s="222" t="s">
        <v>195</v>
      </c>
      <c r="H386" s="223">
        <v>11</v>
      </c>
      <c r="I386" s="224"/>
      <c r="J386" s="225">
        <f>ROUND(I386*H386,2)</f>
        <v>0</v>
      </c>
      <c r="K386" s="221" t="s">
        <v>163</v>
      </c>
      <c r="L386" s="44"/>
      <c r="M386" s="226" t="s">
        <v>1</v>
      </c>
      <c r="N386" s="227" t="s">
        <v>41</v>
      </c>
      <c r="O386" s="91"/>
      <c r="P386" s="228">
        <f>O386*H386</f>
        <v>0</v>
      </c>
      <c r="Q386" s="228">
        <v>0</v>
      </c>
      <c r="R386" s="228">
        <f>Q386*H386</f>
        <v>0</v>
      </c>
      <c r="S386" s="228">
        <v>0.0092499999999999995</v>
      </c>
      <c r="T386" s="229">
        <f>S386*H386</f>
        <v>0.10174999999999999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0" t="s">
        <v>164</v>
      </c>
      <c r="AT386" s="230" t="s">
        <v>159</v>
      </c>
      <c r="AU386" s="230" t="s">
        <v>86</v>
      </c>
      <c r="AY386" s="17" t="s">
        <v>157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7" t="s">
        <v>84</v>
      </c>
      <c r="BK386" s="231">
        <f>ROUND(I386*H386,2)</f>
        <v>0</v>
      </c>
      <c r="BL386" s="17" t="s">
        <v>164</v>
      </c>
      <c r="BM386" s="230" t="s">
        <v>782</v>
      </c>
    </row>
    <row r="387" s="2" customFormat="1" ht="24.15" customHeight="1">
      <c r="A387" s="38"/>
      <c r="B387" s="39"/>
      <c r="C387" s="219" t="s">
        <v>783</v>
      </c>
      <c r="D387" s="219" t="s">
        <v>159</v>
      </c>
      <c r="E387" s="220" t="s">
        <v>784</v>
      </c>
      <c r="F387" s="221" t="s">
        <v>785</v>
      </c>
      <c r="G387" s="222" t="s">
        <v>195</v>
      </c>
      <c r="H387" s="223">
        <v>1.3999999999999999</v>
      </c>
      <c r="I387" s="224"/>
      <c r="J387" s="225">
        <f>ROUND(I387*H387,2)</f>
        <v>0</v>
      </c>
      <c r="K387" s="221" t="s">
        <v>163</v>
      </c>
      <c r="L387" s="44"/>
      <c r="M387" s="226" t="s">
        <v>1</v>
      </c>
      <c r="N387" s="227" t="s">
        <v>41</v>
      </c>
      <c r="O387" s="91"/>
      <c r="P387" s="228">
        <f>O387*H387</f>
        <v>0</v>
      </c>
      <c r="Q387" s="228">
        <v>0.0027899999999999999</v>
      </c>
      <c r="R387" s="228">
        <f>Q387*H387</f>
        <v>0.0039059999999999998</v>
      </c>
      <c r="S387" s="228">
        <v>0.056000000000000001</v>
      </c>
      <c r="T387" s="229">
        <f>S387*H387</f>
        <v>0.078399999999999997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0" t="s">
        <v>164</v>
      </c>
      <c r="AT387" s="230" t="s">
        <v>159</v>
      </c>
      <c r="AU387" s="230" t="s">
        <v>86</v>
      </c>
      <c r="AY387" s="17" t="s">
        <v>157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7" t="s">
        <v>84</v>
      </c>
      <c r="BK387" s="231">
        <f>ROUND(I387*H387,2)</f>
        <v>0</v>
      </c>
      <c r="BL387" s="17" t="s">
        <v>164</v>
      </c>
      <c r="BM387" s="230" t="s">
        <v>786</v>
      </c>
    </row>
    <row r="388" s="13" customFormat="1">
      <c r="A388" s="13"/>
      <c r="B388" s="232"/>
      <c r="C388" s="233"/>
      <c r="D388" s="234" t="s">
        <v>166</v>
      </c>
      <c r="E388" s="235" t="s">
        <v>1</v>
      </c>
      <c r="F388" s="236" t="s">
        <v>787</v>
      </c>
      <c r="G388" s="233"/>
      <c r="H388" s="237">
        <v>1.3999999999999999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166</v>
      </c>
      <c r="AU388" s="243" t="s">
        <v>86</v>
      </c>
      <c r="AV388" s="13" t="s">
        <v>86</v>
      </c>
      <c r="AW388" s="13" t="s">
        <v>32</v>
      </c>
      <c r="AX388" s="13" t="s">
        <v>84</v>
      </c>
      <c r="AY388" s="243" t="s">
        <v>157</v>
      </c>
    </row>
    <row r="389" s="12" customFormat="1" ht="22.8" customHeight="1">
      <c r="A389" s="12"/>
      <c r="B389" s="203"/>
      <c r="C389" s="204"/>
      <c r="D389" s="205" t="s">
        <v>75</v>
      </c>
      <c r="E389" s="217" t="s">
        <v>788</v>
      </c>
      <c r="F389" s="217" t="s">
        <v>789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SUM(P390:P405)</f>
        <v>0</v>
      </c>
      <c r="Q389" s="211"/>
      <c r="R389" s="212">
        <f>SUM(R390:R405)</f>
        <v>0</v>
      </c>
      <c r="S389" s="211"/>
      <c r="T389" s="213">
        <f>SUM(T390:T405)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84</v>
      </c>
      <c r="AT389" s="215" t="s">
        <v>75</v>
      </c>
      <c r="AU389" s="215" t="s">
        <v>84</v>
      </c>
      <c r="AY389" s="214" t="s">
        <v>157</v>
      </c>
      <c r="BK389" s="216">
        <f>SUM(BK390:BK405)</f>
        <v>0</v>
      </c>
    </row>
    <row r="390" s="2" customFormat="1" ht="33" customHeight="1">
      <c r="A390" s="38"/>
      <c r="B390" s="39"/>
      <c r="C390" s="219" t="s">
        <v>790</v>
      </c>
      <c r="D390" s="219" t="s">
        <v>159</v>
      </c>
      <c r="E390" s="220" t="s">
        <v>791</v>
      </c>
      <c r="F390" s="221" t="s">
        <v>792</v>
      </c>
      <c r="G390" s="222" t="s">
        <v>302</v>
      </c>
      <c r="H390" s="223">
        <v>0.59999999999999998</v>
      </c>
      <c r="I390" s="224"/>
      <c r="J390" s="225">
        <f>ROUND(I390*H390,2)</f>
        <v>0</v>
      </c>
      <c r="K390" s="221" t="s">
        <v>163</v>
      </c>
      <c r="L390" s="44"/>
      <c r="M390" s="226" t="s">
        <v>1</v>
      </c>
      <c r="N390" s="227" t="s">
        <v>41</v>
      </c>
      <c r="O390" s="91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164</v>
      </c>
      <c r="AT390" s="230" t="s">
        <v>159</v>
      </c>
      <c r="AU390" s="230" t="s">
        <v>86</v>
      </c>
      <c r="AY390" s="17" t="s">
        <v>157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84</v>
      </c>
      <c r="BK390" s="231">
        <f>ROUND(I390*H390,2)</f>
        <v>0</v>
      </c>
      <c r="BL390" s="17" t="s">
        <v>164</v>
      </c>
      <c r="BM390" s="230" t="s">
        <v>793</v>
      </c>
    </row>
    <row r="391" s="2" customFormat="1" ht="21.75" customHeight="1">
      <c r="A391" s="38"/>
      <c r="B391" s="39"/>
      <c r="C391" s="219" t="s">
        <v>794</v>
      </c>
      <c r="D391" s="219" t="s">
        <v>159</v>
      </c>
      <c r="E391" s="220" t="s">
        <v>795</v>
      </c>
      <c r="F391" s="221" t="s">
        <v>796</v>
      </c>
      <c r="G391" s="222" t="s">
        <v>302</v>
      </c>
      <c r="H391" s="223">
        <v>647.84000000000003</v>
      </c>
      <c r="I391" s="224"/>
      <c r="J391" s="225">
        <f>ROUND(I391*H391,2)</f>
        <v>0</v>
      </c>
      <c r="K391" s="221" t="s">
        <v>163</v>
      </c>
      <c r="L391" s="44"/>
      <c r="M391" s="226" t="s">
        <v>1</v>
      </c>
      <c r="N391" s="227" t="s">
        <v>41</v>
      </c>
      <c r="O391" s="91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0" t="s">
        <v>164</v>
      </c>
      <c r="AT391" s="230" t="s">
        <v>159</v>
      </c>
      <c r="AU391" s="230" t="s">
        <v>86</v>
      </c>
      <c r="AY391" s="17" t="s">
        <v>157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7" t="s">
        <v>84</v>
      </c>
      <c r="BK391" s="231">
        <f>ROUND(I391*H391,2)</f>
        <v>0</v>
      </c>
      <c r="BL391" s="17" t="s">
        <v>164</v>
      </c>
      <c r="BM391" s="230" t="s">
        <v>797</v>
      </c>
    </row>
    <row r="392" s="13" customFormat="1">
      <c r="A392" s="13"/>
      <c r="B392" s="232"/>
      <c r="C392" s="233"/>
      <c r="D392" s="234" t="s">
        <v>166</v>
      </c>
      <c r="E392" s="235" t="s">
        <v>116</v>
      </c>
      <c r="F392" s="236" t="s">
        <v>117</v>
      </c>
      <c r="G392" s="233"/>
      <c r="H392" s="237">
        <v>647.84000000000003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166</v>
      </c>
      <c r="AU392" s="243" t="s">
        <v>86</v>
      </c>
      <c r="AV392" s="13" t="s">
        <v>86</v>
      </c>
      <c r="AW392" s="13" t="s">
        <v>32</v>
      </c>
      <c r="AX392" s="13" t="s">
        <v>84</v>
      </c>
      <c r="AY392" s="243" t="s">
        <v>157</v>
      </c>
    </row>
    <row r="393" s="2" customFormat="1" ht="24.15" customHeight="1">
      <c r="A393" s="38"/>
      <c r="B393" s="39"/>
      <c r="C393" s="219" t="s">
        <v>798</v>
      </c>
      <c r="D393" s="219" t="s">
        <v>159</v>
      </c>
      <c r="E393" s="220" t="s">
        <v>799</v>
      </c>
      <c r="F393" s="221" t="s">
        <v>800</v>
      </c>
      <c r="G393" s="222" t="s">
        <v>302</v>
      </c>
      <c r="H393" s="223">
        <v>9069.7600000000002</v>
      </c>
      <c r="I393" s="224"/>
      <c r="J393" s="225">
        <f>ROUND(I393*H393,2)</f>
        <v>0</v>
      </c>
      <c r="K393" s="221" t="s">
        <v>163</v>
      </c>
      <c r="L393" s="44"/>
      <c r="M393" s="226" t="s">
        <v>1</v>
      </c>
      <c r="N393" s="227" t="s">
        <v>41</v>
      </c>
      <c r="O393" s="91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164</v>
      </c>
      <c r="AT393" s="230" t="s">
        <v>159</v>
      </c>
      <c r="AU393" s="230" t="s">
        <v>86</v>
      </c>
      <c r="AY393" s="17" t="s">
        <v>157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84</v>
      </c>
      <c r="BK393" s="231">
        <f>ROUND(I393*H393,2)</f>
        <v>0</v>
      </c>
      <c r="BL393" s="17" t="s">
        <v>164</v>
      </c>
      <c r="BM393" s="230" t="s">
        <v>801</v>
      </c>
    </row>
    <row r="394" s="13" customFormat="1">
      <c r="A394" s="13"/>
      <c r="B394" s="232"/>
      <c r="C394" s="233"/>
      <c r="D394" s="234" t="s">
        <v>166</v>
      </c>
      <c r="E394" s="235" t="s">
        <v>1</v>
      </c>
      <c r="F394" s="236" t="s">
        <v>802</v>
      </c>
      <c r="G394" s="233"/>
      <c r="H394" s="237">
        <v>9069.7600000000002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166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157</v>
      </c>
    </row>
    <row r="395" s="2" customFormat="1" ht="21.75" customHeight="1">
      <c r="A395" s="38"/>
      <c r="B395" s="39"/>
      <c r="C395" s="219" t="s">
        <v>803</v>
      </c>
      <c r="D395" s="219" t="s">
        <v>159</v>
      </c>
      <c r="E395" s="220" t="s">
        <v>804</v>
      </c>
      <c r="F395" s="221" t="s">
        <v>805</v>
      </c>
      <c r="G395" s="222" t="s">
        <v>302</v>
      </c>
      <c r="H395" s="223">
        <v>260.34399999999999</v>
      </c>
      <c r="I395" s="224"/>
      <c r="J395" s="225">
        <f>ROUND(I395*H395,2)</f>
        <v>0</v>
      </c>
      <c r="K395" s="221" t="s">
        <v>163</v>
      </c>
      <c r="L395" s="44"/>
      <c r="M395" s="226" t="s">
        <v>1</v>
      </c>
      <c r="N395" s="227" t="s">
        <v>41</v>
      </c>
      <c r="O395" s="91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164</v>
      </c>
      <c r="AT395" s="230" t="s">
        <v>159</v>
      </c>
      <c r="AU395" s="230" t="s">
        <v>86</v>
      </c>
      <c r="AY395" s="17" t="s">
        <v>157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84</v>
      </c>
      <c r="BK395" s="231">
        <f>ROUND(I395*H395,2)</f>
        <v>0</v>
      </c>
      <c r="BL395" s="17" t="s">
        <v>164</v>
      </c>
      <c r="BM395" s="230" t="s">
        <v>806</v>
      </c>
    </row>
    <row r="396" s="13" customFormat="1">
      <c r="A396" s="13"/>
      <c r="B396" s="232"/>
      <c r="C396" s="233"/>
      <c r="D396" s="234" t="s">
        <v>166</v>
      </c>
      <c r="E396" s="235" t="s">
        <v>118</v>
      </c>
      <c r="F396" s="236" t="s">
        <v>807</v>
      </c>
      <c r="G396" s="233"/>
      <c r="H396" s="237">
        <v>260.34399999999999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166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157</v>
      </c>
    </row>
    <row r="397" s="2" customFormat="1" ht="24.15" customHeight="1">
      <c r="A397" s="38"/>
      <c r="B397" s="39"/>
      <c r="C397" s="219" t="s">
        <v>808</v>
      </c>
      <c r="D397" s="219" t="s">
        <v>159</v>
      </c>
      <c r="E397" s="220" t="s">
        <v>809</v>
      </c>
      <c r="F397" s="221" t="s">
        <v>810</v>
      </c>
      <c r="G397" s="222" t="s">
        <v>302</v>
      </c>
      <c r="H397" s="223">
        <v>3644.8159999999998</v>
      </c>
      <c r="I397" s="224"/>
      <c r="J397" s="225">
        <f>ROUND(I397*H397,2)</f>
        <v>0</v>
      </c>
      <c r="K397" s="221" t="s">
        <v>163</v>
      </c>
      <c r="L397" s="44"/>
      <c r="M397" s="226" t="s">
        <v>1</v>
      </c>
      <c r="N397" s="227" t="s">
        <v>41</v>
      </c>
      <c r="O397" s="91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0" t="s">
        <v>164</v>
      </c>
      <c r="AT397" s="230" t="s">
        <v>159</v>
      </c>
      <c r="AU397" s="230" t="s">
        <v>86</v>
      </c>
      <c r="AY397" s="17" t="s">
        <v>157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7" t="s">
        <v>84</v>
      </c>
      <c r="BK397" s="231">
        <f>ROUND(I397*H397,2)</f>
        <v>0</v>
      </c>
      <c r="BL397" s="17" t="s">
        <v>164</v>
      </c>
      <c r="BM397" s="230" t="s">
        <v>811</v>
      </c>
    </row>
    <row r="398" s="13" customFormat="1">
      <c r="A398" s="13"/>
      <c r="B398" s="232"/>
      <c r="C398" s="233"/>
      <c r="D398" s="234" t="s">
        <v>166</v>
      </c>
      <c r="E398" s="235" t="s">
        <v>1</v>
      </c>
      <c r="F398" s="236" t="s">
        <v>812</v>
      </c>
      <c r="G398" s="233"/>
      <c r="H398" s="237">
        <v>3644.8159999999998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166</v>
      </c>
      <c r="AU398" s="243" t="s">
        <v>86</v>
      </c>
      <c r="AV398" s="13" t="s">
        <v>86</v>
      </c>
      <c r="AW398" s="13" t="s">
        <v>32</v>
      </c>
      <c r="AX398" s="13" t="s">
        <v>84</v>
      </c>
      <c r="AY398" s="243" t="s">
        <v>157</v>
      </c>
    </row>
    <row r="399" s="2" customFormat="1" ht="24.15" customHeight="1">
      <c r="A399" s="38"/>
      <c r="B399" s="39"/>
      <c r="C399" s="219" t="s">
        <v>813</v>
      </c>
      <c r="D399" s="219" t="s">
        <v>159</v>
      </c>
      <c r="E399" s="220" t="s">
        <v>814</v>
      </c>
      <c r="F399" s="221" t="s">
        <v>815</v>
      </c>
      <c r="G399" s="222" t="s">
        <v>302</v>
      </c>
      <c r="H399" s="223">
        <v>908.18399999999997</v>
      </c>
      <c r="I399" s="224"/>
      <c r="J399" s="225">
        <f>ROUND(I399*H399,2)</f>
        <v>0</v>
      </c>
      <c r="K399" s="221" t="s">
        <v>163</v>
      </c>
      <c r="L399" s="44"/>
      <c r="M399" s="226" t="s">
        <v>1</v>
      </c>
      <c r="N399" s="227" t="s">
        <v>41</v>
      </c>
      <c r="O399" s="91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164</v>
      </c>
      <c r="AT399" s="230" t="s">
        <v>159</v>
      </c>
      <c r="AU399" s="230" t="s">
        <v>86</v>
      </c>
      <c r="AY399" s="17" t="s">
        <v>157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84</v>
      </c>
      <c r="BK399" s="231">
        <f>ROUND(I399*H399,2)</f>
        <v>0</v>
      </c>
      <c r="BL399" s="17" t="s">
        <v>164</v>
      </c>
      <c r="BM399" s="230" t="s">
        <v>816</v>
      </c>
    </row>
    <row r="400" s="2" customFormat="1" ht="33" customHeight="1">
      <c r="A400" s="38"/>
      <c r="B400" s="39"/>
      <c r="C400" s="219" t="s">
        <v>817</v>
      </c>
      <c r="D400" s="219" t="s">
        <v>159</v>
      </c>
      <c r="E400" s="220" t="s">
        <v>818</v>
      </c>
      <c r="F400" s="221" t="s">
        <v>819</v>
      </c>
      <c r="G400" s="222" t="s">
        <v>302</v>
      </c>
      <c r="H400" s="223">
        <v>55.600000000000001</v>
      </c>
      <c r="I400" s="224"/>
      <c r="J400" s="225">
        <f>ROUND(I400*H400,2)</f>
        <v>0</v>
      </c>
      <c r="K400" s="221" t="s">
        <v>163</v>
      </c>
      <c r="L400" s="44"/>
      <c r="M400" s="226" t="s">
        <v>1</v>
      </c>
      <c r="N400" s="227" t="s">
        <v>41</v>
      </c>
      <c r="O400" s="91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164</v>
      </c>
      <c r="AT400" s="230" t="s">
        <v>159</v>
      </c>
      <c r="AU400" s="230" t="s">
        <v>86</v>
      </c>
      <c r="AY400" s="17" t="s">
        <v>157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84</v>
      </c>
      <c r="BK400" s="231">
        <f>ROUND(I400*H400,2)</f>
        <v>0</v>
      </c>
      <c r="BL400" s="17" t="s">
        <v>164</v>
      </c>
      <c r="BM400" s="230" t="s">
        <v>820</v>
      </c>
    </row>
    <row r="401" s="2" customFormat="1" ht="37.8" customHeight="1">
      <c r="A401" s="38"/>
      <c r="B401" s="39"/>
      <c r="C401" s="219" t="s">
        <v>821</v>
      </c>
      <c r="D401" s="219" t="s">
        <v>159</v>
      </c>
      <c r="E401" s="220" t="s">
        <v>822</v>
      </c>
      <c r="F401" s="221" t="s">
        <v>823</v>
      </c>
      <c r="G401" s="222" t="s">
        <v>302</v>
      </c>
      <c r="H401" s="223">
        <v>204.14400000000001</v>
      </c>
      <c r="I401" s="224"/>
      <c r="J401" s="225">
        <f>ROUND(I401*H401,2)</f>
        <v>0</v>
      </c>
      <c r="K401" s="221" t="s">
        <v>163</v>
      </c>
      <c r="L401" s="44"/>
      <c r="M401" s="226" t="s">
        <v>1</v>
      </c>
      <c r="N401" s="227" t="s">
        <v>41</v>
      </c>
      <c r="O401" s="91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164</v>
      </c>
      <c r="AT401" s="230" t="s">
        <v>159</v>
      </c>
      <c r="AU401" s="230" t="s">
        <v>86</v>
      </c>
      <c r="AY401" s="17" t="s">
        <v>157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84</v>
      </c>
      <c r="BK401" s="231">
        <f>ROUND(I401*H401,2)</f>
        <v>0</v>
      </c>
      <c r="BL401" s="17" t="s">
        <v>164</v>
      </c>
      <c r="BM401" s="230" t="s">
        <v>824</v>
      </c>
    </row>
    <row r="402" s="13" customFormat="1">
      <c r="A402" s="13"/>
      <c r="B402" s="232"/>
      <c r="C402" s="233"/>
      <c r="D402" s="234" t="s">
        <v>166</v>
      </c>
      <c r="E402" s="235" t="s">
        <v>1</v>
      </c>
      <c r="F402" s="236" t="s">
        <v>825</v>
      </c>
      <c r="G402" s="233"/>
      <c r="H402" s="237">
        <v>204.14400000000001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166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157</v>
      </c>
    </row>
    <row r="403" s="2" customFormat="1" ht="33" customHeight="1">
      <c r="A403" s="38"/>
      <c r="B403" s="39"/>
      <c r="C403" s="219" t="s">
        <v>826</v>
      </c>
      <c r="D403" s="219" t="s">
        <v>159</v>
      </c>
      <c r="E403" s="220" t="s">
        <v>827</v>
      </c>
      <c r="F403" s="221" t="s">
        <v>828</v>
      </c>
      <c r="G403" s="222" t="s">
        <v>302</v>
      </c>
      <c r="H403" s="223">
        <v>259.83999999999997</v>
      </c>
      <c r="I403" s="224"/>
      <c r="J403" s="225">
        <f>ROUND(I403*H403,2)</f>
        <v>0</v>
      </c>
      <c r="K403" s="221" t="s">
        <v>163</v>
      </c>
      <c r="L403" s="44"/>
      <c r="M403" s="226" t="s">
        <v>1</v>
      </c>
      <c r="N403" s="227" t="s">
        <v>41</v>
      </c>
      <c r="O403" s="91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164</v>
      </c>
      <c r="AT403" s="230" t="s">
        <v>159</v>
      </c>
      <c r="AU403" s="230" t="s">
        <v>86</v>
      </c>
      <c r="AY403" s="17" t="s">
        <v>157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84</v>
      </c>
      <c r="BK403" s="231">
        <f>ROUND(I403*H403,2)</f>
        <v>0</v>
      </c>
      <c r="BL403" s="17" t="s">
        <v>164</v>
      </c>
      <c r="BM403" s="230" t="s">
        <v>829</v>
      </c>
    </row>
    <row r="404" s="2" customFormat="1" ht="44.25" customHeight="1">
      <c r="A404" s="38"/>
      <c r="B404" s="39"/>
      <c r="C404" s="219" t="s">
        <v>830</v>
      </c>
      <c r="D404" s="219" t="s">
        <v>159</v>
      </c>
      <c r="E404" s="220" t="s">
        <v>831</v>
      </c>
      <c r="F404" s="221" t="s">
        <v>832</v>
      </c>
      <c r="G404" s="222" t="s">
        <v>302</v>
      </c>
      <c r="H404" s="223">
        <v>388</v>
      </c>
      <c r="I404" s="224"/>
      <c r="J404" s="225">
        <f>ROUND(I404*H404,2)</f>
        <v>0</v>
      </c>
      <c r="K404" s="221" t="s">
        <v>163</v>
      </c>
      <c r="L404" s="44"/>
      <c r="M404" s="226" t="s">
        <v>1</v>
      </c>
      <c r="N404" s="227" t="s">
        <v>41</v>
      </c>
      <c r="O404" s="91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0" t="s">
        <v>164</v>
      </c>
      <c r="AT404" s="230" t="s">
        <v>159</v>
      </c>
      <c r="AU404" s="230" t="s">
        <v>86</v>
      </c>
      <c r="AY404" s="17" t="s">
        <v>157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7" t="s">
        <v>84</v>
      </c>
      <c r="BK404" s="231">
        <f>ROUND(I404*H404,2)</f>
        <v>0</v>
      </c>
      <c r="BL404" s="17" t="s">
        <v>164</v>
      </c>
      <c r="BM404" s="230" t="s">
        <v>833</v>
      </c>
    </row>
    <row r="405" s="13" customFormat="1">
      <c r="A405" s="13"/>
      <c r="B405" s="232"/>
      <c r="C405" s="233"/>
      <c r="D405" s="234" t="s">
        <v>166</v>
      </c>
      <c r="E405" s="235" t="s">
        <v>1</v>
      </c>
      <c r="F405" s="236" t="s">
        <v>834</v>
      </c>
      <c r="G405" s="233"/>
      <c r="H405" s="237">
        <v>388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166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157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835</v>
      </c>
      <c r="F406" s="217" t="s">
        <v>836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P407</f>
        <v>0</v>
      </c>
      <c r="Q406" s="211"/>
      <c r="R406" s="212">
        <f>R407</f>
        <v>0</v>
      </c>
      <c r="S406" s="211"/>
      <c r="T406" s="21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84</v>
      </c>
      <c r="AT406" s="215" t="s">
        <v>75</v>
      </c>
      <c r="AU406" s="215" t="s">
        <v>84</v>
      </c>
      <c r="AY406" s="214" t="s">
        <v>157</v>
      </c>
      <c r="BK406" s="216">
        <f>BK407</f>
        <v>0</v>
      </c>
    </row>
    <row r="407" s="2" customFormat="1" ht="33" customHeight="1">
      <c r="A407" s="38"/>
      <c r="B407" s="39"/>
      <c r="C407" s="219" t="s">
        <v>837</v>
      </c>
      <c r="D407" s="219" t="s">
        <v>159</v>
      </c>
      <c r="E407" s="220" t="s">
        <v>838</v>
      </c>
      <c r="F407" s="221" t="s">
        <v>839</v>
      </c>
      <c r="G407" s="222" t="s">
        <v>302</v>
      </c>
      <c r="H407" s="223">
        <v>1362.0899999999999</v>
      </c>
      <c r="I407" s="224"/>
      <c r="J407" s="225">
        <f>ROUND(I407*H407,2)</f>
        <v>0</v>
      </c>
      <c r="K407" s="221" t="s">
        <v>163</v>
      </c>
      <c r="L407" s="44"/>
      <c r="M407" s="226" t="s">
        <v>1</v>
      </c>
      <c r="N407" s="227" t="s">
        <v>41</v>
      </c>
      <c r="O407" s="91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164</v>
      </c>
      <c r="AT407" s="230" t="s">
        <v>159</v>
      </c>
      <c r="AU407" s="230" t="s">
        <v>86</v>
      </c>
      <c r="AY407" s="17" t="s">
        <v>157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84</v>
      </c>
      <c r="BK407" s="231">
        <f>ROUND(I407*H407,2)</f>
        <v>0</v>
      </c>
      <c r="BL407" s="17" t="s">
        <v>164</v>
      </c>
      <c r="BM407" s="230" t="s">
        <v>840</v>
      </c>
    </row>
    <row r="408" s="12" customFormat="1" ht="25.92" customHeight="1">
      <c r="A408" s="12"/>
      <c r="B408" s="203"/>
      <c r="C408" s="204"/>
      <c r="D408" s="205" t="s">
        <v>75</v>
      </c>
      <c r="E408" s="206" t="s">
        <v>841</v>
      </c>
      <c r="F408" s="206" t="s">
        <v>842</v>
      </c>
      <c r="G408" s="204"/>
      <c r="H408" s="204"/>
      <c r="I408" s="207"/>
      <c r="J408" s="208">
        <f>BK408</f>
        <v>0</v>
      </c>
      <c r="K408" s="204"/>
      <c r="L408" s="209"/>
      <c r="M408" s="210"/>
      <c r="N408" s="211"/>
      <c r="O408" s="211"/>
      <c r="P408" s="212">
        <f>P409+P424</f>
        <v>0</v>
      </c>
      <c r="Q408" s="211"/>
      <c r="R408" s="212">
        <f>R409+R424</f>
        <v>0.27474500000000007</v>
      </c>
      <c r="S408" s="211"/>
      <c r="T408" s="213">
        <f>T409+T424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86</v>
      </c>
      <c r="AT408" s="215" t="s">
        <v>75</v>
      </c>
      <c r="AU408" s="215" t="s">
        <v>76</v>
      </c>
      <c r="AY408" s="214" t="s">
        <v>157</v>
      </c>
      <c r="BK408" s="216">
        <f>BK409+BK424</f>
        <v>0</v>
      </c>
    </row>
    <row r="409" s="12" customFormat="1" ht="22.8" customHeight="1">
      <c r="A409" s="12"/>
      <c r="B409" s="203"/>
      <c r="C409" s="204"/>
      <c r="D409" s="205" t="s">
        <v>75</v>
      </c>
      <c r="E409" s="217" t="s">
        <v>843</v>
      </c>
      <c r="F409" s="217" t="s">
        <v>844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SUM(P410:P423)</f>
        <v>0</v>
      </c>
      <c r="Q409" s="211"/>
      <c r="R409" s="212">
        <f>SUM(R410:R423)</f>
        <v>0.27440500000000007</v>
      </c>
      <c r="S409" s="211"/>
      <c r="T409" s="213">
        <f>SUM(T410:T423)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86</v>
      </c>
      <c r="AT409" s="215" t="s">
        <v>75</v>
      </c>
      <c r="AU409" s="215" t="s">
        <v>84</v>
      </c>
      <c r="AY409" s="214" t="s">
        <v>157</v>
      </c>
      <c r="BK409" s="216">
        <f>SUM(BK410:BK423)</f>
        <v>0</v>
      </c>
    </row>
    <row r="410" s="2" customFormat="1" ht="24.15" customHeight="1">
      <c r="A410" s="38"/>
      <c r="B410" s="39"/>
      <c r="C410" s="219" t="s">
        <v>845</v>
      </c>
      <c r="D410" s="219" t="s">
        <v>159</v>
      </c>
      <c r="E410" s="220" t="s">
        <v>846</v>
      </c>
      <c r="F410" s="221" t="s">
        <v>847</v>
      </c>
      <c r="G410" s="222" t="s">
        <v>162</v>
      </c>
      <c r="H410" s="223">
        <v>10</v>
      </c>
      <c r="I410" s="224"/>
      <c r="J410" s="225">
        <f>ROUND(I410*H410,2)</f>
        <v>0</v>
      </c>
      <c r="K410" s="221" t="s">
        <v>163</v>
      </c>
      <c r="L410" s="44"/>
      <c r="M410" s="226" t="s">
        <v>1</v>
      </c>
      <c r="N410" s="227" t="s">
        <v>41</v>
      </c>
      <c r="O410" s="91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242</v>
      </c>
      <c r="AT410" s="230" t="s">
        <v>159</v>
      </c>
      <c r="AU410" s="230" t="s">
        <v>86</v>
      </c>
      <c r="AY410" s="17" t="s">
        <v>157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84</v>
      </c>
      <c r="BK410" s="231">
        <f>ROUND(I410*H410,2)</f>
        <v>0</v>
      </c>
      <c r="BL410" s="17" t="s">
        <v>242</v>
      </c>
      <c r="BM410" s="230" t="s">
        <v>848</v>
      </c>
    </row>
    <row r="411" s="13" customFormat="1">
      <c r="A411" s="13"/>
      <c r="B411" s="232"/>
      <c r="C411" s="233"/>
      <c r="D411" s="234" t="s">
        <v>166</v>
      </c>
      <c r="E411" s="235" t="s">
        <v>1</v>
      </c>
      <c r="F411" s="236" t="s">
        <v>849</v>
      </c>
      <c r="G411" s="233"/>
      <c r="H411" s="237">
        <v>10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166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157</v>
      </c>
    </row>
    <row r="412" s="2" customFormat="1" ht="16.5" customHeight="1">
      <c r="A412" s="38"/>
      <c r="B412" s="39"/>
      <c r="C412" s="265" t="s">
        <v>850</v>
      </c>
      <c r="D412" s="265" t="s">
        <v>314</v>
      </c>
      <c r="E412" s="266" t="s">
        <v>851</v>
      </c>
      <c r="F412" s="267" t="s">
        <v>852</v>
      </c>
      <c r="G412" s="268" t="s">
        <v>302</v>
      </c>
      <c r="H412" s="269">
        <v>0.0030000000000000001</v>
      </c>
      <c r="I412" s="270"/>
      <c r="J412" s="271">
        <f>ROUND(I412*H412,2)</f>
        <v>0</v>
      </c>
      <c r="K412" s="267" t="s">
        <v>163</v>
      </c>
      <c r="L412" s="272"/>
      <c r="M412" s="273" t="s">
        <v>1</v>
      </c>
      <c r="N412" s="274" t="s">
        <v>41</v>
      </c>
      <c r="O412" s="91"/>
      <c r="P412" s="228">
        <f>O412*H412</f>
        <v>0</v>
      </c>
      <c r="Q412" s="228">
        <v>1</v>
      </c>
      <c r="R412" s="228">
        <f>Q412*H412</f>
        <v>0.0030000000000000001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322</v>
      </c>
      <c r="AT412" s="230" t="s">
        <v>314</v>
      </c>
      <c r="AU412" s="230" t="s">
        <v>86</v>
      </c>
      <c r="AY412" s="17" t="s">
        <v>157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84</v>
      </c>
      <c r="BK412" s="231">
        <f>ROUND(I412*H412,2)</f>
        <v>0</v>
      </c>
      <c r="BL412" s="17" t="s">
        <v>242</v>
      </c>
      <c r="BM412" s="230" t="s">
        <v>853</v>
      </c>
    </row>
    <row r="413" s="13" customFormat="1">
      <c r="A413" s="13"/>
      <c r="B413" s="232"/>
      <c r="C413" s="233"/>
      <c r="D413" s="234" t="s">
        <v>166</v>
      </c>
      <c r="E413" s="233"/>
      <c r="F413" s="236" t="s">
        <v>854</v>
      </c>
      <c r="G413" s="233"/>
      <c r="H413" s="237">
        <v>0.0030000000000000001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166</v>
      </c>
      <c r="AU413" s="243" t="s">
        <v>86</v>
      </c>
      <c r="AV413" s="13" t="s">
        <v>86</v>
      </c>
      <c r="AW413" s="13" t="s">
        <v>4</v>
      </c>
      <c r="AX413" s="13" t="s">
        <v>84</v>
      </c>
      <c r="AY413" s="243" t="s">
        <v>157</v>
      </c>
    </row>
    <row r="414" s="2" customFormat="1" ht="24.15" customHeight="1">
      <c r="A414" s="38"/>
      <c r="B414" s="39"/>
      <c r="C414" s="219" t="s">
        <v>855</v>
      </c>
      <c r="D414" s="219" t="s">
        <v>159</v>
      </c>
      <c r="E414" s="220" t="s">
        <v>856</v>
      </c>
      <c r="F414" s="221" t="s">
        <v>857</v>
      </c>
      <c r="G414" s="222" t="s">
        <v>162</v>
      </c>
      <c r="H414" s="223">
        <v>54.600000000000001</v>
      </c>
      <c r="I414" s="224"/>
      <c r="J414" s="225">
        <f>ROUND(I414*H414,2)</f>
        <v>0</v>
      </c>
      <c r="K414" s="221" t="s">
        <v>163</v>
      </c>
      <c r="L414" s="44"/>
      <c r="M414" s="226" t="s">
        <v>1</v>
      </c>
      <c r="N414" s="227" t="s">
        <v>41</v>
      </c>
      <c r="O414" s="91"/>
      <c r="P414" s="228">
        <f>O414*H414</f>
        <v>0</v>
      </c>
      <c r="Q414" s="228">
        <v>0.0035000000000000001</v>
      </c>
      <c r="R414" s="228">
        <f>Q414*H414</f>
        <v>0.19110000000000002</v>
      </c>
      <c r="S414" s="228">
        <v>0</v>
      </c>
      <c r="T414" s="22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0" t="s">
        <v>242</v>
      </c>
      <c r="AT414" s="230" t="s">
        <v>159</v>
      </c>
      <c r="AU414" s="230" t="s">
        <v>86</v>
      </c>
      <c r="AY414" s="17" t="s">
        <v>157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7" t="s">
        <v>84</v>
      </c>
      <c r="BK414" s="231">
        <f>ROUND(I414*H414,2)</f>
        <v>0</v>
      </c>
      <c r="BL414" s="17" t="s">
        <v>242</v>
      </c>
      <c r="BM414" s="230" t="s">
        <v>858</v>
      </c>
    </row>
    <row r="415" s="13" customFormat="1">
      <c r="A415" s="13"/>
      <c r="B415" s="232"/>
      <c r="C415" s="233"/>
      <c r="D415" s="234" t="s">
        <v>166</v>
      </c>
      <c r="E415" s="235" t="s">
        <v>1</v>
      </c>
      <c r="F415" s="236" t="s">
        <v>859</v>
      </c>
      <c r="G415" s="233"/>
      <c r="H415" s="237">
        <v>19.199999999999999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166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157</v>
      </c>
    </row>
    <row r="416" s="13" customFormat="1">
      <c r="A416" s="13"/>
      <c r="B416" s="232"/>
      <c r="C416" s="233"/>
      <c r="D416" s="234" t="s">
        <v>166</v>
      </c>
      <c r="E416" s="235" t="s">
        <v>1</v>
      </c>
      <c r="F416" s="236" t="s">
        <v>860</v>
      </c>
      <c r="G416" s="233"/>
      <c r="H416" s="237">
        <v>4.2000000000000002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166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157</v>
      </c>
    </row>
    <row r="417" s="13" customFormat="1">
      <c r="A417" s="13"/>
      <c r="B417" s="232"/>
      <c r="C417" s="233"/>
      <c r="D417" s="234" t="s">
        <v>166</v>
      </c>
      <c r="E417" s="235" t="s">
        <v>1</v>
      </c>
      <c r="F417" s="236" t="s">
        <v>861</v>
      </c>
      <c r="G417" s="233"/>
      <c r="H417" s="237">
        <v>31.199999999999999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166</v>
      </c>
      <c r="AU417" s="243" t="s">
        <v>86</v>
      </c>
      <c r="AV417" s="13" t="s">
        <v>86</v>
      </c>
      <c r="AW417" s="13" t="s">
        <v>32</v>
      </c>
      <c r="AX417" s="13" t="s">
        <v>76</v>
      </c>
      <c r="AY417" s="243" t="s">
        <v>157</v>
      </c>
    </row>
    <row r="418" s="15" customFormat="1">
      <c r="A418" s="15"/>
      <c r="B418" s="254"/>
      <c r="C418" s="255"/>
      <c r="D418" s="234" t="s">
        <v>166</v>
      </c>
      <c r="E418" s="256" t="s">
        <v>1</v>
      </c>
      <c r="F418" s="257" t="s">
        <v>229</v>
      </c>
      <c r="G418" s="255"/>
      <c r="H418" s="258">
        <v>54.600000000000001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166</v>
      </c>
      <c r="AU418" s="264" t="s">
        <v>86</v>
      </c>
      <c r="AV418" s="15" t="s">
        <v>164</v>
      </c>
      <c r="AW418" s="15" t="s">
        <v>32</v>
      </c>
      <c r="AX418" s="15" t="s">
        <v>84</v>
      </c>
      <c r="AY418" s="264" t="s">
        <v>157</v>
      </c>
    </row>
    <row r="419" s="2" customFormat="1" ht="24.15" customHeight="1">
      <c r="A419" s="38"/>
      <c r="B419" s="39"/>
      <c r="C419" s="219" t="s">
        <v>862</v>
      </c>
      <c r="D419" s="219" t="s">
        <v>159</v>
      </c>
      <c r="E419" s="220" t="s">
        <v>863</v>
      </c>
      <c r="F419" s="221" t="s">
        <v>864</v>
      </c>
      <c r="G419" s="222" t="s">
        <v>162</v>
      </c>
      <c r="H419" s="223">
        <v>10</v>
      </c>
      <c r="I419" s="224"/>
      <c r="J419" s="225">
        <f>ROUND(I419*H419,2)</f>
        <v>0</v>
      </c>
      <c r="K419" s="221" t="s">
        <v>163</v>
      </c>
      <c r="L419" s="44"/>
      <c r="M419" s="226" t="s">
        <v>1</v>
      </c>
      <c r="N419" s="227" t="s">
        <v>41</v>
      </c>
      <c r="O419" s="91"/>
      <c r="P419" s="228">
        <f>O419*H419</f>
        <v>0</v>
      </c>
      <c r="Q419" s="228">
        <v>0.00040000000000000002</v>
      </c>
      <c r="R419" s="228">
        <f>Q419*H419</f>
        <v>0.0040000000000000001</v>
      </c>
      <c r="S419" s="228">
        <v>0</v>
      </c>
      <c r="T419" s="229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0" t="s">
        <v>242</v>
      </c>
      <c r="AT419" s="230" t="s">
        <v>159</v>
      </c>
      <c r="AU419" s="230" t="s">
        <v>86</v>
      </c>
      <c r="AY419" s="17" t="s">
        <v>157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7" t="s">
        <v>84</v>
      </c>
      <c r="BK419" s="231">
        <f>ROUND(I419*H419,2)</f>
        <v>0</v>
      </c>
      <c r="BL419" s="17" t="s">
        <v>242</v>
      </c>
      <c r="BM419" s="230" t="s">
        <v>865</v>
      </c>
    </row>
    <row r="420" s="2" customFormat="1" ht="49.05" customHeight="1">
      <c r="A420" s="38"/>
      <c r="B420" s="39"/>
      <c r="C420" s="265" t="s">
        <v>866</v>
      </c>
      <c r="D420" s="265" t="s">
        <v>314</v>
      </c>
      <c r="E420" s="266" t="s">
        <v>867</v>
      </c>
      <c r="F420" s="267" t="s">
        <v>868</v>
      </c>
      <c r="G420" s="268" t="s">
        <v>162</v>
      </c>
      <c r="H420" s="269">
        <v>11.85</v>
      </c>
      <c r="I420" s="270"/>
      <c r="J420" s="271">
        <f>ROUND(I420*H420,2)</f>
        <v>0</v>
      </c>
      <c r="K420" s="267" t="s">
        <v>163</v>
      </c>
      <c r="L420" s="272"/>
      <c r="M420" s="273" t="s">
        <v>1</v>
      </c>
      <c r="N420" s="274" t="s">
        <v>41</v>
      </c>
      <c r="O420" s="91"/>
      <c r="P420" s="228">
        <f>O420*H420</f>
        <v>0</v>
      </c>
      <c r="Q420" s="228">
        <v>0.0053</v>
      </c>
      <c r="R420" s="228">
        <f>Q420*H420</f>
        <v>0.062805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322</v>
      </c>
      <c r="AT420" s="230" t="s">
        <v>314</v>
      </c>
      <c r="AU420" s="230" t="s">
        <v>86</v>
      </c>
      <c r="AY420" s="17" t="s">
        <v>157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84</v>
      </c>
      <c r="BK420" s="231">
        <f>ROUND(I420*H420,2)</f>
        <v>0</v>
      </c>
      <c r="BL420" s="17" t="s">
        <v>242</v>
      </c>
      <c r="BM420" s="230" t="s">
        <v>869</v>
      </c>
    </row>
    <row r="421" s="13" customFormat="1">
      <c r="A421" s="13"/>
      <c r="B421" s="232"/>
      <c r="C421" s="233"/>
      <c r="D421" s="234" t="s">
        <v>166</v>
      </c>
      <c r="E421" s="233"/>
      <c r="F421" s="236" t="s">
        <v>870</v>
      </c>
      <c r="G421" s="233"/>
      <c r="H421" s="237">
        <v>11.85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166</v>
      </c>
      <c r="AU421" s="243" t="s">
        <v>86</v>
      </c>
      <c r="AV421" s="13" t="s">
        <v>86</v>
      </c>
      <c r="AW421" s="13" t="s">
        <v>4</v>
      </c>
      <c r="AX421" s="13" t="s">
        <v>84</v>
      </c>
      <c r="AY421" s="243" t="s">
        <v>157</v>
      </c>
    </row>
    <row r="422" s="2" customFormat="1" ht="24.15" customHeight="1">
      <c r="A422" s="38"/>
      <c r="B422" s="39"/>
      <c r="C422" s="219" t="s">
        <v>871</v>
      </c>
      <c r="D422" s="219" t="s">
        <v>159</v>
      </c>
      <c r="E422" s="220" t="s">
        <v>872</v>
      </c>
      <c r="F422" s="221" t="s">
        <v>873</v>
      </c>
      <c r="G422" s="222" t="s">
        <v>162</v>
      </c>
      <c r="H422" s="223">
        <v>18</v>
      </c>
      <c r="I422" s="224"/>
      <c r="J422" s="225">
        <f>ROUND(I422*H422,2)</f>
        <v>0</v>
      </c>
      <c r="K422" s="221" t="s">
        <v>163</v>
      </c>
      <c r="L422" s="44"/>
      <c r="M422" s="226" t="s">
        <v>1</v>
      </c>
      <c r="N422" s="227" t="s">
        <v>41</v>
      </c>
      <c r="O422" s="91"/>
      <c r="P422" s="228">
        <f>O422*H422</f>
        <v>0</v>
      </c>
      <c r="Q422" s="228">
        <v>0.00075000000000000002</v>
      </c>
      <c r="R422" s="228">
        <f>Q422*H422</f>
        <v>0.0135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242</v>
      </c>
      <c r="AT422" s="230" t="s">
        <v>159</v>
      </c>
      <c r="AU422" s="230" t="s">
        <v>86</v>
      </c>
      <c r="AY422" s="17" t="s">
        <v>157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84</v>
      </c>
      <c r="BK422" s="231">
        <f>ROUND(I422*H422,2)</f>
        <v>0</v>
      </c>
      <c r="BL422" s="17" t="s">
        <v>242</v>
      </c>
      <c r="BM422" s="230" t="s">
        <v>874</v>
      </c>
    </row>
    <row r="423" s="2" customFormat="1" ht="24.15" customHeight="1">
      <c r="A423" s="38"/>
      <c r="B423" s="39"/>
      <c r="C423" s="219" t="s">
        <v>875</v>
      </c>
      <c r="D423" s="219" t="s">
        <v>159</v>
      </c>
      <c r="E423" s="220" t="s">
        <v>876</v>
      </c>
      <c r="F423" s="221" t="s">
        <v>877</v>
      </c>
      <c r="G423" s="222" t="s">
        <v>878</v>
      </c>
      <c r="H423" s="275"/>
      <c r="I423" s="224"/>
      <c r="J423" s="225">
        <f>ROUND(I423*H423,2)</f>
        <v>0</v>
      </c>
      <c r="K423" s="221" t="s">
        <v>163</v>
      </c>
      <c r="L423" s="44"/>
      <c r="M423" s="226" t="s">
        <v>1</v>
      </c>
      <c r="N423" s="227" t="s">
        <v>41</v>
      </c>
      <c r="O423" s="91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242</v>
      </c>
      <c r="AT423" s="230" t="s">
        <v>159</v>
      </c>
      <c r="AU423" s="230" t="s">
        <v>86</v>
      </c>
      <c r="AY423" s="17" t="s">
        <v>157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84</v>
      </c>
      <c r="BK423" s="231">
        <f>ROUND(I423*H423,2)</f>
        <v>0</v>
      </c>
      <c r="BL423" s="17" t="s">
        <v>242</v>
      </c>
      <c r="BM423" s="230" t="s">
        <v>879</v>
      </c>
    </row>
    <row r="424" s="12" customFormat="1" ht="22.8" customHeight="1">
      <c r="A424" s="12"/>
      <c r="B424" s="203"/>
      <c r="C424" s="204"/>
      <c r="D424" s="205" t="s">
        <v>75</v>
      </c>
      <c r="E424" s="217" t="s">
        <v>880</v>
      </c>
      <c r="F424" s="217" t="s">
        <v>881</v>
      </c>
      <c r="G424" s="204"/>
      <c r="H424" s="204"/>
      <c r="I424" s="207"/>
      <c r="J424" s="218">
        <f>BK424</f>
        <v>0</v>
      </c>
      <c r="K424" s="204"/>
      <c r="L424" s="209"/>
      <c r="M424" s="210"/>
      <c r="N424" s="211"/>
      <c r="O424" s="211"/>
      <c r="P424" s="212">
        <f>SUM(P425:P426)</f>
        <v>0</v>
      </c>
      <c r="Q424" s="211"/>
      <c r="R424" s="212">
        <f>SUM(R425:R426)</f>
        <v>0.00034000000000000002</v>
      </c>
      <c r="S424" s="211"/>
      <c r="T424" s="213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4" t="s">
        <v>86</v>
      </c>
      <c r="AT424" s="215" t="s">
        <v>75</v>
      </c>
      <c r="AU424" s="215" t="s">
        <v>84</v>
      </c>
      <c r="AY424" s="214" t="s">
        <v>157</v>
      </c>
      <c r="BK424" s="216">
        <f>SUM(BK425:BK426)</f>
        <v>0</v>
      </c>
    </row>
    <row r="425" s="2" customFormat="1" ht="33" customHeight="1">
      <c r="A425" s="38"/>
      <c r="B425" s="39"/>
      <c r="C425" s="219" t="s">
        <v>882</v>
      </c>
      <c r="D425" s="219" t="s">
        <v>159</v>
      </c>
      <c r="E425" s="220" t="s">
        <v>883</v>
      </c>
      <c r="F425" s="221" t="s">
        <v>884</v>
      </c>
      <c r="G425" s="222" t="s">
        <v>885</v>
      </c>
      <c r="H425" s="223">
        <v>1</v>
      </c>
      <c r="I425" s="224"/>
      <c r="J425" s="225">
        <f>ROUND(I425*H425,2)</f>
        <v>0</v>
      </c>
      <c r="K425" s="221" t="s">
        <v>1</v>
      </c>
      <c r="L425" s="44"/>
      <c r="M425" s="226" t="s">
        <v>1</v>
      </c>
      <c r="N425" s="227" t="s">
        <v>41</v>
      </c>
      <c r="O425" s="91"/>
      <c r="P425" s="228">
        <f>O425*H425</f>
        <v>0</v>
      </c>
      <c r="Q425" s="228">
        <v>0.00034000000000000002</v>
      </c>
      <c r="R425" s="228">
        <f>Q425*H425</f>
        <v>0.00034000000000000002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242</v>
      </c>
      <c r="AT425" s="230" t="s">
        <v>159</v>
      </c>
      <c r="AU425" s="230" t="s">
        <v>86</v>
      </c>
      <c r="AY425" s="17" t="s">
        <v>157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84</v>
      </c>
      <c r="BK425" s="231">
        <f>ROUND(I425*H425,2)</f>
        <v>0</v>
      </c>
      <c r="BL425" s="17" t="s">
        <v>242</v>
      </c>
      <c r="BM425" s="230" t="s">
        <v>886</v>
      </c>
    </row>
    <row r="426" s="2" customFormat="1" ht="24.15" customHeight="1">
      <c r="A426" s="38"/>
      <c r="B426" s="39"/>
      <c r="C426" s="219" t="s">
        <v>887</v>
      </c>
      <c r="D426" s="219" t="s">
        <v>159</v>
      </c>
      <c r="E426" s="220" t="s">
        <v>888</v>
      </c>
      <c r="F426" s="221" t="s">
        <v>889</v>
      </c>
      <c r="G426" s="222" t="s">
        <v>878</v>
      </c>
      <c r="H426" s="275"/>
      <c r="I426" s="224"/>
      <c r="J426" s="225">
        <f>ROUND(I426*H426,2)</f>
        <v>0</v>
      </c>
      <c r="K426" s="221" t="s">
        <v>163</v>
      </c>
      <c r="L426" s="44"/>
      <c r="M426" s="276" t="s">
        <v>1</v>
      </c>
      <c r="N426" s="277" t="s">
        <v>41</v>
      </c>
      <c r="O426" s="278"/>
      <c r="P426" s="279">
        <f>O426*H426</f>
        <v>0</v>
      </c>
      <c r="Q426" s="279">
        <v>0</v>
      </c>
      <c r="R426" s="279">
        <f>Q426*H426</f>
        <v>0</v>
      </c>
      <c r="S426" s="279">
        <v>0</v>
      </c>
      <c r="T426" s="28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242</v>
      </c>
      <c r="AT426" s="230" t="s">
        <v>159</v>
      </c>
      <c r="AU426" s="230" t="s">
        <v>86</v>
      </c>
      <c r="AY426" s="17" t="s">
        <v>157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84</v>
      </c>
      <c r="BK426" s="231">
        <f>ROUND(I426*H426,2)</f>
        <v>0</v>
      </c>
      <c r="BL426" s="17" t="s">
        <v>242</v>
      </c>
      <c r="BM426" s="230" t="s">
        <v>890</v>
      </c>
    </row>
    <row r="427" s="2" customFormat="1" ht="6.96" customHeight="1">
      <c r="A427" s="38"/>
      <c r="B427" s="66"/>
      <c r="C427" s="67"/>
      <c r="D427" s="67"/>
      <c r="E427" s="67"/>
      <c r="F427" s="67"/>
      <c r="G427" s="67"/>
      <c r="H427" s="67"/>
      <c r="I427" s="67"/>
      <c r="J427" s="67"/>
      <c r="K427" s="67"/>
      <c r="L427" s="44"/>
      <c r="M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</sheetData>
  <sheetProtection sheet="1" autoFilter="0" formatColumns="0" formatRows="0" objects="1" scenarios="1" spinCount="100000" saltValue="hWDCmgQM4SIMuyGQaTQt1WJ8ql1viBjU0rmEts/KZDsSn87LeuCNt4Ha/P6u1VYFXqOFB8NnQ16P4vHymY/EFA==" hashValue="S9ZUQB5Bgz8nubDMZf7rprRAqvaarQH1OJLV4ru3HYPkaArjO3UwvvxRH6HCHeJ7cxV+TOv4K3Tmf96fjG100g==" algorithmName="SHA-512" password="CC35"/>
  <autoFilter ref="C129:K42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100</v>
      </c>
      <c r="BA2" s="136" t="s">
        <v>1</v>
      </c>
      <c r="BB2" s="136" t="s">
        <v>1</v>
      </c>
      <c r="BC2" s="136" t="s">
        <v>184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112</v>
      </c>
      <c r="BA3" s="136" t="s">
        <v>1</v>
      </c>
      <c r="BB3" s="136" t="s">
        <v>1</v>
      </c>
      <c r="BC3" s="136" t="s">
        <v>202</v>
      </c>
      <c r="BD3" s="136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  <c r="AZ4" s="136" t="s">
        <v>121</v>
      </c>
      <c r="BA4" s="136" t="s">
        <v>1</v>
      </c>
      <c r="BB4" s="136" t="s">
        <v>1</v>
      </c>
      <c r="BC4" s="136" t="s">
        <v>164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Úprava zpevněných ploch v areálu ZŠ Šafaříkova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ROUND((SUM(BE124:BE210)),  2)</f>
        <v>0</v>
      </c>
      <c r="G33" s="38"/>
      <c r="H33" s="38"/>
      <c r="I33" s="156">
        <v>0.20999999999999999</v>
      </c>
      <c r="J33" s="155">
        <f>ROUND(((SUM(BE124:BE210))*I33),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ROUND((SUM(BF124:BF210)),  2)</f>
        <v>0</v>
      </c>
      <c r="G34" s="38"/>
      <c r="H34" s="38"/>
      <c r="I34" s="156">
        <v>0.12</v>
      </c>
      <c r="J34" s="155">
        <f>ROUND(((SUM(BF124:BF210))*I34),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ROUND((SUM(BG124:BG210)),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ROUND((SUM(BH124:BH210)),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ROUND((SUM(BI124:BI210)),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Úprava zpevněných ploch v areálu ZŠ Šafaříkova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SO 02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Ing.Leoš Zádrapa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</v>
      </c>
      <c r="E99" s="189"/>
      <c r="F99" s="189"/>
      <c r="G99" s="189"/>
      <c r="H99" s="189"/>
      <c r="I99" s="189"/>
      <c r="J99" s="190">
        <f>J147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131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138</v>
      </c>
      <c r="E101" s="189"/>
      <c r="F101" s="189"/>
      <c r="G101" s="189"/>
      <c r="H101" s="189"/>
      <c r="I101" s="189"/>
      <c r="J101" s="190">
        <f>J194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139</v>
      </c>
      <c r="E102" s="183"/>
      <c r="F102" s="183"/>
      <c r="G102" s="183"/>
      <c r="H102" s="183"/>
      <c r="I102" s="183"/>
      <c r="J102" s="184">
        <f>J196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J197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892</v>
      </c>
      <c r="E104" s="189"/>
      <c r="F104" s="189"/>
      <c r="G104" s="189"/>
      <c r="H104" s="189"/>
      <c r="I104" s="189"/>
      <c r="J104" s="190">
        <f>J203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Úprava zpevněných ploch v areálu ZŠ Šafaříkova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02 - SO 02 Oplocení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Valašské Meziříčí</v>
      </c>
      <c r="G118" s="40"/>
      <c r="H118" s="40"/>
      <c r="I118" s="32" t="s">
        <v>22</v>
      </c>
      <c r="J118" s="79" t="str">
        <f>IF(J12="","",J12)</f>
        <v>23. 2. 2023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Valašské Meziříčí</v>
      </c>
      <c r="G120" s="40"/>
      <c r="H120" s="40"/>
      <c r="I120" s="32" t="s">
        <v>30</v>
      </c>
      <c r="J120" s="36" t="str">
        <f>E21</f>
        <v>Ing.Leoš Zádrapa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Fajfrová Irena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143</v>
      </c>
      <c r="D123" s="195" t="s">
        <v>61</v>
      </c>
      <c r="E123" s="195" t="s">
        <v>57</v>
      </c>
      <c r="F123" s="195" t="s">
        <v>58</v>
      </c>
      <c r="G123" s="195" t="s">
        <v>144</v>
      </c>
      <c r="H123" s="195" t="s">
        <v>145</v>
      </c>
      <c r="I123" s="195" t="s">
        <v>146</v>
      </c>
      <c r="J123" s="195" t="s">
        <v>125</v>
      </c>
      <c r="K123" s="196" t="s">
        <v>147</v>
      </c>
      <c r="L123" s="197"/>
      <c r="M123" s="100" t="s">
        <v>1</v>
      </c>
      <c r="N123" s="101" t="s">
        <v>40</v>
      </c>
      <c r="O123" s="101" t="s">
        <v>148</v>
      </c>
      <c r="P123" s="101" t="s">
        <v>149</v>
      </c>
      <c r="Q123" s="101" t="s">
        <v>150</v>
      </c>
      <c r="R123" s="101" t="s">
        <v>151</v>
      </c>
      <c r="S123" s="101" t="s">
        <v>152</v>
      </c>
      <c r="T123" s="102" t="s">
        <v>153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154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P125+P196</f>
        <v>0</v>
      </c>
      <c r="Q124" s="104"/>
      <c r="R124" s="200">
        <f>R125+R196</f>
        <v>26.3455029</v>
      </c>
      <c r="S124" s="104"/>
      <c r="T124" s="201">
        <f>T125+T196</f>
        <v>0.913632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127</v>
      </c>
      <c r="BK124" s="202">
        <f>BK125+BK196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155</v>
      </c>
      <c r="F125" s="206" t="s">
        <v>156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P126+P147+P163+P194</f>
        <v>0</v>
      </c>
      <c r="Q125" s="211"/>
      <c r="R125" s="212">
        <f>R126+R147+R163+R194</f>
        <v>24.151990139999999</v>
      </c>
      <c r="S125" s="211"/>
      <c r="T125" s="213">
        <f>T126+T147+T163+T194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157</v>
      </c>
      <c r="BK125" s="216">
        <f>BK126+BK147+BK163+BK194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158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SUM(P127:P146)</f>
        <v>0</v>
      </c>
      <c r="Q126" s="211"/>
      <c r="R126" s="212">
        <f>SUM(R127:R146)</f>
        <v>0</v>
      </c>
      <c r="S126" s="211"/>
      <c r="T126" s="213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157</v>
      </c>
      <c r="BK126" s="216">
        <f>SUM(BK127:BK146)</f>
        <v>0</v>
      </c>
    </row>
    <row r="127" s="2" customFormat="1" ht="33" customHeight="1">
      <c r="A127" s="38"/>
      <c r="B127" s="39"/>
      <c r="C127" s="219" t="s">
        <v>84</v>
      </c>
      <c r="D127" s="219" t="s">
        <v>159</v>
      </c>
      <c r="E127" s="220" t="s">
        <v>893</v>
      </c>
      <c r="F127" s="221" t="s">
        <v>894</v>
      </c>
      <c r="G127" s="222" t="s">
        <v>205</v>
      </c>
      <c r="H127" s="223">
        <v>10</v>
      </c>
      <c r="I127" s="224"/>
      <c r="J127" s="225">
        <f>ROUND(I127*H127,2)</f>
        <v>0</v>
      </c>
      <c r="K127" s="221" t="s">
        <v>163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164</v>
      </c>
      <c r="AT127" s="230" t="s">
        <v>159</v>
      </c>
      <c r="AU127" s="230" t="s">
        <v>86</v>
      </c>
      <c r="AY127" s="17" t="s">
        <v>157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164</v>
      </c>
      <c r="BM127" s="230" t="s">
        <v>895</v>
      </c>
    </row>
    <row r="128" s="13" customFormat="1">
      <c r="A128" s="13"/>
      <c r="B128" s="232"/>
      <c r="C128" s="233"/>
      <c r="D128" s="234" t="s">
        <v>166</v>
      </c>
      <c r="E128" s="235" t="s">
        <v>112</v>
      </c>
      <c r="F128" s="236" t="s">
        <v>896</v>
      </c>
      <c r="G128" s="233"/>
      <c r="H128" s="237">
        <v>10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166</v>
      </c>
      <c r="AU128" s="243" t="s">
        <v>86</v>
      </c>
      <c r="AV128" s="13" t="s">
        <v>86</v>
      </c>
      <c r="AW128" s="13" t="s">
        <v>32</v>
      </c>
      <c r="AX128" s="13" t="s">
        <v>84</v>
      </c>
      <c r="AY128" s="243" t="s">
        <v>157</v>
      </c>
    </row>
    <row r="129" s="2" customFormat="1" ht="37.8" customHeight="1">
      <c r="A129" s="38"/>
      <c r="B129" s="39"/>
      <c r="C129" s="219" t="s">
        <v>86</v>
      </c>
      <c r="D129" s="219" t="s">
        <v>159</v>
      </c>
      <c r="E129" s="220" t="s">
        <v>261</v>
      </c>
      <c r="F129" s="221" t="s">
        <v>262</v>
      </c>
      <c r="G129" s="222" t="s">
        <v>205</v>
      </c>
      <c r="H129" s="223">
        <v>8</v>
      </c>
      <c r="I129" s="224"/>
      <c r="J129" s="225">
        <f>ROUND(I129*H129,2)</f>
        <v>0</v>
      </c>
      <c r="K129" s="221" t="s">
        <v>163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164</v>
      </c>
      <c r="AT129" s="230" t="s">
        <v>159</v>
      </c>
      <c r="AU129" s="230" t="s">
        <v>86</v>
      </c>
      <c r="AY129" s="17" t="s">
        <v>157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164</v>
      </c>
      <c r="BM129" s="230" t="s">
        <v>897</v>
      </c>
    </row>
    <row r="130" s="13" customFormat="1">
      <c r="A130" s="13"/>
      <c r="B130" s="232"/>
      <c r="C130" s="233"/>
      <c r="D130" s="234" t="s">
        <v>166</v>
      </c>
      <c r="E130" s="235" t="s">
        <v>1</v>
      </c>
      <c r="F130" s="236" t="s">
        <v>898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166</v>
      </c>
      <c r="AU130" s="243" t="s">
        <v>86</v>
      </c>
      <c r="AV130" s="13" t="s">
        <v>86</v>
      </c>
      <c r="AW130" s="13" t="s">
        <v>32</v>
      </c>
      <c r="AX130" s="13" t="s">
        <v>76</v>
      </c>
      <c r="AY130" s="243" t="s">
        <v>157</v>
      </c>
    </row>
    <row r="131" s="13" customFormat="1">
      <c r="A131" s="13"/>
      <c r="B131" s="232"/>
      <c r="C131" s="233"/>
      <c r="D131" s="234" t="s">
        <v>166</v>
      </c>
      <c r="E131" s="235" t="s">
        <v>1</v>
      </c>
      <c r="F131" s="236" t="s">
        <v>899</v>
      </c>
      <c r="G131" s="233"/>
      <c r="H131" s="237">
        <v>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166</v>
      </c>
      <c r="AU131" s="243" t="s">
        <v>86</v>
      </c>
      <c r="AV131" s="13" t="s">
        <v>86</v>
      </c>
      <c r="AW131" s="13" t="s">
        <v>32</v>
      </c>
      <c r="AX131" s="13" t="s">
        <v>76</v>
      </c>
      <c r="AY131" s="243" t="s">
        <v>157</v>
      </c>
    </row>
    <row r="132" s="15" customFormat="1">
      <c r="A132" s="15"/>
      <c r="B132" s="254"/>
      <c r="C132" s="255"/>
      <c r="D132" s="234" t="s">
        <v>166</v>
      </c>
      <c r="E132" s="256" t="s">
        <v>1</v>
      </c>
      <c r="F132" s="257" t="s">
        <v>229</v>
      </c>
      <c r="G132" s="255"/>
      <c r="H132" s="258">
        <v>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166</v>
      </c>
      <c r="AU132" s="264" t="s">
        <v>86</v>
      </c>
      <c r="AV132" s="15" t="s">
        <v>164</v>
      </c>
      <c r="AW132" s="15" t="s">
        <v>32</v>
      </c>
      <c r="AX132" s="15" t="s">
        <v>84</v>
      </c>
      <c r="AY132" s="264" t="s">
        <v>157</v>
      </c>
    </row>
    <row r="133" s="2" customFormat="1" ht="37.8" customHeight="1">
      <c r="A133" s="38"/>
      <c r="B133" s="39"/>
      <c r="C133" s="219" t="s">
        <v>172</v>
      </c>
      <c r="D133" s="219" t="s">
        <v>159</v>
      </c>
      <c r="E133" s="220" t="s">
        <v>266</v>
      </c>
      <c r="F133" s="221" t="s">
        <v>267</v>
      </c>
      <c r="G133" s="222" t="s">
        <v>205</v>
      </c>
      <c r="H133" s="223">
        <v>6</v>
      </c>
      <c r="I133" s="224"/>
      <c r="J133" s="225">
        <f>ROUND(I133*H133,2)</f>
        <v>0</v>
      </c>
      <c r="K133" s="221" t="s">
        <v>163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164</v>
      </c>
      <c r="AT133" s="230" t="s">
        <v>159</v>
      </c>
      <c r="AU133" s="230" t="s">
        <v>86</v>
      </c>
      <c r="AY133" s="17" t="s">
        <v>157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164</v>
      </c>
      <c r="BM133" s="230" t="s">
        <v>900</v>
      </c>
    </row>
    <row r="134" s="14" customFormat="1">
      <c r="A134" s="14"/>
      <c r="B134" s="244"/>
      <c r="C134" s="245"/>
      <c r="D134" s="234" t="s">
        <v>166</v>
      </c>
      <c r="E134" s="246" t="s">
        <v>1</v>
      </c>
      <c r="F134" s="247" t="s">
        <v>269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166</v>
      </c>
      <c r="AU134" s="253" t="s">
        <v>86</v>
      </c>
      <c r="AV134" s="14" t="s">
        <v>84</v>
      </c>
      <c r="AW134" s="14" t="s">
        <v>32</v>
      </c>
      <c r="AX134" s="14" t="s">
        <v>76</v>
      </c>
      <c r="AY134" s="253" t="s">
        <v>157</v>
      </c>
    </row>
    <row r="135" s="13" customFormat="1">
      <c r="A135" s="13"/>
      <c r="B135" s="232"/>
      <c r="C135" s="233"/>
      <c r="D135" s="234" t="s">
        <v>166</v>
      </c>
      <c r="E135" s="235" t="s">
        <v>1</v>
      </c>
      <c r="F135" s="236" t="s">
        <v>901</v>
      </c>
      <c r="G135" s="233"/>
      <c r="H135" s="237">
        <v>6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166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157</v>
      </c>
    </row>
    <row r="136" s="15" customFormat="1">
      <c r="A136" s="15"/>
      <c r="B136" s="254"/>
      <c r="C136" s="255"/>
      <c r="D136" s="234" t="s">
        <v>166</v>
      </c>
      <c r="E136" s="256" t="s">
        <v>100</v>
      </c>
      <c r="F136" s="257" t="s">
        <v>229</v>
      </c>
      <c r="G136" s="255"/>
      <c r="H136" s="258">
        <v>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166</v>
      </c>
      <c r="AU136" s="264" t="s">
        <v>86</v>
      </c>
      <c r="AV136" s="15" t="s">
        <v>164</v>
      </c>
      <c r="AW136" s="15" t="s">
        <v>32</v>
      </c>
      <c r="AX136" s="15" t="s">
        <v>84</v>
      </c>
      <c r="AY136" s="264" t="s">
        <v>157</v>
      </c>
    </row>
    <row r="137" s="2" customFormat="1" ht="37.8" customHeight="1">
      <c r="A137" s="38"/>
      <c r="B137" s="39"/>
      <c r="C137" s="219" t="s">
        <v>164</v>
      </c>
      <c r="D137" s="219" t="s">
        <v>159</v>
      </c>
      <c r="E137" s="220" t="s">
        <v>277</v>
      </c>
      <c r="F137" s="221" t="s">
        <v>278</v>
      </c>
      <c r="G137" s="222" t="s">
        <v>205</v>
      </c>
      <c r="H137" s="223">
        <v>30</v>
      </c>
      <c r="I137" s="224"/>
      <c r="J137" s="225">
        <f>ROUND(I137*H137,2)</f>
        <v>0</v>
      </c>
      <c r="K137" s="221" t="s">
        <v>163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164</v>
      </c>
      <c r="AT137" s="230" t="s">
        <v>159</v>
      </c>
      <c r="AU137" s="230" t="s">
        <v>86</v>
      </c>
      <c r="AY137" s="17" t="s">
        <v>157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164</v>
      </c>
      <c r="BM137" s="230" t="s">
        <v>902</v>
      </c>
    </row>
    <row r="138" s="13" customFormat="1">
      <c r="A138" s="13"/>
      <c r="B138" s="232"/>
      <c r="C138" s="233"/>
      <c r="D138" s="234" t="s">
        <v>166</v>
      </c>
      <c r="E138" s="235" t="s">
        <v>1</v>
      </c>
      <c r="F138" s="236" t="s">
        <v>280</v>
      </c>
      <c r="G138" s="233"/>
      <c r="H138" s="237">
        <v>30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157</v>
      </c>
    </row>
    <row r="139" s="2" customFormat="1" ht="24.15" customHeight="1">
      <c r="A139" s="38"/>
      <c r="B139" s="39"/>
      <c r="C139" s="219" t="s">
        <v>180</v>
      </c>
      <c r="D139" s="219" t="s">
        <v>159</v>
      </c>
      <c r="E139" s="220" t="s">
        <v>285</v>
      </c>
      <c r="F139" s="221" t="s">
        <v>286</v>
      </c>
      <c r="G139" s="222" t="s">
        <v>205</v>
      </c>
      <c r="H139" s="223">
        <v>4</v>
      </c>
      <c r="I139" s="224"/>
      <c r="J139" s="225">
        <f>ROUND(I139*H139,2)</f>
        <v>0</v>
      </c>
      <c r="K139" s="221" t="s">
        <v>163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164</v>
      </c>
      <c r="AT139" s="230" t="s">
        <v>159</v>
      </c>
      <c r="AU139" s="230" t="s">
        <v>86</v>
      </c>
      <c r="AY139" s="17" t="s">
        <v>157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164</v>
      </c>
      <c r="BM139" s="230" t="s">
        <v>903</v>
      </c>
    </row>
    <row r="140" s="13" customFormat="1">
      <c r="A140" s="13"/>
      <c r="B140" s="232"/>
      <c r="C140" s="233"/>
      <c r="D140" s="234" t="s">
        <v>166</v>
      </c>
      <c r="E140" s="235" t="s">
        <v>1</v>
      </c>
      <c r="F140" s="236" t="s">
        <v>904</v>
      </c>
      <c r="G140" s="233"/>
      <c r="H140" s="237">
        <v>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166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157</v>
      </c>
    </row>
    <row r="141" s="2" customFormat="1" ht="16.5" customHeight="1">
      <c r="A141" s="38"/>
      <c r="B141" s="39"/>
      <c r="C141" s="219" t="s">
        <v>184</v>
      </c>
      <c r="D141" s="219" t="s">
        <v>159</v>
      </c>
      <c r="E141" s="220" t="s">
        <v>296</v>
      </c>
      <c r="F141" s="221" t="s">
        <v>297</v>
      </c>
      <c r="G141" s="222" t="s">
        <v>205</v>
      </c>
      <c r="H141" s="223">
        <v>6</v>
      </c>
      <c r="I141" s="224"/>
      <c r="J141" s="225">
        <f>ROUND(I141*H141,2)</f>
        <v>0</v>
      </c>
      <c r="K141" s="221" t="s">
        <v>163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164</v>
      </c>
      <c r="AT141" s="230" t="s">
        <v>159</v>
      </c>
      <c r="AU141" s="230" t="s">
        <v>86</v>
      </c>
      <c r="AY141" s="17" t="s">
        <v>157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164</v>
      </c>
      <c r="BM141" s="230" t="s">
        <v>905</v>
      </c>
    </row>
    <row r="142" s="13" customFormat="1">
      <c r="A142" s="13"/>
      <c r="B142" s="232"/>
      <c r="C142" s="233"/>
      <c r="D142" s="234" t="s">
        <v>166</v>
      </c>
      <c r="E142" s="235" t="s">
        <v>1</v>
      </c>
      <c r="F142" s="236" t="s">
        <v>100</v>
      </c>
      <c r="G142" s="233"/>
      <c r="H142" s="237">
        <v>6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166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157</v>
      </c>
    </row>
    <row r="143" s="2" customFormat="1" ht="33" customHeight="1">
      <c r="A143" s="38"/>
      <c r="B143" s="39"/>
      <c r="C143" s="219" t="s">
        <v>189</v>
      </c>
      <c r="D143" s="219" t="s">
        <v>159</v>
      </c>
      <c r="E143" s="220" t="s">
        <v>300</v>
      </c>
      <c r="F143" s="221" t="s">
        <v>301</v>
      </c>
      <c r="G143" s="222" t="s">
        <v>302</v>
      </c>
      <c r="H143" s="223">
        <v>10.02</v>
      </c>
      <c r="I143" s="224"/>
      <c r="J143" s="225">
        <f>ROUND(I143*H143,2)</f>
        <v>0</v>
      </c>
      <c r="K143" s="221" t="s">
        <v>163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164</v>
      </c>
      <c r="AT143" s="230" t="s">
        <v>159</v>
      </c>
      <c r="AU143" s="230" t="s">
        <v>86</v>
      </c>
      <c r="AY143" s="17" t="s">
        <v>157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164</v>
      </c>
      <c r="BM143" s="230" t="s">
        <v>906</v>
      </c>
    </row>
    <row r="144" s="13" customFormat="1">
      <c r="A144" s="13"/>
      <c r="B144" s="232"/>
      <c r="C144" s="233"/>
      <c r="D144" s="234" t="s">
        <v>166</v>
      </c>
      <c r="E144" s="235" t="s">
        <v>1</v>
      </c>
      <c r="F144" s="236" t="s">
        <v>304</v>
      </c>
      <c r="G144" s="233"/>
      <c r="H144" s="237">
        <v>10.02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166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157</v>
      </c>
    </row>
    <row r="145" s="2" customFormat="1" ht="24.15" customHeight="1">
      <c r="A145" s="38"/>
      <c r="B145" s="39"/>
      <c r="C145" s="219" t="s">
        <v>96</v>
      </c>
      <c r="D145" s="219" t="s">
        <v>159</v>
      </c>
      <c r="E145" s="220" t="s">
        <v>306</v>
      </c>
      <c r="F145" s="221" t="s">
        <v>307</v>
      </c>
      <c r="G145" s="222" t="s">
        <v>205</v>
      </c>
      <c r="H145" s="223">
        <v>4</v>
      </c>
      <c r="I145" s="224"/>
      <c r="J145" s="225">
        <f>ROUND(I145*H145,2)</f>
        <v>0</v>
      </c>
      <c r="K145" s="221" t="s">
        <v>163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164</v>
      </c>
      <c r="AT145" s="230" t="s">
        <v>159</v>
      </c>
      <c r="AU145" s="230" t="s">
        <v>86</v>
      </c>
      <c r="AY145" s="17" t="s">
        <v>157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164</v>
      </c>
      <c r="BM145" s="230" t="s">
        <v>907</v>
      </c>
    </row>
    <row r="146" s="13" customFormat="1">
      <c r="A146" s="13"/>
      <c r="B146" s="232"/>
      <c r="C146" s="233"/>
      <c r="D146" s="234" t="s">
        <v>166</v>
      </c>
      <c r="E146" s="235" t="s">
        <v>121</v>
      </c>
      <c r="F146" s="236" t="s">
        <v>908</v>
      </c>
      <c r="G146" s="233"/>
      <c r="H146" s="237">
        <v>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166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157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86</v>
      </c>
      <c r="F147" s="217" t="s">
        <v>365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SUM(P148:P162)</f>
        <v>0</v>
      </c>
      <c r="Q147" s="211"/>
      <c r="R147" s="212">
        <f>SUM(R148:R162)</f>
        <v>12.484103509999999</v>
      </c>
      <c r="S147" s="211"/>
      <c r="T147" s="213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84</v>
      </c>
      <c r="AY147" s="214" t="s">
        <v>157</v>
      </c>
      <c r="BK147" s="216">
        <f>SUM(BK148:BK162)</f>
        <v>0</v>
      </c>
    </row>
    <row r="148" s="2" customFormat="1" ht="24.15" customHeight="1">
      <c r="A148" s="38"/>
      <c r="B148" s="39"/>
      <c r="C148" s="219" t="s">
        <v>197</v>
      </c>
      <c r="D148" s="219" t="s">
        <v>159</v>
      </c>
      <c r="E148" s="220" t="s">
        <v>371</v>
      </c>
      <c r="F148" s="221" t="s">
        <v>372</v>
      </c>
      <c r="G148" s="222" t="s">
        <v>205</v>
      </c>
      <c r="H148" s="223">
        <v>0.48099999999999998</v>
      </c>
      <c r="I148" s="224"/>
      <c r="J148" s="225">
        <f>ROUND(I148*H148,2)</f>
        <v>0</v>
      </c>
      <c r="K148" s="221" t="s">
        <v>163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1.98</v>
      </c>
      <c r="R148" s="228">
        <f>Q148*H148</f>
        <v>0.95238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164</v>
      </c>
      <c r="AT148" s="230" t="s">
        <v>159</v>
      </c>
      <c r="AU148" s="230" t="s">
        <v>86</v>
      </c>
      <c r="AY148" s="17" t="s">
        <v>157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164</v>
      </c>
      <c r="BM148" s="230" t="s">
        <v>909</v>
      </c>
    </row>
    <row r="149" s="13" customFormat="1">
      <c r="A149" s="13"/>
      <c r="B149" s="232"/>
      <c r="C149" s="233"/>
      <c r="D149" s="234" t="s">
        <v>166</v>
      </c>
      <c r="E149" s="235" t="s">
        <v>1</v>
      </c>
      <c r="F149" s="236" t="s">
        <v>910</v>
      </c>
      <c r="G149" s="233"/>
      <c r="H149" s="237">
        <v>0.30599999999999999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166</v>
      </c>
      <c r="AU149" s="243" t="s">
        <v>86</v>
      </c>
      <c r="AV149" s="13" t="s">
        <v>86</v>
      </c>
      <c r="AW149" s="13" t="s">
        <v>32</v>
      </c>
      <c r="AX149" s="13" t="s">
        <v>76</v>
      </c>
      <c r="AY149" s="243" t="s">
        <v>157</v>
      </c>
    </row>
    <row r="150" s="13" customFormat="1">
      <c r="A150" s="13"/>
      <c r="B150" s="232"/>
      <c r="C150" s="233"/>
      <c r="D150" s="234" t="s">
        <v>166</v>
      </c>
      <c r="E150" s="235" t="s">
        <v>1</v>
      </c>
      <c r="F150" s="236" t="s">
        <v>911</v>
      </c>
      <c r="G150" s="233"/>
      <c r="H150" s="237">
        <v>0.17499999999999999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166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157</v>
      </c>
    </row>
    <row r="151" s="15" customFormat="1">
      <c r="A151" s="15"/>
      <c r="B151" s="254"/>
      <c r="C151" s="255"/>
      <c r="D151" s="234" t="s">
        <v>166</v>
      </c>
      <c r="E151" s="256" t="s">
        <v>1</v>
      </c>
      <c r="F151" s="257" t="s">
        <v>229</v>
      </c>
      <c r="G151" s="255"/>
      <c r="H151" s="258">
        <v>0.48099999999999998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166</v>
      </c>
      <c r="AU151" s="264" t="s">
        <v>86</v>
      </c>
      <c r="AV151" s="15" t="s">
        <v>164</v>
      </c>
      <c r="AW151" s="15" t="s">
        <v>32</v>
      </c>
      <c r="AX151" s="15" t="s">
        <v>84</v>
      </c>
      <c r="AY151" s="264" t="s">
        <v>157</v>
      </c>
    </row>
    <row r="152" s="2" customFormat="1" ht="24.15" customHeight="1">
      <c r="A152" s="38"/>
      <c r="B152" s="39"/>
      <c r="C152" s="219" t="s">
        <v>202</v>
      </c>
      <c r="D152" s="219" t="s">
        <v>159</v>
      </c>
      <c r="E152" s="220" t="s">
        <v>912</v>
      </c>
      <c r="F152" s="221" t="s">
        <v>913</v>
      </c>
      <c r="G152" s="222" t="s">
        <v>205</v>
      </c>
      <c r="H152" s="223">
        <v>4.5739999999999998</v>
      </c>
      <c r="I152" s="224"/>
      <c r="J152" s="225">
        <f>ROUND(I152*H152,2)</f>
        <v>0</v>
      </c>
      <c r="K152" s="221" t="s">
        <v>163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2.5018699999999998</v>
      </c>
      <c r="R152" s="228">
        <f>Q152*H152</f>
        <v>11.443553379999999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164</v>
      </c>
      <c r="AT152" s="230" t="s">
        <v>159</v>
      </c>
      <c r="AU152" s="230" t="s">
        <v>86</v>
      </c>
      <c r="AY152" s="17" t="s">
        <v>157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164</v>
      </c>
      <c r="BM152" s="230" t="s">
        <v>914</v>
      </c>
    </row>
    <row r="153" s="13" customFormat="1">
      <c r="A153" s="13"/>
      <c r="B153" s="232"/>
      <c r="C153" s="233"/>
      <c r="D153" s="234" t="s">
        <v>166</v>
      </c>
      <c r="E153" s="235" t="s">
        <v>1</v>
      </c>
      <c r="F153" s="236" t="s">
        <v>915</v>
      </c>
      <c r="G153" s="233"/>
      <c r="H153" s="237">
        <v>1.649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166</v>
      </c>
      <c r="AU153" s="243" t="s">
        <v>86</v>
      </c>
      <c r="AV153" s="13" t="s">
        <v>86</v>
      </c>
      <c r="AW153" s="13" t="s">
        <v>32</v>
      </c>
      <c r="AX153" s="13" t="s">
        <v>76</v>
      </c>
      <c r="AY153" s="243" t="s">
        <v>157</v>
      </c>
    </row>
    <row r="154" s="13" customFormat="1">
      <c r="A154" s="13"/>
      <c r="B154" s="232"/>
      <c r="C154" s="233"/>
      <c r="D154" s="234" t="s">
        <v>166</v>
      </c>
      <c r="E154" s="235" t="s">
        <v>1</v>
      </c>
      <c r="F154" s="236" t="s">
        <v>916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166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157</v>
      </c>
    </row>
    <row r="155" s="13" customFormat="1">
      <c r="A155" s="13"/>
      <c r="B155" s="232"/>
      <c r="C155" s="233"/>
      <c r="D155" s="234" t="s">
        <v>166</v>
      </c>
      <c r="E155" s="235" t="s">
        <v>1</v>
      </c>
      <c r="F155" s="236" t="s">
        <v>917</v>
      </c>
      <c r="G155" s="233"/>
      <c r="H155" s="237">
        <v>1.925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166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157</v>
      </c>
    </row>
    <row r="156" s="15" customFormat="1">
      <c r="A156" s="15"/>
      <c r="B156" s="254"/>
      <c r="C156" s="255"/>
      <c r="D156" s="234" t="s">
        <v>166</v>
      </c>
      <c r="E156" s="256" t="s">
        <v>1</v>
      </c>
      <c r="F156" s="257" t="s">
        <v>229</v>
      </c>
      <c r="G156" s="255"/>
      <c r="H156" s="258">
        <v>4.5739999999999998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166</v>
      </c>
      <c r="AU156" s="264" t="s">
        <v>86</v>
      </c>
      <c r="AV156" s="15" t="s">
        <v>164</v>
      </c>
      <c r="AW156" s="15" t="s">
        <v>32</v>
      </c>
      <c r="AX156" s="15" t="s">
        <v>84</v>
      </c>
      <c r="AY156" s="264" t="s">
        <v>157</v>
      </c>
    </row>
    <row r="157" s="2" customFormat="1" ht="16.5" customHeight="1">
      <c r="A157" s="38"/>
      <c r="B157" s="39"/>
      <c r="C157" s="219" t="s">
        <v>209</v>
      </c>
      <c r="D157" s="219" t="s">
        <v>159</v>
      </c>
      <c r="E157" s="220" t="s">
        <v>918</v>
      </c>
      <c r="F157" s="221" t="s">
        <v>919</v>
      </c>
      <c r="G157" s="222" t="s">
        <v>162</v>
      </c>
      <c r="H157" s="223">
        <v>32.777000000000001</v>
      </c>
      <c r="I157" s="224"/>
      <c r="J157" s="225">
        <f>ROUND(I157*H157,2)</f>
        <v>0</v>
      </c>
      <c r="K157" s="221" t="s">
        <v>163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0.0026900000000000001</v>
      </c>
      <c r="R157" s="228">
        <f>Q157*H157</f>
        <v>0.088170130000000013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164</v>
      </c>
      <c r="AT157" s="230" t="s">
        <v>159</v>
      </c>
      <c r="AU157" s="230" t="s">
        <v>86</v>
      </c>
      <c r="AY157" s="17" t="s">
        <v>157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164</v>
      </c>
      <c r="BM157" s="230" t="s">
        <v>920</v>
      </c>
    </row>
    <row r="158" s="13" customFormat="1">
      <c r="A158" s="13"/>
      <c r="B158" s="232"/>
      <c r="C158" s="233"/>
      <c r="D158" s="234" t="s">
        <v>166</v>
      </c>
      <c r="E158" s="235" t="s">
        <v>1</v>
      </c>
      <c r="F158" s="236" t="s">
        <v>921</v>
      </c>
      <c r="G158" s="233"/>
      <c r="H158" s="237">
        <v>15.114000000000001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166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157</v>
      </c>
    </row>
    <row r="159" s="13" customFormat="1">
      <c r="A159" s="13"/>
      <c r="B159" s="232"/>
      <c r="C159" s="233"/>
      <c r="D159" s="234" t="s">
        <v>166</v>
      </c>
      <c r="E159" s="235" t="s">
        <v>1</v>
      </c>
      <c r="F159" s="236" t="s">
        <v>922</v>
      </c>
      <c r="G159" s="233"/>
      <c r="H159" s="237">
        <v>8.6630000000000003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157</v>
      </c>
    </row>
    <row r="160" s="13" customFormat="1">
      <c r="A160" s="13"/>
      <c r="B160" s="232"/>
      <c r="C160" s="233"/>
      <c r="D160" s="234" t="s">
        <v>166</v>
      </c>
      <c r="E160" s="235" t="s">
        <v>1</v>
      </c>
      <c r="F160" s="236" t="s">
        <v>923</v>
      </c>
      <c r="G160" s="233"/>
      <c r="H160" s="237">
        <v>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166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157</v>
      </c>
    </row>
    <row r="161" s="15" customFormat="1">
      <c r="A161" s="15"/>
      <c r="B161" s="254"/>
      <c r="C161" s="255"/>
      <c r="D161" s="234" t="s">
        <v>166</v>
      </c>
      <c r="E161" s="256" t="s">
        <v>1</v>
      </c>
      <c r="F161" s="257" t="s">
        <v>229</v>
      </c>
      <c r="G161" s="255"/>
      <c r="H161" s="258">
        <v>32.777000000000001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166</v>
      </c>
      <c r="AU161" s="264" t="s">
        <v>86</v>
      </c>
      <c r="AV161" s="15" t="s">
        <v>164</v>
      </c>
      <c r="AW161" s="15" t="s">
        <v>32</v>
      </c>
      <c r="AX161" s="15" t="s">
        <v>84</v>
      </c>
      <c r="AY161" s="264" t="s">
        <v>157</v>
      </c>
    </row>
    <row r="162" s="2" customFormat="1" ht="16.5" customHeight="1">
      <c r="A162" s="38"/>
      <c r="B162" s="39"/>
      <c r="C162" s="219" t="s">
        <v>8</v>
      </c>
      <c r="D162" s="219" t="s">
        <v>159</v>
      </c>
      <c r="E162" s="220" t="s">
        <v>924</v>
      </c>
      <c r="F162" s="221" t="s">
        <v>925</v>
      </c>
      <c r="G162" s="222" t="s">
        <v>162</v>
      </c>
      <c r="H162" s="223">
        <v>32.777000000000001</v>
      </c>
      <c r="I162" s="224"/>
      <c r="J162" s="225">
        <f>ROUND(I162*H162,2)</f>
        <v>0</v>
      </c>
      <c r="K162" s="221" t="s">
        <v>163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164</v>
      </c>
      <c r="AT162" s="230" t="s">
        <v>159</v>
      </c>
      <c r="AU162" s="230" t="s">
        <v>86</v>
      </c>
      <c r="AY162" s="17" t="s">
        <v>157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164</v>
      </c>
      <c r="BM162" s="230" t="s">
        <v>926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172</v>
      </c>
      <c r="F163" s="217" t="s">
        <v>377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SUM(P164:P193)</f>
        <v>0</v>
      </c>
      <c r="Q163" s="211"/>
      <c r="R163" s="212">
        <f>SUM(R164:R193)</f>
        <v>11.66788663</v>
      </c>
      <c r="S163" s="211"/>
      <c r="T163" s="213">
        <f>SUM(T164:T193)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157</v>
      </c>
      <c r="BK163" s="216">
        <f>SUM(BK164:BK193)</f>
        <v>0</v>
      </c>
    </row>
    <row r="164" s="2" customFormat="1" ht="21.75" customHeight="1">
      <c r="A164" s="38"/>
      <c r="B164" s="39"/>
      <c r="C164" s="219" t="s">
        <v>218</v>
      </c>
      <c r="D164" s="219" t="s">
        <v>159</v>
      </c>
      <c r="E164" s="220" t="s">
        <v>927</v>
      </c>
      <c r="F164" s="221" t="s">
        <v>928</v>
      </c>
      <c r="G164" s="222" t="s">
        <v>205</v>
      </c>
      <c r="H164" s="223">
        <v>4.306</v>
      </c>
      <c r="I164" s="224"/>
      <c r="J164" s="225">
        <f>ROUND(I164*H164,2)</f>
        <v>0</v>
      </c>
      <c r="K164" s="221" t="s">
        <v>163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2.5018699999999998</v>
      </c>
      <c r="R164" s="228">
        <f>Q164*H164</f>
        <v>10.773052219999999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164</v>
      </c>
      <c r="AT164" s="230" t="s">
        <v>159</v>
      </c>
      <c r="AU164" s="230" t="s">
        <v>86</v>
      </c>
      <c r="AY164" s="17" t="s">
        <v>157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164</v>
      </c>
      <c r="BM164" s="230" t="s">
        <v>929</v>
      </c>
    </row>
    <row r="165" s="13" customFormat="1">
      <c r="A165" s="13"/>
      <c r="B165" s="232"/>
      <c r="C165" s="233"/>
      <c r="D165" s="234" t="s">
        <v>166</v>
      </c>
      <c r="E165" s="235" t="s">
        <v>1</v>
      </c>
      <c r="F165" s="236" t="s">
        <v>930</v>
      </c>
      <c r="G165" s="233"/>
      <c r="H165" s="237">
        <v>1.484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166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157</v>
      </c>
    </row>
    <row r="166" s="13" customFormat="1">
      <c r="A166" s="13"/>
      <c r="B166" s="232"/>
      <c r="C166" s="233"/>
      <c r="D166" s="234" t="s">
        <v>166</v>
      </c>
      <c r="E166" s="235" t="s">
        <v>1</v>
      </c>
      <c r="F166" s="236" t="s">
        <v>931</v>
      </c>
      <c r="G166" s="233"/>
      <c r="H166" s="237">
        <v>1.569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166</v>
      </c>
      <c r="AU166" s="243" t="s">
        <v>86</v>
      </c>
      <c r="AV166" s="13" t="s">
        <v>86</v>
      </c>
      <c r="AW166" s="13" t="s">
        <v>32</v>
      </c>
      <c r="AX166" s="13" t="s">
        <v>76</v>
      </c>
      <c r="AY166" s="243" t="s">
        <v>157</v>
      </c>
    </row>
    <row r="167" s="13" customFormat="1">
      <c r="A167" s="13"/>
      <c r="B167" s="232"/>
      <c r="C167" s="233"/>
      <c r="D167" s="234" t="s">
        <v>166</v>
      </c>
      <c r="E167" s="235" t="s">
        <v>1</v>
      </c>
      <c r="F167" s="236" t="s">
        <v>932</v>
      </c>
      <c r="G167" s="233"/>
      <c r="H167" s="237">
        <v>1.2529999999999999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166</v>
      </c>
      <c r="AU167" s="243" t="s">
        <v>86</v>
      </c>
      <c r="AV167" s="13" t="s">
        <v>86</v>
      </c>
      <c r="AW167" s="13" t="s">
        <v>32</v>
      </c>
      <c r="AX167" s="13" t="s">
        <v>76</v>
      </c>
      <c r="AY167" s="243" t="s">
        <v>157</v>
      </c>
    </row>
    <row r="168" s="15" customFormat="1">
      <c r="A168" s="15"/>
      <c r="B168" s="254"/>
      <c r="C168" s="255"/>
      <c r="D168" s="234" t="s">
        <v>166</v>
      </c>
      <c r="E168" s="256" t="s">
        <v>1</v>
      </c>
      <c r="F168" s="257" t="s">
        <v>229</v>
      </c>
      <c r="G168" s="255"/>
      <c r="H168" s="258">
        <v>4.306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166</v>
      </c>
      <c r="AU168" s="264" t="s">
        <v>86</v>
      </c>
      <c r="AV168" s="15" t="s">
        <v>164</v>
      </c>
      <c r="AW168" s="15" t="s">
        <v>32</v>
      </c>
      <c r="AX168" s="15" t="s">
        <v>84</v>
      </c>
      <c r="AY168" s="264" t="s">
        <v>157</v>
      </c>
    </row>
    <row r="169" s="2" customFormat="1" ht="24.15" customHeight="1">
      <c r="A169" s="38"/>
      <c r="B169" s="39"/>
      <c r="C169" s="219" t="s">
        <v>230</v>
      </c>
      <c r="D169" s="219" t="s">
        <v>159</v>
      </c>
      <c r="E169" s="220" t="s">
        <v>933</v>
      </c>
      <c r="F169" s="221" t="s">
        <v>934</v>
      </c>
      <c r="G169" s="222" t="s">
        <v>162</v>
      </c>
      <c r="H169" s="223">
        <v>36.326999999999998</v>
      </c>
      <c r="I169" s="224"/>
      <c r="J169" s="225">
        <f>ROUND(I169*H169,2)</f>
        <v>0</v>
      </c>
      <c r="K169" s="221" t="s">
        <v>163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0.0027499999999999998</v>
      </c>
      <c r="R169" s="228">
        <f>Q169*H169</f>
        <v>0.099899249999999995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164</v>
      </c>
      <c r="AT169" s="230" t="s">
        <v>159</v>
      </c>
      <c r="AU169" s="230" t="s">
        <v>86</v>
      </c>
      <c r="AY169" s="17" t="s">
        <v>157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164</v>
      </c>
      <c r="BM169" s="230" t="s">
        <v>935</v>
      </c>
    </row>
    <row r="170" s="13" customFormat="1">
      <c r="A170" s="13"/>
      <c r="B170" s="232"/>
      <c r="C170" s="233"/>
      <c r="D170" s="234" t="s">
        <v>166</v>
      </c>
      <c r="E170" s="235" t="s">
        <v>1</v>
      </c>
      <c r="F170" s="236" t="s">
        <v>936</v>
      </c>
      <c r="G170" s="233"/>
      <c r="H170" s="237">
        <v>14.015000000000001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166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157</v>
      </c>
    </row>
    <row r="171" s="13" customFormat="1">
      <c r="A171" s="13"/>
      <c r="B171" s="232"/>
      <c r="C171" s="233"/>
      <c r="D171" s="234" t="s">
        <v>166</v>
      </c>
      <c r="E171" s="235" t="s">
        <v>1</v>
      </c>
      <c r="F171" s="236" t="s">
        <v>937</v>
      </c>
      <c r="G171" s="233"/>
      <c r="H171" s="237">
        <v>12.462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157</v>
      </c>
    </row>
    <row r="172" s="13" customFormat="1">
      <c r="A172" s="13"/>
      <c r="B172" s="232"/>
      <c r="C172" s="233"/>
      <c r="D172" s="234" t="s">
        <v>166</v>
      </c>
      <c r="E172" s="235" t="s">
        <v>1</v>
      </c>
      <c r="F172" s="236" t="s">
        <v>938</v>
      </c>
      <c r="G172" s="233"/>
      <c r="H172" s="237">
        <v>9.8499999999999996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166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157</v>
      </c>
    </row>
    <row r="173" s="15" customFormat="1">
      <c r="A173" s="15"/>
      <c r="B173" s="254"/>
      <c r="C173" s="255"/>
      <c r="D173" s="234" t="s">
        <v>166</v>
      </c>
      <c r="E173" s="256" t="s">
        <v>1</v>
      </c>
      <c r="F173" s="257" t="s">
        <v>229</v>
      </c>
      <c r="G173" s="255"/>
      <c r="H173" s="258">
        <v>36.326999999999998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166</v>
      </c>
      <c r="AU173" s="264" t="s">
        <v>86</v>
      </c>
      <c r="AV173" s="15" t="s">
        <v>164</v>
      </c>
      <c r="AW173" s="15" t="s">
        <v>32</v>
      </c>
      <c r="AX173" s="15" t="s">
        <v>84</v>
      </c>
      <c r="AY173" s="264" t="s">
        <v>157</v>
      </c>
    </row>
    <row r="174" s="2" customFormat="1" ht="24.15" customHeight="1">
      <c r="A174" s="38"/>
      <c r="B174" s="39"/>
      <c r="C174" s="219" t="s">
        <v>236</v>
      </c>
      <c r="D174" s="219" t="s">
        <v>159</v>
      </c>
      <c r="E174" s="220" t="s">
        <v>939</v>
      </c>
      <c r="F174" s="221" t="s">
        <v>940</v>
      </c>
      <c r="G174" s="222" t="s">
        <v>162</v>
      </c>
      <c r="H174" s="223">
        <v>36.326999999999998</v>
      </c>
      <c r="I174" s="224"/>
      <c r="J174" s="225">
        <f>ROUND(I174*H174,2)</f>
        <v>0</v>
      </c>
      <c r="K174" s="221" t="s">
        <v>163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164</v>
      </c>
      <c r="AT174" s="230" t="s">
        <v>159</v>
      </c>
      <c r="AU174" s="230" t="s">
        <v>86</v>
      </c>
      <c r="AY174" s="17" t="s">
        <v>157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164</v>
      </c>
      <c r="BM174" s="230" t="s">
        <v>941</v>
      </c>
    </row>
    <row r="175" s="2" customFormat="1" ht="24.15" customHeight="1">
      <c r="A175" s="38"/>
      <c r="B175" s="39"/>
      <c r="C175" s="219" t="s">
        <v>242</v>
      </c>
      <c r="D175" s="219" t="s">
        <v>159</v>
      </c>
      <c r="E175" s="220" t="s">
        <v>942</v>
      </c>
      <c r="F175" s="221" t="s">
        <v>943</v>
      </c>
      <c r="G175" s="222" t="s">
        <v>162</v>
      </c>
      <c r="H175" s="223">
        <v>32.777000000000001</v>
      </c>
      <c r="I175" s="224"/>
      <c r="J175" s="225">
        <f>ROUND(I175*H175,2)</f>
        <v>0</v>
      </c>
      <c r="K175" s="221" t="s">
        <v>163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0.0025000000000000001</v>
      </c>
      <c r="R175" s="228">
        <f>Q175*H175</f>
        <v>0.081942500000000001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164</v>
      </c>
      <c r="AT175" s="230" t="s">
        <v>159</v>
      </c>
      <c r="AU175" s="230" t="s">
        <v>86</v>
      </c>
      <c r="AY175" s="17" t="s">
        <v>157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164</v>
      </c>
      <c r="BM175" s="230" t="s">
        <v>944</v>
      </c>
    </row>
    <row r="176" s="2" customFormat="1" ht="16.5" customHeight="1">
      <c r="A176" s="38"/>
      <c r="B176" s="39"/>
      <c r="C176" s="219" t="s">
        <v>247</v>
      </c>
      <c r="D176" s="219" t="s">
        <v>159</v>
      </c>
      <c r="E176" s="220" t="s">
        <v>945</v>
      </c>
      <c r="F176" s="221" t="s">
        <v>946</v>
      </c>
      <c r="G176" s="222" t="s">
        <v>302</v>
      </c>
      <c r="H176" s="223">
        <v>0.019</v>
      </c>
      <c r="I176" s="224"/>
      <c r="J176" s="225">
        <f>ROUND(I176*H176,2)</f>
        <v>0</v>
      </c>
      <c r="K176" s="221" t="s">
        <v>163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1.04922</v>
      </c>
      <c r="R176" s="228">
        <f>Q176*H176</f>
        <v>0.01993518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164</v>
      </c>
      <c r="AT176" s="230" t="s">
        <v>159</v>
      </c>
      <c r="AU176" s="230" t="s">
        <v>86</v>
      </c>
      <c r="AY176" s="17" t="s">
        <v>157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164</v>
      </c>
      <c r="BM176" s="230" t="s">
        <v>947</v>
      </c>
    </row>
    <row r="177" s="13" customFormat="1">
      <c r="A177" s="13"/>
      <c r="B177" s="232"/>
      <c r="C177" s="233"/>
      <c r="D177" s="234" t="s">
        <v>166</v>
      </c>
      <c r="E177" s="235" t="s">
        <v>1</v>
      </c>
      <c r="F177" s="236" t="s">
        <v>948</v>
      </c>
      <c r="G177" s="233"/>
      <c r="H177" s="237">
        <v>0.019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157</v>
      </c>
    </row>
    <row r="178" s="2" customFormat="1" ht="16.5" customHeight="1">
      <c r="A178" s="38"/>
      <c r="B178" s="39"/>
      <c r="C178" s="219" t="s">
        <v>251</v>
      </c>
      <c r="D178" s="219" t="s">
        <v>159</v>
      </c>
      <c r="E178" s="220" t="s">
        <v>949</v>
      </c>
      <c r="F178" s="221" t="s">
        <v>950</v>
      </c>
      <c r="G178" s="222" t="s">
        <v>302</v>
      </c>
      <c r="H178" s="223">
        <v>0.32400000000000001</v>
      </c>
      <c r="I178" s="224"/>
      <c r="J178" s="225">
        <f>ROUND(I178*H178,2)</f>
        <v>0</v>
      </c>
      <c r="K178" s="221" t="s">
        <v>163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1.06277</v>
      </c>
      <c r="R178" s="228">
        <f>Q178*H178</f>
        <v>0.34433748000000003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164</v>
      </c>
      <c r="AT178" s="230" t="s">
        <v>159</v>
      </c>
      <c r="AU178" s="230" t="s">
        <v>86</v>
      </c>
      <c r="AY178" s="17" t="s">
        <v>157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164</v>
      </c>
      <c r="BM178" s="230" t="s">
        <v>951</v>
      </c>
    </row>
    <row r="179" s="13" customFormat="1">
      <c r="A179" s="13"/>
      <c r="B179" s="232"/>
      <c r="C179" s="233"/>
      <c r="D179" s="234" t="s">
        <v>166</v>
      </c>
      <c r="E179" s="235" t="s">
        <v>1</v>
      </c>
      <c r="F179" s="236" t="s">
        <v>952</v>
      </c>
      <c r="G179" s="233"/>
      <c r="H179" s="237">
        <v>0.32400000000000001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166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157</v>
      </c>
    </row>
    <row r="180" s="2" customFormat="1" ht="24.15" customHeight="1">
      <c r="A180" s="38"/>
      <c r="B180" s="39"/>
      <c r="C180" s="219" t="s">
        <v>256</v>
      </c>
      <c r="D180" s="219" t="s">
        <v>159</v>
      </c>
      <c r="E180" s="220" t="s">
        <v>953</v>
      </c>
      <c r="F180" s="221" t="s">
        <v>954</v>
      </c>
      <c r="G180" s="222" t="s">
        <v>393</v>
      </c>
      <c r="H180" s="223">
        <v>4</v>
      </c>
      <c r="I180" s="224"/>
      <c r="J180" s="225">
        <f>ROUND(I180*H180,2)</f>
        <v>0</v>
      </c>
      <c r="K180" s="221" t="s">
        <v>163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0.0046800000000000001</v>
      </c>
      <c r="R180" s="228">
        <f>Q180*H180</f>
        <v>0.018720000000000001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164</v>
      </c>
      <c r="AT180" s="230" t="s">
        <v>159</v>
      </c>
      <c r="AU180" s="230" t="s">
        <v>86</v>
      </c>
      <c r="AY180" s="17" t="s">
        <v>157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164</v>
      </c>
      <c r="BM180" s="230" t="s">
        <v>955</v>
      </c>
    </row>
    <row r="181" s="14" customFormat="1">
      <c r="A181" s="14"/>
      <c r="B181" s="244"/>
      <c r="C181" s="245"/>
      <c r="D181" s="234" t="s">
        <v>166</v>
      </c>
      <c r="E181" s="246" t="s">
        <v>1</v>
      </c>
      <c r="F181" s="247" t="s">
        <v>956</v>
      </c>
      <c r="G181" s="245"/>
      <c r="H181" s="246" t="s">
        <v>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166</v>
      </c>
      <c r="AU181" s="253" t="s">
        <v>86</v>
      </c>
      <c r="AV181" s="14" t="s">
        <v>84</v>
      </c>
      <c r="AW181" s="14" t="s">
        <v>32</v>
      </c>
      <c r="AX181" s="14" t="s">
        <v>76</v>
      </c>
      <c r="AY181" s="253" t="s">
        <v>157</v>
      </c>
    </row>
    <row r="182" s="13" customFormat="1">
      <c r="A182" s="13"/>
      <c r="B182" s="232"/>
      <c r="C182" s="233"/>
      <c r="D182" s="234" t="s">
        <v>166</v>
      </c>
      <c r="E182" s="235" t="s">
        <v>1</v>
      </c>
      <c r="F182" s="236" t="s">
        <v>164</v>
      </c>
      <c r="G182" s="233"/>
      <c r="H182" s="237">
        <v>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166</v>
      </c>
      <c r="AU182" s="243" t="s">
        <v>86</v>
      </c>
      <c r="AV182" s="13" t="s">
        <v>86</v>
      </c>
      <c r="AW182" s="13" t="s">
        <v>32</v>
      </c>
      <c r="AX182" s="13" t="s">
        <v>84</v>
      </c>
      <c r="AY182" s="243" t="s">
        <v>157</v>
      </c>
    </row>
    <row r="183" s="2" customFormat="1" ht="24.15" customHeight="1">
      <c r="A183" s="38"/>
      <c r="B183" s="39"/>
      <c r="C183" s="219" t="s">
        <v>260</v>
      </c>
      <c r="D183" s="219" t="s">
        <v>159</v>
      </c>
      <c r="E183" s="220" t="s">
        <v>957</v>
      </c>
      <c r="F183" s="221" t="s">
        <v>958</v>
      </c>
      <c r="G183" s="222" t="s">
        <v>393</v>
      </c>
      <c r="H183" s="223">
        <v>1</v>
      </c>
      <c r="I183" s="224"/>
      <c r="J183" s="225">
        <f>ROUND(I183*H183,2)</f>
        <v>0</v>
      </c>
      <c r="K183" s="221" t="s">
        <v>163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164</v>
      </c>
      <c r="AT183" s="230" t="s">
        <v>159</v>
      </c>
      <c r="AU183" s="230" t="s">
        <v>86</v>
      </c>
      <c r="AY183" s="17" t="s">
        <v>157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164</v>
      </c>
      <c r="BM183" s="230" t="s">
        <v>959</v>
      </c>
    </row>
    <row r="184" s="14" customFormat="1">
      <c r="A184" s="14"/>
      <c r="B184" s="244"/>
      <c r="C184" s="245"/>
      <c r="D184" s="234" t="s">
        <v>166</v>
      </c>
      <c r="E184" s="246" t="s">
        <v>1</v>
      </c>
      <c r="F184" s="247" t="s">
        <v>960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166</v>
      </c>
      <c r="AU184" s="253" t="s">
        <v>86</v>
      </c>
      <c r="AV184" s="14" t="s">
        <v>84</v>
      </c>
      <c r="AW184" s="14" t="s">
        <v>32</v>
      </c>
      <c r="AX184" s="14" t="s">
        <v>76</v>
      </c>
      <c r="AY184" s="253" t="s">
        <v>157</v>
      </c>
    </row>
    <row r="185" s="13" customFormat="1">
      <c r="A185" s="13"/>
      <c r="B185" s="232"/>
      <c r="C185" s="233"/>
      <c r="D185" s="234" t="s">
        <v>166</v>
      </c>
      <c r="E185" s="235" t="s">
        <v>1</v>
      </c>
      <c r="F185" s="236" t="s">
        <v>84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166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157</v>
      </c>
    </row>
    <row r="186" s="2" customFormat="1" ht="24.15" customHeight="1">
      <c r="A186" s="38"/>
      <c r="B186" s="39"/>
      <c r="C186" s="219" t="s">
        <v>7</v>
      </c>
      <c r="D186" s="219" t="s">
        <v>159</v>
      </c>
      <c r="E186" s="220" t="s">
        <v>961</v>
      </c>
      <c r="F186" s="221" t="s">
        <v>962</v>
      </c>
      <c r="G186" s="222" t="s">
        <v>195</v>
      </c>
      <c r="H186" s="223">
        <v>6.8700000000000001</v>
      </c>
      <c r="I186" s="224"/>
      <c r="J186" s="225">
        <f>ROUND(I186*H186,2)</f>
        <v>0</v>
      </c>
      <c r="K186" s="221" t="s">
        <v>163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164</v>
      </c>
      <c r="AT186" s="230" t="s">
        <v>159</v>
      </c>
      <c r="AU186" s="230" t="s">
        <v>86</v>
      </c>
      <c r="AY186" s="17" t="s">
        <v>157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164</v>
      </c>
      <c r="BM186" s="230" t="s">
        <v>963</v>
      </c>
    </row>
    <row r="187" s="2" customFormat="1" ht="24.15" customHeight="1">
      <c r="A187" s="38"/>
      <c r="B187" s="39"/>
      <c r="C187" s="265" t="s">
        <v>272</v>
      </c>
      <c r="D187" s="265" t="s">
        <v>314</v>
      </c>
      <c r="E187" s="266" t="s">
        <v>964</v>
      </c>
      <c r="F187" s="267" t="s">
        <v>965</v>
      </c>
      <c r="G187" s="268" t="s">
        <v>393</v>
      </c>
      <c r="H187" s="269">
        <v>3</v>
      </c>
      <c r="I187" s="270"/>
      <c r="J187" s="271">
        <f>ROUND(I187*H187,2)</f>
        <v>0</v>
      </c>
      <c r="K187" s="267" t="s">
        <v>163</v>
      </c>
      <c r="L187" s="272"/>
      <c r="M187" s="273" t="s">
        <v>1</v>
      </c>
      <c r="N187" s="274" t="s">
        <v>41</v>
      </c>
      <c r="O187" s="91"/>
      <c r="P187" s="228">
        <f>O187*H187</f>
        <v>0</v>
      </c>
      <c r="Q187" s="228">
        <v>0.078</v>
      </c>
      <c r="R187" s="228">
        <f>Q187*H187</f>
        <v>0.23399999999999999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96</v>
      </c>
      <c r="AT187" s="230" t="s">
        <v>314</v>
      </c>
      <c r="AU187" s="230" t="s">
        <v>86</v>
      </c>
      <c r="AY187" s="17" t="s">
        <v>157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164</v>
      </c>
      <c r="BM187" s="230" t="s">
        <v>966</v>
      </c>
    </row>
    <row r="188" s="2" customFormat="1" ht="33" customHeight="1">
      <c r="A188" s="38"/>
      <c r="B188" s="39"/>
      <c r="C188" s="265" t="s">
        <v>276</v>
      </c>
      <c r="D188" s="265" t="s">
        <v>314</v>
      </c>
      <c r="E188" s="266" t="s">
        <v>967</v>
      </c>
      <c r="F188" s="267" t="s">
        <v>968</v>
      </c>
      <c r="G188" s="268" t="s">
        <v>393</v>
      </c>
      <c r="H188" s="269">
        <v>1</v>
      </c>
      <c r="I188" s="270"/>
      <c r="J188" s="271">
        <f>ROUND(I188*H188,2)</f>
        <v>0</v>
      </c>
      <c r="K188" s="267" t="s">
        <v>1</v>
      </c>
      <c r="L188" s="272"/>
      <c r="M188" s="273" t="s">
        <v>1</v>
      </c>
      <c r="N188" s="274" t="s">
        <v>41</v>
      </c>
      <c r="O188" s="91"/>
      <c r="P188" s="228">
        <f>O188*H188</f>
        <v>0</v>
      </c>
      <c r="Q188" s="228">
        <v>0.078</v>
      </c>
      <c r="R188" s="228">
        <f>Q188*H188</f>
        <v>0.078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96</v>
      </c>
      <c r="AT188" s="230" t="s">
        <v>314</v>
      </c>
      <c r="AU188" s="230" t="s">
        <v>86</v>
      </c>
      <c r="AY188" s="17" t="s">
        <v>157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164</v>
      </c>
      <c r="BM188" s="230" t="s">
        <v>969</v>
      </c>
    </row>
    <row r="189" s="2" customFormat="1" ht="24.15" customHeight="1">
      <c r="A189" s="38"/>
      <c r="B189" s="39"/>
      <c r="C189" s="219" t="s">
        <v>281</v>
      </c>
      <c r="D189" s="219" t="s">
        <v>159</v>
      </c>
      <c r="E189" s="220" t="s">
        <v>970</v>
      </c>
      <c r="F189" s="221" t="s">
        <v>971</v>
      </c>
      <c r="G189" s="222" t="s">
        <v>393</v>
      </c>
      <c r="H189" s="223">
        <v>1</v>
      </c>
      <c r="I189" s="224"/>
      <c r="J189" s="225">
        <f>ROUND(I189*H189,2)</f>
        <v>0</v>
      </c>
      <c r="K189" s="221" t="s">
        <v>163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164</v>
      </c>
      <c r="AT189" s="230" t="s">
        <v>159</v>
      </c>
      <c r="AU189" s="230" t="s">
        <v>86</v>
      </c>
      <c r="AY189" s="17" t="s">
        <v>157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164</v>
      </c>
      <c r="BM189" s="230" t="s">
        <v>972</v>
      </c>
    </row>
    <row r="190" s="14" customFormat="1">
      <c r="A190" s="14"/>
      <c r="B190" s="244"/>
      <c r="C190" s="245"/>
      <c r="D190" s="234" t="s">
        <v>166</v>
      </c>
      <c r="E190" s="246" t="s">
        <v>1</v>
      </c>
      <c r="F190" s="247" t="s">
        <v>973</v>
      </c>
      <c r="G190" s="245"/>
      <c r="H190" s="246" t="s">
        <v>1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166</v>
      </c>
      <c r="AU190" s="253" t="s">
        <v>86</v>
      </c>
      <c r="AV190" s="14" t="s">
        <v>84</v>
      </c>
      <c r="AW190" s="14" t="s">
        <v>32</v>
      </c>
      <c r="AX190" s="14" t="s">
        <v>76</v>
      </c>
      <c r="AY190" s="253" t="s">
        <v>157</v>
      </c>
    </row>
    <row r="191" s="13" customFormat="1">
      <c r="A191" s="13"/>
      <c r="B191" s="232"/>
      <c r="C191" s="233"/>
      <c r="D191" s="234" t="s">
        <v>166</v>
      </c>
      <c r="E191" s="235" t="s">
        <v>1</v>
      </c>
      <c r="F191" s="236" t="s">
        <v>84</v>
      </c>
      <c r="G191" s="233"/>
      <c r="H191" s="237">
        <v>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166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157</v>
      </c>
    </row>
    <row r="192" s="2" customFormat="1" ht="16.5" customHeight="1">
      <c r="A192" s="38"/>
      <c r="B192" s="39"/>
      <c r="C192" s="219" t="s">
        <v>284</v>
      </c>
      <c r="D192" s="219" t="s">
        <v>159</v>
      </c>
      <c r="E192" s="220" t="s">
        <v>974</v>
      </c>
      <c r="F192" s="221" t="s">
        <v>975</v>
      </c>
      <c r="G192" s="222" t="s">
        <v>393</v>
      </c>
      <c r="H192" s="223">
        <v>1</v>
      </c>
      <c r="I192" s="224"/>
      <c r="J192" s="225">
        <f>ROUND(I192*H192,2)</f>
        <v>0</v>
      </c>
      <c r="K192" s="221" t="s">
        <v>163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164</v>
      </c>
      <c r="AT192" s="230" t="s">
        <v>159</v>
      </c>
      <c r="AU192" s="230" t="s">
        <v>86</v>
      </c>
      <c r="AY192" s="17" t="s">
        <v>157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164</v>
      </c>
      <c r="BM192" s="230" t="s">
        <v>976</v>
      </c>
    </row>
    <row r="193" s="2" customFormat="1" ht="16.5" customHeight="1">
      <c r="A193" s="38"/>
      <c r="B193" s="39"/>
      <c r="C193" s="265" t="s">
        <v>291</v>
      </c>
      <c r="D193" s="265" t="s">
        <v>314</v>
      </c>
      <c r="E193" s="266" t="s">
        <v>977</v>
      </c>
      <c r="F193" s="267" t="s">
        <v>978</v>
      </c>
      <c r="G193" s="268" t="s">
        <v>393</v>
      </c>
      <c r="H193" s="269">
        <v>1</v>
      </c>
      <c r="I193" s="270"/>
      <c r="J193" s="271">
        <f>ROUND(I193*H193,2)</f>
        <v>0</v>
      </c>
      <c r="K193" s="267" t="s">
        <v>163</v>
      </c>
      <c r="L193" s="272"/>
      <c r="M193" s="273" t="s">
        <v>1</v>
      </c>
      <c r="N193" s="274" t="s">
        <v>41</v>
      </c>
      <c r="O193" s="91"/>
      <c r="P193" s="228">
        <f>O193*H193</f>
        <v>0</v>
      </c>
      <c r="Q193" s="228">
        <v>0.017999999999999999</v>
      </c>
      <c r="R193" s="228">
        <f>Q193*H193</f>
        <v>0.017999999999999999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96</v>
      </c>
      <c r="AT193" s="230" t="s">
        <v>314</v>
      </c>
      <c r="AU193" s="230" t="s">
        <v>86</v>
      </c>
      <c r="AY193" s="17" t="s">
        <v>157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164</v>
      </c>
      <c r="BM193" s="230" t="s">
        <v>979</v>
      </c>
    </row>
    <row r="194" s="12" customFormat="1" ht="22.8" customHeight="1">
      <c r="A194" s="12"/>
      <c r="B194" s="203"/>
      <c r="C194" s="204"/>
      <c r="D194" s="205" t="s">
        <v>75</v>
      </c>
      <c r="E194" s="217" t="s">
        <v>835</v>
      </c>
      <c r="F194" s="217" t="s">
        <v>836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P195</f>
        <v>0</v>
      </c>
      <c r="Q194" s="211"/>
      <c r="R194" s="212">
        <f>R195</f>
        <v>0</v>
      </c>
      <c r="S194" s="211"/>
      <c r="T194" s="213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84</v>
      </c>
      <c r="AT194" s="215" t="s">
        <v>75</v>
      </c>
      <c r="AU194" s="215" t="s">
        <v>84</v>
      </c>
      <c r="AY194" s="214" t="s">
        <v>157</v>
      </c>
      <c r="BK194" s="216">
        <f>BK195</f>
        <v>0</v>
      </c>
    </row>
    <row r="195" s="2" customFormat="1" ht="24.15" customHeight="1">
      <c r="A195" s="38"/>
      <c r="B195" s="39"/>
      <c r="C195" s="219" t="s">
        <v>295</v>
      </c>
      <c r="D195" s="219" t="s">
        <v>159</v>
      </c>
      <c r="E195" s="220" t="s">
        <v>980</v>
      </c>
      <c r="F195" s="221" t="s">
        <v>981</v>
      </c>
      <c r="G195" s="222" t="s">
        <v>302</v>
      </c>
      <c r="H195" s="223">
        <v>24.152000000000001</v>
      </c>
      <c r="I195" s="224"/>
      <c r="J195" s="225">
        <f>ROUND(I195*H195,2)</f>
        <v>0</v>
      </c>
      <c r="K195" s="221" t="s">
        <v>163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164</v>
      </c>
      <c r="AT195" s="230" t="s">
        <v>159</v>
      </c>
      <c r="AU195" s="230" t="s">
        <v>86</v>
      </c>
      <c r="AY195" s="17" t="s">
        <v>157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164</v>
      </c>
      <c r="BM195" s="230" t="s">
        <v>982</v>
      </c>
    </row>
    <row r="196" s="12" customFormat="1" ht="25.92" customHeight="1">
      <c r="A196" s="12"/>
      <c r="B196" s="203"/>
      <c r="C196" s="204"/>
      <c r="D196" s="205" t="s">
        <v>75</v>
      </c>
      <c r="E196" s="206" t="s">
        <v>841</v>
      </c>
      <c r="F196" s="206" t="s">
        <v>842</v>
      </c>
      <c r="G196" s="204"/>
      <c r="H196" s="204"/>
      <c r="I196" s="207"/>
      <c r="J196" s="208">
        <f>BK196</f>
        <v>0</v>
      </c>
      <c r="K196" s="204"/>
      <c r="L196" s="209"/>
      <c r="M196" s="210"/>
      <c r="N196" s="211"/>
      <c r="O196" s="211"/>
      <c r="P196" s="212">
        <f>P197+P203</f>
        <v>0</v>
      </c>
      <c r="Q196" s="211"/>
      <c r="R196" s="212">
        <f>R197+R203</f>
        <v>2.19351276</v>
      </c>
      <c r="S196" s="211"/>
      <c r="T196" s="213">
        <f>T197+T203</f>
        <v>0.913632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86</v>
      </c>
      <c r="AT196" s="215" t="s">
        <v>75</v>
      </c>
      <c r="AU196" s="215" t="s">
        <v>76</v>
      </c>
      <c r="AY196" s="214" t="s">
        <v>157</v>
      </c>
      <c r="BK196" s="216">
        <f>BK197+BK203</f>
        <v>0</v>
      </c>
    </row>
    <row r="197" s="12" customFormat="1" ht="22.8" customHeight="1">
      <c r="A197" s="12"/>
      <c r="B197" s="203"/>
      <c r="C197" s="204"/>
      <c r="D197" s="205" t="s">
        <v>75</v>
      </c>
      <c r="E197" s="217" t="s">
        <v>880</v>
      </c>
      <c r="F197" s="217" t="s">
        <v>881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SUM(P198:P202)</f>
        <v>0</v>
      </c>
      <c r="Q197" s="211"/>
      <c r="R197" s="212">
        <f>SUM(R198:R202)</f>
        <v>1.196475</v>
      </c>
      <c r="S197" s="211"/>
      <c r="T197" s="21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86</v>
      </c>
      <c r="AT197" s="215" t="s">
        <v>75</v>
      </c>
      <c r="AU197" s="215" t="s">
        <v>84</v>
      </c>
      <c r="AY197" s="214" t="s">
        <v>157</v>
      </c>
      <c r="BK197" s="216">
        <f>SUM(BK198:BK202)</f>
        <v>0</v>
      </c>
    </row>
    <row r="198" s="2" customFormat="1" ht="24.15" customHeight="1">
      <c r="A198" s="38"/>
      <c r="B198" s="39"/>
      <c r="C198" s="219" t="s">
        <v>299</v>
      </c>
      <c r="D198" s="219" t="s">
        <v>159</v>
      </c>
      <c r="E198" s="220" t="s">
        <v>983</v>
      </c>
      <c r="F198" s="221" t="s">
        <v>984</v>
      </c>
      <c r="G198" s="222" t="s">
        <v>345</v>
      </c>
      <c r="H198" s="223">
        <v>1139.5</v>
      </c>
      <c r="I198" s="224"/>
      <c r="J198" s="225">
        <f>ROUND(I198*H198,2)</f>
        <v>0</v>
      </c>
      <c r="K198" s="221" t="s">
        <v>163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5.0000000000000002E-05</v>
      </c>
      <c r="R198" s="228">
        <f>Q198*H198</f>
        <v>0.056975000000000005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242</v>
      </c>
      <c r="AT198" s="230" t="s">
        <v>159</v>
      </c>
      <c r="AU198" s="230" t="s">
        <v>86</v>
      </c>
      <c r="AY198" s="17" t="s">
        <v>157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242</v>
      </c>
      <c r="BM198" s="230" t="s">
        <v>985</v>
      </c>
    </row>
    <row r="199" s="14" customFormat="1">
      <c r="A199" s="14"/>
      <c r="B199" s="244"/>
      <c r="C199" s="245"/>
      <c r="D199" s="234" t="s">
        <v>166</v>
      </c>
      <c r="E199" s="246" t="s">
        <v>1</v>
      </c>
      <c r="F199" s="247" t="s">
        <v>986</v>
      </c>
      <c r="G199" s="245"/>
      <c r="H199" s="246" t="s">
        <v>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166</v>
      </c>
      <c r="AU199" s="253" t="s">
        <v>86</v>
      </c>
      <c r="AV199" s="14" t="s">
        <v>84</v>
      </c>
      <c r="AW199" s="14" t="s">
        <v>32</v>
      </c>
      <c r="AX199" s="14" t="s">
        <v>76</v>
      </c>
      <c r="AY199" s="253" t="s">
        <v>157</v>
      </c>
    </row>
    <row r="200" s="13" customFormat="1">
      <c r="A200" s="13"/>
      <c r="B200" s="232"/>
      <c r="C200" s="233"/>
      <c r="D200" s="234" t="s">
        <v>166</v>
      </c>
      <c r="E200" s="235" t="s">
        <v>1</v>
      </c>
      <c r="F200" s="236" t="s">
        <v>987</v>
      </c>
      <c r="G200" s="233"/>
      <c r="H200" s="237">
        <v>1139.5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166</v>
      </c>
      <c r="AU200" s="243" t="s">
        <v>86</v>
      </c>
      <c r="AV200" s="13" t="s">
        <v>86</v>
      </c>
      <c r="AW200" s="13" t="s">
        <v>32</v>
      </c>
      <c r="AX200" s="13" t="s">
        <v>84</v>
      </c>
      <c r="AY200" s="243" t="s">
        <v>157</v>
      </c>
    </row>
    <row r="201" s="2" customFormat="1" ht="16.5" customHeight="1">
      <c r="A201" s="38"/>
      <c r="B201" s="39"/>
      <c r="C201" s="265" t="s">
        <v>305</v>
      </c>
      <c r="D201" s="265" t="s">
        <v>314</v>
      </c>
      <c r="E201" s="266" t="s">
        <v>988</v>
      </c>
      <c r="F201" s="267" t="s">
        <v>989</v>
      </c>
      <c r="G201" s="268" t="s">
        <v>345</v>
      </c>
      <c r="H201" s="269">
        <v>1139.5</v>
      </c>
      <c r="I201" s="270"/>
      <c r="J201" s="271">
        <f>ROUND(I201*H201,2)</f>
        <v>0</v>
      </c>
      <c r="K201" s="267" t="s">
        <v>1</v>
      </c>
      <c r="L201" s="272"/>
      <c r="M201" s="273" t="s">
        <v>1</v>
      </c>
      <c r="N201" s="274" t="s">
        <v>41</v>
      </c>
      <c r="O201" s="91"/>
      <c r="P201" s="228">
        <f>O201*H201</f>
        <v>0</v>
      </c>
      <c r="Q201" s="228">
        <v>0.001</v>
      </c>
      <c r="R201" s="228">
        <f>Q201*H201</f>
        <v>1.1395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322</v>
      </c>
      <c r="AT201" s="230" t="s">
        <v>314</v>
      </c>
      <c r="AU201" s="230" t="s">
        <v>86</v>
      </c>
      <c r="AY201" s="17" t="s">
        <v>157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242</v>
      </c>
      <c r="BM201" s="230" t="s">
        <v>990</v>
      </c>
    </row>
    <row r="202" s="2" customFormat="1" ht="24.15" customHeight="1">
      <c r="A202" s="38"/>
      <c r="B202" s="39"/>
      <c r="C202" s="219" t="s">
        <v>99</v>
      </c>
      <c r="D202" s="219" t="s">
        <v>159</v>
      </c>
      <c r="E202" s="220" t="s">
        <v>888</v>
      </c>
      <c r="F202" s="221" t="s">
        <v>889</v>
      </c>
      <c r="G202" s="222" t="s">
        <v>878</v>
      </c>
      <c r="H202" s="275"/>
      <c r="I202" s="224"/>
      <c r="J202" s="225">
        <f>ROUND(I202*H202,2)</f>
        <v>0</v>
      </c>
      <c r="K202" s="221" t="s">
        <v>163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242</v>
      </c>
      <c r="AT202" s="230" t="s">
        <v>159</v>
      </c>
      <c r="AU202" s="230" t="s">
        <v>86</v>
      </c>
      <c r="AY202" s="17" t="s">
        <v>157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242</v>
      </c>
      <c r="BM202" s="230" t="s">
        <v>991</v>
      </c>
    </row>
    <row r="203" s="12" customFormat="1" ht="22.8" customHeight="1">
      <c r="A203" s="12"/>
      <c r="B203" s="203"/>
      <c r="C203" s="204"/>
      <c r="D203" s="205" t="s">
        <v>75</v>
      </c>
      <c r="E203" s="217" t="s">
        <v>992</v>
      </c>
      <c r="F203" s="217" t="s">
        <v>993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SUM(P204:P210)</f>
        <v>0</v>
      </c>
      <c r="Q203" s="211"/>
      <c r="R203" s="212">
        <f>SUM(R204:R210)</f>
        <v>0.99703776</v>
      </c>
      <c r="S203" s="211"/>
      <c r="T203" s="213">
        <f>SUM(T204:T210)</f>
        <v>0.913632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86</v>
      </c>
      <c r="AT203" s="215" t="s">
        <v>75</v>
      </c>
      <c r="AU203" s="215" t="s">
        <v>84</v>
      </c>
      <c r="AY203" s="214" t="s">
        <v>157</v>
      </c>
      <c r="BK203" s="216">
        <f>SUM(BK204:BK210)</f>
        <v>0</v>
      </c>
    </row>
    <row r="204" s="2" customFormat="1" ht="33" customHeight="1">
      <c r="A204" s="38"/>
      <c r="B204" s="39"/>
      <c r="C204" s="219" t="s">
        <v>318</v>
      </c>
      <c r="D204" s="219" t="s">
        <v>159</v>
      </c>
      <c r="E204" s="220" t="s">
        <v>994</v>
      </c>
      <c r="F204" s="221" t="s">
        <v>995</v>
      </c>
      <c r="G204" s="222" t="s">
        <v>162</v>
      </c>
      <c r="H204" s="223">
        <v>29.472000000000001</v>
      </c>
      <c r="I204" s="224"/>
      <c r="J204" s="225">
        <f>ROUND(I204*H204,2)</f>
        <v>0</v>
      </c>
      <c r="K204" s="221" t="s">
        <v>163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0.031</v>
      </c>
      <c r="R204" s="228">
        <f>Q204*H204</f>
        <v>0.913632</v>
      </c>
      <c r="S204" s="228">
        <v>0.031</v>
      </c>
      <c r="T204" s="229">
        <f>S204*H204</f>
        <v>0.913632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242</v>
      </c>
      <c r="AT204" s="230" t="s">
        <v>159</v>
      </c>
      <c r="AU204" s="230" t="s">
        <v>86</v>
      </c>
      <c r="AY204" s="17" t="s">
        <v>157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242</v>
      </c>
      <c r="BM204" s="230" t="s">
        <v>996</v>
      </c>
    </row>
    <row r="205" s="2" customFormat="1" ht="21.75" customHeight="1">
      <c r="A205" s="38"/>
      <c r="B205" s="39"/>
      <c r="C205" s="219" t="s">
        <v>322</v>
      </c>
      <c r="D205" s="219" t="s">
        <v>159</v>
      </c>
      <c r="E205" s="220" t="s">
        <v>997</v>
      </c>
      <c r="F205" s="221" t="s">
        <v>998</v>
      </c>
      <c r="G205" s="222" t="s">
        <v>162</v>
      </c>
      <c r="H205" s="223">
        <v>29.472000000000001</v>
      </c>
      <c r="I205" s="224"/>
      <c r="J205" s="225">
        <f>ROUND(I205*H205,2)</f>
        <v>0</v>
      </c>
      <c r="K205" s="221" t="s">
        <v>163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0.0028300000000000001</v>
      </c>
      <c r="R205" s="228">
        <f>Q205*H205</f>
        <v>0.083405760000000009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242</v>
      </c>
      <c r="AT205" s="230" t="s">
        <v>159</v>
      </c>
      <c r="AU205" s="230" t="s">
        <v>86</v>
      </c>
      <c r="AY205" s="17" t="s">
        <v>157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242</v>
      </c>
      <c r="BM205" s="230" t="s">
        <v>999</v>
      </c>
    </row>
    <row r="206" s="14" customFormat="1">
      <c r="A206" s="14"/>
      <c r="B206" s="244"/>
      <c r="C206" s="245"/>
      <c r="D206" s="234" t="s">
        <v>166</v>
      </c>
      <c r="E206" s="246" t="s">
        <v>1</v>
      </c>
      <c r="F206" s="247" t="s">
        <v>1000</v>
      </c>
      <c r="G206" s="245"/>
      <c r="H206" s="246" t="s">
        <v>1</v>
      </c>
      <c r="I206" s="248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166</v>
      </c>
      <c r="AU206" s="253" t="s">
        <v>86</v>
      </c>
      <c r="AV206" s="14" t="s">
        <v>84</v>
      </c>
      <c r="AW206" s="14" t="s">
        <v>32</v>
      </c>
      <c r="AX206" s="14" t="s">
        <v>76</v>
      </c>
      <c r="AY206" s="253" t="s">
        <v>157</v>
      </c>
    </row>
    <row r="207" s="13" customFormat="1">
      <c r="A207" s="13"/>
      <c r="B207" s="232"/>
      <c r="C207" s="233"/>
      <c r="D207" s="234" t="s">
        <v>166</v>
      </c>
      <c r="E207" s="235" t="s">
        <v>1</v>
      </c>
      <c r="F207" s="236" t="s">
        <v>1001</v>
      </c>
      <c r="G207" s="233"/>
      <c r="H207" s="237">
        <v>20.25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166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157</v>
      </c>
    </row>
    <row r="208" s="13" customFormat="1">
      <c r="A208" s="13"/>
      <c r="B208" s="232"/>
      <c r="C208" s="233"/>
      <c r="D208" s="234" t="s">
        <v>166</v>
      </c>
      <c r="E208" s="235" t="s">
        <v>1</v>
      </c>
      <c r="F208" s="236" t="s">
        <v>1002</v>
      </c>
      <c r="G208" s="233"/>
      <c r="H208" s="237">
        <v>7.8300000000000001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166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157</v>
      </c>
    </row>
    <row r="209" s="13" customFormat="1">
      <c r="A209" s="13"/>
      <c r="B209" s="232"/>
      <c r="C209" s="233"/>
      <c r="D209" s="234" t="s">
        <v>166</v>
      </c>
      <c r="E209" s="235" t="s">
        <v>1</v>
      </c>
      <c r="F209" s="236" t="s">
        <v>1003</v>
      </c>
      <c r="G209" s="233"/>
      <c r="H209" s="237">
        <v>1.3919999999999999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166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157</v>
      </c>
    </row>
    <row r="210" s="15" customFormat="1">
      <c r="A210" s="15"/>
      <c r="B210" s="254"/>
      <c r="C210" s="255"/>
      <c r="D210" s="234" t="s">
        <v>166</v>
      </c>
      <c r="E210" s="256" t="s">
        <v>1</v>
      </c>
      <c r="F210" s="257" t="s">
        <v>229</v>
      </c>
      <c r="G210" s="255"/>
      <c r="H210" s="258">
        <v>29.471999999999998</v>
      </c>
      <c r="I210" s="259"/>
      <c r="J210" s="255"/>
      <c r="K210" s="255"/>
      <c r="L210" s="260"/>
      <c r="M210" s="281"/>
      <c r="N210" s="282"/>
      <c r="O210" s="282"/>
      <c r="P210" s="282"/>
      <c r="Q210" s="282"/>
      <c r="R210" s="282"/>
      <c r="S210" s="282"/>
      <c r="T210" s="28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166</v>
      </c>
      <c r="AU210" s="264" t="s">
        <v>86</v>
      </c>
      <c r="AV210" s="15" t="s">
        <v>164</v>
      </c>
      <c r="AW210" s="15" t="s">
        <v>32</v>
      </c>
      <c r="AX210" s="15" t="s">
        <v>84</v>
      </c>
      <c r="AY210" s="264" t="s">
        <v>157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TO1Rsc1ri0PgZuCBKdO1+rRBKL3/iEX2QFUHMYf0dSkzC4lMrVq/5/PfcZJfHv1q7cv+VrpRbzavZT5C9bGPRw==" hashValue="GArGaY0mOStooMA+LhZVMM7MD4zx8gNl1Vyz7NB712qeVp64HA/ZHWZ8ocMF+yzGpoImWQD2CUzY/aM9MlatWQ==" algorithmName="SHA-512" password="CC35"/>
  <autoFilter ref="C123:K21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Úprava zpevněných ploch v areálu ZŠ Šafaříkova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23. 2. 2023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ROUND((SUM(BE120:BE140)),  2)</f>
        <v>0</v>
      </c>
      <c r="G33" s="38"/>
      <c r="H33" s="38"/>
      <c r="I33" s="156">
        <v>0.20999999999999999</v>
      </c>
      <c r="J33" s="155">
        <f>ROUND(((SUM(BE120:BE140))*I33),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ROUND((SUM(BF120:BF140)),  2)</f>
        <v>0</v>
      </c>
      <c r="G34" s="38"/>
      <c r="H34" s="38"/>
      <c r="I34" s="156">
        <v>0.12</v>
      </c>
      <c r="J34" s="155">
        <f>ROUND(((SUM(BF120:BF140))*I34),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ROUND((SUM(BG120:BG140)),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ROUND((SUM(BH120:BH140)),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ROUND((SUM(BI120:BI140)),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Úprava zpevněných ploch v areálu ZŠ Šafaříkova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23. 2. 2023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Ing.Leoš Zádrapa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1005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1006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1007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1008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Úprava zpevněných ploch v areálu ZŠ Šafaříkova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03 -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Valašské Meziříčí</v>
      </c>
      <c r="G114" s="40"/>
      <c r="H114" s="40"/>
      <c r="I114" s="32" t="s">
        <v>22</v>
      </c>
      <c r="J114" s="79" t="str">
        <f>IF(J12="","",J12)</f>
        <v>23. 2. 2023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Valašské Meziříčí</v>
      </c>
      <c r="G116" s="40"/>
      <c r="H116" s="40"/>
      <c r="I116" s="32" t="s">
        <v>30</v>
      </c>
      <c r="J116" s="36" t="str">
        <f>E21</f>
        <v>Ing.Leoš Zádrapa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Fajfrová Irena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143</v>
      </c>
      <c r="D119" s="195" t="s">
        <v>61</v>
      </c>
      <c r="E119" s="195" t="s">
        <v>57</v>
      </c>
      <c r="F119" s="195" t="s">
        <v>58</v>
      </c>
      <c r="G119" s="195" t="s">
        <v>144</v>
      </c>
      <c r="H119" s="195" t="s">
        <v>145</v>
      </c>
      <c r="I119" s="195" t="s">
        <v>146</v>
      </c>
      <c r="J119" s="195" t="s">
        <v>125</v>
      </c>
      <c r="K119" s="196" t="s">
        <v>147</v>
      </c>
      <c r="L119" s="197"/>
      <c r="M119" s="100" t="s">
        <v>1</v>
      </c>
      <c r="N119" s="101" t="s">
        <v>40</v>
      </c>
      <c r="O119" s="101" t="s">
        <v>148</v>
      </c>
      <c r="P119" s="101" t="s">
        <v>149</v>
      </c>
      <c r="Q119" s="101" t="s">
        <v>150</v>
      </c>
      <c r="R119" s="101" t="s">
        <v>151</v>
      </c>
      <c r="S119" s="101" t="s">
        <v>152</v>
      </c>
      <c r="T119" s="102" t="s">
        <v>153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154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127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1009</v>
      </c>
      <c r="F121" s="206" t="s">
        <v>91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P122+P127+P137</f>
        <v>0</v>
      </c>
      <c r="Q121" s="211"/>
      <c r="R121" s="212">
        <f>R122+R127+R137</f>
        <v>0</v>
      </c>
      <c r="S121" s="211"/>
      <c r="T121" s="213">
        <f>T122+T127+T137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180</v>
      </c>
      <c r="AT121" s="215" t="s">
        <v>75</v>
      </c>
      <c r="AU121" s="215" t="s">
        <v>76</v>
      </c>
      <c r="AY121" s="214" t="s">
        <v>157</v>
      </c>
      <c r="BK121" s="216">
        <f>BK122+BK127+BK137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1010</v>
      </c>
      <c r="F122" s="217" t="s">
        <v>1011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SUM(P123:P126)</f>
        <v>0</v>
      </c>
      <c r="Q122" s="211"/>
      <c r="R122" s="212">
        <f>SUM(R123:R126)</f>
        <v>0</v>
      </c>
      <c r="S122" s="211"/>
      <c r="T122" s="21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180</v>
      </c>
      <c r="AT122" s="215" t="s">
        <v>75</v>
      </c>
      <c r="AU122" s="215" t="s">
        <v>84</v>
      </c>
      <c r="AY122" s="214" t="s">
        <v>157</v>
      </c>
      <c r="BK122" s="216">
        <f>SUM(BK123:BK126)</f>
        <v>0</v>
      </c>
    </row>
    <row r="123" s="2" customFormat="1" ht="16.5" customHeight="1">
      <c r="A123" s="38"/>
      <c r="B123" s="39"/>
      <c r="C123" s="219" t="s">
        <v>84</v>
      </c>
      <c r="D123" s="219" t="s">
        <v>159</v>
      </c>
      <c r="E123" s="220" t="s">
        <v>1012</v>
      </c>
      <c r="F123" s="221" t="s">
        <v>1013</v>
      </c>
      <c r="G123" s="222" t="s">
        <v>1014</v>
      </c>
      <c r="H123" s="223">
        <v>1</v>
      </c>
      <c r="I123" s="224"/>
      <c r="J123" s="225">
        <f>ROUND(I123*H123,2)</f>
        <v>0</v>
      </c>
      <c r="K123" s="221" t="s">
        <v>163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1015</v>
      </c>
      <c r="AT123" s="230" t="s">
        <v>159</v>
      </c>
      <c r="AU123" s="230" t="s">
        <v>86</v>
      </c>
      <c r="AY123" s="17" t="s">
        <v>157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1015</v>
      </c>
      <c r="BM123" s="230" t="s">
        <v>1016</v>
      </c>
    </row>
    <row r="124" s="2" customFormat="1" ht="16.5" customHeight="1">
      <c r="A124" s="38"/>
      <c r="B124" s="39"/>
      <c r="C124" s="219" t="s">
        <v>86</v>
      </c>
      <c r="D124" s="219" t="s">
        <v>159</v>
      </c>
      <c r="E124" s="220" t="s">
        <v>1017</v>
      </c>
      <c r="F124" s="221" t="s">
        <v>1018</v>
      </c>
      <c r="G124" s="222" t="s">
        <v>1014</v>
      </c>
      <c r="H124" s="223">
        <v>1</v>
      </c>
      <c r="I124" s="224"/>
      <c r="J124" s="225">
        <f>ROUND(I124*H124,2)</f>
        <v>0</v>
      </c>
      <c r="K124" s="221" t="s">
        <v>163</v>
      </c>
      <c r="L124" s="44"/>
      <c r="M124" s="226" t="s">
        <v>1</v>
      </c>
      <c r="N124" s="227" t="s">
        <v>41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1015</v>
      </c>
      <c r="AT124" s="230" t="s">
        <v>159</v>
      </c>
      <c r="AU124" s="230" t="s">
        <v>86</v>
      </c>
      <c r="AY124" s="17" t="s">
        <v>157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84</v>
      </c>
      <c r="BK124" s="231">
        <f>ROUND(I124*H124,2)</f>
        <v>0</v>
      </c>
      <c r="BL124" s="17" t="s">
        <v>1015</v>
      </c>
      <c r="BM124" s="230" t="s">
        <v>1019</v>
      </c>
    </row>
    <row r="125" s="2" customFormat="1" ht="62.7" customHeight="1">
      <c r="A125" s="38"/>
      <c r="B125" s="39"/>
      <c r="C125" s="219" t="s">
        <v>172</v>
      </c>
      <c r="D125" s="219" t="s">
        <v>159</v>
      </c>
      <c r="E125" s="220" t="s">
        <v>1020</v>
      </c>
      <c r="F125" s="221" t="s">
        <v>1021</v>
      </c>
      <c r="G125" s="222" t="s">
        <v>1014</v>
      </c>
      <c r="H125" s="223">
        <v>1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1015</v>
      </c>
      <c r="AT125" s="230" t="s">
        <v>159</v>
      </c>
      <c r="AU125" s="230" t="s">
        <v>86</v>
      </c>
      <c r="AY125" s="17" t="s">
        <v>157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1015</v>
      </c>
      <c r="BM125" s="230" t="s">
        <v>1022</v>
      </c>
    </row>
    <row r="126" s="2" customFormat="1" ht="24.15" customHeight="1">
      <c r="A126" s="38"/>
      <c r="B126" s="39"/>
      <c r="C126" s="219" t="s">
        <v>164</v>
      </c>
      <c r="D126" s="219" t="s">
        <v>159</v>
      </c>
      <c r="E126" s="220" t="s">
        <v>1023</v>
      </c>
      <c r="F126" s="221" t="s">
        <v>1024</v>
      </c>
      <c r="G126" s="222" t="s">
        <v>885</v>
      </c>
      <c r="H126" s="223">
        <v>1</v>
      </c>
      <c r="I126" s="224"/>
      <c r="J126" s="225">
        <f>ROUND(I126*H126,2)</f>
        <v>0</v>
      </c>
      <c r="K126" s="221" t="s">
        <v>163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1015</v>
      </c>
      <c r="AT126" s="230" t="s">
        <v>159</v>
      </c>
      <c r="AU126" s="230" t="s">
        <v>86</v>
      </c>
      <c r="AY126" s="17" t="s">
        <v>157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1015</v>
      </c>
      <c r="BM126" s="230" t="s">
        <v>1025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1026</v>
      </c>
      <c r="F127" s="217" t="s">
        <v>1027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SUM(P128:P136)</f>
        <v>0</v>
      </c>
      <c r="Q127" s="211"/>
      <c r="R127" s="212">
        <f>SUM(R128:R136)</f>
        <v>0</v>
      </c>
      <c r="S127" s="211"/>
      <c r="T127" s="213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180</v>
      </c>
      <c r="AT127" s="215" t="s">
        <v>75</v>
      </c>
      <c r="AU127" s="215" t="s">
        <v>84</v>
      </c>
      <c r="AY127" s="214" t="s">
        <v>157</v>
      </c>
      <c r="BK127" s="216">
        <f>SUM(BK128:BK136)</f>
        <v>0</v>
      </c>
    </row>
    <row r="128" s="2" customFormat="1" ht="16.5" customHeight="1">
      <c r="A128" s="38"/>
      <c r="B128" s="39"/>
      <c r="C128" s="219" t="s">
        <v>180</v>
      </c>
      <c r="D128" s="219" t="s">
        <v>159</v>
      </c>
      <c r="E128" s="220" t="s">
        <v>1028</v>
      </c>
      <c r="F128" s="221" t="s">
        <v>1029</v>
      </c>
      <c r="G128" s="222" t="s">
        <v>1014</v>
      </c>
      <c r="H128" s="223">
        <v>1</v>
      </c>
      <c r="I128" s="224"/>
      <c r="J128" s="225">
        <f>ROUND(I128*H128,2)</f>
        <v>0</v>
      </c>
      <c r="K128" s="221" t="s">
        <v>163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1015</v>
      </c>
      <c r="AT128" s="230" t="s">
        <v>159</v>
      </c>
      <c r="AU128" s="230" t="s">
        <v>86</v>
      </c>
      <c r="AY128" s="17" t="s">
        <v>157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1015</v>
      </c>
      <c r="BM128" s="230" t="s">
        <v>1030</v>
      </c>
    </row>
    <row r="129" s="2" customFormat="1" ht="16.5" customHeight="1">
      <c r="A129" s="38"/>
      <c r="B129" s="39"/>
      <c r="C129" s="219" t="s">
        <v>184</v>
      </c>
      <c r="D129" s="219" t="s">
        <v>159</v>
      </c>
      <c r="E129" s="220" t="s">
        <v>1031</v>
      </c>
      <c r="F129" s="221" t="s">
        <v>1032</v>
      </c>
      <c r="G129" s="222" t="s">
        <v>1014</v>
      </c>
      <c r="H129" s="223">
        <v>1</v>
      </c>
      <c r="I129" s="224"/>
      <c r="J129" s="225">
        <f>ROUND(I129*H129,2)</f>
        <v>0</v>
      </c>
      <c r="K129" s="221" t="s">
        <v>163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1015</v>
      </c>
      <c r="AT129" s="230" t="s">
        <v>159</v>
      </c>
      <c r="AU129" s="230" t="s">
        <v>86</v>
      </c>
      <c r="AY129" s="17" t="s">
        <v>157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1015</v>
      </c>
      <c r="BM129" s="230" t="s">
        <v>1033</v>
      </c>
    </row>
    <row r="130" s="2" customFormat="1" ht="16.5" customHeight="1">
      <c r="A130" s="38"/>
      <c r="B130" s="39"/>
      <c r="C130" s="219" t="s">
        <v>189</v>
      </c>
      <c r="D130" s="219" t="s">
        <v>159</v>
      </c>
      <c r="E130" s="220" t="s">
        <v>1034</v>
      </c>
      <c r="F130" s="221" t="s">
        <v>1035</v>
      </c>
      <c r="G130" s="222" t="s">
        <v>1014</v>
      </c>
      <c r="H130" s="223">
        <v>1</v>
      </c>
      <c r="I130" s="224"/>
      <c r="J130" s="225">
        <f>ROUND(I130*H130,2)</f>
        <v>0</v>
      </c>
      <c r="K130" s="221" t="s">
        <v>163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1015</v>
      </c>
      <c r="AT130" s="230" t="s">
        <v>159</v>
      </c>
      <c r="AU130" s="230" t="s">
        <v>86</v>
      </c>
      <c r="AY130" s="17" t="s">
        <v>157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1015</v>
      </c>
      <c r="BM130" s="230" t="s">
        <v>1036</v>
      </c>
    </row>
    <row r="131" s="2" customFormat="1" ht="16.5" customHeight="1">
      <c r="A131" s="38"/>
      <c r="B131" s="39"/>
      <c r="C131" s="219" t="s">
        <v>96</v>
      </c>
      <c r="D131" s="219" t="s">
        <v>159</v>
      </c>
      <c r="E131" s="220" t="s">
        <v>1037</v>
      </c>
      <c r="F131" s="221" t="s">
        <v>1038</v>
      </c>
      <c r="G131" s="222" t="s">
        <v>1014</v>
      </c>
      <c r="H131" s="223">
        <v>1</v>
      </c>
      <c r="I131" s="224"/>
      <c r="J131" s="225">
        <f>ROUND(I131*H131,2)</f>
        <v>0</v>
      </c>
      <c r="K131" s="221" t="s">
        <v>163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1015</v>
      </c>
      <c r="AT131" s="230" t="s">
        <v>159</v>
      </c>
      <c r="AU131" s="230" t="s">
        <v>86</v>
      </c>
      <c r="AY131" s="17" t="s">
        <v>157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1015</v>
      </c>
      <c r="BM131" s="230" t="s">
        <v>1039</v>
      </c>
    </row>
    <row r="132" s="2" customFormat="1" ht="24.15" customHeight="1">
      <c r="A132" s="38"/>
      <c r="B132" s="39"/>
      <c r="C132" s="219" t="s">
        <v>197</v>
      </c>
      <c r="D132" s="219" t="s">
        <v>159</v>
      </c>
      <c r="E132" s="220" t="s">
        <v>1040</v>
      </c>
      <c r="F132" s="221" t="s">
        <v>1041</v>
      </c>
      <c r="G132" s="222" t="s">
        <v>1014</v>
      </c>
      <c r="H132" s="223">
        <v>1</v>
      </c>
      <c r="I132" s="224"/>
      <c r="J132" s="225">
        <f>ROUND(I132*H132,2)</f>
        <v>0</v>
      </c>
      <c r="K132" s="221" t="s">
        <v>1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1015</v>
      </c>
      <c r="AT132" s="230" t="s">
        <v>159</v>
      </c>
      <c r="AU132" s="230" t="s">
        <v>86</v>
      </c>
      <c r="AY132" s="17" t="s">
        <v>157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1015</v>
      </c>
      <c r="BM132" s="230" t="s">
        <v>1042</v>
      </c>
    </row>
    <row r="133" s="2" customFormat="1" ht="37.8" customHeight="1">
      <c r="A133" s="38"/>
      <c r="B133" s="39"/>
      <c r="C133" s="219" t="s">
        <v>202</v>
      </c>
      <c r="D133" s="219" t="s">
        <v>159</v>
      </c>
      <c r="E133" s="220" t="s">
        <v>1043</v>
      </c>
      <c r="F133" s="221" t="s">
        <v>1044</v>
      </c>
      <c r="G133" s="222" t="s">
        <v>1014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1015</v>
      </c>
      <c r="AT133" s="230" t="s">
        <v>159</v>
      </c>
      <c r="AU133" s="230" t="s">
        <v>86</v>
      </c>
      <c r="AY133" s="17" t="s">
        <v>157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1015</v>
      </c>
      <c r="BM133" s="230" t="s">
        <v>1045</v>
      </c>
    </row>
    <row r="134" s="2" customFormat="1" ht="24.15" customHeight="1">
      <c r="A134" s="38"/>
      <c r="B134" s="39"/>
      <c r="C134" s="219" t="s">
        <v>209</v>
      </c>
      <c r="D134" s="219" t="s">
        <v>159</v>
      </c>
      <c r="E134" s="220" t="s">
        <v>1046</v>
      </c>
      <c r="F134" s="221" t="s">
        <v>1047</v>
      </c>
      <c r="G134" s="222" t="s">
        <v>1014</v>
      </c>
      <c r="H134" s="223">
        <v>1</v>
      </c>
      <c r="I134" s="224"/>
      <c r="J134" s="225">
        <f>ROUND(I134*H134,2)</f>
        <v>0</v>
      </c>
      <c r="K134" s="221" t="s">
        <v>1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1015</v>
      </c>
      <c r="AT134" s="230" t="s">
        <v>159</v>
      </c>
      <c r="AU134" s="230" t="s">
        <v>86</v>
      </c>
      <c r="AY134" s="17" t="s">
        <v>157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1015</v>
      </c>
      <c r="BM134" s="230" t="s">
        <v>1048</v>
      </c>
    </row>
    <row r="135" s="2" customFormat="1" ht="62.7" customHeight="1">
      <c r="A135" s="38"/>
      <c r="B135" s="39"/>
      <c r="C135" s="219" t="s">
        <v>8</v>
      </c>
      <c r="D135" s="219" t="s">
        <v>159</v>
      </c>
      <c r="E135" s="220" t="s">
        <v>1049</v>
      </c>
      <c r="F135" s="221" t="s">
        <v>1050</v>
      </c>
      <c r="G135" s="222" t="s">
        <v>1014</v>
      </c>
      <c r="H135" s="223">
        <v>1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1015</v>
      </c>
      <c r="AT135" s="230" t="s">
        <v>159</v>
      </c>
      <c r="AU135" s="230" t="s">
        <v>86</v>
      </c>
      <c r="AY135" s="17" t="s">
        <v>157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1015</v>
      </c>
      <c r="BM135" s="230" t="s">
        <v>1051</v>
      </c>
    </row>
    <row r="136" s="2" customFormat="1" ht="55.5" customHeight="1">
      <c r="A136" s="38"/>
      <c r="B136" s="39"/>
      <c r="C136" s="219" t="s">
        <v>218</v>
      </c>
      <c r="D136" s="219" t="s">
        <v>159</v>
      </c>
      <c r="E136" s="220" t="s">
        <v>1052</v>
      </c>
      <c r="F136" s="221" t="s">
        <v>1053</v>
      </c>
      <c r="G136" s="222" t="s">
        <v>1014</v>
      </c>
      <c r="H136" s="223">
        <v>1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1015</v>
      </c>
      <c r="AT136" s="230" t="s">
        <v>159</v>
      </c>
      <c r="AU136" s="230" t="s">
        <v>86</v>
      </c>
      <c r="AY136" s="17" t="s">
        <v>157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1015</v>
      </c>
      <c r="BM136" s="230" t="s">
        <v>1054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1055</v>
      </c>
      <c r="F137" s="217" t="s">
        <v>1056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180</v>
      </c>
      <c r="AT137" s="215" t="s">
        <v>75</v>
      </c>
      <c r="AU137" s="215" t="s">
        <v>84</v>
      </c>
      <c r="AY137" s="214" t="s">
        <v>157</v>
      </c>
      <c r="BK137" s="216">
        <f>SUM(BK138:BK140)</f>
        <v>0</v>
      </c>
    </row>
    <row r="138" s="2" customFormat="1" ht="16.5" customHeight="1">
      <c r="A138" s="38"/>
      <c r="B138" s="39"/>
      <c r="C138" s="219" t="s">
        <v>230</v>
      </c>
      <c r="D138" s="219" t="s">
        <v>159</v>
      </c>
      <c r="E138" s="220" t="s">
        <v>1057</v>
      </c>
      <c r="F138" s="221" t="s">
        <v>1058</v>
      </c>
      <c r="G138" s="222" t="s">
        <v>1014</v>
      </c>
      <c r="H138" s="223">
        <v>1</v>
      </c>
      <c r="I138" s="224"/>
      <c r="J138" s="225">
        <f>ROUND(I138*H138,2)</f>
        <v>0</v>
      </c>
      <c r="K138" s="221" t="s">
        <v>163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1015</v>
      </c>
      <c r="AT138" s="230" t="s">
        <v>159</v>
      </c>
      <c r="AU138" s="230" t="s">
        <v>86</v>
      </c>
      <c r="AY138" s="17" t="s">
        <v>157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1015</v>
      </c>
      <c r="BM138" s="230" t="s">
        <v>1059</v>
      </c>
    </row>
    <row r="139" s="2" customFormat="1" ht="49.05" customHeight="1">
      <c r="A139" s="38"/>
      <c r="B139" s="39"/>
      <c r="C139" s="219" t="s">
        <v>236</v>
      </c>
      <c r="D139" s="219" t="s">
        <v>159</v>
      </c>
      <c r="E139" s="220" t="s">
        <v>1060</v>
      </c>
      <c r="F139" s="221" t="s">
        <v>1061</v>
      </c>
      <c r="G139" s="222" t="s">
        <v>1014</v>
      </c>
      <c r="H139" s="223">
        <v>1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1015</v>
      </c>
      <c r="AT139" s="230" t="s">
        <v>159</v>
      </c>
      <c r="AU139" s="230" t="s">
        <v>86</v>
      </c>
      <c r="AY139" s="17" t="s">
        <v>157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1015</v>
      </c>
      <c r="BM139" s="230" t="s">
        <v>1062</v>
      </c>
    </row>
    <row r="140" s="2" customFormat="1" ht="49.05" customHeight="1">
      <c r="A140" s="38"/>
      <c r="B140" s="39"/>
      <c r="C140" s="219" t="s">
        <v>242</v>
      </c>
      <c r="D140" s="219" t="s">
        <v>159</v>
      </c>
      <c r="E140" s="220" t="s">
        <v>1063</v>
      </c>
      <c r="F140" s="221" t="s">
        <v>1064</v>
      </c>
      <c r="G140" s="222" t="s">
        <v>1014</v>
      </c>
      <c r="H140" s="223">
        <v>1</v>
      </c>
      <c r="I140" s="224"/>
      <c r="J140" s="225">
        <f>ROUND(I140*H140,2)</f>
        <v>0</v>
      </c>
      <c r="K140" s="221" t="s">
        <v>1</v>
      </c>
      <c r="L140" s="44"/>
      <c r="M140" s="276" t="s">
        <v>1</v>
      </c>
      <c r="N140" s="277" t="s">
        <v>41</v>
      </c>
      <c r="O140" s="278"/>
      <c r="P140" s="279">
        <f>O140*H140</f>
        <v>0</v>
      </c>
      <c r="Q140" s="279">
        <v>0</v>
      </c>
      <c r="R140" s="279">
        <f>Q140*H140</f>
        <v>0</v>
      </c>
      <c r="S140" s="279">
        <v>0</v>
      </c>
      <c r="T140" s="28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1015</v>
      </c>
      <c r="AT140" s="230" t="s">
        <v>159</v>
      </c>
      <c r="AU140" s="230" t="s">
        <v>86</v>
      </c>
      <c r="AY140" s="17" t="s">
        <v>157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1015</v>
      </c>
      <c r="BM140" s="230" t="s">
        <v>1065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piqL0xZELiyuRdu7DtjMZcCcQ0bCyzXeu098LoHFlvXPgOkvoGrBaf29YGO+iaW0PqgK7XMMCLANwodoWXFYBw==" hashValue="ahgQv4pvqyVlQomEPmeK/0xWzi/R4R26ecd4TuQrNriELPIhFbw70Tklsr5vgtuC+MGzflWFY9YFuKR2wlfjyg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1066</v>
      </c>
      <c r="H4" s="20"/>
    </row>
    <row r="5" s="1" customFormat="1" ht="12" customHeight="1">
      <c r="B5" s="20"/>
      <c r="C5" s="28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23. 2. 2023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7"/>
      <c r="C9" s="288" t="s">
        <v>57</v>
      </c>
      <c r="D9" s="289" t="s">
        <v>58</v>
      </c>
      <c r="E9" s="289" t="s">
        <v>144</v>
      </c>
      <c r="F9" s="290" t="s">
        <v>1067</v>
      </c>
      <c r="G9" s="192"/>
      <c r="H9" s="287"/>
    </row>
    <row r="10" s="2" customFormat="1" ht="26.4" customHeight="1">
      <c r="A10" s="38"/>
      <c r="B10" s="44"/>
      <c r="C10" s="291" t="s">
        <v>1068</v>
      </c>
      <c r="D10" s="291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93</v>
      </c>
      <c r="D11" s="293" t="s">
        <v>1</v>
      </c>
      <c r="E11" s="294" t="s">
        <v>1</v>
      </c>
      <c r="F11" s="295">
        <v>470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207</v>
      </c>
      <c r="E12" s="17" t="s">
        <v>1</v>
      </c>
      <c r="F12" s="297">
        <v>0</v>
      </c>
      <c r="G12" s="38"/>
      <c r="H12" s="44"/>
    </row>
    <row r="13" s="2" customFormat="1" ht="16.8" customHeight="1">
      <c r="A13" s="38"/>
      <c r="B13" s="44"/>
      <c r="C13" s="296" t="s">
        <v>93</v>
      </c>
      <c r="D13" s="296" t="s">
        <v>208</v>
      </c>
      <c r="E13" s="17" t="s">
        <v>1</v>
      </c>
      <c r="F13" s="297">
        <v>470</v>
      </c>
      <c r="G13" s="38"/>
      <c r="H13" s="44"/>
    </row>
    <row r="14" s="2" customFormat="1" ht="16.8" customHeight="1">
      <c r="A14" s="38"/>
      <c r="B14" s="44"/>
      <c r="C14" s="298" t="s">
        <v>1069</v>
      </c>
      <c r="D14" s="38"/>
      <c r="E14" s="38"/>
      <c r="F14" s="38"/>
      <c r="G14" s="38"/>
      <c r="H14" s="44"/>
    </row>
    <row r="15" s="2" customFormat="1">
      <c r="A15" s="38"/>
      <c r="B15" s="44"/>
      <c r="C15" s="296" t="s">
        <v>203</v>
      </c>
      <c r="D15" s="296" t="s">
        <v>204</v>
      </c>
      <c r="E15" s="17" t="s">
        <v>205</v>
      </c>
      <c r="F15" s="297">
        <v>470</v>
      </c>
      <c r="G15" s="38"/>
      <c r="H15" s="44"/>
    </row>
    <row r="16" s="2" customFormat="1">
      <c r="A16" s="38"/>
      <c r="B16" s="44"/>
      <c r="C16" s="296" t="s">
        <v>266</v>
      </c>
      <c r="D16" s="296" t="s">
        <v>267</v>
      </c>
      <c r="E16" s="17" t="s">
        <v>205</v>
      </c>
      <c r="F16" s="297">
        <v>488.71899999999999</v>
      </c>
      <c r="G16" s="38"/>
      <c r="H16" s="44"/>
    </row>
    <row r="17" s="2" customFormat="1" ht="16.8" customHeight="1">
      <c r="A17" s="38"/>
      <c r="B17" s="44"/>
      <c r="C17" s="292" t="s">
        <v>95</v>
      </c>
      <c r="D17" s="293" t="s">
        <v>1</v>
      </c>
      <c r="E17" s="294" t="s">
        <v>1</v>
      </c>
      <c r="F17" s="295">
        <v>8</v>
      </c>
      <c r="G17" s="38"/>
      <c r="H17" s="44"/>
    </row>
    <row r="18" s="2" customFormat="1" ht="16.8" customHeight="1">
      <c r="A18" s="38"/>
      <c r="B18" s="44"/>
      <c r="C18" s="296" t="s">
        <v>1</v>
      </c>
      <c r="D18" s="296" t="s">
        <v>216</v>
      </c>
      <c r="E18" s="17" t="s">
        <v>1</v>
      </c>
      <c r="F18" s="297">
        <v>0</v>
      </c>
      <c r="G18" s="38"/>
      <c r="H18" s="44"/>
    </row>
    <row r="19" s="2" customFormat="1" ht="16.8" customHeight="1">
      <c r="A19" s="38"/>
      <c r="B19" s="44"/>
      <c r="C19" s="296" t="s">
        <v>95</v>
      </c>
      <c r="D19" s="296" t="s">
        <v>217</v>
      </c>
      <c r="E19" s="17" t="s">
        <v>1</v>
      </c>
      <c r="F19" s="297">
        <v>8</v>
      </c>
      <c r="G19" s="38"/>
      <c r="H19" s="44"/>
    </row>
    <row r="20" s="2" customFormat="1" ht="16.8" customHeight="1">
      <c r="A20" s="38"/>
      <c r="B20" s="44"/>
      <c r="C20" s="298" t="s">
        <v>1069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96" t="s">
        <v>213</v>
      </c>
      <c r="D21" s="296" t="s">
        <v>214</v>
      </c>
      <c r="E21" s="17" t="s">
        <v>205</v>
      </c>
      <c r="F21" s="297">
        <v>8</v>
      </c>
      <c r="G21" s="38"/>
      <c r="H21" s="44"/>
    </row>
    <row r="22" s="2" customFormat="1">
      <c r="A22" s="38"/>
      <c r="B22" s="44"/>
      <c r="C22" s="296" t="s">
        <v>266</v>
      </c>
      <c r="D22" s="296" t="s">
        <v>267</v>
      </c>
      <c r="E22" s="17" t="s">
        <v>205</v>
      </c>
      <c r="F22" s="297">
        <v>488.71899999999999</v>
      </c>
      <c r="G22" s="38"/>
      <c r="H22" s="44"/>
    </row>
    <row r="23" s="2" customFormat="1" ht="16.8" customHeight="1">
      <c r="A23" s="38"/>
      <c r="B23" s="44"/>
      <c r="C23" s="296" t="s">
        <v>306</v>
      </c>
      <c r="D23" s="296" t="s">
        <v>307</v>
      </c>
      <c r="E23" s="17" t="s">
        <v>205</v>
      </c>
      <c r="F23" s="297">
        <v>20.02</v>
      </c>
      <c r="G23" s="38"/>
      <c r="H23" s="44"/>
    </row>
    <row r="24" s="2" customFormat="1" ht="16.8" customHeight="1">
      <c r="A24" s="38"/>
      <c r="B24" s="44"/>
      <c r="C24" s="292" t="s">
        <v>98</v>
      </c>
      <c r="D24" s="293" t="s">
        <v>1</v>
      </c>
      <c r="E24" s="294" t="s">
        <v>1</v>
      </c>
      <c r="F24" s="295">
        <v>30</v>
      </c>
      <c r="G24" s="38"/>
      <c r="H24" s="44"/>
    </row>
    <row r="25" s="2" customFormat="1" ht="16.8" customHeight="1">
      <c r="A25" s="38"/>
      <c r="B25" s="44"/>
      <c r="C25" s="296" t="s">
        <v>98</v>
      </c>
      <c r="D25" s="296" t="s">
        <v>99</v>
      </c>
      <c r="E25" s="17" t="s">
        <v>1</v>
      </c>
      <c r="F25" s="297">
        <v>30</v>
      </c>
      <c r="G25" s="38"/>
      <c r="H25" s="44"/>
    </row>
    <row r="26" s="2" customFormat="1" ht="16.8" customHeight="1">
      <c r="A26" s="38"/>
      <c r="B26" s="44"/>
      <c r="C26" s="298" t="s">
        <v>1069</v>
      </c>
      <c r="D26" s="38"/>
      <c r="E26" s="38"/>
      <c r="F26" s="38"/>
      <c r="G26" s="38"/>
      <c r="H26" s="44"/>
    </row>
    <row r="27" s="2" customFormat="1" ht="16.8" customHeight="1">
      <c r="A27" s="38"/>
      <c r="B27" s="44"/>
      <c r="C27" s="296" t="s">
        <v>292</v>
      </c>
      <c r="D27" s="296" t="s">
        <v>293</v>
      </c>
      <c r="E27" s="17" t="s">
        <v>205</v>
      </c>
      <c r="F27" s="297">
        <v>30</v>
      </c>
      <c r="G27" s="38"/>
      <c r="H27" s="44"/>
    </row>
    <row r="28" s="2" customFormat="1">
      <c r="A28" s="38"/>
      <c r="B28" s="44"/>
      <c r="C28" s="296" t="s">
        <v>266</v>
      </c>
      <c r="D28" s="296" t="s">
        <v>267</v>
      </c>
      <c r="E28" s="17" t="s">
        <v>205</v>
      </c>
      <c r="F28" s="297">
        <v>488.71899999999999</v>
      </c>
      <c r="G28" s="38"/>
      <c r="H28" s="44"/>
    </row>
    <row r="29" s="2" customFormat="1" ht="16.8" customHeight="1">
      <c r="A29" s="38"/>
      <c r="B29" s="44"/>
      <c r="C29" s="292" t="s">
        <v>100</v>
      </c>
      <c r="D29" s="293" t="s">
        <v>1</v>
      </c>
      <c r="E29" s="294" t="s">
        <v>1</v>
      </c>
      <c r="F29" s="295">
        <v>488.71899999999999</v>
      </c>
      <c r="G29" s="38"/>
      <c r="H29" s="44"/>
    </row>
    <row r="30" s="2" customFormat="1" ht="16.8" customHeight="1">
      <c r="A30" s="38"/>
      <c r="B30" s="44"/>
      <c r="C30" s="296" t="s">
        <v>1</v>
      </c>
      <c r="D30" s="296" t="s">
        <v>269</v>
      </c>
      <c r="E30" s="17" t="s">
        <v>1</v>
      </c>
      <c r="F30" s="297">
        <v>0</v>
      </c>
      <c r="G30" s="38"/>
      <c r="H30" s="44"/>
    </row>
    <row r="31" s="2" customFormat="1" ht="16.8" customHeight="1">
      <c r="A31" s="38"/>
      <c r="B31" s="44"/>
      <c r="C31" s="296" t="s">
        <v>1</v>
      </c>
      <c r="D31" s="296" t="s">
        <v>270</v>
      </c>
      <c r="E31" s="17" t="s">
        <v>1</v>
      </c>
      <c r="F31" s="297">
        <v>448</v>
      </c>
      <c r="G31" s="38"/>
      <c r="H31" s="44"/>
    </row>
    <row r="32" s="2" customFormat="1" ht="16.8" customHeight="1">
      <c r="A32" s="38"/>
      <c r="B32" s="44"/>
      <c r="C32" s="296" t="s">
        <v>1</v>
      </c>
      <c r="D32" s="296" t="s">
        <v>271</v>
      </c>
      <c r="E32" s="17" t="s">
        <v>1</v>
      </c>
      <c r="F32" s="297">
        <v>40.719000000000001</v>
      </c>
      <c r="G32" s="38"/>
      <c r="H32" s="44"/>
    </row>
    <row r="33" s="2" customFormat="1" ht="16.8" customHeight="1">
      <c r="A33" s="38"/>
      <c r="B33" s="44"/>
      <c r="C33" s="296" t="s">
        <v>100</v>
      </c>
      <c r="D33" s="296" t="s">
        <v>229</v>
      </c>
      <c r="E33" s="17" t="s">
        <v>1</v>
      </c>
      <c r="F33" s="297">
        <v>488.71899999999999</v>
      </c>
      <c r="G33" s="38"/>
      <c r="H33" s="44"/>
    </row>
    <row r="34" s="2" customFormat="1" ht="16.8" customHeight="1">
      <c r="A34" s="38"/>
      <c r="B34" s="44"/>
      <c r="C34" s="298" t="s">
        <v>1069</v>
      </c>
      <c r="D34" s="38"/>
      <c r="E34" s="38"/>
      <c r="F34" s="38"/>
      <c r="G34" s="38"/>
      <c r="H34" s="44"/>
    </row>
    <row r="35" s="2" customFormat="1">
      <c r="A35" s="38"/>
      <c r="B35" s="44"/>
      <c r="C35" s="296" t="s">
        <v>266</v>
      </c>
      <c r="D35" s="296" t="s">
        <v>267</v>
      </c>
      <c r="E35" s="17" t="s">
        <v>205</v>
      </c>
      <c r="F35" s="297">
        <v>488.71899999999999</v>
      </c>
      <c r="G35" s="38"/>
      <c r="H35" s="44"/>
    </row>
    <row r="36" s="2" customFormat="1">
      <c r="A36" s="38"/>
      <c r="B36" s="44"/>
      <c r="C36" s="296" t="s">
        <v>277</v>
      </c>
      <c r="D36" s="296" t="s">
        <v>278</v>
      </c>
      <c r="E36" s="17" t="s">
        <v>205</v>
      </c>
      <c r="F36" s="297">
        <v>2443.5949999999998</v>
      </c>
      <c r="G36" s="38"/>
      <c r="H36" s="44"/>
    </row>
    <row r="37" s="2" customFormat="1">
      <c r="A37" s="38"/>
      <c r="B37" s="44"/>
      <c r="C37" s="296" t="s">
        <v>300</v>
      </c>
      <c r="D37" s="296" t="s">
        <v>301</v>
      </c>
      <c r="E37" s="17" t="s">
        <v>302</v>
      </c>
      <c r="F37" s="297">
        <v>816.16099999999994</v>
      </c>
      <c r="G37" s="38"/>
      <c r="H37" s="44"/>
    </row>
    <row r="38" s="2" customFormat="1" ht="16.8" customHeight="1">
      <c r="A38" s="38"/>
      <c r="B38" s="44"/>
      <c r="C38" s="296" t="s">
        <v>296</v>
      </c>
      <c r="D38" s="296" t="s">
        <v>297</v>
      </c>
      <c r="E38" s="17" t="s">
        <v>205</v>
      </c>
      <c r="F38" s="297">
        <v>488.71899999999999</v>
      </c>
      <c r="G38" s="38"/>
      <c r="H38" s="44"/>
    </row>
    <row r="39" s="2" customFormat="1" ht="16.8" customHeight="1">
      <c r="A39" s="38"/>
      <c r="B39" s="44"/>
      <c r="C39" s="292" t="s">
        <v>102</v>
      </c>
      <c r="D39" s="293" t="s">
        <v>1</v>
      </c>
      <c r="E39" s="294" t="s">
        <v>1</v>
      </c>
      <c r="F39" s="295">
        <v>815</v>
      </c>
      <c r="G39" s="38"/>
      <c r="H39" s="44"/>
    </row>
    <row r="40" s="2" customFormat="1" ht="16.8" customHeight="1">
      <c r="A40" s="38"/>
      <c r="B40" s="44"/>
      <c r="C40" s="296" t="s">
        <v>102</v>
      </c>
      <c r="D40" s="296" t="s">
        <v>103</v>
      </c>
      <c r="E40" s="17" t="s">
        <v>1</v>
      </c>
      <c r="F40" s="297">
        <v>815</v>
      </c>
      <c r="G40" s="38"/>
      <c r="H40" s="44"/>
    </row>
    <row r="41" s="2" customFormat="1" ht="16.8" customHeight="1">
      <c r="A41" s="38"/>
      <c r="B41" s="44"/>
      <c r="C41" s="298" t="s">
        <v>1069</v>
      </c>
      <c r="D41" s="38"/>
      <c r="E41" s="38"/>
      <c r="F41" s="38"/>
      <c r="G41" s="38"/>
      <c r="H41" s="44"/>
    </row>
    <row r="42" s="2" customFormat="1" ht="16.8" customHeight="1">
      <c r="A42" s="38"/>
      <c r="B42" s="44"/>
      <c r="C42" s="296" t="s">
        <v>198</v>
      </c>
      <c r="D42" s="296" t="s">
        <v>199</v>
      </c>
      <c r="E42" s="17" t="s">
        <v>162</v>
      </c>
      <c r="F42" s="297">
        <v>815</v>
      </c>
      <c r="G42" s="38"/>
      <c r="H42" s="44"/>
    </row>
    <row r="43" s="2" customFormat="1">
      <c r="A43" s="38"/>
      <c r="B43" s="44"/>
      <c r="C43" s="296" t="s">
        <v>266</v>
      </c>
      <c r="D43" s="296" t="s">
        <v>267</v>
      </c>
      <c r="E43" s="17" t="s">
        <v>205</v>
      </c>
      <c r="F43" s="297">
        <v>38.25</v>
      </c>
      <c r="G43" s="38"/>
      <c r="H43" s="44"/>
    </row>
    <row r="44" s="2" customFormat="1" ht="16.8" customHeight="1">
      <c r="A44" s="38"/>
      <c r="B44" s="44"/>
      <c r="C44" s="292" t="s">
        <v>104</v>
      </c>
      <c r="D44" s="293" t="s">
        <v>1</v>
      </c>
      <c r="E44" s="294" t="s">
        <v>1</v>
      </c>
      <c r="F44" s="295">
        <v>560</v>
      </c>
      <c r="G44" s="38"/>
      <c r="H44" s="44"/>
    </row>
    <row r="45" s="2" customFormat="1" ht="16.8" customHeight="1">
      <c r="A45" s="38"/>
      <c r="B45" s="44"/>
      <c r="C45" s="296" t="s">
        <v>104</v>
      </c>
      <c r="D45" s="296" t="s">
        <v>105</v>
      </c>
      <c r="E45" s="17" t="s">
        <v>1</v>
      </c>
      <c r="F45" s="297">
        <v>560</v>
      </c>
      <c r="G45" s="38"/>
      <c r="H45" s="44"/>
    </row>
    <row r="46" s="2" customFormat="1" ht="16.8" customHeight="1">
      <c r="A46" s="38"/>
      <c r="B46" s="44"/>
      <c r="C46" s="298" t="s">
        <v>1069</v>
      </c>
      <c r="D46" s="38"/>
      <c r="E46" s="38"/>
      <c r="F46" s="38"/>
      <c r="G46" s="38"/>
      <c r="H46" s="44"/>
    </row>
    <row r="47" s="2" customFormat="1" ht="16.8" customHeight="1">
      <c r="A47" s="38"/>
      <c r="B47" s="44"/>
      <c r="C47" s="296" t="s">
        <v>354</v>
      </c>
      <c r="D47" s="296" t="s">
        <v>355</v>
      </c>
      <c r="E47" s="17" t="s">
        <v>162</v>
      </c>
      <c r="F47" s="297">
        <v>560</v>
      </c>
      <c r="G47" s="38"/>
      <c r="H47" s="44"/>
    </row>
    <row r="48" s="2" customFormat="1">
      <c r="A48" s="38"/>
      <c r="B48" s="44"/>
      <c r="C48" s="296" t="s">
        <v>261</v>
      </c>
      <c r="D48" s="296" t="s">
        <v>262</v>
      </c>
      <c r="E48" s="17" t="s">
        <v>205</v>
      </c>
      <c r="F48" s="297">
        <v>228</v>
      </c>
      <c r="G48" s="38"/>
      <c r="H48" s="44"/>
    </row>
    <row r="49" s="2" customFormat="1">
      <c r="A49" s="38"/>
      <c r="B49" s="44"/>
      <c r="C49" s="296" t="s">
        <v>266</v>
      </c>
      <c r="D49" s="296" t="s">
        <v>267</v>
      </c>
      <c r="E49" s="17" t="s">
        <v>205</v>
      </c>
      <c r="F49" s="297">
        <v>38.25</v>
      </c>
      <c r="G49" s="38"/>
      <c r="H49" s="44"/>
    </row>
    <row r="50" s="2" customFormat="1" ht="16.8" customHeight="1">
      <c r="A50" s="38"/>
      <c r="B50" s="44"/>
      <c r="C50" s="296" t="s">
        <v>285</v>
      </c>
      <c r="D50" s="296" t="s">
        <v>286</v>
      </c>
      <c r="E50" s="17" t="s">
        <v>205</v>
      </c>
      <c r="F50" s="297">
        <v>114</v>
      </c>
      <c r="G50" s="38"/>
      <c r="H50" s="44"/>
    </row>
    <row r="51" s="2" customFormat="1" ht="16.8" customHeight="1">
      <c r="A51" s="38"/>
      <c r="B51" s="44"/>
      <c r="C51" s="296" t="s">
        <v>358</v>
      </c>
      <c r="D51" s="296" t="s">
        <v>359</v>
      </c>
      <c r="E51" s="17" t="s">
        <v>162</v>
      </c>
      <c r="F51" s="297">
        <v>560</v>
      </c>
      <c r="G51" s="38"/>
      <c r="H51" s="44"/>
    </row>
    <row r="52" s="2" customFormat="1" ht="16.8" customHeight="1">
      <c r="A52" s="38"/>
      <c r="B52" s="44"/>
      <c r="C52" s="292" t="s">
        <v>107</v>
      </c>
      <c r="D52" s="293" t="s">
        <v>1</v>
      </c>
      <c r="E52" s="294" t="s">
        <v>1</v>
      </c>
      <c r="F52" s="295">
        <v>3.2400000000000002</v>
      </c>
      <c r="G52" s="38"/>
      <c r="H52" s="44"/>
    </row>
    <row r="53" s="2" customFormat="1" ht="16.8" customHeight="1">
      <c r="A53" s="38"/>
      <c r="B53" s="44"/>
      <c r="C53" s="296" t="s">
        <v>1</v>
      </c>
      <c r="D53" s="296" t="s">
        <v>331</v>
      </c>
      <c r="E53" s="17" t="s">
        <v>1</v>
      </c>
      <c r="F53" s="297">
        <v>0</v>
      </c>
      <c r="G53" s="38"/>
      <c r="H53" s="44"/>
    </row>
    <row r="54" s="2" customFormat="1" ht="16.8" customHeight="1">
      <c r="A54" s="38"/>
      <c r="B54" s="44"/>
      <c r="C54" s="296" t="s">
        <v>107</v>
      </c>
      <c r="D54" s="296" t="s">
        <v>332</v>
      </c>
      <c r="E54" s="17" t="s">
        <v>1</v>
      </c>
      <c r="F54" s="297">
        <v>3.2400000000000002</v>
      </c>
      <c r="G54" s="38"/>
      <c r="H54" s="44"/>
    </row>
    <row r="55" s="2" customFormat="1" ht="16.8" customHeight="1">
      <c r="A55" s="38"/>
      <c r="B55" s="44"/>
      <c r="C55" s="298" t="s">
        <v>1069</v>
      </c>
      <c r="D55" s="38"/>
      <c r="E55" s="38"/>
      <c r="F55" s="38"/>
      <c r="G55" s="38"/>
      <c r="H55" s="44"/>
    </row>
    <row r="56" s="2" customFormat="1" ht="16.8" customHeight="1">
      <c r="A56" s="38"/>
      <c r="B56" s="44"/>
      <c r="C56" s="296" t="s">
        <v>328</v>
      </c>
      <c r="D56" s="296" t="s">
        <v>329</v>
      </c>
      <c r="E56" s="17" t="s">
        <v>205</v>
      </c>
      <c r="F56" s="297">
        <v>3.2400000000000002</v>
      </c>
      <c r="G56" s="38"/>
      <c r="H56" s="44"/>
    </row>
    <row r="57" s="2" customFormat="1" ht="16.8" customHeight="1">
      <c r="A57" s="38"/>
      <c r="B57" s="44"/>
      <c r="C57" s="296" t="s">
        <v>306</v>
      </c>
      <c r="D57" s="296" t="s">
        <v>307</v>
      </c>
      <c r="E57" s="17" t="s">
        <v>205</v>
      </c>
      <c r="F57" s="297">
        <v>20.02</v>
      </c>
      <c r="G57" s="38"/>
      <c r="H57" s="44"/>
    </row>
    <row r="58" s="2" customFormat="1" ht="16.8" customHeight="1">
      <c r="A58" s="38"/>
      <c r="B58" s="44"/>
      <c r="C58" s="292" t="s">
        <v>110</v>
      </c>
      <c r="D58" s="293" t="s">
        <v>1</v>
      </c>
      <c r="E58" s="294" t="s">
        <v>1</v>
      </c>
      <c r="F58" s="295">
        <v>0.71999999999999997</v>
      </c>
      <c r="G58" s="38"/>
      <c r="H58" s="44"/>
    </row>
    <row r="59" s="2" customFormat="1" ht="16.8" customHeight="1">
      <c r="A59" s="38"/>
      <c r="B59" s="44"/>
      <c r="C59" s="296" t="s">
        <v>1</v>
      </c>
      <c r="D59" s="296" t="s">
        <v>331</v>
      </c>
      <c r="E59" s="17" t="s">
        <v>1</v>
      </c>
      <c r="F59" s="297">
        <v>0</v>
      </c>
      <c r="G59" s="38"/>
      <c r="H59" s="44"/>
    </row>
    <row r="60" s="2" customFormat="1" ht="16.8" customHeight="1">
      <c r="A60" s="38"/>
      <c r="B60" s="44"/>
      <c r="C60" s="296" t="s">
        <v>110</v>
      </c>
      <c r="D60" s="296" t="s">
        <v>451</v>
      </c>
      <c r="E60" s="17" t="s">
        <v>1</v>
      </c>
      <c r="F60" s="297">
        <v>0.71999999999999997</v>
      </c>
      <c r="G60" s="38"/>
      <c r="H60" s="44"/>
    </row>
    <row r="61" s="2" customFormat="1" ht="16.8" customHeight="1">
      <c r="A61" s="38"/>
      <c r="B61" s="44"/>
      <c r="C61" s="298" t="s">
        <v>1069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296" t="s">
        <v>448</v>
      </c>
      <c r="D62" s="296" t="s">
        <v>449</v>
      </c>
      <c r="E62" s="17" t="s">
        <v>205</v>
      </c>
      <c r="F62" s="297">
        <v>0.71999999999999997</v>
      </c>
      <c r="G62" s="38"/>
      <c r="H62" s="44"/>
    </row>
    <row r="63" s="2" customFormat="1" ht="16.8" customHeight="1">
      <c r="A63" s="38"/>
      <c r="B63" s="44"/>
      <c r="C63" s="296" t="s">
        <v>306</v>
      </c>
      <c r="D63" s="296" t="s">
        <v>307</v>
      </c>
      <c r="E63" s="17" t="s">
        <v>205</v>
      </c>
      <c r="F63" s="297">
        <v>20.02</v>
      </c>
      <c r="G63" s="38"/>
      <c r="H63" s="44"/>
    </row>
    <row r="64" s="2" customFormat="1" ht="16.8" customHeight="1">
      <c r="A64" s="38"/>
      <c r="B64" s="44"/>
      <c r="C64" s="292" t="s">
        <v>112</v>
      </c>
      <c r="D64" s="293" t="s">
        <v>1</v>
      </c>
      <c r="E64" s="294" t="s">
        <v>1</v>
      </c>
      <c r="F64" s="295">
        <v>12.960000000000001</v>
      </c>
      <c r="G64" s="38"/>
      <c r="H64" s="44"/>
    </row>
    <row r="65" s="2" customFormat="1" ht="16.8" customHeight="1">
      <c r="A65" s="38"/>
      <c r="B65" s="44"/>
      <c r="C65" s="296" t="s">
        <v>1</v>
      </c>
      <c r="D65" s="296" t="s">
        <v>234</v>
      </c>
      <c r="E65" s="17" t="s">
        <v>1</v>
      </c>
      <c r="F65" s="297">
        <v>0</v>
      </c>
      <c r="G65" s="38"/>
      <c r="H65" s="44"/>
    </row>
    <row r="66" s="2" customFormat="1" ht="16.8" customHeight="1">
      <c r="A66" s="38"/>
      <c r="B66" s="44"/>
      <c r="C66" s="296" t="s">
        <v>112</v>
      </c>
      <c r="D66" s="296" t="s">
        <v>235</v>
      </c>
      <c r="E66" s="17" t="s">
        <v>1</v>
      </c>
      <c r="F66" s="297">
        <v>12.960000000000001</v>
      </c>
      <c r="G66" s="38"/>
      <c r="H66" s="44"/>
    </row>
    <row r="67" s="2" customFormat="1" ht="16.8" customHeight="1">
      <c r="A67" s="38"/>
      <c r="B67" s="44"/>
      <c r="C67" s="298" t="s">
        <v>1069</v>
      </c>
      <c r="D67" s="38"/>
      <c r="E67" s="38"/>
      <c r="F67" s="38"/>
      <c r="G67" s="38"/>
      <c r="H67" s="44"/>
    </row>
    <row r="68" s="2" customFormat="1">
      <c r="A68" s="38"/>
      <c r="B68" s="44"/>
      <c r="C68" s="296" t="s">
        <v>231</v>
      </c>
      <c r="D68" s="296" t="s">
        <v>232</v>
      </c>
      <c r="E68" s="17" t="s">
        <v>205</v>
      </c>
      <c r="F68" s="297">
        <v>12.960000000000001</v>
      </c>
      <c r="G68" s="38"/>
      <c r="H68" s="44"/>
    </row>
    <row r="69" s="2" customFormat="1">
      <c r="A69" s="38"/>
      <c r="B69" s="44"/>
      <c r="C69" s="296" t="s">
        <v>266</v>
      </c>
      <c r="D69" s="296" t="s">
        <v>267</v>
      </c>
      <c r="E69" s="17" t="s">
        <v>205</v>
      </c>
      <c r="F69" s="297">
        <v>488.71899999999999</v>
      </c>
      <c r="G69" s="38"/>
      <c r="H69" s="44"/>
    </row>
    <row r="70" s="2" customFormat="1" ht="16.8" customHeight="1">
      <c r="A70" s="38"/>
      <c r="B70" s="44"/>
      <c r="C70" s="296" t="s">
        <v>306</v>
      </c>
      <c r="D70" s="296" t="s">
        <v>307</v>
      </c>
      <c r="E70" s="17" t="s">
        <v>205</v>
      </c>
      <c r="F70" s="297">
        <v>20.02</v>
      </c>
      <c r="G70" s="38"/>
      <c r="H70" s="44"/>
    </row>
    <row r="71" s="2" customFormat="1" ht="16.8" customHeight="1">
      <c r="A71" s="38"/>
      <c r="B71" s="44"/>
      <c r="C71" s="292" t="s">
        <v>114</v>
      </c>
      <c r="D71" s="293" t="s">
        <v>1</v>
      </c>
      <c r="E71" s="294" t="s">
        <v>1</v>
      </c>
      <c r="F71" s="295">
        <v>5.7599999999999998</v>
      </c>
      <c r="G71" s="38"/>
      <c r="H71" s="44"/>
    </row>
    <row r="72" s="2" customFormat="1" ht="16.8" customHeight="1">
      <c r="A72" s="38"/>
      <c r="B72" s="44"/>
      <c r="C72" s="296" t="s">
        <v>1</v>
      </c>
      <c r="D72" s="296" t="s">
        <v>240</v>
      </c>
      <c r="E72" s="17" t="s">
        <v>1</v>
      </c>
      <c r="F72" s="297">
        <v>0</v>
      </c>
      <c r="G72" s="38"/>
      <c r="H72" s="44"/>
    </row>
    <row r="73" s="2" customFormat="1" ht="16.8" customHeight="1">
      <c r="A73" s="38"/>
      <c r="B73" s="44"/>
      <c r="C73" s="296" t="s">
        <v>114</v>
      </c>
      <c r="D73" s="296" t="s">
        <v>241</v>
      </c>
      <c r="E73" s="17" t="s">
        <v>1</v>
      </c>
      <c r="F73" s="297">
        <v>5.7599999999999998</v>
      </c>
      <c r="G73" s="38"/>
      <c r="H73" s="44"/>
    </row>
    <row r="74" s="2" customFormat="1" ht="16.8" customHeight="1">
      <c r="A74" s="38"/>
      <c r="B74" s="44"/>
      <c r="C74" s="298" t="s">
        <v>1069</v>
      </c>
      <c r="D74" s="38"/>
      <c r="E74" s="38"/>
      <c r="F74" s="38"/>
      <c r="G74" s="38"/>
      <c r="H74" s="44"/>
    </row>
    <row r="75" s="2" customFormat="1">
      <c r="A75" s="38"/>
      <c r="B75" s="44"/>
      <c r="C75" s="296" t="s">
        <v>237</v>
      </c>
      <c r="D75" s="296" t="s">
        <v>238</v>
      </c>
      <c r="E75" s="17" t="s">
        <v>205</v>
      </c>
      <c r="F75" s="297">
        <v>5.7599999999999998</v>
      </c>
      <c r="G75" s="38"/>
      <c r="H75" s="44"/>
    </row>
    <row r="76" s="2" customFormat="1">
      <c r="A76" s="38"/>
      <c r="B76" s="44"/>
      <c r="C76" s="296" t="s">
        <v>266</v>
      </c>
      <c r="D76" s="296" t="s">
        <v>267</v>
      </c>
      <c r="E76" s="17" t="s">
        <v>205</v>
      </c>
      <c r="F76" s="297">
        <v>488.71899999999999</v>
      </c>
      <c r="G76" s="38"/>
      <c r="H76" s="44"/>
    </row>
    <row r="77" s="2" customFormat="1" ht="16.8" customHeight="1">
      <c r="A77" s="38"/>
      <c r="B77" s="44"/>
      <c r="C77" s="296" t="s">
        <v>306</v>
      </c>
      <c r="D77" s="296" t="s">
        <v>307</v>
      </c>
      <c r="E77" s="17" t="s">
        <v>205</v>
      </c>
      <c r="F77" s="297">
        <v>20.02</v>
      </c>
      <c r="G77" s="38"/>
      <c r="H77" s="44"/>
    </row>
    <row r="78" s="2" customFormat="1" ht="16.8" customHeight="1">
      <c r="A78" s="38"/>
      <c r="B78" s="44"/>
      <c r="C78" s="292" t="s">
        <v>116</v>
      </c>
      <c r="D78" s="293" t="s">
        <v>1</v>
      </c>
      <c r="E78" s="294" t="s">
        <v>1</v>
      </c>
      <c r="F78" s="295">
        <v>647.84000000000003</v>
      </c>
      <c r="G78" s="38"/>
      <c r="H78" s="44"/>
    </row>
    <row r="79" s="2" customFormat="1" ht="16.8" customHeight="1">
      <c r="A79" s="38"/>
      <c r="B79" s="44"/>
      <c r="C79" s="296" t="s">
        <v>116</v>
      </c>
      <c r="D79" s="296" t="s">
        <v>117</v>
      </c>
      <c r="E79" s="17" t="s">
        <v>1</v>
      </c>
      <c r="F79" s="297">
        <v>647.84000000000003</v>
      </c>
      <c r="G79" s="38"/>
      <c r="H79" s="44"/>
    </row>
    <row r="80" s="2" customFormat="1" ht="16.8" customHeight="1">
      <c r="A80" s="38"/>
      <c r="B80" s="44"/>
      <c r="C80" s="298" t="s">
        <v>1069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296" t="s">
        <v>795</v>
      </c>
      <c r="D81" s="296" t="s">
        <v>796</v>
      </c>
      <c r="E81" s="17" t="s">
        <v>302</v>
      </c>
      <c r="F81" s="297">
        <v>647.84000000000003</v>
      </c>
      <c r="G81" s="38"/>
      <c r="H81" s="44"/>
    </row>
    <row r="82" s="2" customFormat="1" ht="16.8" customHeight="1">
      <c r="A82" s="38"/>
      <c r="B82" s="44"/>
      <c r="C82" s="296" t="s">
        <v>799</v>
      </c>
      <c r="D82" s="296" t="s">
        <v>800</v>
      </c>
      <c r="E82" s="17" t="s">
        <v>302</v>
      </c>
      <c r="F82" s="297">
        <v>9069.7600000000002</v>
      </c>
      <c r="G82" s="38"/>
      <c r="H82" s="44"/>
    </row>
    <row r="83" s="2" customFormat="1" ht="16.8" customHeight="1">
      <c r="A83" s="38"/>
      <c r="B83" s="44"/>
      <c r="C83" s="296" t="s">
        <v>804</v>
      </c>
      <c r="D83" s="296" t="s">
        <v>805</v>
      </c>
      <c r="E83" s="17" t="s">
        <v>302</v>
      </c>
      <c r="F83" s="297">
        <v>260.34399999999999</v>
      </c>
      <c r="G83" s="38"/>
      <c r="H83" s="44"/>
    </row>
    <row r="84" s="2" customFormat="1">
      <c r="A84" s="38"/>
      <c r="B84" s="44"/>
      <c r="C84" s="296" t="s">
        <v>831</v>
      </c>
      <c r="D84" s="296" t="s">
        <v>832</v>
      </c>
      <c r="E84" s="17" t="s">
        <v>302</v>
      </c>
      <c r="F84" s="297">
        <v>388</v>
      </c>
      <c r="G84" s="38"/>
      <c r="H84" s="44"/>
    </row>
    <row r="85" s="2" customFormat="1" ht="16.8" customHeight="1">
      <c r="A85" s="38"/>
      <c r="B85" s="44"/>
      <c r="C85" s="292" t="s">
        <v>118</v>
      </c>
      <c r="D85" s="293" t="s">
        <v>1</v>
      </c>
      <c r="E85" s="294" t="s">
        <v>1</v>
      </c>
      <c r="F85" s="295">
        <v>260.34399999999999</v>
      </c>
      <c r="G85" s="38"/>
      <c r="H85" s="44"/>
    </row>
    <row r="86" s="2" customFormat="1" ht="16.8" customHeight="1">
      <c r="A86" s="38"/>
      <c r="B86" s="44"/>
      <c r="C86" s="296" t="s">
        <v>118</v>
      </c>
      <c r="D86" s="296" t="s">
        <v>807</v>
      </c>
      <c r="E86" s="17" t="s">
        <v>1</v>
      </c>
      <c r="F86" s="297">
        <v>260.34399999999999</v>
      </c>
      <c r="G86" s="38"/>
      <c r="H86" s="44"/>
    </row>
    <row r="87" s="2" customFormat="1" ht="16.8" customHeight="1">
      <c r="A87" s="38"/>
      <c r="B87" s="44"/>
      <c r="C87" s="298" t="s">
        <v>1069</v>
      </c>
      <c r="D87" s="38"/>
      <c r="E87" s="38"/>
      <c r="F87" s="38"/>
      <c r="G87" s="38"/>
      <c r="H87" s="44"/>
    </row>
    <row r="88" s="2" customFormat="1" ht="16.8" customHeight="1">
      <c r="A88" s="38"/>
      <c r="B88" s="44"/>
      <c r="C88" s="296" t="s">
        <v>804</v>
      </c>
      <c r="D88" s="296" t="s">
        <v>805</v>
      </c>
      <c r="E88" s="17" t="s">
        <v>302</v>
      </c>
      <c r="F88" s="297">
        <v>260.34399999999999</v>
      </c>
      <c r="G88" s="38"/>
      <c r="H88" s="44"/>
    </row>
    <row r="89" s="2" customFormat="1" ht="16.8" customHeight="1">
      <c r="A89" s="38"/>
      <c r="B89" s="44"/>
      <c r="C89" s="296" t="s">
        <v>809</v>
      </c>
      <c r="D89" s="296" t="s">
        <v>810</v>
      </c>
      <c r="E89" s="17" t="s">
        <v>302</v>
      </c>
      <c r="F89" s="297">
        <v>3644.8159999999998</v>
      </c>
      <c r="G89" s="38"/>
      <c r="H89" s="44"/>
    </row>
    <row r="90" s="2" customFormat="1">
      <c r="A90" s="38"/>
      <c r="B90" s="44"/>
      <c r="C90" s="296" t="s">
        <v>822</v>
      </c>
      <c r="D90" s="296" t="s">
        <v>823</v>
      </c>
      <c r="E90" s="17" t="s">
        <v>302</v>
      </c>
      <c r="F90" s="297">
        <v>204.14400000000001</v>
      </c>
      <c r="G90" s="38"/>
      <c r="H90" s="44"/>
    </row>
    <row r="91" s="2" customFormat="1" ht="16.8" customHeight="1">
      <c r="A91" s="38"/>
      <c r="B91" s="44"/>
      <c r="C91" s="292" t="s">
        <v>47</v>
      </c>
      <c r="D91" s="293" t="s">
        <v>1</v>
      </c>
      <c r="E91" s="294" t="s">
        <v>1</v>
      </c>
      <c r="F91" s="295">
        <v>21.998999999999999</v>
      </c>
      <c r="G91" s="38"/>
      <c r="H91" s="44"/>
    </row>
    <row r="92" s="2" customFormat="1" ht="16.8" customHeight="1">
      <c r="A92" s="38"/>
      <c r="B92" s="44"/>
      <c r="C92" s="296" t="s">
        <v>1</v>
      </c>
      <c r="D92" s="296" t="s">
        <v>222</v>
      </c>
      <c r="E92" s="17" t="s">
        <v>1</v>
      </c>
      <c r="F92" s="297">
        <v>0</v>
      </c>
      <c r="G92" s="38"/>
      <c r="H92" s="44"/>
    </row>
    <row r="93" s="2" customFormat="1" ht="16.8" customHeight="1">
      <c r="A93" s="38"/>
      <c r="B93" s="44"/>
      <c r="C93" s="296" t="s">
        <v>1</v>
      </c>
      <c r="D93" s="296" t="s">
        <v>223</v>
      </c>
      <c r="E93" s="17" t="s">
        <v>1</v>
      </c>
      <c r="F93" s="297">
        <v>5.2800000000000002</v>
      </c>
      <c r="G93" s="38"/>
      <c r="H93" s="44"/>
    </row>
    <row r="94" s="2" customFormat="1" ht="16.8" customHeight="1">
      <c r="A94" s="38"/>
      <c r="B94" s="44"/>
      <c r="C94" s="296" t="s">
        <v>1</v>
      </c>
      <c r="D94" s="296" t="s">
        <v>224</v>
      </c>
      <c r="E94" s="17" t="s">
        <v>1</v>
      </c>
      <c r="F94" s="297">
        <v>9.9000000000000004</v>
      </c>
      <c r="G94" s="38"/>
      <c r="H94" s="44"/>
    </row>
    <row r="95" s="2" customFormat="1" ht="16.8" customHeight="1">
      <c r="A95" s="38"/>
      <c r="B95" s="44"/>
      <c r="C95" s="296" t="s">
        <v>1</v>
      </c>
      <c r="D95" s="296" t="s">
        <v>225</v>
      </c>
      <c r="E95" s="17" t="s">
        <v>1</v>
      </c>
      <c r="F95" s="297">
        <v>1.139</v>
      </c>
      <c r="G95" s="38"/>
      <c r="H95" s="44"/>
    </row>
    <row r="96" s="2" customFormat="1" ht="16.8" customHeight="1">
      <c r="A96" s="38"/>
      <c r="B96" s="44"/>
      <c r="C96" s="296" t="s">
        <v>1</v>
      </c>
      <c r="D96" s="296" t="s">
        <v>226</v>
      </c>
      <c r="E96" s="17" t="s">
        <v>1</v>
      </c>
      <c r="F96" s="297">
        <v>2.3999999999999999</v>
      </c>
      <c r="G96" s="38"/>
      <c r="H96" s="44"/>
    </row>
    <row r="97" s="2" customFormat="1" ht="16.8" customHeight="1">
      <c r="A97" s="38"/>
      <c r="B97" s="44"/>
      <c r="C97" s="296" t="s">
        <v>1</v>
      </c>
      <c r="D97" s="296" t="s">
        <v>227</v>
      </c>
      <c r="E97" s="17" t="s">
        <v>1</v>
      </c>
      <c r="F97" s="297">
        <v>2.8799999999999999</v>
      </c>
      <c r="G97" s="38"/>
      <c r="H97" s="44"/>
    </row>
    <row r="98" s="2" customFormat="1" ht="16.8" customHeight="1">
      <c r="A98" s="38"/>
      <c r="B98" s="44"/>
      <c r="C98" s="296" t="s">
        <v>1</v>
      </c>
      <c r="D98" s="296" t="s">
        <v>228</v>
      </c>
      <c r="E98" s="17" t="s">
        <v>1</v>
      </c>
      <c r="F98" s="297">
        <v>0.40000000000000002</v>
      </c>
      <c r="G98" s="38"/>
      <c r="H98" s="44"/>
    </row>
    <row r="99" s="2" customFormat="1" ht="16.8" customHeight="1">
      <c r="A99" s="38"/>
      <c r="B99" s="44"/>
      <c r="C99" s="296" t="s">
        <v>47</v>
      </c>
      <c r="D99" s="296" t="s">
        <v>229</v>
      </c>
      <c r="E99" s="17" t="s">
        <v>1</v>
      </c>
      <c r="F99" s="297">
        <v>21.998999999999999</v>
      </c>
      <c r="G99" s="38"/>
      <c r="H99" s="44"/>
    </row>
    <row r="100" s="2" customFormat="1" ht="16.8" customHeight="1">
      <c r="A100" s="38"/>
      <c r="B100" s="44"/>
      <c r="C100" s="298" t="s">
        <v>1069</v>
      </c>
      <c r="D100" s="38"/>
      <c r="E100" s="38"/>
      <c r="F100" s="38"/>
      <c r="G100" s="38"/>
      <c r="H100" s="44"/>
    </row>
    <row r="101" s="2" customFormat="1" ht="16.8" customHeight="1">
      <c r="A101" s="38"/>
      <c r="B101" s="44"/>
      <c r="C101" s="296" t="s">
        <v>219</v>
      </c>
      <c r="D101" s="296" t="s">
        <v>220</v>
      </c>
      <c r="E101" s="17" t="s">
        <v>205</v>
      </c>
      <c r="F101" s="297">
        <v>21.998999999999999</v>
      </c>
      <c r="G101" s="38"/>
      <c r="H101" s="44"/>
    </row>
    <row r="102" s="2" customFormat="1">
      <c r="A102" s="38"/>
      <c r="B102" s="44"/>
      <c r="C102" s="296" t="s">
        <v>266</v>
      </c>
      <c r="D102" s="296" t="s">
        <v>267</v>
      </c>
      <c r="E102" s="17" t="s">
        <v>205</v>
      </c>
      <c r="F102" s="297">
        <v>488.71899999999999</v>
      </c>
      <c r="G102" s="38"/>
      <c r="H102" s="44"/>
    </row>
    <row r="103" s="2" customFormat="1" ht="16.8" customHeight="1">
      <c r="A103" s="38"/>
      <c r="B103" s="44"/>
      <c r="C103" s="292" t="s">
        <v>121</v>
      </c>
      <c r="D103" s="293" t="s">
        <v>1</v>
      </c>
      <c r="E103" s="294" t="s">
        <v>1</v>
      </c>
      <c r="F103" s="295">
        <v>20.02</v>
      </c>
      <c r="G103" s="38"/>
      <c r="H103" s="44"/>
    </row>
    <row r="104" s="2" customFormat="1" ht="16.8" customHeight="1">
      <c r="A104" s="38"/>
      <c r="B104" s="44"/>
      <c r="C104" s="296" t="s">
        <v>1</v>
      </c>
      <c r="D104" s="296" t="s">
        <v>309</v>
      </c>
      <c r="E104" s="17" t="s">
        <v>1</v>
      </c>
      <c r="F104" s="297">
        <v>26.719999999999999</v>
      </c>
      <c r="G104" s="38"/>
      <c r="H104" s="44"/>
    </row>
    <row r="105" s="2" customFormat="1" ht="16.8" customHeight="1">
      <c r="A105" s="38"/>
      <c r="B105" s="44"/>
      <c r="C105" s="296" t="s">
        <v>1</v>
      </c>
      <c r="D105" s="296" t="s">
        <v>310</v>
      </c>
      <c r="E105" s="17" t="s">
        <v>1</v>
      </c>
      <c r="F105" s="297">
        <v>-3.96</v>
      </c>
      <c r="G105" s="38"/>
      <c r="H105" s="44"/>
    </row>
    <row r="106" s="2" customFormat="1" ht="16.8" customHeight="1">
      <c r="A106" s="38"/>
      <c r="B106" s="44"/>
      <c r="C106" s="296" t="s">
        <v>1</v>
      </c>
      <c r="D106" s="296" t="s">
        <v>311</v>
      </c>
      <c r="E106" s="17" t="s">
        <v>1</v>
      </c>
      <c r="F106" s="297">
        <v>-0.90000000000000002</v>
      </c>
      <c r="G106" s="38"/>
      <c r="H106" s="44"/>
    </row>
    <row r="107" s="2" customFormat="1" ht="16.8" customHeight="1">
      <c r="A107" s="38"/>
      <c r="B107" s="44"/>
      <c r="C107" s="296" t="s">
        <v>1</v>
      </c>
      <c r="D107" s="296" t="s">
        <v>312</v>
      </c>
      <c r="E107" s="17" t="s">
        <v>1</v>
      </c>
      <c r="F107" s="297">
        <v>-1.5389999999999999</v>
      </c>
      <c r="G107" s="38"/>
      <c r="H107" s="44"/>
    </row>
    <row r="108" s="2" customFormat="1" ht="16.8" customHeight="1">
      <c r="A108" s="38"/>
      <c r="B108" s="44"/>
      <c r="C108" s="296" t="s">
        <v>1</v>
      </c>
      <c r="D108" s="296" t="s">
        <v>313</v>
      </c>
      <c r="E108" s="17" t="s">
        <v>1</v>
      </c>
      <c r="F108" s="297">
        <v>-0.30099999999999999</v>
      </c>
      <c r="G108" s="38"/>
      <c r="H108" s="44"/>
    </row>
    <row r="109" s="2" customFormat="1" ht="16.8" customHeight="1">
      <c r="A109" s="38"/>
      <c r="B109" s="44"/>
      <c r="C109" s="296" t="s">
        <v>121</v>
      </c>
      <c r="D109" s="296" t="s">
        <v>229</v>
      </c>
      <c r="E109" s="17" t="s">
        <v>1</v>
      </c>
      <c r="F109" s="297">
        <v>20.02</v>
      </c>
      <c r="G109" s="38"/>
      <c r="H109" s="44"/>
    </row>
    <row r="110" s="2" customFormat="1" ht="16.8" customHeight="1">
      <c r="A110" s="38"/>
      <c r="B110" s="44"/>
      <c r="C110" s="298" t="s">
        <v>1069</v>
      </c>
      <c r="D110" s="38"/>
      <c r="E110" s="38"/>
      <c r="F110" s="38"/>
      <c r="G110" s="38"/>
      <c r="H110" s="44"/>
    </row>
    <row r="111" s="2" customFormat="1" ht="16.8" customHeight="1">
      <c r="A111" s="38"/>
      <c r="B111" s="44"/>
      <c r="C111" s="296" t="s">
        <v>306</v>
      </c>
      <c r="D111" s="296" t="s">
        <v>307</v>
      </c>
      <c r="E111" s="17" t="s">
        <v>205</v>
      </c>
      <c r="F111" s="297">
        <v>20.02</v>
      </c>
      <c r="G111" s="38"/>
      <c r="H111" s="44"/>
    </row>
    <row r="112" s="2" customFormat="1" ht="16.8" customHeight="1">
      <c r="A112" s="38"/>
      <c r="B112" s="44"/>
      <c r="C112" s="296" t="s">
        <v>315</v>
      </c>
      <c r="D112" s="296" t="s">
        <v>316</v>
      </c>
      <c r="E112" s="17" t="s">
        <v>302</v>
      </c>
      <c r="F112" s="297">
        <v>40.039999999999999</v>
      </c>
      <c r="G112" s="38"/>
      <c r="H112" s="44"/>
    </row>
    <row r="113" s="2" customFormat="1" ht="26.4" customHeight="1">
      <c r="A113" s="38"/>
      <c r="B113" s="44"/>
      <c r="C113" s="291" t="s">
        <v>1070</v>
      </c>
      <c r="D113" s="291" t="s">
        <v>88</v>
      </c>
      <c r="E113" s="38"/>
      <c r="F113" s="38"/>
      <c r="G113" s="38"/>
      <c r="H113" s="44"/>
    </row>
    <row r="114" s="2" customFormat="1" ht="16.8" customHeight="1">
      <c r="A114" s="38"/>
      <c r="B114" s="44"/>
      <c r="C114" s="292" t="s">
        <v>93</v>
      </c>
      <c r="D114" s="293" t="s">
        <v>1</v>
      </c>
      <c r="E114" s="294" t="s">
        <v>1</v>
      </c>
      <c r="F114" s="295">
        <v>470</v>
      </c>
      <c r="G114" s="38"/>
      <c r="H114" s="44"/>
    </row>
    <row r="115" s="2" customFormat="1" ht="16.8" customHeight="1">
      <c r="A115" s="38"/>
      <c r="B115" s="44"/>
      <c r="C115" s="292" t="s">
        <v>98</v>
      </c>
      <c r="D115" s="293" t="s">
        <v>1</v>
      </c>
      <c r="E115" s="294" t="s">
        <v>1</v>
      </c>
      <c r="F115" s="295">
        <v>30</v>
      </c>
      <c r="G115" s="38"/>
      <c r="H115" s="44"/>
    </row>
    <row r="116" s="2" customFormat="1" ht="16.8" customHeight="1">
      <c r="A116" s="38"/>
      <c r="B116" s="44"/>
      <c r="C116" s="292" t="s">
        <v>100</v>
      </c>
      <c r="D116" s="293" t="s">
        <v>1</v>
      </c>
      <c r="E116" s="294" t="s">
        <v>1</v>
      </c>
      <c r="F116" s="295">
        <v>6</v>
      </c>
      <c r="G116" s="38"/>
      <c r="H116" s="44"/>
    </row>
    <row r="117" s="2" customFormat="1" ht="16.8" customHeight="1">
      <c r="A117" s="38"/>
      <c r="B117" s="44"/>
      <c r="C117" s="296" t="s">
        <v>1</v>
      </c>
      <c r="D117" s="296" t="s">
        <v>269</v>
      </c>
      <c r="E117" s="17" t="s">
        <v>1</v>
      </c>
      <c r="F117" s="297">
        <v>0</v>
      </c>
      <c r="G117" s="38"/>
      <c r="H117" s="44"/>
    </row>
    <row r="118" s="2" customFormat="1" ht="16.8" customHeight="1">
      <c r="A118" s="38"/>
      <c r="B118" s="44"/>
      <c r="C118" s="296" t="s">
        <v>1</v>
      </c>
      <c r="D118" s="296" t="s">
        <v>901</v>
      </c>
      <c r="E118" s="17" t="s">
        <v>1</v>
      </c>
      <c r="F118" s="297">
        <v>6</v>
      </c>
      <c r="G118" s="38"/>
      <c r="H118" s="44"/>
    </row>
    <row r="119" s="2" customFormat="1" ht="16.8" customHeight="1">
      <c r="A119" s="38"/>
      <c r="B119" s="44"/>
      <c r="C119" s="296" t="s">
        <v>100</v>
      </c>
      <c r="D119" s="296" t="s">
        <v>229</v>
      </c>
      <c r="E119" s="17" t="s">
        <v>1</v>
      </c>
      <c r="F119" s="297">
        <v>6</v>
      </c>
      <c r="G119" s="38"/>
      <c r="H119" s="44"/>
    </row>
    <row r="120" s="2" customFormat="1" ht="16.8" customHeight="1">
      <c r="A120" s="38"/>
      <c r="B120" s="44"/>
      <c r="C120" s="298" t="s">
        <v>1069</v>
      </c>
      <c r="D120" s="38"/>
      <c r="E120" s="38"/>
      <c r="F120" s="38"/>
      <c r="G120" s="38"/>
      <c r="H120" s="44"/>
    </row>
    <row r="121" s="2" customFormat="1">
      <c r="A121" s="38"/>
      <c r="B121" s="44"/>
      <c r="C121" s="296" t="s">
        <v>266</v>
      </c>
      <c r="D121" s="296" t="s">
        <v>267</v>
      </c>
      <c r="E121" s="17" t="s">
        <v>205</v>
      </c>
      <c r="F121" s="297">
        <v>6</v>
      </c>
      <c r="G121" s="38"/>
      <c r="H121" s="44"/>
    </row>
    <row r="122" s="2" customFormat="1">
      <c r="A122" s="38"/>
      <c r="B122" s="44"/>
      <c r="C122" s="296" t="s">
        <v>277</v>
      </c>
      <c r="D122" s="296" t="s">
        <v>278</v>
      </c>
      <c r="E122" s="17" t="s">
        <v>205</v>
      </c>
      <c r="F122" s="297">
        <v>30</v>
      </c>
      <c r="G122" s="38"/>
      <c r="H122" s="44"/>
    </row>
    <row r="123" s="2" customFormat="1">
      <c r="A123" s="38"/>
      <c r="B123" s="44"/>
      <c r="C123" s="296" t="s">
        <v>300</v>
      </c>
      <c r="D123" s="296" t="s">
        <v>301</v>
      </c>
      <c r="E123" s="17" t="s">
        <v>302</v>
      </c>
      <c r="F123" s="297">
        <v>10.02</v>
      </c>
      <c r="G123" s="38"/>
      <c r="H123" s="44"/>
    </row>
    <row r="124" s="2" customFormat="1" ht="16.8" customHeight="1">
      <c r="A124" s="38"/>
      <c r="B124" s="44"/>
      <c r="C124" s="296" t="s">
        <v>296</v>
      </c>
      <c r="D124" s="296" t="s">
        <v>297</v>
      </c>
      <c r="E124" s="17" t="s">
        <v>205</v>
      </c>
      <c r="F124" s="297">
        <v>6</v>
      </c>
      <c r="G124" s="38"/>
      <c r="H124" s="44"/>
    </row>
    <row r="125" s="2" customFormat="1" ht="16.8" customHeight="1">
      <c r="A125" s="38"/>
      <c r="B125" s="44"/>
      <c r="C125" s="292" t="s">
        <v>104</v>
      </c>
      <c r="D125" s="293" t="s">
        <v>1</v>
      </c>
      <c r="E125" s="294" t="s">
        <v>1</v>
      </c>
      <c r="F125" s="295">
        <v>560</v>
      </c>
      <c r="G125" s="38"/>
      <c r="H125" s="44"/>
    </row>
    <row r="126" s="2" customFormat="1" ht="16.8" customHeight="1">
      <c r="A126" s="38"/>
      <c r="B126" s="44"/>
      <c r="C126" s="292" t="s">
        <v>112</v>
      </c>
      <c r="D126" s="293" t="s">
        <v>1</v>
      </c>
      <c r="E126" s="294" t="s">
        <v>1</v>
      </c>
      <c r="F126" s="295">
        <v>10</v>
      </c>
      <c r="G126" s="38"/>
      <c r="H126" s="44"/>
    </row>
    <row r="127" s="2" customFormat="1" ht="16.8" customHeight="1">
      <c r="A127" s="38"/>
      <c r="B127" s="44"/>
      <c r="C127" s="296" t="s">
        <v>112</v>
      </c>
      <c r="D127" s="296" t="s">
        <v>896</v>
      </c>
      <c r="E127" s="17" t="s">
        <v>1</v>
      </c>
      <c r="F127" s="297">
        <v>10</v>
      </c>
      <c r="G127" s="38"/>
      <c r="H127" s="44"/>
    </row>
    <row r="128" s="2" customFormat="1" ht="16.8" customHeight="1">
      <c r="A128" s="38"/>
      <c r="B128" s="44"/>
      <c r="C128" s="298" t="s">
        <v>1069</v>
      </c>
      <c r="D128" s="38"/>
      <c r="E128" s="38"/>
      <c r="F128" s="38"/>
      <c r="G128" s="38"/>
      <c r="H128" s="44"/>
    </row>
    <row r="129" s="2" customFormat="1">
      <c r="A129" s="38"/>
      <c r="B129" s="44"/>
      <c r="C129" s="296" t="s">
        <v>893</v>
      </c>
      <c r="D129" s="296" t="s">
        <v>894</v>
      </c>
      <c r="E129" s="17" t="s">
        <v>205</v>
      </c>
      <c r="F129" s="297">
        <v>10</v>
      </c>
      <c r="G129" s="38"/>
      <c r="H129" s="44"/>
    </row>
    <row r="130" s="2" customFormat="1">
      <c r="A130" s="38"/>
      <c r="B130" s="44"/>
      <c r="C130" s="296" t="s">
        <v>266</v>
      </c>
      <c r="D130" s="296" t="s">
        <v>267</v>
      </c>
      <c r="E130" s="17" t="s">
        <v>205</v>
      </c>
      <c r="F130" s="297">
        <v>6</v>
      </c>
      <c r="G130" s="38"/>
      <c r="H130" s="44"/>
    </row>
    <row r="131" s="2" customFormat="1" ht="16.8" customHeight="1">
      <c r="A131" s="38"/>
      <c r="B131" s="44"/>
      <c r="C131" s="292" t="s">
        <v>1071</v>
      </c>
      <c r="D131" s="293" t="s">
        <v>1</v>
      </c>
      <c r="E131" s="294" t="s">
        <v>1</v>
      </c>
      <c r="F131" s="295">
        <v>23.760000000000002</v>
      </c>
      <c r="G131" s="38"/>
      <c r="H131" s="44"/>
    </row>
    <row r="132" s="2" customFormat="1" ht="16.8" customHeight="1">
      <c r="A132" s="38"/>
      <c r="B132" s="44"/>
      <c r="C132" s="292" t="s">
        <v>114</v>
      </c>
      <c r="D132" s="293" t="s">
        <v>1</v>
      </c>
      <c r="E132" s="294" t="s">
        <v>1</v>
      </c>
      <c r="F132" s="295">
        <v>11.52</v>
      </c>
      <c r="G132" s="38"/>
      <c r="H132" s="44"/>
    </row>
    <row r="133" s="2" customFormat="1" ht="16.8" customHeight="1">
      <c r="A133" s="38"/>
      <c r="B133" s="44"/>
      <c r="C133" s="292" t="s">
        <v>47</v>
      </c>
      <c r="D133" s="293" t="s">
        <v>1</v>
      </c>
      <c r="E133" s="294" t="s">
        <v>1</v>
      </c>
      <c r="F133" s="295">
        <v>21.998999999999999</v>
      </c>
      <c r="G133" s="38"/>
      <c r="H133" s="44"/>
    </row>
    <row r="134" s="2" customFormat="1" ht="16.8" customHeight="1">
      <c r="A134" s="38"/>
      <c r="B134" s="44"/>
      <c r="C134" s="292" t="s">
        <v>121</v>
      </c>
      <c r="D134" s="293" t="s">
        <v>1</v>
      </c>
      <c r="E134" s="294" t="s">
        <v>1</v>
      </c>
      <c r="F134" s="295">
        <v>4</v>
      </c>
      <c r="G134" s="38"/>
      <c r="H134" s="44"/>
    </row>
    <row r="135" s="2" customFormat="1" ht="16.8" customHeight="1">
      <c r="A135" s="38"/>
      <c r="B135" s="44"/>
      <c r="C135" s="296" t="s">
        <v>121</v>
      </c>
      <c r="D135" s="296" t="s">
        <v>908</v>
      </c>
      <c r="E135" s="17" t="s">
        <v>1</v>
      </c>
      <c r="F135" s="297">
        <v>4</v>
      </c>
      <c r="G135" s="38"/>
      <c r="H135" s="44"/>
    </row>
    <row r="136" s="2" customFormat="1" ht="16.8" customHeight="1">
      <c r="A136" s="38"/>
      <c r="B136" s="44"/>
      <c r="C136" s="298" t="s">
        <v>1069</v>
      </c>
      <c r="D136" s="38"/>
      <c r="E136" s="38"/>
      <c r="F136" s="38"/>
      <c r="G136" s="38"/>
      <c r="H136" s="44"/>
    </row>
    <row r="137" s="2" customFormat="1" ht="16.8" customHeight="1">
      <c r="A137" s="38"/>
      <c r="B137" s="44"/>
      <c r="C137" s="296" t="s">
        <v>306</v>
      </c>
      <c r="D137" s="296" t="s">
        <v>307</v>
      </c>
      <c r="E137" s="17" t="s">
        <v>205</v>
      </c>
      <c r="F137" s="297">
        <v>4</v>
      </c>
      <c r="G137" s="38"/>
      <c r="H137" s="44"/>
    </row>
    <row r="138" s="2" customFormat="1">
      <c r="A138" s="38"/>
      <c r="B138" s="44"/>
      <c r="C138" s="296" t="s">
        <v>261</v>
      </c>
      <c r="D138" s="296" t="s">
        <v>262</v>
      </c>
      <c r="E138" s="17" t="s">
        <v>205</v>
      </c>
      <c r="F138" s="297">
        <v>8</v>
      </c>
      <c r="G138" s="38"/>
      <c r="H138" s="44"/>
    </row>
    <row r="139" s="2" customFormat="1">
      <c r="A139" s="38"/>
      <c r="B139" s="44"/>
      <c r="C139" s="296" t="s">
        <v>266</v>
      </c>
      <c r="D139" s="296" t="s">
        <v>267</v>
      </c>
      <c r="E139" s="17" t="s">
        <v>205</v>
      </c>
      <c r="F139" s="297">
        <v>6</v>
      </c>
      <c r="G139" s="38"/>
      <c r="H139" s="44"/>
    </row>
    <row r="140" s="2" customFormat="1" ht="16.8" customHeight="1">
      <c r="A140" s="38"/>
      <c r="B140" s="44"/>
      <c r="C140" s="296" t="s">
        <v>285</v>
      </c>
      <c r="D140" s="296" t="s">
        <v>286</v>
      </c>
      <c r="E140" s="17" t="s">
        <v>205</v>
      </c>
      <c r="F140" s="297">
        <v>4</v>
      </c>
      <c r="G140" s="38"/>
      <c r="H140" s="44"/>
    </row>
    <row r="141" s="2" customFormat="1" ht="16.8" customHeight="1">
      <c r="A141" s="38"/>
      <c r="B141" s="44"/>
      <c r="C141" s="292" t="s">
        <v>1072</v>
      </c>
      <c r="D141" s="293" t="s">
        <v>1</v>
      </c>
      <c r="E141" s="294" t="s">
        <v>1</v>
      </c>
      <c r="F141" s="295">
        <v>26.219999999999999</v>
      </c>
      <c r="G141" s="38"/>
      <c r="H141" s="44"/>
    </row>
    <row r="142" s="2" customFormat="1" ht="7.44" customHeight="1">
      <c r="A142" s="38"/>
      <c r="B142" s="171"/>
      <c r="C142" s="172"/>
      <c r="D142" s="172"/>
      <c r="E142" s="172"/>
      <c r="F142" s="172"/>
      <c r="G142" s="172"/>
      <c r="H142" s="44"/>
    </row>
    <row r="143" s="2" customFormat="1">
      <c r="A143" s="38"/>
      <c r="B143" s="38"/>
      <c r="C143" s="38"/>
      <c r="D143" s="38"/>
      <c r="E143" s="38"/>
      <c r="F143" s="38"/>
      <c r="G143" s="38"/>
      <c r="H143" s="38"/>
    </row>
  </sheetData>
  <sheetProtection sheet="1" formatColumns="0" formatRows="0" objects="1" scenarios="1" spinCount="100000" saltValue="osyiU2x3FD3S4ZrVolanybtjJ9gjd8ZXqDNvkbgNDlHdw6aHcDNMdOM5Mo43xxUI3D+tUATd8eh3eg73BVRZwQ==" hashValue="dlD2iI+4EaF3wCzvR4MDpPij5hVGgWsqcAk1oAZYLSs+2LONtgjVTPqSR4FEwyfULCyf9LGLM4umXBTo4+oXI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2024-02-07T07:13:41Z</dcterms:created>
  <dcterms:modified xsi:type="dcterms:W3CDTF">2024-02-07T07:13:49Z</dcterms:modified>
</cp:coreProperties>
</file>