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Město VM koupelny 290124\"/>
    </mc:Choice>
  </mc:AlternateContent>
  <bookViews>
    <workbookView xWindow="0" yWindow="0" windowWidth="0" windowHeight="0"/>
  </bookViews>
  <sheets>
    <sheet name="Rekapitulace stavby" sheetId="1" r:id="rId1"/>
    <sheet name="01 - Koupelna 1 architekt..." sheetId="2" r:id="rId2"/>
    <sheet name="02 - Koupelna 2 architekt..." sheetId="3" r:id="rId3"/>
    <sheet name="03 - Koupelna 3 architekt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Koupelna 1 architekt...'!$C$101:$K$422</definedName>
    <definedName name="_xlnm.Print_Area" localSheetId="1">'01 - Koupelna 1 architekt...'!$C$4:$J$39,'01 - Koupelna 1 architekt...'!$C$45:$J$83,'01 - Koupelna 1 architekt...'!$C$89:$K$422</definedName>
    <definedName name="_xlnm.Print_Titles" localSheetId="1">'01 - Koupelna 1 architekt...'!$101:$101</definedName>
    <definedName name="_xlnm._FilterDatabase" localSheetId="2" hidden="1">'02 - Koupelna 2 architekt...'!$C$101:$K$422</definedName>
    <definedName name="_xlnm.Print_Area" localSheetId="2">'02 - Koupelna 2 architekt...'!$C$4:$J$39,'02 - Koupelna 2 architekt...'!$C$45:$J$83,'02 - Koupelna 2 architekt...'!$C$89:$K$422</definedName>
    <definedName name="_xlnm.Print_Titles" localSheetId="2">'02 - Koupelna 2 architekt...'!$101:$101</definedName>
    <definedName name="_xlnm._FilterDatabase" localSheetId="3" hidden="1">'03 - Koupelna 3 architekt...'!$C$101:$K$422</definedName>
    <definedName name="_xlnm.Print_Area" localSheetId="3">'03 - Koupelna 3 architekt...'!$C$4:$J$39,'03 - Koupelna 3 architekt...'!$C$45:$J$83,'03 - Koupelna 3 architekt...'!$C$89:$K$422</definedName>
    <definedName name="_xlnm.Print_Titles" localSheetId="3">'03 - Koupelna 3 architekt...'!$101:$101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8"/>
  <c r="BH408"/>
  <c r="BG408"/>
  <c r="BE408"/>
  <c r="T408"/>
  <c r="R408"/>
  <c r="P408"/>
  <c r="BI400"/>
  <c r="BH400"/>
  <c r="BG400"/>
  <c r="BE400"/>
  <c r="T400"/>
  <c r="T399"/>
  <c r="R400"/>
  <c r="R399"/>
  <c r="P400"/>
  <c r="P399"/>
  <c r="BI397"/>
  <c r="BH397"/>
  <c r="BG397"/>
  <c r="BE397"/>
  <c r="T397"/>
  <c r="R397"/>
  <c r="P397"/>
  <c r="BI392"/>
  <c r="BH392"/>
  <c r="BG392"/>
  <c r="BE392"/>
  <c r="T392"/>
  <c r="R392"/>
  <c r="P392"/>
  <c r="BI387"/>
  <c r="BH387"/>
  <c r="BG387"/>
  <c r="BE387"/>
  <c r="T387"/>
  <c r="R387"/>
  <c r="P387"/>
  <c r="BI382"/>
  <c r="BH382"/>
  <c r="BG382"/>
  <c r="BE382"/>
  <c r="T382"/>
  <c r="R382"/>
  <c r="P382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3"/>
  <c r="BH363"/>
  <c r="BG363"/>
  <c r="BE363"/>
  <c r="T363"/>
  <c r="R363"/>
  <c r="P363"/>
  <c r="BI359"/>
  <c r="BH359"/>
  <c r="BG359"/>
  <c r="BE359"/>
  <c r="T359"/>
  <c r="R359"/>
  <c r="P359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R268"/>
  <c r="P268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T178"/>
  <c r="R179"/>
  <c r="R178"/>
  <c r="P179"/>
  <c r="P178"/>
  <c r="BI175"/>
  <c r="BH175"/>
  <c r="BG175"/>
  <c r="BE175"/>
  <c r="T175"/>
  <c r="R175"/>
  <c r="P175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8"/>
  <c r="BH138"/>
  <c r="BG138"/>
  <c r="BE138"/>
  <c r="T138"/>
  <c r="R138"/>
  <c r="P138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4"/>
  <c r="BH124"/>
  <c r="BG124"/>
  <c r="BE124"/>
  <c r="T124"/>
  <c r="R124"/>
  <c r="P124"/>
  <c r="BI122"/>
  <c r="BH122"/>
  <c r="BG122"/>
  <c r="BE122"/>
  <c r="T122"/>
  <c r="R122"/>
  <c r="P122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7"/>
  <c r="BH107"/>
  <c r="BG107"/>
  <c r="BE107"/>
  <c r="T107"/>
  <c r="R107"/>
  <c r="P107"/>
  <c r="BI105"/>
  <c r="BH105"/>
  <c r="BG105"/>
  <c r="BE105"/>
  <c r="T105"/>
  <c r="R105"/>
  <c r="P105"/>
  <c r="F98"/>
  <c r="F96"/>
  <c r="E94"/>
  <c r="F54"/>
  <c r="F52"/>
  <c r="E50"/>
  <c r="J24"/>
  <c r="E24"/>
  <c r="J99"/>
  <c r="J23"/>
  <c r="J21"/>
  <c r="E21"/>
  <c r="J54"/>
  <c r="J20"/>
  <c r="J18"/>
  <c r="E18"/>
  <c r="F55"/>
  <c r="J17"/>
  <c r="J12"/>
  <c r="J96"/>
  <c r="E7"/>
  <c r="E48"/>
  <c i="3" r="J37"/>
  <c r="J36"/>
  <c i="1" r="AY56"/>
  <c i="3" r="J35"/>
  <c i="1" r="AX56"/>
  <c i="3"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8"/>
  <c r="BH408"/>
  <c r="BG408"/>
  <c r="BE408"/>
  <c r="T408"/>
  <c r="R408"/>
  <c r="P408"/>
  <c r="BI400"/>
  <c r="BH400"/>
  <c r="BG400"/>
  <c r="BE400"/>
  <c r="T400"/>
  <c r="T399"/>
  <c r="R400"/>
  <c r="R399"/>
  <c r="P400"/>
  <c r="P399"/>
  <c r="BI397"/>
  <c r="BH397"/>
  <c r="BG397"/>
  <c r="BE397"/>
  <c r="T397"/>
  <c r="R397"/>
  <c r="P397"/>
  <c r="BI392"/>
  <c r="BH392"/>
  <c r="BG392"/>
  <c r="BE392"/>
  <c r="T392"/>
  <c r="R392"/>
  <c r="P392"/>
  <c r="BI387"/>
  <c r="BH387"/>
  <c r="BG387"/>
  <c r="BE387"/>
  <c r="T387"/>
  <c r="R387"/>
  <c r="P387"/>
  <c r="BI382"/>
  <c r="BH382"/>
  <c r="BG382"/>
  <c r="BE382"/>
  <c r="T382"/>
  <c r="R382"/>
  <c r="P382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3"/>
  <c r="BH363"/>
  <c r="BG363"/>
  <c r="BE363"/>
  <c r="T363"/>
  <c r="R363"/>
  <c r="P363"/>
  <c r="BI359"/>
  <c r="BH359"/>
  <c r="BG359"/>
  <c r="BE359"/>
  <c r="T359"/>
  <c r="R359"/>
  <c r="P359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R268"/>
  <c r="P268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T178"/>
  <c r="R179"/>
  <c r="R178"/>
  <c r="P179"/>
  <c r="P178"/>
  <c r="BI175"/>
  <c r="BH175"/>
  <c r="BG175"/>
  <c r="BE175"/>
  <c r="T175"/>
  <c r="R175"/>
  <c r="P175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8"/>
  <c r="BH138"/>
  <c r="BG138"/>
  <c r="BE138"/>
  <c r="T138"/>
  <c r="R138"/>
  <c r="P138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4"/>
  <c r="BH124"/>
  <c r="BG124"/>
  <c r="BE124"/>
  <c r="T124"/>
  <c r="R124"/>
  <c r="P124"/>
  <c r="BI122"/>
  <c r="BH122"/>
  <c r="BG122"/>
  <c r="BE122"/>
  <c r="T122"/>
  <c r="R122"/>
  <c r="P122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7"/>
  <c r="BH107"/>
  <c r="BG107"/>
  <c r="BE107"/>
  <c r="T107"/>
  <c r="R107"/>
  <c r="P107"/>
  <c r="BI105"/>
  <c r="BH105"/>
  <c r="BG105"/>
  <c r="BE105"/>
  <c r="T105"/>
  <c r="R105"/>
  <c r="P105"/>
  <c r="F98"/>
  <c r="F96"/>
  <c r="E94"/>
  <c r="F54"/>
  <c r="F52"/>
  <c r="E50"/>
  <c r="J24"/>
  <c r="E24"/>
  <c r="J55"/>
  <c r="J23"/>
  <c r="J21"/>
  <c r="E21"/>
  <c r="J54"/>
  <c r="J20"/>
  <c r="J18"/>
  <c r="E18"/>
  <c r="F99"/>
  <c r="J17"/>
  <c r="J12"/>
  <c r="J52"/>
  <c r="E7"/>
  <c r="E92"/>
  <c i="2" r="J37"/>
  <c r="J36"/>
  <c i="1" r="AY55"/>
  <c i="2" r="J35"/>
  <c i="1" r="AX55"/>
  <c i="2"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8"/>
  <c r="BH408"/>
  <c r="BG408"/>
  <c r="BE408"/>
  <c r="T408"/>
  <c r="R408"/>
  <c r="P408"/>
  <c r="BI400"/>
  <c r="BH400"/>
  <c r="BG400"/>
  <c r="BE400"/>
  <c r="T400"/>
  <c r="T399"/>
  <c r="R400"/>
  <c r="R399"/>
  <c r="P400"/>
  <c r="P399"/>
  <c r="BI397"/>
  <c r="BH397"/>
  <c r="BG397"/>
  <c r="BE397"/>
  <c r="T397"/>
  <c r="R397"/>
  <c r="P397"/>
  <c r="BI392"/>
  <c r="BH392"/>
  <c r="BG392"/>
  <c r="BE392"/>
  <c r="T392"/>
  <c r="R392"/>
  <c r="P392"/>
  <c r="BI387"/>
  <c r="BH387"/>
  <c r="BG387"/>
  <c r="BE387"/>
  <c r="T387"/>
  <c r="R387"/>
  <c r="P387"/>
  <c r="BI382"/>
  <c r="BH382"/>
  <c r="BG382"/>
  <c r="BE382"/>
  <c r="T382"/>
  <c r="R382"/>
  <c r="P382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3"/>
  <c r="BH363"/>
  <c r="BG363"/>
  <c r="BE363"/>
  <c r="T363"/>
  <c r="R363"/>
  <c r="P363"/>
  <c r="BI359"/>
  <c r="BH359"/>
  <c r="BG359"/>
  <c r="BE359"/>
  <c r="T359"/>
  <c r="R359"/>
  <c r="P359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R268"/>
  <c r="P268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T178"/>
  <c r="R179"/>
  <c r="R178"/>
  <c r="P179"/>
  <c r="P178"/>
  <c r="BI175"/>
  <c r="BH175"/>
  <c r="BG175"/>
  <c r="BE175"/>
  <c r="T175"/>
  <c r="R175"/>
  <c r="P175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8"/>
  <c r="BH138"/>
  <c r="BG138"/>
  <c r="BE138"/>
  <c r="T138"/>
  <c r="R138"/>
  <c r="P138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4"/>
  <c r="BH124"/>
  <c r="BG124"/>
  <c r="BE124"/>
  <c r="T124"/>
  <c r="R124"/>
  <c r="P124"/>
  <c r="BI122"/>
  <c r="BH122"/>
  <c r="BG122"/>
  <c r="BE122"/>
  <c r="T122"/>
  <c r="R122"/>
  <c r="P122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7"/>
  <c r="BH107"/>
  <c r="BG107"/>
  <c r="BE107"/>
  <c r="T107"/>
  <c r="R107"/>
  <c r="P107"/>
  <c r="BI105"/>
  <c r="BH105"/>
  <c r="BG105"/>
  <c r="BE105"/>
  <c r="T105"/>
  <c r="R105"/>
  <c r="P105"/>
  <c r="F98"/>
  <c r="F96"/>
  <c r="E94"/>
  <c r="F54"/>
  <c r="F52"/>
  <c r="E50"/>
  <c r="J24"/>
  <c r="E24"/>
  <c r="J99"/>
  <c r="J23"/>
  <c r="J21"/>
  <c r="E21"/>
  <c r="J98"/>
  <c r="J20"/>
  <c r="J18"/>
  <c r="E18"/>
  <c r="F55"/>
  <c r="J17"/>
  <c r="J12"/>
  <c r="J52"/>
  <c r="E7"/>
  <c r="E92"/>
  <c i="1" r="L50"/>
  <c r="AM50"/>
  <c r="AM49"/>
  <c r="L49"/>
  <c r="AM47"/>
  <c r="L47"/>
  <c r="L45"/>
  <c r="L44"/>
  <c i="2" r="BK413"/>
  <c r="BK335"/>
  <c r="BK298"/>
  <c r="BK252"/>
  <c r="BK202"/>
  <c r="BK124"/>
  <c r="J413"/>
  <c r="BK392"/>
  <c r="J342"/>
  <c r="J328"/>
  <c r="BK311"/>
  <c r="BK295"/>
  <c r="J274"/>
  <c r="J252"/>
  <c r="BK240"/>
  <c r="BK210"/>
  <c r="BK183"/>
  <c r="BK138"/>
  <c r="J363"/>
  <c r="J332"/>
  <c r="BK297"/>
  <c r="BK273"/>
  <c r="BK222"/>
  <c r="J179"/>
  <c r="BK419"/>
  <c r="BK411"/>
  <c r="BK387"/>
  <c r="BK350"/>
  <c r="BK334"/>
  <c r="BK317"/>
  <c r="BK308"/>
  <c r="J287"/>
  <c r="J273"/>
  <c r="J247"/>
  <c r="BK243"/>
  <c r="BK214"/>
  <c r="BK185"/>
  <c r="J118"/>
  <c r="BK302"/>
  <c r="J271"/>
  <c r="BK229"/>
  <c r="BK216"/>
  <c r="J189"/>
  <c r="BK143"/>
  <c r="BK112"/>
  <c r="J313"/>
  <c r="BK274"/>
  <c r="BK233"/>
  <c r="J212"/>
  <c r="J163"/>
  <c r="J107"/>
  <c i="3" r="J411"/>
  <c r="BK397"/>
  <c r="J387"/>
  <c r="J338"/>
  <c r="BK320"/>
  <c r="J306"/>
  <c r="J297"/>
  <c r="BK285"/>
  <c r="J274"/>
  <c r="BK252"/>
  <c r="BK244"/>
  <c r="BK237"/>
  <c r="BK231"/>
  <c r="J222"/>
  <c r="BK216"/>
  <c r="BK206"/>
  <c r="BK168"/>
  <c r="BK122"/>
  <c r="J417"/>
  <c r="J323"/>
  <c r="BK274"/>
  <c r="J237"/>
  <c r="BK191"/>
  <c r="J400"/>
  <c r="J308"/>
  <c r="J263"/>
  <c r="BK200"/>
  <c r="BK350"/>
  <c r="J314"/>
  <c r="BK268"/>
  <c r="J163"/>
  <c i="4" r="J331"/>
  <c r="BK283"/>
  <c r="J400"/>
  <c r="BK331"/>
  <c r="BK304"/>
  <c r="J218"/>
  <c r="J183"/>
  <c r="BK419"/>
  <c r="J342"/>
  <c r="BK287"/>
  <c r="J255"/>
  <c r="BK238"/>
  <c r="BK193"/>
  <c r="BK152"/>
  <c r="J369"/>
  <c r="J263"/>
  <c r="BK225"/>
  <c r="J202"/>
  <c r="J152"/>
  <c r="J138"/>
  <c i="2" r="J411"/>
  <c r="BK328"/>
  <c r="J314"/>
  <c r="J276"/>
  <c r="BK238"/>
  <c r="BK150"/>
  <c r="BK114"/>
  <c r="J308"/>
  <c r="BK268"/>
  <c r="J231"/>
  <c r="J214"/>
  <c r="J191"/>
  <c r="BK187"/>
  <c r="J138"/>
  <c r="J114"/>
  <c i="1" r="AS54"/>
  <c i="2" r="BK197"/>
  <c r="J148"/>
  <c r="BK131"/>
  <c r="BK397"/>
  <c r="BK359"/>
  <c r="BK331"/>
  <c r="BK291"/>
  <c r="BK278"/>
  <c r="J243"/>
  <c r="J206"/>
  <c r="J116"/>
  <c r="J143"/>
  <c i="4" r="J133"/>
  <c r="J308"/>
  <c r="J250"/>
  <c r="J208"/>
  <c r="J150"/>
  <c r="BK148"/>
  <c i="3" r="BK422"/>
  <c r="BK418"/>
  <c r="BK287"/>
  <c r="J244"/>
  <c r="BK187"/>
  <c r="BK129"/>
  <c r="BK335"/>
  <c r="J252"/>
  <c r="J183"/>
  <c r="J408"/>
  <c r="BK317"/>
  <c r="J247"/>
  <c r="BK133"/>
  <c i="4" r="J392"/>
  <c r="J281"/>
  <c r="BK408"/>
  <c r="J325"/>
  <c r="J301"/>
  <c r="J241"/>
  <c r="BK200"/>
  <c r="BK150"/>
  <c r="BK417"/>
  <c r="BK363"/>
  <c r="BK314"/>
  <c r="J276"/>
  <c r="BK233"/>
  <c r="J200"/>
  <c r="BK175"/>
  <c r="BK114"/>
  <c r="BK342"/>
  <c r="J252"/>
  <c r="BK191"/>
  <c r="J148"/>
  <c r="J231"/>
  <c i="3" r="BK413"/>
  <c r="BK377"/>
  <c r="J291"/>
  <c r="J202"/>
  <c r="J122"/>
  <c r="J397"/>
  <c r="J253"/>
  <c r="BK193"/>
  <c r="J369"/>
  <c r="BK302"/>
  <c r="J231"/>
  <c i="4" r="J338"/>
  <c r="J287"/>
  <c r="J409"/>
  <c r="BK325"/>
  <c r="J240"/>
  <c r="J225"/>
  <c r="BK131"/>
  <c r="J359"/>
  <c r="BK328"/>
  <c r="BK259"/>
  <c r="J235"/>
  <c r="BK138"/>
  <c r="BK122"/>
  <c r="J328"/>
  <c r="J259"/>
  <c r="J206"/>
  <c r="J179"/>
  <c i="2" r="J408"/>
  <c r="J325"/>
  <c r="BK287"/>
  <c r="BK244"/>
  <c r="J183"/>
  <c r="J418"/>
  <c r="J400"/>
  <c r="J359"/>
  <c r="J335"/>
  <c r="BK314"/>
  <c r="J300"/>
  <c r="BK283"/>
  <c r="J249"/>
  <c r="BK235"/>
  <c r="BK191"/>
  <c r="J122"/>
  <c r="BK421"/>
  <c r="BK342"/>
  <c r="BK326"/>
  <c r="J283"/>
  <c r="J259"/>
  <c r="BK200"/>
  <c r="BK107"/>
  <c r="J421"/>
  <c r="BK408"/>
  <c r="J377"/>
  <c r="BK338"/>
  <c r="J329"/>
  <c r="BK313"/>
  <c r="J297"/>
  <c r="BK281"/>
  <c r="J253"/>
  <c r="BK246"/>
  <c r="J233"/>
  <c r="BK193"/>
  <c r="J150"/>
  <c r="J350"/>
  <c r="BK292"/>
  <c r="J235"/>
  <c r="BK225"/>
  <c r="BK208"/>
  <c r="BK165"/>
  <c r="BK118"/>
  <c r="J311"/>
  <c r="BK237"/>
  <c r="J200"/>
  <c r="BK175"/>
  <c r="J112"/>
  <c i="3" r="J413"/>
  <c r="BK409"/>
  <c r="BK382"/>
  <c r="BK334"/>
  <c r="J326"/>
  <c r="BK313"/>
  <c r="J301"/>
  <c r="BK291"/>
  <c r="BK283"/>
  <c r="BK259"/>
  <c r="BK249"/>
  <c r="J243"/>
  <c r="J235"/>
  <c r="BK229"/>
  <c r="J220"/>
  <c r="BK210"/>
  <c r="BK179"/>
  <c r="J148"/>
  <c r="BK419"/>
  <c r="BK400"/>
  <c r="BK301"/>
  <c r="J259"/>
  <c r="BK204"/>
  <c r="BK165"/>
  <c r="J359"/>
  <c r="J298"/>
  <c r="BK233"/>
  <c r="BK138"/>
  <c r="BK326"/>
  <c r="J283"/>
  <c r="J227"/>
  <c r="J112"/>
  <c i="4" r="J292"/>
  <c r="J411"/>
  <c r="J377"/>
  <c r="BK323"/>
  <c r="BK291"/>
  <c r="BK229"/>
  <c r="BK208"/>
  <c r="J415"/>
  <c r="BK369"/>
  <c r="J334"/>
  <c r="BK268"/>
  <c r="BK212"/>
  <c r="BK179"/>
  <c r="J112"/>
  <c r="J329"/>
  <c r="BK253"/>
  <c r="BK237"/>
  <c r="BK185"/>
  <c r="BK129"/>
  <c i="2" r="J420"/>
  <c r="BK369"/>
  <c r="BK319"/>
  <c r="J302"/>
  <c r="BK261"/>
  <c r="BK170"/>
  <c i="3" r="J210"/>
  <c r="J150"/>
  <c r="J409"/>
  <c r="BK314"/>
  <c r="J295"/>
  <c r="J246"/>
  <c r="BK189"/>
  <c r="BK363"/>
  <c r="J319"/>
  <c r="J304"/>
  <c r="BK273"/>
  <c r="BK202"/>
  <c r="J152"/>
  <c i="4" r="BK297"/>
  <c r="BK276"/>
  <c r="BK413"/>
  <c r="J335"/>
  <c r="BK320"/>
  <c r="BK295"/>
  <c r="BK281"/>
  <c r="J238"/>
  <c r="BK189"/>
  <c r="J156"/>
  <c r="J413"/>
  <c r="J372"/>
  <c r="J326"/>
  <c r="J304"/>
  <c r="BK278"/>
  <c r="J237"/>
  <c r="BK202"/>
  <c r="J189"/>
  <c r="J118"/>
  <c r="BK422"/>
  <c r="J274"/>
  <c r="J233"/>
  <c r="BK197"/>
  <c r="BK124"/>
  <c r="BK118"/>
  <c i="3" r="BK416"/>
  <c r="BK392"/>
  <c r="J331"/>
  <c r="J271"/>
  <c r="J206"/>
  <c r="BK175"/>
  <c r="BK387"/>
  <c r="J305"/>
  <c r="BK240"/>
  <c r="BK156"/>
  <c r="J328"/>
  <c r="J276"/>
  <c r="J154"/>
  <c i="4" r="J317"/>
  <c r="BK420"/>
  <c r="J332"/>
  <c r="BK306"/>
  <c r="BK273"/>
  <c r="BK216"/>
  <c r="J122"/>
  <c r="BK382"/>
  <c r="BK335"/>
  <c r="BK300"/>
  <c r="J249"/>
  <c r="J187"/>
  <c r="J129"/>
  <c r="BK400"/>
  <c r="J268"/>
  <c r="BK240"/>
  <c r="J229"/>
  <c r="J165"/>
  <c i="3" r="BK154"/>
  <c r="J419"/>
  <c r="BK354"/>
  <c r="BK278"/>
  <c r="J212"/>
  <c r="J189"/>
  <c r="BK372"/>
  <c r="BK306"/>
  <c r="J238"/>
  <c r="BK148"/>
  <c r="J335"/>
  <c r="BK311"/>
  <c r="BK271"/>
  <c r="J143"/>
  <c i="4" r="J302"/>
  <c r="BK416"/>
  <c r="J382"/>
  <c r="J319"/>
  <c r="J300"/>
  <c r="BK204"/>
  <c r="BK409"/>
  <c r="BK346"/>
  <c r="J306"/>
  <c r="BK241"/>
  <c r="BK165"/>
  <c r="J107"/>
  <c r="BK271"/>
  <c r="BK249"/>
  <c r="J193"/>
  <c r="BK133"/>
  <c i="2" r="BK418"/>
  <c r="J317"/>
  <c r="J218"/>
  <c r="BK420"/>
  <c r="J372"/>
  <c r="BK332"/>
  <c r="BK304"/>
  <c r="J255"/>
  <c r="J197"/>
  <c r="BK416"/>
  <c r="J306"/>
  <c r="BK241"/>
  <c r="J422"/>
  <c r="J397"/>
  <c r="BK320"/>
  <c r="J291"/>
  <c r="J250"/>
  <c r="BK204"/>
  <c r="J331"/>
  <c r="BK263"/>
  <c r="BK179"/>
  <c r="J105"/>
  <c r="J222"/>
  <c r="BK129"/>
  <c i="3" r="J415"/>
  <c r="J392"/>
  <c r="BK331"/>
  <c r="BK304"/>
  <c r="J289"/>
  <c r="BK253"/>
  <c r="BK238"/>
  <c r="BK225"/>
  <c r="J191"/>
  <c r="BK415"/>
  <c r="J281"/>
  <c r="J179"/>
  <c r="J320"/>
  <c r="J170"/>
  <c r="J249"/>
  <c i="4" r="BK301"/>
  <c r="J346"/>
  <c r="J253"/>
  <c r="J422"/>
  <c r="BK311"/>
  <c r="J244"/>
  <c r="J163"/>
  <c r="J305"/>
  <c r="BK210"/>
  <c r="J105"/>
  <c i="2" r="J334"/>
  <c r="J246"/>
  <c r="J133"/>
  <c r="J298"/>
  <c r="BK227"/>
  <c r="J175"/>
  <c r="BK105"/>
  <c r="J216"/>
  <c r="BK168"/>
  <c r="J415"/>
  <c r="J338"/>
  <c r="J263"/>
  <c r="J165"/>
  <c i="3" r="BK227"/>
  <c r="J204"/>
  <c r="J175"/>
  <c r="J124"/>
  <c r="J416"/>
  <c r="BK338"/>
  <c r="J273"/>
  <c r="J218"/>
  <c r="BK170"/>
  <c r="BK342"/>
  <c r="J229"/>
  <c r="BK329"/>
  <c r="BK295"/>
  <c i="4" r="J314"/>
  <c r="BK387"/>
  <c r="BK302"/>
  <c r="J210"/>
  <c r="J408"/>
  <c r="J313"/>
  <c r="J247"/>
  <c r="BK170"/>
  <c r="J261"/>
  <c r="BK163"/>
  <c i="3" r="BK118"/>
  <c r="BK346"/>
  <c r="J240"/>
  <c r="BK411"/>
  <c r="J285"/>
  <c r="J342"/>
  <c r="BK263"/>
  <c i="4" r="BK298"/>
  <c r="BK372"/>
  <c r="BK250"/>
  <c r="BK421"/>
  <c r="J323"/>
  <c r="BK261"/>
  <c r="J143"/>
  <c r="J278"/>
  <c r="BK214"/>
  <c r="BK116"/>
  <c i="3" r="BK408"/>
  <c r="BK220"/>
  <c r="J168"/>
  <c r="J292"/>
  <c r="BK292"/>
  <c r="BK105"/>
  <c i="4" r="BK334"/>
  <c r="J168"/>
  <c r="BK319"/>
  <c r="BK218"/>
  <c r="BK397"/>
  <c r="BK243"/>
  <c r="BK112"/>
  <c i="2" r="BK372"/>
  <c r="J295"/>
  <c r="BK422"/>
  <c r="BK382"/>
  <c r="BK323"/>
  <c r="J268"/>
  <c r="BK218"/>
  <c r="J131"/>
  <c r="BK377"/>
  <c r="BK301"/>
  <c r="J208"/>
  <c r="J416"/>
  <c r="J369"/>
  <c r="J326"/>
  <c r="BK305"/>
  <c r="BK276"/>
  <c r="J220"/>
  <c r="J124"/>
  <c r="J237"/>
  <c r="J202"/>
  <c r="BK133"/>
  <c r="BK249"/>
  <c r="J187"/>
  <c i="3" r="J421"/>
  <c r="J346"/>
  <c r="J317"/>
  <c r="BK298"/>
  <c r="J278"/>
  <c r="BK246"/>
  <c r="J233"/>
  <c r="BK197"/>
  <c r="J107"/>
  <c r="BK359"/>
  <c r="BK243"/>
  <c r="BK143"/>
  <c r="BK289"/>
  <c r="BK305"/>
  <c r="J138"/>
  <c i="4" r="J421"/>
  <c r="BK329"/>
  <c r="BK244"/>
  <c r="BK143"/>
  <c r="J320"/>
  <c r="BK227"/>
  <c r="J419"/>
  <c r="BK247"/>
  <c r="J114"/>
  <c i="2" r="J392"/>
  <c r="J292"/>
  <c r="J193"/>
  <c r="BK329"/>
  <c r="BK250"/>
  <c r="J204"/>
  <c r="J152"/>
  <c r="J241"/>
  <c r="BK206"/>
  <c r="J185"/>
  <c r="J419"/>
  <c r="J323"/>
  <c r="BK247"/>
  <c r="BK148"/>
  <c i="3" r="BK208"/>
  <c r="J193"/>
  <c r="BK131"/>
  <c r="BK417"/>
  <c r="J382"/>
  <c r="J329"/>
  <c r="BK261"/>
  <c r="J185"/>
  <c r="J377"/>
  <c r="J255"/>
  <c r="BK116"/>
  <c r="J313"/>
  <c r="BK235"/>
  <c i="4" r="J285"/>
  <c r="J363"/>
  <c r="BK308"/>
  <c r="J220"/>
  <c r="J418"/>
  <c r="BK338"/>
  <c r="BK263"/>
  <c r="BK183"/>
  <c r="J387"/>
  <c r="BK246"/>
  <c r="J175"/>
  <c i="3" r="BK152"/>
  <c r="J372"/>
  <c r="J197"/>
  <c r="J363"/>
  <c r="J225"/>
  <c r="BK297"/>
  <c r="BK114"/>
  <c i="4" r="BK415"/>
  <c r="BK317"/>
  <c r="BK187"/>
  <c r="BK350"/>
  <c r="J243"/>
  <c r="BK156"/>
  <c r="BK313"/>
  <c r="J170"/>
  <c i="3" r="J116"/>
  <c r="BK247"/>
  <c r="J105"/>
  <c r="BK276"/>
  <c r="J325"/>
  <c r="J131"/>
  <c i="4" r="BK359"/>
  <c r="J212"/>
  <c r="BK392"/>
  <c r="J271"/>
  <c r="J197"/>
  <c r="J350"/>
  <c r="BK231"/>
  <c r="BK235"/>
  <c i="2" r="J387"/>
  <c r="J304"/>
  <c r="J240"/>
  <c r="J417"/>
  <c r="BK354"/>
  <c r="BK306"/>
  <c r="J278"/>
  <c r="J244"/>
  <c r="J168"/>
  <c r="BK400"/>
  <c r="BK289"/>
  <c r="J154"/>
  <c r="BK415"/>
  <c r="BK363"/>
  <c r="BK325"/>
  <c r="J301"/>
  <c r="BK259"/>
  <c r="J238"/>
  <c r="J170"/>
  <c r="J320"/>
  <c r="BK253"/>
  <c r="BK212"/>
  <c r="BK154"/>
  <c r="BK285"/>
  <c r="BK220"/>
  <c r="BK116"/>
  <c i="3" r="BK420"/>
  <c r="J350"/>
  <c r="BK323"/>
  <c r="J302"/>
  <c r="BK281"/>
  <c r="BK250"/>
  <c r="J241"/>
  <c r="BK222"/>
  <c r="J214"/>
  <c r="J165"/>
  <c r="J420"/>
  <c r="BK332"/>
  <c r="BK214"/>
  <c r="J118"/>
  <c r="J250"/>
  <c r="J114"/>
  <c r="J300"/>
  <c i="4" r="BK377"/>
  <c r="J417"/>
  <c r="J311"/>
  <c r="J191"/>
  <c r="J397"/>
  <c r="J298"/>
  <c r="BK220"/>
  <c r="J124"/>
  <c r="J273"/>
  <c r="BK168"/>
  <c i="2" r="BK417"/>
  <c r="J346"/>
  <c r="J285"/>
  <c r="BK122"/>
  <c r="BK346"/>
  <c r="J281"/>
  <c r="J210"/>
  <c r="BK156"/>
  <c r="BK255"/>
  <c r="J227"/>
  <c r="BK152"/>
  <c r="BK409"/>
  <c r="J305"/>
  <c r="J229"/>
  <c i="3" r="J268"/>
  <c r="J354"/>
  <c r="BK124"/>
  <c r="BK255"/>
  <c i="4" r="J295"/>
  <c r="BK305"/>
  <c r="J420"/>
  <c r="BK285"/>
  <c r="BK206"/>
  <c r="J297"/>
  <c r="J154"/>
  <c i="2" r="J354"/>
  <c r="BK271"/>
  <c r="BK163"/>
  <c r="J409"/>
  <c r="J319"/>
  <c r="J289"/>
  <c r="J225"/>
  <c r="J261"/>
  <c r="J129"/>
  <c r="BK231"/>
  <c r="J156"/>
  <c r="J382"/>
  <c r="BK300"/>
  <c r="BK189"/>
  <c i="3" r="BK212"/>
  <c r="J187"/>
  <c r="BK150"/>
  <c r="BK112"/>
  <c r="J422"/>
  <c r="BK369"/>
  <c r="BK300"/>
  <c r="BK241"/>
  <c r="J200"/>
  <c r="BK107"/>
  <c r="J287"/>
  <c r="BK163"/>
  <c r="J334"/>
  <c r="J261"/>
  <c r="J129"/>
  <c i="4" r="BK418"/>
  <c r="BK326"/>
  <c r="J246"/>
  <c r="J116"/>
  <c r="J354"/>
  <c r="J291"/>
  <c r="BK222"/>
  <c r="BK154"/>
  <c r="BK332"/>
  <c r="J222"/>
  <c r="BK107"/>
  <c i="3" r="BK421"/>
  <c r="BK319"/>
  <c r="J216"/>
  <c r="J156"/>
  <c r="J311"/>
  <c r="J133"/>
  <c r="BK308"/>
  <c r="BK218"/>
  <c i="4" r="J289"/>
  <c r="BK354"/>
  <c r="J283"/>
  <c r="J227"/>
  <c r="BK411"/>
  <c r="BK289"/>
  <c r="J214"/>
  <c r="BK105"/>
  <c r="BK255"/>
  <c r="J204"/>
  <c i="3" r="J418"/>
  <c r="BK325"/>
  <c r="BK183"/>
  <c r="BK328"/>
  <c r="J208"/>
  <c r="J332"/>
  <c r="BK185"/>
  <c i="4" r="BK274"/>
  <c r="BK252"/>
  <c r="J416"/>
  <c r="BK292"/>
  <c r="J185"/>
  <c r="J216"/>
  <c r="J131"/>
  <c i="2" r="F37"/>
  <c r="F36"/>
  <c r="F35"/>
  <c r="F33"/>
  <c l="1" r="T104"/>
  <c r="T111"/>
  <c r="BK137"/>
  <c r="J137"/>
  <c r="J63"/>
  <c r="R162"/>
  <c r="T182"/>
  <c r="BK199"/>
  <c r="J199"/>
  <c r="J68"/>
  <c r="T224"/>
  <c r="T270"/>
  <c r="P280"/>
  <c r="T294"/>
  <c r="R310"/>
  <c r="T316"/>
  <c r="T322"/>
  <c r="BK337"/>
  <c r="J337"/>
  <c r="J76"/>
  <c r="BK371"/>
  <c r="J371"/>
  <c r="J77"/>
  <c r="R407"/>
  <c r="P410"/>
  <c r="BK414"/>
  <c r="J414"/>
  <c r="J82"/>
  <c r="P104"/>
  <c r="P111"/>
  <c r="P137"/>
  <c r="BK162"/>
  <c r="J162"/>
  <c r="J64"/>
  <c r="BK182"/>
  <c r="J182"/>
  <c r="J67"/>
  <c r="R199"/>
  <c r="R224"/>
  <c r="P270"/>
  <c r="R280"/>
  <c r="R294"/>
  <c r="P310"/>
  <c r="R316"/>
  <c r="P322"/>
  <c r="T337"/>
  <c r="R371"/>
  <c r="P407"/>
  <c r="P406"/>
  <c r="T410"/>
  <c r="T414"/>
  <c r="BK104"/>
  <c r="R111"/>
  <c r="T137"/>
  <c r="P162"/>
  <c r="R182"/>
  <c r="T199"/>
  <c r="P224"/>
  <c r="R270"/>
  <c r="T280"/>
  <c r="P294"/>
  <c r="T310"/>
  <c r="P316"/>
  <c r="R322"/>
  <c r="R337"/>
  <c r="T371"/>
  <c r="BK407"/>
  <c r="J407"/>
  <c r="J80"/>
  <c r="BK410"/>
  <c r="J410"/>
  <c r="J81"/>
  <c r="R414"/>
  <c i="3" r="T104"/>
  <c r="R111"/>
  <c r="R137"/>
  <c r="R162"/>
  <c r="BK182"/>
  <c r="J182"/>
  <c r="J67"/>
  <c r="P199"/>
  <c r="R224"/>
  <c r="T270"/>
  <c r="R280"/>
  <c r="P294"/>
  <c r="BK316"/>
  <c r="J316"/>
  <c r="J74"/>
  <c r="T316"/>
  <c r="T322"/>
  <c r="BK337"/>
  <c r="J337"/>
  <c r="J76"/>
  <c r="T371"/>
  <c r="BK407"/>
  <c r="J407"/>
  <c r="J80"/>
  <c r="R410"/>
  <c r="BK414"/>
  <c r="J414"/>
  <c r="J82"/>
  <c i="4" r="P104"/>
  <c r="P111"/>
  <c r="P137"/>
  <c r="P162"/>
  <c r="T182"/>
  <c r="R199"/>
  <c r="R224"/>
  <c r="P280"/>
  <c r="P294"/>
  <c r="BK310"/>
  <c r="J310"/>
  <c r="J73"/>
  <c r="BK316"/>
  <c r="J316"/>
  <c r="J74"/>
  <c r="R316"/>
  <c r="R337"/>
  <c i="3" r="BK104"/>
  <c r="J104"/>
  <c r="J61"/>
  <c r="T111"/>
  <c r="BK137"/>
  <c r="J137"/>
  <c r="J63"/>
  <c r="BK162"/>
  <c r="J162"/>
  <c r="J64"/>
  <c r="T182"/>
  <c r="BK199"/>
  <c r="J199"/>
  <c r="J68"/>
  <c r="P224"/>
  <c r="P270"/>
  <c r="P280"/>
  <c r="R294"/>
  <c r="P310"/>
  <c r="R316"/>
  <c r="R322"/>
  <c r="P337"/>
  <c r="P371"/>
  <c r="R407"/>
  <c r="R406"/>
  <c r="P410"/>
  <c r="T414"/>
  <c i="4" r="R104"/>
  <c r="R111"/>
  <c r="R137"/>
  <c r="R162"/>
  <c r="BK182"/>
  <c r="BK199"/>
  <c r="J199"/>
  <c r="J68"/>
  <c r="BK224"/>
  <c r="J224"/>
  <c r="J69"/>
  <c r="P224"/>
  <c r="BK270"/>
  <c r="J270"/>
  <c r="J70"/>
  <c r="P270"/>
  <c r="BK280"/>
  <c r="J280"/>
  <c r="J71"/>
  <c r="T280"/>
  <c r="R294"/>
  <c r="P310"/>
  <c r="T310"/>
  <c r="P316"/>
  <c r="T316"/>
  <c r="P322"/>
  <c r="T322"/>
  <c r="P337"/>
  <c r="BK371"/>
  <c r="J371"/>
  <c r="J77"/>
  <c r="R371"/>
  <c i="2" r="R104"/>
  <c r="BK111"/>
  <c r="J111"/>
  <c r="J62"/>
  <c r="R137"/>
  <c r="T162"/>
  <c r="P182"/>
  <c r="P199"/>
  <c r="BK224"/>
  <c r="J224"/>
  <c r="J69"/>
  <c r="BK270"/>
  <c r="J270"/>
  <c r="J70"/>
  <c r="BK280"/>
  <c r="J280"/>
  <c r="J71"/>
  <c r="BK294"/>
  <c r="J294"/>
  <c r="J72"/>
  <c r="BK310"/>
  <c r="J310"/>
  <c r="J73"/>
  <c r="BK316"/>
  <c r="J316"/>
  <c r="J74"/>
  <c r="BK322"/>
  <c r="J322"/>
  <c r="J75"/>
  <c r="P337"/>
  <c r="P371"/>
  <c r="T407"/>
  <c r="T406"/>
  <c r="R410"/>
  <c r="P414"/>
  <c i="3" r="P104"/>
  <c r="P111"/>
  <c r="P137"/>
  <c r="P162"/>
  <c r="R182"/>
  <c r="T199"/>
  <c r="BK224"/>
  <c r="J224"/>
  <c r="J69"/>
  <c r="BK270"/>
  <c r="J270"/>
  <c r="J70"/>
  <c r="BK280"/>
  <c r="J280"/>
  <c r="J71"/>
  <c r="BK294"/>
  <c r="J294"/>
  <c r="J72"/>
  <c r="BK310"/>
  <c r="J310"/>
  <c r="J73"/>
  <c r="R310"/>
  <c r="BK322"/>
  <c r="J322"/>
  <c r="J75"/>
  <c r="T337"/>
  <c r="BK371"/>
  <c r="J371"/>
  <c r="J77"/>
  <c r="T407"/>
  <c r="T410"/>
  <c r="R414"/>
  <c i="4" r="BK104"/>
  <c r="BK111"/>
  <c r="J111"/>
  <c r="J62"/>
  <c r="BK137"/>
  <c r="J137"/>
  <c r="J63"/>
  <c r="BK162"/>
  <c r="J162"/>
  <c r="J64"/>
  <c r="P182"/>
  <c r="P199"/>
  <c r="T199"/>
  <c r="T224"/>
  <c r="R270"/>
  <c r="T270"/>
  <c r="R280"/>
  <c r="BK294"/>
  <c r="J294"/>
  <c r="J72"/>
  <c r="T294"/>
  <c r="R310"/>
  <c r="BK322"/>
  <c r="J322"/>
  <c r="J75"/>
  <c r="R322"/>
  <c r="BK337"/>
  <c r="J337"/>
  <c r="J76"/>
  <c r="T337"/>
  <c r="P371"/>
  <c r="BK407"/>
  <c r="R407"/>
  <c r="BK410"/>
  <c r="J410"/>
  <c r="J81"/>
  <c r="P410"/>
  <c r="T410"/>
  <c i="3" r="R104"/>
  <c r="R103"/>
  <c r="BK111"/>
  <c r="J111"/>
  <c r="J62"/>
  <c r="T137"/>
  <c r="T162"/>
  <c r="P182"/>
  <c r="R199"/>
  <c r="T224"/>
  <c r="R270"/>
  <c r="T280"/>
  <c r="T294"/>
  <c r="T310"/>
  <c r="P316"/>
  <c r="P322"/>
  <c r="R337"/>
  <c r="R371"/>
  <c r="P407"/>
  <c r="P406"/>
  <c r="BK410"/>
  <c r="J410"/>
  <c r="J81"/>
  <c r="P414"/>
  <c i="4" r="T104"/>
  <c r="T111"/>
  <c r="T137"/>
  <c r="T162"/>
  <c r="R182"/>
  <c r="R181"/>
  <c r="T371"/>
  <c r="P407"/>
  <c r="P406"/>
  <c r="T407"/>
  <c r="T406"/>
  <c r="R410"/>
  <c r="BK414"/>
  <c r="J414"/>
  <c r="J82"/>
  <c r="P414"/>
  <c r="R414"/>
  <c r="T414"/>
  <c i="2" r="BK178"/>
  <c r="J178"/>
  <c r="J65"/>
  <c r="BK399"/>
  <c r="J399"/>
  <c r="J78"/>
  <c i="3" r="BK399"/>
  <c r="J399"/>
  <c r="J78"/>
  <c r="BK178"/>
  <c r="J178"/>
  <c r="J65"/>
  <c i="4" r="BK178"/>
  <c r="J178"/>
  <c r="J65"/>
  <c r="BK399"/>
  <c r="J399"/>
  <c r="J78"/>
  <c i="3" r="BK103"/>
  <c r="J103"/>
  <c r="J60"/>
  <c i="4" r="J52"/>
  <c r="J55"/>
  <c r="J98"/>
  <c r="BF112"/>
  <c r="BF114"/>
  <c r="F99"/>
  <c r="BF105"/>
  <c r="BF107"/>
  <c r="BF116"/>
  <c r="BF118"/>
  <c r="BF122"/>
  <c r="BF133"/>
  <c r="BF138"/>
  <c r="BF156"/>
  <c r="BF175"/>
  <c r="BF183"/>
  <c r="BF187"/>
  <c r="BF197"/>
  <c r="BF216"/>
  <c r="BF218"/>
  <c r="BF225"/>
  <c r="BF233"/>
  <c r="BF237"/>
  <c r="BF240"/>
  <c r="BF243"/>
  <c r="BF247"/>
  <c r="BF252"/>
  <c r="BF268"/>
  <c r="BF274"/>
  <c r="BF291"/>
  <c r="BF295"/>
  <c r="BF300"/>
  <c r="BF302"/>
  <c r="BF317"/>
  <c r="BF319"/>
  <c r="BF320"/>
  <c r="BF331"/>
  <c r="BF334"/>
  <c r="BF335"/>
  <c r="BF377"/>
  <c r="BF392"/>
  <c r="BF417"/>
  <c r="BF421"/>
  <c r="E92"/>
  <c r="BF124"/>
  <c r="BF129"/>
  <c r="BF131"/>
  <c r="BF143"/>
  <c r="BF148"/>
  <c r="BF150"/>
  <c r="BF152"/>
  <c r="BF163"/>
  <c r="BF168"/>
  <c r="BF170"/>
  <c r="BF202"/>
  <c r="BF206"/>
  <c r="BF208"/>
  <c r="BF214"/>
  <c r="BF222"/>
  <c r="BF229"/>
  <c r="BF235"/>
  <c r="BF238"/>
  <c r="BF241"/>
  <c r="BF249"/>
  <c r="BF250"/>
  <c r="BF253"/>
  <c r="BF261"/>
  <c r="BF271"/>
  <c r="BF273"/>
  <c r="BF281"/>
  <c r="BF289"/>
  <c r="BF297"/>
  <c r="BF301"/>
  <c r="BF304"/>
  <c r="BF305"/>
  <c r="BF314"/>
  <c r="BF325"/>
  <c r="BF329"/>
  <c r="BF346"/>
  <c r="BF350"/>
  <c r="BF354"/>
  <c r="BF369"/>
  <c r="BF400"/>
  <c r="BF411"/>
  <c r="BF415"/>
  <c r="BF416"/>
  <c r="BF418"/>
  <c r="BF420"/>
  <c r="BF422"/>
  <c r="BF154"/>
  <c r="BF165"/>
  <c r="BF179"/>
  <c r="BF185"/>
  <c r="BF189"/>
  <c r="BF191"/>
  <c r="BF193"/>
  <c r="BF200"/>
  <c r="BF204"/>
  <c r="BF210"/>
  <c r="BF212"/>
  <c r="BF220"/>
  <c r="BF227"/>
  <c r="BF231"/>
  <c r="BF244"/>
  <c r="BF246"/>
  <c r="BF255"/>
  <c r="BF259"/>
  <c r="BF263"/>
  <c r="BF276"/>
  <c r="BF285"/>
  <c r="BF298"/>
  <c r="BF311"/>
  <c r="BF313"/>
  <c r="BF323"/>
  <c r="BF326"/>
  <c r="BF332"/>
  <c r="BF338"/>
  <c r="BF342"/>
  <c r="BF359"/>
  <c r="BF363"/>
  <c r="BF372"/>
  <c r="BF382"/>
  <c r="BF387"/>
  <c r="BF408"/>
  <c r="BF409"/>
  <c r="BF419"/>
  <c r="BF278"/>
  <c r="BF283"/>
  <c r="BF287"/>
  <c r="BF292"/>
  <c r="BF306"/>
  <c r="BF308"/>
  <c r="BF328"/>
  <c r="BF397"/>
  <c r="BF413"/>
  <c i="2" r="J104"/>
  <c r="J61"/>
  <c i="3" r="E48"/>
  <c r="J96"/>
  <c r="J99"/>
  <c r="BF107"/>
  <c r="BF112"/>
  <c r="BF124"/>
  <c r="BF129"/>
  <c r="BF138"/>
  <c r="BF148"/>
  <c r="BF150"/>
  <c r="BF156"/>
  <c r="BF187"/>
  <c r="BF189"/>
  <c r="BF210"/>
  <c r="BF212"/>
  <c r="BF214"/>
  <c r="BF229"/>
  <c r="BF237"/>
  <c r="BF241"/>
  <c r="BF243"/>
  <c r="BF259"/>
  <c r="BF263"/>
  <c r="BF274"/>
  <c r="BF281"/>
  <c r="BF302"/>
  <c r="BF304"/>
  <c r="BF305"/>
  <c r="BF326"/>
  <c r="BF331"/>
  <c r="BF338"/>
  <c r="BF342"/>
  <c r="BF354"/>
  <c r="BF377"/>
  <c r="J98"/>
  <c r="BF118"/>
  <c r="BF131"/>
  <c r="BF133"/>
  <c r="BF152"/>
  <c r="BF179"/>
  <c r="BF202"/>
  <c r="BF220"/>
  <c r="BF227"/>
  <c r="BF231"/>
  <c r="BF247"/>
  <c r="BF261"/>
  <c r="BF283"/>
  <c r="BF292"/>
  <c r="BF297"/>
  <c r="BF308"/>
  <c r="BF311"/>
  <c r="BF313"/>
  <c r="BF317"/>
  <c r="BF325"/>
  <c r="BF350"/>
  <c r="BF359"/>
  <c r="BF363"/>
  <c r="BF372"/>
  <c r="BF382"/>
  <c r="BF408"/>
  <c r="F55"/>
  <c r="BF105"/>
  <c r="BF116"/>
  <c r="BF154"/>
  <c r="BF165"/>
  <c r="BF191"/>
  <c r="BF193"/>
  <c r="BF204"/>
  <c r="BF206"/>
  <c r="BF208"/>
  <c r="BF233"/>
  <c r="BF235"/>
  <c r="BF244"/>
  <c r="BF249"/>
  <c r="BF250"/>
  <c r="BF268"/>
  <c r="BF271"/>
  <c r="BF273"/>
  <c r="BF276"/>
  <c r="BF278"/>
  <c r="BF285"/>
  <c r="BF298"/>
  <c r="BF300"/>
  <c r="BF306"/>
  <c r="BF323"/>
  <c r="BF328"/>
  <c r="BF334"/>
  <c r="BF335"/>
  <c r="BF369"/>
  <c r="BF392"/>
  <c r="BF409"/>
  <c r="BF413"/>
  <c r="BF417"/>
  <c r="BF415"/>
  <c r="BF419"/>
  <c r="BF420"/>
  <c r="BF114"/>
  <c r="BF122"/>
  <c r="BF143"/>
  <c r="BF163"/>
  <c r="BF168"/>
  <c r="BF170"/>
  <c r="BF175"/>
  <c r="BF183"/>
  <c r="BF185"/>
  <c r="BF197"/>
  <c r="BF200"/>
  <c r="BF216"/>
  <c r="BF218"/>
  <c r="BF222"/>
  <c r="BF225"/>
  <c r="BF238"/>
  <c r="BF240"/>
  <c r="BF246"/>
  <c r="BF252"/>
  <c r="BF253"/>
  <c r="BF255"/>
  <c r="BF287"/>
  <c r="BF289"/>
  <c r="BF291"/>
  <c r="BF295"/>
  <c r="BF301"/>
  <c r="BF314"/>
  <c r="BF319"/>
  <c r="BF320"/>
  <c r="BF329"/>
  <c r="BF332"/>
  <c r="BF346"/>
  <c r="BF387"/>
  <c r="BF397"/>
  <c r="BF400"/>
  <c r="BF411"/>
  <c r="BF416"/>
  <c r="BF418"/>
  <c r="BF421"/>
  <c r="BF422"/>
  <c i="2" r="J96"/>
  <c r="F99"/>
  <c r="BF107"/>
  <c r="BF114"/>
  <c r="BF133"/>
  <c r="BF143"/>
  <c r="BF148"/>
  <c r="BF154"/>
  <c r="BF170"/>
  <c r="BF179"/>
  <c r="BF183"/>
  <c r="BF185"/>
  <c r="BF189"/>
  <c r="BF210"/>
  <c r="BF214"/>
  <c r="BF220"/>
  <c r="BF225"/>
  <c r="BF231"/>
  <c r="BF235"/>
  <c r="BF240"/>
  <c r="BF244"/>
  <c r="BF247"/>
  <c r="BF291"/>
  <c r="BF292"/>
  <c r="BF317"/>
  <c r="BF320"/>
  <c r="E48"/>
  <c r="J54"/>
  <c r="J55"/>
  <c r="BF105"/>
  <c r="BF112"/>
  <c r="BF124"/>
  <c r="BF150"/>
  <c r="BF208"/>
  <c r="BF233"/>
  <c r="BF259"/>
  <c r="BF276"/>
  <c r="BF287"/>
  <c r="BF304"/>
  <c r="BF305"/>
  <c r="BF325"/>
  <c r="BF334"/>
  <c r="BF342"/>
  <c r="BF116"/>
  <c r="BF118"/>
  <c r="BF122"/>
  <c r="BF129"/>
  <c r="BF131"/>
  <c r="BF138"/>
  <c r="BF156"/>
  <c r="BF165"/>
  <c r="BF175"/>
  <c r="BF197"/>
  <c r="BF212"/>
  <c r="BF222"/>
  <c r="BF227"/>
  <c r="BF237"/>
  <c r="BF238"/>
  <c r="BF241"/>
  <c r="BF246"/>
  <c r="BF250"/>
  <c r="BF261"/>
  <c r="BF271"/>
  <c r="BF278"/>
  <c r="BF283"/>
  <c r="BF285"/>
  <c r="BF289"/>
  <c r="BF295"/>
  <c r="BF298"/>
  <c r="BF300"/>
  <c r="BF301"/>
  <c r="BF319"/>
  <c r="BF323"/>
  <c r="BF326"/>
  <c r="BF331"/>
  <c r="BF363"/>
  <c r="BF372"/>
  <c r="BF387"/>
  <c r="BF392"/>
  <c r="BF397"/>
  <c r="BF400"/>
  <c r="BF408"/>
  <c r="BF409"/>
  <c r="BF413"/>
  <c r="BF415"/>
  <c r="BF416"/>
  <c r="BF422"/>
  <c i="1" r="AZ55"/>
  <c r="BC55"/>
  <c r="BB55"/>
  <c i="2" r="BF152"/>
  <c r="BF163"/>
  <c r="BF168"/>
  <c r="BF187"/>
  <c r="BF191"/>
  <c r="BF193"/>
  <c r="BF200"/>
  <c r="BF202"/>
  <c r="BF204"/>
  <c r="BF206"/>
  <c r="BF216"/>
  <c r="BF218"/>
  <c r="BF229"/>
  <c r="BF243"/>
  <c r="BF249"/>
  <c r="BF252"/>
  <c r="BF253"/>
  <c r="BF255"/>
  <c r="BF263"/>
  <c r="BF268"/>
  <c r="BF273"/>
  <c r="BF274"/>
  <c r="BF281"/>
  <c r="BF297"/>
  <c r="BF302"/>
  <c r="BF306"/>
  <c r="BF308"/>
  <c r="BF311"/>
  <c r="BF313"/>
  <c r="BF314"/>
  <c r="BF328"/>
  <c r="BF329"/>
  <c r="BF332"/>
  <c r="BF335"/>
  <c r="BF338"/>
  <c r="BF346"/>
  <c r="BF350"/>
  <c r="BF354"/>
  <c r="BF359"/>
  <c r="BF369"/>
  <c r="BF377"/>
  <c r="BF382"/>
  <c r="BF411"/>
  <c r="BF417"/>
  <c r="BF418"/>
  <c r="BF419"/>
  <c r="BF420"/>
  <c r="BF421"/>
  <c i="1" r="BD55"/>
  <c i="3" r="F33"/>
  <c i="1" r="AZ56"/>
  <c i="4" r="F37"/>
  <c i="1" r="BD57"/>
  <c i="2" r="J33"/>
  <c i="1" r="AV55"/>
  <c i="4" r="F36"/>
  <c i="1" r="BC57"/>
  <c i="3" r="F37"/>
  <c i="1" r="BD56"/>
  <c i="3" r="F36"/>
  <c i="1" r="BC56"/>
  <c i="3" r="F35"/>
  <c i="1" r="BB56"/>
  <c i="3" r="J33"/>
  <c i="1" r="AV56"/>
  <c i="4" r="F35"/>
  <c i="1" r="BB57"/>
  <c i="4" r="J33"/>
  <c i="1" r="AV57"/>
  <c i="4" r="F33"/>
  <c i="1" r="AZ57"/>
  <c i="3" l="1" r="P181"/>
  <c i="4" r="BK406"/>
  <c r="J406"/>
  <c r="J79"/>
  <c i="3" r="R181"/>
  <c r="R102"/>
  <c r="P103"/>
  <c i="4" r="BK181"/>
  <c r="J181"/>
  <c r="J66"/>
  <c r="R103"/>
  <c i="3" r="T103"/>
  <c i="2" r="BK103"/>
  <c i="4" r="T103"/>
  <c i="3" r="T181"/>
  <c i="4" r="T181"/>
  <c i="3" r="T406"/>
  <c i="2" r="R103"/>
  <c r="R181"/>
  <c r="T181"/>
  <c i="4" r="R406"/>
  <c r="P181"/>
  <c r="BK103"/>
  <c r="BK102"/>
  <c r="J102"/>
  <c r="J59"/>
  <c i="2" r="P181"/>
  <c i="4" r="P103"/>
  <c r="P102"/>
  <c i="1" r="AU57"/>
  <c i="2" r="P103"/>
  <c r="P102"/>
  <c i="1" r="AU55"/>
  <c i="2" r="R406"/>
  <c r="T103"/>
  <c r="T102"/>
  <c r="BK406"/>
  <c r="J406"/>
  <c r="J79"/>
  <c r="BK181"/>
  <c r="J181"/>
  <c r="J66"/>
  <c i="3" r="BK181"/>
  <c r="J181"/>
  <c r="J66"/>
  <c r="BK406"/>
  <c r="J406"/>
  <c r="J79"/>
  <c i="4" r="J182"/>
  <c r="J67"/>
  <c r="J104"/>
  <c r="J61"/>
  <c r="J407"/>
  <c r="J80"/>
  <c i="3" r="BK102"/>
  <c r="J102"/>
  <c r="J59"/>
  <c i="1" r="AZ54"/>
  <c r="W29"/>
  <c r="BC54"/>
  <c r="W32"/>
  <c i="4" r="F34"/>
  <c i="1" r="BA57"/>
  <c i="3" r="F34"/>
  <c i="1" r="BA56"/>
  <c r="BB54"/>
  <c r="W31"/>
  <c r="BD54"/>
  <c r="W33"/>
  <c i="2" r="J34"/>
  <c i="1" r="AW55"/>
  <c r="AT55"/>
  <c i="2" r="F34"/>
  <c i="1" r="BA55"/>
  <c i="3" r="J34"/>
  <c i="1" r="AW56"/>
  <c r="AT56"/>
  <c i="4" r="J34"/>
  <c i="1" r="AW57"/>
  <c r="AT57"/>
  <c i="3" l="1" r="P102"/>
  <c i="1" r="AU56"/>
  <c i="4" r="T102"/>
  <c i="3" r="T102"/>
  <c i="4" r="R102"/>
  <c i="2" r="R102"/>
  <c r="BK102"/>
  <c r="J102"/>
  <c r="J59"/>
  <c i="4" r="J103"/>
  <c r="J60"/>
  <c i="2" r="J103"/>
  <c r="J60"/>
  <c i="1" r="AX54"/>
  <c r="AY54"/>
  <c i="3" r="J30"/>
  <c i="1" r="AG56"/>
  <c r="BA54"/>
  <c r="W30"/>
  <c r="AU54"/>
  <c i="4" r="J30"/>
  <c i="1" r="AG57"/>
  <c r="AV54"/>
  <c r="AK29"/>
  <c i="4" l="1" r="J39"/>
  <c i="3" r="J39"/>
  <c i="1" r="AN56"/>
  <c r="AN57"/>
  <c i="2" r="J30"/>
  <c i="1" r="AG55"/>
  <c r="AW54"/>
  <c r="AK30"/>
  <c i="2" l="1" r="J39"/>
  <c i="1" r="AN55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<sst xmlns="http://schemas.openxmlformats.org/spreadsheetml/2006/main">
  <si>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</si>
  <si>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</si>
  <si>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</si>
  <si>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</si>
  <si>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</si>
  <si>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{ebef689d-9c2e-40e7-a73d-84e7ba4d8ea3}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</si>
  <si>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</si>
  <si>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</si>
  <si>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</si>
  <si>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</si>
  <si>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</si>
  <si>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</si>
  <si>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</si>
  <si>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</si>
  <si>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N9752024b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</si>
  <si>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</si>
  <si>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</si>
  <si>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koupelen JK Tyla,Valašské Meziříčí</t>
  </si>
  <si>
    <t>KSO:</t>
  </si>
  <si>
    <t/>
  </si>
  <si>
    <t>CC-CZ:</t>
  </si>
  <si>
    <t>Místo:</t>
  </si>
  <si>
    <t xml:space="preserve"> </t>
  </si>
  <si>
    <t>Datum:</t>
  </si>
  <si>
    <t>31. 1. 2024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</si>
  <si>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</si>
  <si>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</si>
  <si>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</si>
  <si>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</si>
  <si>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</si>
  <si>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</si>
  <si>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</si>
  <si>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</si>
  <si>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</si>
  <si>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</si>
  <si>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</si>
  <si>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</si>
  <si>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</si>
  <si>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</si>
  <si>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</si>
  <si>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</si>
  <si>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</si>
  <si>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</si>
  <si>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</si>
  <si>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</si>
  <si>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</si>
  <si>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</si>
  <si>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</si>
  <si>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</si>
  <si>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</si>
  <si>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</si>
  <si>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</si>
  <si>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</si>
  <si>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</si>
  <si>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</si>
  <si>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</si>
  <si>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</si>
  <si>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</si>
  <si>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</si>
  <si>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</si>
  <si>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</si>
  <si>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</si>
  <si>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</si>
  <si>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</si>
  <si>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</si>
  <si>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</si>
  <si>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</si>
  <si>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</si>
  <si>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</si>
  <si>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</si>
  <si>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</si>
  <si>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</si>
  <si>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</si>
  <si>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</si>
  <si>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</si>
  <si>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</si>
  <si>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Koupelna 1 architektonicko stavební řešení</t>
  </si>
  <si>
    <t>STA</t>
  </si>
  <si>
    <t>1</t>
  </si>
  <si>
    <t>{ddd3f442-4466-4770-9904-5893d013d09c}</t>
  </si>
  <si>
    <t>02</t>
  </si>
  <si>
    <t>Koupelna 2 architektonicko stavební řešení</t>
  </si>
  <si>
    <t>{2cf9e61e-dd01-4bae-9a9a-777aa0c5cf29}</t>
  </si>
  <si>
    <t>03</t>
  </si>
  <si>
    <t>Koupelna 3 architektonicko stavební řešení</t>
  </si>
  <si>
    <t>{e6bf4bfc-cfc4-419b-85ec-ac02cfb11759}</t>
  </si>
  <si>
    <t>KRYCÍ LIST SOUPISU PRACÍ</t>
  </si>
  <si>
    <t>Objekt:</t>
  </si>
  <si>
    <t>01 - Koupelna 1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</si>
  <si>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</si>
  <si>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</si>
  <si>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</si>
  <si>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</si>
  <si>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</si>
  <si>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</si>
  <si>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</si>
  <si>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</si>
  <si>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</si>
  <si>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</si>
  <si>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</si>
  <si>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</si>
  <si>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</si>
  <si>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</si>
  <si>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</si>
  <si>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</si>
  <si>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</si>
  <si>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</si>
  <si>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</si>
  <si>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</si>
  <si>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</si>
  <si>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</si>
  <si>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</si>
  <si>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</si>
  <si>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</si>
  <si>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 xml:space="preserve">    22-M - Montáže technologických zařízení pro dopravní stavby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</si>
  <si>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</si>
  <si>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</si>
  <si>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</si>
  <si>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</si>
  <si>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</si>
  <si>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</si>
  <si>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</si>
  <si>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</si>
  <si>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</si>
  <si>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</si>
  <si>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</si>
  <si>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</si>
  <si>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</si>
  <si>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</si>
  <si>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</si>
  <si>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</si>
  <si>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</si>
  <si>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</si>
  <si>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</si>
  <si>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</si>
  <si>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340271021</t>
  </si>
  <si>
    <t>Zazdívka otvorů v příčkách nebo stěnách pórobetonovými tvárnicemi plochy přes 0,25 m2 do 1 m2, objemová hmotnost 500 kg/m3, tloušťka příčky 100 mm</t>
  </si>
  <si>
    <t>m2</t>
  </si>
  <si>
    <t>CS ÚRS 2024 01</t>
  </si>
  <si>
    <t>4</t>
  </si>
  <si>
    <t>2</t>
  </si>
  <si>
    <t>-930921089</t>
  </si>
  <si>
    <t>Online PSC</t>
  </si>
  <si>
    <t>https://podminky.urs.cz/item/CS_URS_2024_01/340271021</t>
  </si>
  <si>
    <t>340271041</t>
  </si>
  <si>
    <t>Zazdívka otvorů v příčkách nebo stěnách pórobetonovými tvárnicemi plochy přes 0,25 m2 do 1 m2, objemová hmotnost 500 kg/m3, tloušťka příčky 150 mm</t>
  </si>
  <si>
    <t>886823733</t>
  </si>
  <si>
    <t>https://podminky.urs.cz/item/CS_URS_2024_01/340271041</t>
  </si>
  <si>
    <t>VV</t>
  </si>
  <si>
    <t>2,5</t>
  </si>
  <si>
    <t>Součet</t>
  </si>
  <si>
    <t>6</t>
  </si>
  <si>
    <t>Úpravy povrchů, podlahy a osazování výplní</t>
  </si>
  <si>
    <t>611142001</t>
  </si>
  <si>
    <t>Pletivo vnitřních ploch v ploše nebo pruzích, na plném podkladu sklovláknité vtlačené do tmelu včetně tmelu stropů</t>
  </si>
  <si>
    <t>-504353530</t>
  </si>
  <si>
    <t>https://podminky.urs.cz/item/CS_URS_2024_01/611142001</t>
  </si>
  <si>
    <t>611321131</t>
  </si>
  <si>
    <t>Vápenocementový štuk vnitřních ploch tloušťky do 3 mm vodorovných konstrukcí stropů rovných</t>
  </si>
  <si>
    <t>1893158233</t>
  </si>
  <si>
    <t>https://podminky.urs.cz/item/CS_URS_2024_01/611321131</t>
  </si>
  <si>
    <t>5</t>
  </si>
  <si>
    <t>612135001</t>
  </si>
  <si>
    <t>Vyrovnání nerovností podkladu vnitřních omítaných ploch maltou, tloušťky do 10 mm vápenocementovou stěn</t>
  </si>
  <si>
    <t>-1325277362</t>
  </si>
  <si>
    <t>https://podminky.urs.cz/item/CS_URS_2024_01/612135001</t>
  </si>
  <si>
    <t>612135091</t>
  </si>
  <si>
    <t>Vyrovnání nerovností podkladu vnitřních omítaných ploch Příplatek k ceně za každých dalších 5 mm tloušťky podkladní vrstvy přes 10 mm maltou vápenocementovou stěn</t>
  </si>
  <si>
    <t>2043917843</t>
  </si>
  <si>
    <t>https://podminky.urs.cz/item/CS_URS_2024_01/612135091</t>
  </si>
  <si>
    <t>25,9*4</t>
  </si>
  <si>
    <t>7</t>
  </si>
  <si>
    <t>612142001</t>
  </si>
  <si>
    <t>Pletivo vnitřních ploch v ploše nebo pruzích, na plném podkladu sklovláknité vtlačené do tmelu včetně tmelu stěn</t>
  </si>
  <si>
    <t>-1793228207</t>
  </si>
  <si>
    <t>https://podminky.urs.cz/item/CS_URS_2024_01/612142001</t>
  </si>
  <si>
    <t>8</t>
  </si>
  <si>
    <t>612321111</t>
  </si>
  <si>
    <t>Omítka vápenocementová vnitřních ploch nanášená ručně jednovrstvá, tloušťky do 10 mm hrubá zatřená svislých konstrukcí stěn</t>
  </si>
  <si>
    <t>-1593519234</t>
  </si>
  <si>
    <t>https://podminky.urs.cz/item/CS_URS_2024_01/612321111</t>
  </si>
  <si>
    <t>koupelna</t>
  </si>
  <si>
    <t>(1,105+1+0,3+0,8+2,03+1,7+3,03)*2,6</t>
  </si>
  <si>
    <t>9</t>
  </si>
  <si>
    <t>612321131</t>
  </si>
  <si>
    <t>Vápenocementový štuk vnitřních ploch tloušťky do 3 mm svislých konstrukcí stěn</t>
  </si>
  <si>
    <t>-1254493533</t>
  </si>
  <si>
    <t>https://podminky.urs.cz/item/CS_URS_2024_01/612321131</t>
  </si>
  <si>
    <t>10</t>
  </si>
  <si>
    <t>612321141</t>
  </si>
  <si>
    <t>Omítka vápenocementová vnitřních ploch nanášená ručně dvouvrstvá, tloušťky jádrové omítky do 10 mm a tloušťky štuku do 3 mm štuková svislých konstrukcí stěn</t>
  </si>
  <si>
    <t>-587595538</t>
  </si>
  <si>
    <t>https://podminky.urs.cz/item/CS_URS_2024_01/612321141</t>
  </si>
  <si>
    <t>11</t>
  </si>
  <si>
    <t>631311115</t>
  </si>
  <si>
    <t>Mazanina z betonu prostého bez zvýšených nároků na prostředí tl. přes 50 do 80 mm tř. C 20/25</t>
  </si>
  <si>
    <t>m3</t>
  </si>
  <si>
    <t>2015338344</t>
  </si>
  <si>
    <t>https://podminky.urs.cz/item/CS_URS_2024_01/631311115</t>
  </si>
  <si>
    <t>11,845*0,08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</si>
  <si>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</si>
  <si>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</si>
  <si>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</si>
  <si>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237117037</t>
  </si>
  <si>
    <t>https://podminky.urs.cz/item/CS_URS_2024_01/949101111</t>
  </si>
  <si>
    <t>5,7</t>
  </si>
  <si>
    <t>6,16</t>
  </si>
  <si>
    <t>13</t>
  </si>
  <si>
    <t>962031013</t>
  </si>
  <si>
    <t>Bourání příček nebo přizdívek z cihel děrovaných, tl. přes 100 do 150 mm</t>
  </si>
  <si>
    <t>-1980749523</t>
  </si>
  <si>
    <t>https://podminky.urs.cz/item/CS_URS_2024_01/962031013</t>
  </si>
  <si>
    <t>5,33</t>
  </si>
  <si>
    <t>2,34</t>
  </si>
  <si>
    <t>14</t>
  </si>
  <si>
    <t>965042131</t>
  </si>
  <si>
    <t>Bourání mazanin betonových nebo z litého asfaltu tl. do 100 mm, plochy do 4 m2</t>
  </si>
  <si>
    <t>-960019982</t>
  </si>
  <si>
    <t>https://podminky.urs.cz/item/CS_URS_2024_01/965042131</t>
  </si>
  <si>
    <t>15</t>
  </si>
  <si>
    <t>965081213</t>
  </si>
  <si>
    <t>Bourání podlah z dlaždic bez podkladního lože nebo mazaniny, s jakoukoliv výplní spár keramických nebo xylolitových tl. do 10 mm, plochy přes 1 m2</t>
  </si>
  <si>
    <t>-552008444</t>
  </si>
  <si>
    <t>https://podminky.urs.cz/item/CS_URS_2024_01/965081213</t>
  </si>
  <si>
    <t>16</t>
  </si>
  <si>
    <t>968072455</t>
  </si>
  <si>
    <t>Vybourání kovových rámů oken s křídly, dveřních zárubní, vrat, stěn, ostění nebo obkladů dveřních zárubní, plochy do 2 m2</t>
  </si>
  <si>
    <t>-2083908756</t>
  </si>
  <si>
    <t>https://podminky.urs.cz/item/CS_URS_2024_01/968072455</t>
  </si>
  <si>
    <t>17</t>
  </si>
  <si>
    <t>971033441</t>
  </si>
  <si>
    <t>Vybourání otvorů ve zdivu základovém nebo nadzákladovém z cihel, tvárnic, příčkovek z cihel pálených na maltu vápennou nebo vápenocementovou plochy do 0,25 m2, tl. do 300 mm</t>
  </si>
  <si>
    <t>kus</t>
  </si>
  <si>
    <t>-1237833139</t>
  </si>
  <si>
    <t>https://podminky.urs.cz/item/CS_URS_2024_01/971033441</t>
  </si>
  <si>
    <t>18</t>
  </si>
  <si>
    <t>978013191</t>
  </si>
  <si>
    <t>Otlučení vápenných nebo vápenocementových omítek vnitřních ploch stěn s vyškrabáním spar, s očištěním zdiva, v rozsahu přes 50 do 100 %</t>
  </si>
  <si>
    <t>179409797</t>
  </si>
  <si>
    <t>https://podminky.urs.cz/item/CS_URS_2024_01/978013191</t>
  </si>
  <si>
    <t>14,2</t>
  </si>
  <si>
    <t>997</t>
  </si>
  <si>
    <t>Přesun sutě</t>
  </si>
  <si>
    <t>19</t>
  </si>
  <si>
    <t>997013213</t>
  </si>
  <si>
    <t>Vnitrostaveništní doprava suti a vybouraných hmot vodorovně do 50 m s naložením ručně pro budovy a haly výšky přes 9 do 12 m</t>
  </si>
  <si>
    <t>t</t>
  </si>
  <si>
    <t>-2128536436</t>
  </si>
  <si>
    <t>https://podminky.urs.cz/item/CS_URS_2024_01/997013213</t>
  </si>
  <si>
    <t>20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</si>
  <si>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</si>
  <si>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</si>
  <si>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-1125583865</t>
  </si>
  <si>
    <t>https://podminky.urs.cz/item/CS_URS_2024_01/997013219</t>
  </si>
  <si>
    <t>5,046*2</t>
  </si>
  <si>
    <t>997013501</t>
  </si>
  <si>
    <t>Odvoz suti a vybouraných hmot na skládku nebo meziskládku se složením, na vzdálenost do 1 km</t>
  </si>
  <si>
    <t>935436588</t>
  </si>
  <si>
    <t>https://podminky.urs.cz/item/CS_URS_2024_01/997013501</t>
  </si>
  <si>
    <t>22</t>
  </si>
  <si>
    <t>997013509</t>
  </si>
  <si>
    <t>Odvoz suti a vybouraných hmot na skládku nebo meziskládku se složením, na vzdálenost Příplatek k ceně za každý další započatý 1 km přes 1 km</t>
  </si>
  <si>
    <t>-375044684</t>
  </si>
  <si>
    <t>https://podminky.urs.cz/item/CS_URS_2024_01/997013509</t>
  </si>
  <si>
    <t>do 10 km</t>
  </si>
  <si>
    <t>6,434*9</t>
  </si>
  <si>
    <t>23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</si>
  <si>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</si>
  <si>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</si>
  <si>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-1040185880</t>
  </si>
  <si>
    <t>https://podminky.urs.cz/item/CS_URS_2024_01/997013609</t>
  </si>
  <si>
    <t>P</t>
  </si>
  <si>
    <t xml:space="preserve">Poznámka k položce:_x000d_
  likvidace odpadů včetně poplatků a dokladů (vč. dokladu, jakým způsobem bylo naloženo se stavební sutí a nebezpečným odpadem),</t>
  </si>
  <si>
    <t>998</t>
  </si>
  <si>
    <t>Přesun hmot</t>
  </si>
  <si>
    <t>24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</si>
  <si>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</si>
  <si>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</si>
  <si>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-958805248</t>
  </si>
  <si>
    <t>https://podminky.urs.cz/item/CS_URS_2024_01/998018002</t>
  </si>
  <si>
    <t>PSV</t>
  </si>
  <si>
    <t>Práce a dodávky PSV</t>
  </si>
  <si>
    <t>721</t>
  </si>
  <si>
    <t>Zdravotechnika - vnitřní kanalizace</t>
  </si>
  <si>
    <t>25</t>
  </si>
  <si>
    <t>721171808</t>
  </si>
  <si>
    <t>Demontáž potrubí z novodurových trub odpadních nebo připojovacích přes 75 do D 114</t>
  </si>
  <si>
    <t>m</t>
  </si>
  <si>
    <t>-242785543</t>
  </si>
  <si>
    <t>https://podminky.urs.cz/item/CS_URS_2024_01/721171808</t>
  </si>
  <si>
    <t>26</t>
  </si>
  <si>
    <t>721174025</t>
  </si>
  <si>
    <t>Potrubí z trub polypropylenových odpadní (svislé) DN 110</t>
  </si>
  <si>
    <t>-1931488785</t>
  </si>
  <si>
    <t>https://podminky.urs.cz/item/CS_URS_2024_01/721174025</t>
  </si>
  <si>
    <t>27</t>
  </si>
  <si>
    <t>721174042</t>
  </si>
  <si>
    <t>Potrubí z trub polypropylenových připojovací DN 40</t>
  </si>
  <si>
    <t>837296516</t>
  </si>
  <si>
    <t>https://podminky.urs.cz/item/CS_URS_2024_01/721174042</t>
  </si>
  <si>
    <t>28</t>
  </si>
  <si>
    <t>721174043</t>
  </si>
  <si>
    <t>Potrubí z trub polypropylenových připojovací DN 50</t>
  </si>
  <si>
    <t>1354716708</t>
  </si>
  <si>
    <t>https://podminky.urs.cz/item/CS_URS_2024_01/721174043</t>
  </si>
  <si>
    <t>29</t>
  </si>
  <si>
    <t>721212126</t>
  </si>
  <si>
    <t>Odtokové sprchové žlaby se zápachovou uzávěrkou a krycím roštem délky 950 mm</t>
  </si>
  <si>
    <t>-1469262648</t>
  </si>
  <si>
    <t>https://podminky.urs.cz/item/CS_URS_2024_01/721212126</t>
  </si>
  <si>
    <t>30</t>
  </si>
  <si>
    <t>721290111</t>
  </si>
  <si>
    <t>Zkouška těsnosti kanalizace v objektech vodou do DN 125</t>
  </si>
  <si>
    <t>1834077535</t>
  </si>
  <si>
    <t>https://podminky.urs.cz/item/CS_URS_2024_01/721290111</t>
  </si>
  <si>
    <t>5+5+3</t>
  </si>
  <si>
    <t>31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</si>
  <si>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</si>
  <si>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</si>
  <si>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-948829465</t>
  </si>
  <si>
    <t>https://podminky.urs.cz/item/CS_URS_2024_01/998721122</t>
  </si>
  <si>
    <t>722</t>
  </si>
  <si>
    <t>Zdravotechnika - vnitřní vodovod</t>
  </si>
  <si>
    <t>32</t>
  </si>
  <si>
    <t>722130802</t>
  </si>
  <si>
    <t>Demontáž potrubí z ocelových trubek pozinkovaných závitových přes 25 do DN 40</t>
  </si>
  <si>
    <t>-2113256503</t>
  </si>
  <si>
    <t>https://podminky.urs.cz/item/CS_URS_2024_01/722130802</t>
  </si>
  <si>
    <t>33</t>
  </si>
  <si>
    <t>722176113</t>
  </si>
  <si>
    <t>Montáž potrubí z plastových trub svařovaných polyfuzně D přes 20 do 25 mm</t>
  </si>
  <si>
    <t>-518782885</t>
  </si>
  <si>
    <t>https://podminky.urs.cz/item/CS_URS_2024_01/722176113</t>
  </si>
  <si>
    <t>34</t>
  </si>
  <si>
    <t>M</t>
  </si>
  <si>
    <t>28613840</t>
  </si>
  <si>
    <t>potrubí vodovodní jednovrstvé HDPE-100 D 32x1,9mm PN10</t>
  </si>
  <si>
    <t>-1607826120</t>
  </si>
  <si>
    <t>14*1,03 'Přepočtené koeficientem množství</t>
  </si>
  <si>
    <t>35</t>
  </si>
  <si>
    <t>722179191</t>
  </si>
  <si>
    <t>Příplatek k ceně rozvody vody z plastů za práce malého rozsahu na zakázce do 20 m rozvodu</t>
  </si>
  <si>
    <t>soubor</t>
  </si>
  <si>
    <t>162121503</t>
  </si>
  <si>
    <t>https://podminky.urs.cz/item/CS_URS_2024_01/722179191</t>
  </si>
  <si>
    <t>36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</si>
  <si>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</si>
  <si>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</si>
  <si>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-2057439785</t>
  </si>
  <si>
    <t>https://podminky.urs.cz/item/CS_URS_2024_01/722181212</t>
  </si>
  <si>
    <t>37</t>
  </si>
  <si>
    <t>722220111</t>
  </si>
  <si>
    <t>Armatury s jedním závitem nástěnky pro výtokový ventil G 1/2"</t>
  </si>
  <si>
    <t>528572962</t>
  </si>
  <si>
    <t>https://podminky.urs.cz/item/CS_URS_2024_01/722220111</t>
  </si>
  <si>
    <t>38</t>
  </si>
  <si>
    <t>722220853</t>
  </si>
  <si>
    <t>Demontáž armatur závitových s jedním závitem G 6/4</t>
  </si>
  <si>
    <t>56602852</t>
  </si>
  <si>
    <t>https://podminky.urs.cz/item/CS_URS_2024_01/722220853</t>
  </si>
  <si>
    <t>39</t>
  </si>
  <si>
    <t>722224115</t>
  </si>
  <si>
    <t>Armatury s jedním závitem kohouty plnicí a vypouštěcí PN 10 G 1/2"</t>
  </si>
  <si>
    <t>-1599302886</t>
  </si>
  <si>
    <t>https://podminky.urs.cz/item/CS_URS_2024_01/722224115</t>
  </si>
  <si>
    <t>40</t>
  </si>
  <si>
    <t>722231141</t>
  </si>
  <si>
    <t>Armatury se dvěma závity ventily pojistné rohové G 1/2"</t>
  </si>
  <si>
    <t>228977678</t>
  </si>
  <si>
    <t>https://podminky.urs.cz/item/CS_URS_2024_01/722231141</t>
  </si>
  <si>
    <t>41</t>
  </si>
  <si>
    <t>722290234</t>
  </si>
  <si>
    <t>Zkoušky, proplach a desinfekce vodovodního potrubí proplach a desinfekce vodovodního potrubí do DN 80</t>
  </si>
  <si>
    <t>494588821</t>
  </si>
  <si>
    <t>https://podminky.urs.cz/item/CS_URS_2024_01/722290234</t>
  </si>
  <si>
    <t>42</t>
  </si>
  <si>
    <t>722290246</t>
  </si>
  <si>
    <t>Zkoušky, proplach a desinfekce vodovodního potrubí zkoušky těsnosti vodovodního potrubí plastového do DN 40</t>
  </si>
  <si>
    <t>509374096</t>
  </si>
  <si>
    <t>https://podminky.urs.cz/item/CS_URS_2024_01/722290246</t>
  </si>
  <si>
    <t>43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</si>
  <si>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</si>
  <si>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</si>
  <si>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-1436154372</t>
  </si>
  <si>
    <t>https://podminky.urs.cz/item/CS_URS_2024_01/998722122</t>
  </si>
  <si>
    <t>725</t>
  </si>
  <si>
    <t>Zdravotechnika - zařizovací předměty</t>
  </si>
  <si>
    <t>44</t>
  </si>
  <si>
    <t>725110811</t>
  </si>
  <si>
    <t>Demontáž klozetů splachovacích s nádrží nebo tlakovým splachovačem</t>
  </si>
  <si>
    <t>585949697</t>
  </si>
  <si>
    <t>https://podminky.urs.cz/item/CS_URS_2024_01/725110811</t>
  </si>
  <si>
    <t>45</t>
  </si>
  <si>
    <t>725112182</t>
  </si>
  <si>
    <t>Zařízení záchodů kombi klozety s úspornou armaturou odpad svislý</t>
  </si>
  <si>
    <t>450308982</t>
  </si>
  <si>
    <t>https://podminky.urs.cz/item/CS_URS_2024_01/725112182</t>
  </si>
  <si>
    <t>46</t>
  </si>
  <si>
    <t>725210821</t>
  </si>
  <si>
    <t>Demontáž umyvadel bez výtokových armatur umyvadel</t>
  </si>
  <si>
    <t>62725035</t>
  </si>
  <si>
    <t>https://podminky.urs.cz/item/CS_URS_2024_01/725210821</t>
  </si>
  <si>
    <t>47</t>
  </si>
  <si>
    <t>725212213</t>
  </si>
  <si>
    <t>Umyvadla keramická bílá bez výtokových armatur nábytková včetně skříňky s dvěma zásuvkami, šířka umyvadla 600 mm</t>
  </si>
  <si>
    <t>-879410259</t>
  </si>
  <si>
    <t>https://podminky.urs.cz/item/CS_URS_2024_01/725212213</t>
  </si>
  <si>
    <t>48</t>
  </si>
  <si>
    <t>725220831</t>
  </si>
  <si>
    <t>Demontáž van litinových rohových</t>
  </si>
  <si>
    <t>1484335895</t>
  </si>
  <si>
    <t>https://podminky.urs.cz/item/CS_URS_2024_01/725220831</t>
  </si>
  <si>
    <t>49</t>
  </si>
  <si>
    <t>725243902</t>
  </si>
  <si>
    <t>Sprchové boxy montáž sprchových boxů</t>
  </si>
  <si>
    <t>693854581</t>
  </si>
  <si>
    <t>https://podminky.urs.cz/item/CS_URS_2024_01/725243902</t>
  </si>
  <si>
    <t>50</t>
  </si>
  <si>
    <t>55481</t>
  </si>
  <si>
    <t>box sprchový,baterie,zápachová uzávěrka,bezbariérové provedení</t>
  </si>
  <si>
    <t>23924081</t>
  </si>
  <si>
    <t>51</t>
  </si>
  <si>
    <t>725244904</t>
  </si>
  <si>
    <t>Sprchové dveře a zástěny montáž sprchových dveří</t>
  </si>
  <si>
    <t>-2129628977</t>
  </si>
  <si>
    <t>https://podminky.urs.cz/item/CS_URS_2024_01/725244904</t>
  </si>
  <si>
    <t>52</t>
  </si>
  <si>
    <t>55491</t>
  </si>
  <si>
    <t xml:space="preserve">zástěna sprchová čelní  š 1350mm</t>
  </si>
  <si>
    <t>-1738843833</t>
  </si>
  <si>
    <t>53</t>
  </si>
  <si>
    <t>725291662</t>
  </si>
  <si>
    <t>Montáž doplňků zařízení koupelen a záchodů sedačky do sprchy</t>
  </si>
  <si>
    <t>-763587111</t>
  </si>
  <si>
    <t>https://podminky.urs.cz/item/CS_URS_2024_01/725291662</t>
  </si>
  <si>
    <t>54</t>
  </si>
  <si>
    <t>55147081</t>
  </si>
  <si>
    <t>sedátko sklopné do sprchy s opěrnou nohou nerez lesk 440x450x460mm</t>
  </si>
  <si>
    <t>172115039</t>
  </si>
  <si>
    <t>55</t>
  </si>
  <si>
    <t>725291668</t>
  </si>
  <si>
    <t>Montáž doplňků zařízení koupelen a záchodů madla invalidního rovného</t>
  </si>
  <si>
    <t>1914738388</t>
  </si>
  <si>
    <t>https://podminky.urs.cz/item/CS_URS_2024_01/725291668</t>
  </si>
  <si>
    <t>56</t>
  </si>
  <si>
    <t>55147128</t>
  </si>
  <si>
    <t>madlo invalidní rovné nerez lesk 700mm</t>
  </si>
  <si>
    <t>1444296118</t>
  </si>
  <si>
    <t>57</t>
  </si>
  <si>
    <t>725291670</t>
  </si>
  <si>
    <t>Montáž doplňků zařízení koupelen a záchodů madla invalidního krakorcového sklopného</t>
  </si>
  <si>
    <t>1229391501</t>
  </si>
  <si>
    <t>https://podminky.urs.cz/item/CS_URS_2024_01/725291670</t>
  </si>
  <si>
    <t>58</t>
  </si>
  <si>
    <t>55147115</t>
  </si>
  <si>
    <t>madlo invalidní krakorcové sklopné nerez lesk 813mm</t>
  </si>
  <si>
    <t>-650867021</t>
  </si>
  <si>
    <t>59</t>
  </si>
  <si>
    <t>725291676</t>
  </si>
  <si>
    <t>Montáž doplňků zařízení koupelen a záchodů madla sprchového</t>
  </si>
  <si>
    <t>-1137572680</t>
  </si>
  <si>
    <t>https://podminky.urs.cz/item/CS_URS_2024_01/725291676</t>
  </si>
  <si>
    <t>60</t>
  </si>
  <si>
    <t>55141</t>
  </si>
  <si>
    <t xml:space="preserve">madlo sprchové dvojité pevné  nerez lesk 2000mm</t>
  </si>
  <si>
    <t>-1953964690</t>
  </si>
  <si>
    <t>61</t>
  </si>
  <si>
    <t>725813112</t>
  </si>
  <si>
    <t>Ventily rohové bez připojovací trubičky nebo flexi hadičky pračkové G 3/4"</t>
  </si>
  <si>
    <t>-203060526</t>
  </si>
  <si>
    <t>https://podminky.urs.cz/item/CS_URS_2024_01/725813112</t>
  </si>
  <si>
    <t>62</t>
  </si>
  <si>
    <t>725820801</t>
  </si>
  <si>
    <t>Demontáž baterií nástěnných do G 3/4</t>
  </si>
  <si>
    <t>1128036704</t>
  </si>
  <si>
    <t>https://podminky.urs.cz/item/CS_URS_2024_01/725820801</t>
  </si>
  <si>
    <t>1+1</t>
  </si>
  <si>
    <t>63</t>
  </si>
  <si>
    <t>725822611</t>
  </si>
  <si>
    <t>Baterie umyvadlové stojánkové pákové bez výpusti</t>
  </si>
  <si>
    <t>-764860331</t>
  </si>
  <si>
    <t>https://podminky.urs.cz/item/CS_URS_2024_01/725822611</t>
  </si>
  <si>
    <t>64</t>
  </si>
  <si>
    <t>725841312</t>
  </si>
  <si>
    <t>Baterie sprchové nástěnné pákové</t>
  </si>
  <si>
    <t>-218561235</t>
  </si>
  <si>
    <t>https://podminky.urs.cz/item/CS_URS_2024_01/725841312</t>
  </si>
  <si>
    <t>65</t>
  </si>
  <si>
    <t>725865501</t>
  </si>
  <si>
    <t>Zápachové uzávěrky zařizovacích předmětů odpadní soupravy se zápachovou uzávěrkou DN 40/50</t>
  </si>
  <si>
    <t>-1666084889</t>
  </si>
  <si>
    <t>https://podminky.urs.cz/item/CS_URS_2024_01/725865501</t>
  </si>
  <si>
    <t>pračka</t>
  </si>
  <si>
    <t>66</t>
  </si>
  <si>
    <t>998725122</t>
  </si>
  <si>
    <t>Přesun hmot pro zařizovací předměty stanovený z hmotnosti přesunovaného materiálu vodorovná dopravní vzdálenost do 50 m ruční (bez užití mechanizace) v objektech výšky přes 6 do 12 m</t>
  </si>
  <si>
    <t>-680641372</t>
  </si>
  <si>
    <t>https://podminky.urs.cz/item/CS_URS_2024_01/998725122</t>
  </si>
  <si>
    <t>734</t>
  </si>
  <si>
    <t>Ústřední vytápění - armatury</t>
  </si>
  <si>
    <t>67</t>
  </si>
  <si>
    <t>734209103</t>
  </si>
  <si>
    <t>Montáž závitových armatur s 1 závitem G 1/2 (DN 15)</t>
  </si>
  <si>
    <t>539720067</t>
  </si>
  <si>
    <t>https://podminky.urs.cz/item/CS_URS_2024_01/734209103</t>
  </si>
  <si>
    <t>68</t>
  </si>
  <si>
    <t>42212304</t>
  </si>
  <si>
    <t>ventil odvzdušňovací k radiátorům mosazný DN 15</t>
  </si>
  <si>
    <t>1018299689</t>
  </si>
  <si>
    <t>69</t>
  </si>
  <si>
    <t>734221514</t>
  </si>
  <si>
    <t>Ventily regulační závitové čtyřcestné pro jednotrubkové horizontální soustavy s termostatickým ventilem jednobodové připojení rohové G 1/2 x 18</t>
  </si>
  <si>
    <t>2062114269</t>
  </si>
  <si>
    <t>https://podminky.urs.cz/item/CS_URS_2024_01/734221514</t>
  </si>
  <si>
    <t>70</t>
  </si>
  <si>
    <t>734261418</t>
  </si>
  <si>
    <t>Šroubení regulační radiátorové rohové s vypouštěním G 3/4</t>
  </si>
  <si>
    <t>-791676704</t>
  </si>
  <si>
    <t>https://podminky.urs.cz/item/CS_URS_2024_01/734261418</t>
  </si>
  <si>
    <t>71</t>
  </si>
  <si>
    <t>998734122</t>
  </si>
  <si>
    <t>Přesun hmot pro armatury stanovený z hmotnosti přesunovaného materiálu vodorovná dopravní vzdálenost do 50 m ruční (bez užití mechanizace) v objektech výšky přes 6 do 12 m</t>
  </si>
  <si>
    <t>-222130861</t>
  </si>
  <si>
    <t>https://podminky.urs.cz/item/CS_URS_2024_01/998734122</t>
  </si>
  <si>
    <t>735</t>
  </si>
  <si>
    <t>Ústřední vytápění - otopná tělesa</t>
  </si>
  <si>
    <t>72</t>
  </si>
  <si>
    <t>735164261</t>
  </si>
  <si>
    <t>Otopná tělesa trubková přímotopná elektrická na stěnu výšky tělesa 1500 mm, délky 595 mm</t>
  </si>
  <si>
    <t>1971291121</t>
  </si>
  <si>
    <t>https://podminky.urs.cz/item/CS_URS_2024_01/735164261</t>
  </si>
  <si>
    <t>73</t>
  </si>
  <si>
    <t>735164272</t>
  </si>
  <si>
    <t>Otopná tělesa trubková přímotopná elektrická na stěnu výšky tělesa 1810 mm, délky 600 mm</t>
  </si>
  <si>
    <t>-1608810710</t>
  </si>
  <si>
    <t>https://podminky.urs.cz/item/CS_URS_2024_01/735164272</t>
  </si>
  <si>
    <t>74</t>
  </si>
  <si>
    <t>735511009</t>
  </si>
  <si>
    <t>Trubkové teplovodní podlahové vytápění rozvod v systémové desce systémová deska bez tepelné izolace, výšky 20 až 24 mm</t>
  </si>
  <si>
    <t>-1561447992</t>
  </si>
  <si>
    <t>https://podminky.urs.cz/item/CS_URS_2024_01/735511009</t>
  </si>
  <si>
    <t>75</t>
  </si>
  <si>
    <t>735511010</t>
  </si>
  <si>
    <t>Trubkové teplovodní podlahové vytápění rozvod v systémové desce potrubí polyethylen PE-Xa rozvodné potrubí 17x2 mm, rozteč 150 mm</t>
  </si>
  <si>
    <t>183113015</t>
  </si>
  <si>
    <t>https://podminky.urs.cz/item/CS_URS_2024_01/735511010</t>
  </si>
  <si>
    <t>76</t>
  </si>
  <si>
    <t>735511138</t>
  </si>
  <si>
    <t>Trubkové teplovodní podlahové vytápění připojovací šroubení rozdělovače, potrubí 17x2,0 mm</t>
  </si>
  <si>
    <t>-1713200294</t>
  </si>
  <si>
    <t>https://podminky.urs.cz/item/CS_URS_2024_01/735511138</t>
  </si>
  <si>
    <t>77</t>
  </si>
  <si>
    <t>735001</t>
  </si>
  <si>
    <t>Tvarovky Profesis - podlahové</t>
  </si>
  <si>
    <t>ks</t>
  </si>
  <si>
    <t>vlastní</t>
  </si>
  <si>
    <t>1630148555</t>
  </si>
  <si>
    <t>78</t>
  </si>
  <si>
    <t>998735122</t>
  </si>
  <si>
    <t>Přesun hmot pro otopná tělesa stanovený z hmotnosti přesunovaného materiálu vodorovná dopravní vzdálenost do 50 m ruční (bez užití mechanizace) v objektech výšky přes 6 do 12 m</t>
  </si>
  <si>
    <t>1328536946</t>
  </si>
  <si>
    <t>https://podminky.urs.cz/item/CS_URS_2024_01/998735122</t>
  </si>
  <si>
    <t>741</t>
  </si>
  <si>
    <t>Elektroinstalace - silnoproud</t>
  </si>
  <si>
    <t>79</t>
  </si>
  <si>
    <t>741310261</t>
  </si>
  <si>
    <t>Montáž spínačů jedno nebo dvoupólových polozapuštěných nebo zapuštěných se zapojením vodičů šroubové připojení, pro prostředí venkovní nebo mokré přepínačů, řazení 5-sériových</t>
  </si>
  <si>
    <t>876452211</t>
  </si>
  <si>
    <t>https://podminky.urs.cz/item/CS_URS_2024_01/741310261</t>
  </si>
  <si>
    <t>80</t>
  </si>
  <si>
    <t>34535025</t>
  </si>
  <si>
    <t>přístroj spínače zápustného jednopólového, s krytem, řazení 1, IP44, šroubové svorky</t>
  </si>
  <si>
    <t>-320436753</t>
  </si>
  <si>
    <t>81</t>
  </si>
  <si>
    <t>741313082</t>
  </si>
  <si>
    <t>Montáž zásuvek domovních se zapojením vodičů šroubové připojení venkovní nebo mokré, provedení 2P + PE</t>
  </si>
  <si>
    <t>-1495088254</t>
  </si>
  <si>
    <t>https://podminky.urs.cz/item/CS_URS_2024_01/741313082</t>
  </si>
  <si>
    <t>82</t>
  </si>
  <si>
    <t>34555233</t>
  </si>
  <si>
    <t>zásuvka nástěnná jednonásobná chráněná, s víčkem, IP54, šroubové svorky</t>
  </si>
  <si>
    <t>1398628617</t>
  </si>
  <si>
    <t>83</t>
  </si>
  <si>
    <t>34535011</t>
  </si>
  <si>
    <t>rámeček jednonásobný (s těsnicí manžetou), IP44</t>
  </si>
  <si>
    <t>1444722892</t>
  </si>
  <si>
    <t>84</t>
  </si>
  <si>
    <t>741371001</t>
  </si>
  <si>
    <t>Montáž svítidel zářivkových se zapojením vodičů bytových nebo společenských místností stropních přisazených 1 zdroj bez krytu</t>
  </si>
  <si>
    <t>-1311682221</t>
  </si>
  <si>
    <t>https://podminky.urs.cz/item/CS_URS_2024_01/741371001</t>
  </si>
  <si>
    <t>85</t>
  </si>
  <si>
    <t>34825003</t>
  </si>
  <si>
    <t>svítidlo interiérové stropní přisazené kruhové D 300-450mm 1900-2500lm</t>
  </si>
  <si>
    <t>272445903</t>
  </si>
  <si>
    <t>86</t>
  </si>
  <si>
    <t>741001</t>
  </si>
  <si>
    <t>Dodávka amontáž bytového rozváděče vystrojeného, jističema,včetně demontáže původního rozvaděče</t>
  </si>
  <si>
    <t>2115004649</t>
  </si>
  <si>
    <t>87</t>
  </si>
  <si>
    <t>741810001</t>
  </si>
  <si>
    <t>Zkoušky a prohlídky elektrických rozvodů a zařízení celková prohlídka a vyhotovení revizní zprávy pro objem montážních prací do 100 tis. Kč</t>
  </si>
  <si>
    <t>-1606167366</t>
  </si>
  <si>
    <t>https://podminky.urs.cz/item/CS_URS_2024_01/741810001</t>
  </si>
  <si>
    <t>88</t>
  </si>
  <si>
    <t>998741122</t>
  </si>
  <si>
    <t>Přesun hmot pro silnoproud stanovený z hmotnosti přesunovaného materiálu vodorovná dopravní vzdálenost do 50 m ruční (bez užití mechanizace) v objektech výšky přes 6 do 12 m</t>
  </si>
  <si>
    <t>-1035166773</t>
  </si>
  <si>
    <t>https://podminky.urs.cz/item/CS_URS_2024_01/998741122</t>
  </si>
  <si>
    <t>751</t>
  </si>
  <si>
    <t>Vzduchotechnika</t>
  </si>
  <si>
    <t>89</t>
  </si>
  <si>
    <t>751111012</t>
  </si>
  <si>
    <t>Montáž ventilátoru axiálního nízkotlakého nástěnného základního, průměru přes 100 do 200 mm</t>
  </si>
  <si>
    <t>1962597107</t>
  </si>
  <si>
    <t>https://podminky.urs.cz/item/CS_URS_2024_01/751111012</t>
  </si>
  <si>
    <t>90</t>
  </si>
  <si>
    <t>42914115</t>
  </si>
  <si>
    <t>ventilátor axiální stěnový skříň z plastu IP44 25W D 125mm</t>
  </si>
  <si>
    <t>1350238741</t>
  </si>
  <si>
    <t>91</t>
  </si>
  <si>
    <t>998751121</t>
  </si>
  <si>
    <t>Přesun hmot pro vzduchotechniku stanovený z hmotnosti přesunovaného materiálu vodorovná dopravní vzdálenost do 100 m ruční (bez užití mechanizace) v objektech výšky do 12 m</t>
  </si>
  <si>
    <t>1931148282</t>
  </si>
  <si>
    <t>https://podminky.urs.cz/item/CS_URS_2024_01/998751121</t>
  </si>
  <si>
    <t>763</t>
  </si>
  <si>
    <t>Konstrukce suché výstavby</t>
  </si>
  <si>
    <t>92</t>
  </si>
  <si>
    <t>763761201</t>
  </si>
  <si>
    <t>Montáž otvorových výplní dvířek, poklopů, štítových větracích oken</t>
  </si>
  <si>
    <t>-578048591</t>
  </si>
  <si>
    <t>https://podminky.urs.cz/item/CS_URS_2024_01/763761201</t>
  </si>
  <si>
    <t>93</t>
  </si>
  <si>
    <t>56242</t>
  </si>
  <si>
    <t>dvířka revizní 450x600 bílá</t>
  </si>
  <si>
    <t>-602145118</t>
  </si>
  <si>
    <t>94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</si>
  <si>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</si>
  <si>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</si>
  <si>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441831238</t>
  </si>
  <si>
    <t>https://podminky.urs.cz/item/CS_URS_2024_01/998763332</t>
  </si>
  <si>
    <t>766</t>
  </si>
  <si>
    <t>Konstrukce truhlářské</t>
  </si>
  <si>
    <t>95</t>
  </si>
  <si>
    <t>766660351</t>
  </si>
  <si>
    <t>Montáž dveřních křídel dřevěných nebo plastových posuvných dveří do pojezdu na stěnu výšky do 2,5 m jednokřídlových, průchozí šířky do 800 mm</t>
  </si>
  <si>
    <t>-522829165</t>
  </si>
  <si>
    <t>https://podminky.urs.cz/item/CS_URS_2024_01/766660351</t>
  </si>
  <si>
    <t>96</t>
  </si>
  <si>
    <t>61162074</t>
  </si>
  <si>
    <t>dveře jednokřídlé voštinové povrch laminátový plné 800x1970-2100mm</t>
  </si>
  <si>
    <t>-1381773968</t>
  </si>
  <si>
    <t>97</t>
  </si>
  <si>
    <t>766660748</t>
  </si>
  <si>
    <t>Montáž dveřních doplňků kování k posuvným dveřím - mušle</t>
  </si>
  <si>
    <t>-1796557146</t>
  </si>
  <si>
    <t>https://podminky.urs.cz/item/CS_URS_2024_01/766660748</t>
  </si>
  <si>
    <t>98</t>
  </si>
  <si>
    <t>54914137</t>
  </si>
  <si>
    <t>kování k posuvným dveřím mušle</t>
  </si>
  <si>
    <t>226657823</t>
  </si>
  <si>
    <t>99</t>
  </si>
  <si>
    <t>766682111</t>
  </si>
  <si>
    <t>Montáž zárubní dřevěných nebo plastových obložkových, pro dveře jednokřídlové, tloušťky stěny do 170 mm</t>
  </si>
  <si>
    <t>-1986817696</t>
  </si>
  <si>
    <t>https://podminky.urs.cz/item/CS_URS_2024_01/766682111</t>
  </si>
  <si>
    <t>100</t>
  </si>
  <si>
    <t>61182307</t>
  </si>
  <si>
    <t>zárubeň jednokřídlá obložková s laminátovým povrchem tl stěny 60-150mm rozměru 600-1100/1970, 2100mm</t>
  </si>
  <si>
    <t>-637179841</t>
  </si>
  <si>
    <t>101</t>
  </si>
  <si>
    <t>766691914</t>
  </si>
  <si>
    <t>Ostatní práce vyvěšení nebo zavěšení křídel dřevěných dveřních, plochy do 2 m2</t>
  </si>
  <si>
    <t>1734510789</t>
  </si>
  <si>
    <t>https://podminky.urs.cz/item/CS_URS_2024_01/766691914</t>
  </si>
  <si>
    <t>102</t>
  </si>
  <si>
    <t>766001</t>
  </si>
  <si>
    <t>Úprava dvířek na vestavné skříni na chodbě</t>
  </si>
  <si>
    <t>-1185658429</t>
  </si>
  <si>
    <t>103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</si>
  <si>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</si>
  <si>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</si>
  <si>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-1328699846</t>
  </si>
  <si>
    <t>https://podminky.urs.cz/item/CS_URS_2024_01/998766122</t>
  </si>
  <si>
    <t>771</t>
  </si>
  <si>
    <t>Podlahy z dlaždic</t>
  </si>
  <si>
    <t>104</t>
  </si>
  <si>
    <t>771121011</t>
  </si>
  <si>
    <t>Příprava podkladu před provedením dlažby nátěr penetrační na podlahu</t>
  </si>
  <si>
    <t>1162540009</t>
  </si>
  <si>
    <t>https://podminky.urs.cz/item/CS_URS_2024_01/771121011</t>
  </si>
  <si>
    <t>5,6*1,1</t>
  </si>
  <si>
    <t>105</t>
  </si>
  <si>
    <t>771151022</t>
  </si>
  <si>
    <t>Příprava podkladu před provedením dlažby samonivelační stěrka min.pevnosti 30 MPa, tloušťky přes 3 do 5 mm</t>
  </si>
  <si>
    <t>-2002866839</t>
  </si>
  <si>
    <t>https://podminky.urs.cz/item/CS_URS_2024_01/771151022</t>
  </si>
  <si>
    <t>106</t>
  </si>
  <si>
    <t>771574416</t>
  </si>
  <si>
    <t>Montáž podlah z dlaždic keramických lepených cementovým flexibilním lepidlem hladkých, tloušťky do 10 mm přes 9 do 12 ks/m2</t>
  </si>
  <si>
    <t>905221928</t>
  </si>
  <si>
    <t>https://podminky.urs.cz/item/CS_URS_2024_01/771574416</t>
  </si>
  <si>
    <t>107</t>
  </si>
  <si>
    <t>59761127</t>
  </si>
  <si>
    <t>dlažba keramická slinutá mrazuvzdorná R10/B povrch hladký/matný tl do 10mm přes 9 do 12ks/m2</t>
  </si>
  <si>
    <t>-1348921522</t>
  </si>
  <si>
    <t>6,16*1,1 'Přepočtené koeficientem množství</t>
  </si>
  <si>
    <t>108</t>
  </si>
  <si>
    <t>771591112</t>
  </si>
  <si>
    <t>Izolace podlahy pod dlažbu nátěrem nebo stěrkou ve dvou vrstvách</t>
  </si>
  <si>
    <t>-1389650653</t>
  </si>
  <si>
    <t>https://podminky.urs.cz/item/CS_URS_2024_01/771591112</t>
  </si>
  <si>
    <t>podlaha koupelny</t>
  </si>
  <si>
    <t>(1,105*1,25+2,03*1,8)</t>
  </si>
  <si>
    <t>109</t>
  </si>
  <si>
    <t>771591241</t>
  </si>
  <si>
    <t>Izolace podlahy pod dlažbu těsnícími izolačními pásy vnitřní kout</t>
  </si>
  <si>
    <t>-708949141</t>
  </si>
  <si>
    <t>https://podminky.urs.cz/item/CS_URS_2024_01/771591241</t>
  </si>
  <si>
    <t>110</t>
  </si>
  <si>
    <t>771591264</t>
  </si>
  <si>
    <t>Izolace podlahy pod dlažbu těsnícími izolačními pásy mezi podlahou a stěnu</t>
  </si>
  <si>
    <t>512197126</t>
  </si>
  <si>
    <t>https://podminky.urs.cz/item/CS_URS_2024_01/771591264</t>
  </si>
  <si>
    <t>(1,105+1,25)*2</t>
  </si>
  <si>
    <t>(2,03+1,8)*2</t>
  </si>
  <si>
    <t>111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</si>
  <si>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</si>
  <si>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</si>
  <si>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-403915016</t>
  </si>
  <si>
    <t>https://podminky.urs.cz/item/CS_URS_2024_01/998771122</t>
  </si>
  <si>
    <t>781</t>
  </si>
  <si>
    <t>Dokončovací práce - obklady</t>
  </si>
  <si>
    <t>112</t>
  </si>
  <si>
    <t>781121011</t>
  </si>
  <si>
    <t>Příprava podkladu před provedením obkladu nátěr penetrační na stěnu</t>
  </si>
  <si>
    <t>-680030209</t>
  </si>
  <si>
    <t>https://podminky.urs.cz/item/CS_URS_2024_01/781121011</t>
  </si>
  <si>
    <t>113</t>
  </si>
  <si>
    <t>781131112</t>
  </si>
  <si>
    <t>Izolace stěny pod obklad izolace nátěrem nebo stěrkou ve dvou vrstvách</t>
  </si>
  <si>
    <t>-705707603</t>
  </si>
  <si>
    <t>https://podminky.urs.cz/item/CS_URS_2024_01/781131112</t>
  </si>
  <si>
    <t>114</t>
  </si>
  <si>
    <t>781472217</t>
  </si>
  <si>
    <t>Montáž keramických obkladů stěn lepených cementovým flexibilním lepidlem hladkých přes 12 do 19 ks/m2</t>
  </si>
  <si>
    <t>1719162636</t>
  </si>
  <si>
    <t>https://podminky.urs.cz/item/CS_URS_2024_01/781472217</t>
  </si>
  <si>
    <t>115</t>
  </si>
  <si>
    <t>59761701</t>
  </si>
  <si>
    <t>obklad keramický nemrazuvzdorný povrch hladký/lesklý tl do 10mm přes 12 do 19ks/m2</t>
  </si>
  <si>
    <t>-2060987769</t>
  </si>
  <si>
    <t>25,909*1,1 'Přepočtené koeficientem množství</t>
  </si>
  <si>
    <t>116</t>
  </si>
  <si>
    <t>781473810</t>
  </si>
  <si>
    <t>Demontáž obkladů z dlaždic keramických lepených</t>
  </si>
  <si>
    <t>1159239366</t>
  </si>
  <si>
    <t>https://podminky.urs.cz/item/CS_URS_2024_01/781473810</t>
  </si>
  <si>
    <t>12,9</t>
  </si>
  <si>
    <t>117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</si>
  <si>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</si>
  <si>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</si>
  <si>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-1148591901</t>
  </si>
  <si>
    <t>https://podminky.urs.cz/item/CS_URS_2024_01/998781122</t>
  </si>
  <si>
    <t>784</t>
  </si>
  <si>
    <t>Dokončovací práce - malby a tapety</t>
  </si>
  <si>
    <t>118</t>
  </si>
  <si>
    <t>784211101</t>
  </si>
  <si>
    <t>Malby z malířských směsí oděruvzdorných za mokra dvojnásobné, bílé za mokra oděruvzdorné výborně v místnostech výšky do 3,80 m</t>
  </si>
  <si>
    <t>2057002704</t>
  </si>
  <si>
    <t>https://podminky.urs.cz/item/CS_URS_2024_01/784211101</t>
  </si>
  <si>
    <t>5,2</t>
  </si>
  <si>
    <t>Práce a dodávky M</t>
  </si>
  <si>
    <t>21-M</t>
  </si>
  <si>
    <t>Elektromontáže</t>
  </si>
  <si>
    <t>119</t>
  </si>
  <si>
    <t>M2101</t>
  </si>
  <si>
    <t>bourání rozvodů elektro</t>
  </si>
  <si>
    <t>-490261589</t>
  </si>
  <si>
    <t>120</t>
  </si>
  <si>
    <t>M2102</t>
  </si>
  <si>
    <t>Rozvody nové napojené na stávajíci el.rozvody bytu, nové napojení světel a ventilátorů</t>
  </si>
  <si>
    <t>-1755098632</t>
  </si>
  <si>
    <t>22-M</t>
  </si>
  <si>
    <t>Montáže technologických zařízení pro dopravní stavby</t>
  </si>
  <si>
    <t>121</t>
  </si>
  <si>
    <t>220320233</t>
  </si>
  <si>
    <t>Montáž příslušenství zvonku tlačítka</t>
  </si>
  <si>
    <t>-2100314230</t>
  </si>
  <si>
    <t>https://podminky.urs.cz/item/CS_URS_2024_01/220320233</t>
  </si>
  <si>
    <t>122</t>
  </si>
  <si>
    <t>37414135</t>
  </si>
  <si>
    <t>zvonek bytový, melodie</t>
  </si>
  <si>
    <t>128</t>
  </si>
  <si>
    <t>844297726</t>
  </si>
  <si>
    <t>VRN</t>
  </si>
  <si>
    <t>Vedlejší rozpočtové náklady</t>
  </si>
  <si>
    <t>123</t>
  </si>
  <si>
    <t>VRN01</t>
  </si>
  <si>
    <t>vybudování, zprovoznění, vlastní provoz, údržba, likvidace a vyklizení zařízení staveniště</t>
  </si>
  <si>
    <t>-2137530455</t>
  </si>
  <si>
    <t>124</t>
  </si>
  <si>
    <t>VRN02</t>
  </si>
  <si>
    <t>zabezpečení bezpečnosti a hygieny práce</t>
  </si>
  <si>
    <t>-571208077</t>
  </si>
  <si>
    <t>125</t>
  </si>
  <si>
    <t>VRN03</t>
  </si>
  <si>
    <t>opatření k ochraně životního prostředí – k použitým výrobkům a materiálům zhotovitel doloží atesty o nezávadnosti pro zdraví a životní prostředí</t>
  </si>
  <si>
    <t>-1073006995</t>
  </si>
  <si>
    <t>126</t>
  </si>
  <si>
    <t>VRN04</t>
  </si>
  <si>
    <t>zajištění všech nutných zkoušek</t>
  </si>
  <si>
    <t>832439706</t>
  </si>
  <si>
    <t>127</t>
  </si>
  <si>
    <t>VRN05</t>
  </si>
  <si>
    <t>spotřeba médií (např. energií, vody)</t>
  </si>
  <si>
    <t>-975085117</t>
  </si>
  <si>
    <t>VRN06</t>
  </si>
  <si>
    <t>informování o zahájení díla dotčených orgánů a správců sítí v souladu s jejich vyjádřeními a stanovisky a splnění ostatních podmínek z těchto vyjádření vyplývajících</t>
  </si>
  <si>
    <t>-761377223</t>
  </si>
  <si>
    <t>129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</si>
  <si>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</si>
  <si>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</si>
  <si>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-1917692194</t>
  </si>
  <si>
    <t>130</t>
  </si>
  <si>
    <t>VRN08</t>
  </si>
  <si>
    <t xml:space="preserve"> úklid staveniště</t>
  </si>
  <si>
    <t>288785101</t>
  </si>
  <si>
    <t>02 - Koupelna 2 architektonicko stavební řešení</t>
  </si>
  <si>
    <t>03 - Koupelna 3 architektonicko stavební řešení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</si>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</sst>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0271021" TargetMode="External" /><Relationship Id="rId2" Type="http://schemas.openxmlformats.org/officeDocument/2006/relationships/hyperlink" Target="https://podminky.urs.cz/item/CS_URS_2024_01/340271041" TargetMode="External" /><Relationship Id="rId3" Type="http://schemas.openxmlformats.org/officeDocument/2006/relationships/hyperlink" Target="https://podminky.urs.cz/item/CS_URS_2024_01/611142001" TargetMode="External" /><Relationship Id="rId4" Type="http://schemas.openxmlformats.org/officeDocument/2006/relationships/hyperlink" Target="https://podminky.urs.cz/item/CS_URS_2024_01/611321131" TargetMode="External" /><Relationship Id="rId5" Type="http://schemas.openxmlformats.org/officeDocument/2006/relationships/hyperlink" Target="https://podminky.urs.cz/item/CS_URS_2024_01/612135001" TargetMode="External" /><Relationship Id="rId6" Type="http://schemas.openxmlformats.org/officeDocument/2006/relationships/hyperlink" Target="https://podminky.urs.cz/item/CS_URS_2024_01/612135091" TargetMode="External" /><Relationship Id="rId7" Type="http://schemas.openxmlformats.org/officeDocument/2006/relationships/hyperlink" Target="https://podminky.urs.cz/item/CS_URS_2024_01/612142001" TargetMode="External" /><Relationship Id="rId8" Type="http://schemas.openxmlformats.org/officeDocument/2006/relationships/hyperlink" Target="https://podminky.urs.cz/item/CS_URS_2024_01/612321111" TargetMode="External" /><Relationship Id="rId9" Type="http://schemas.openxmlformats.org/officeDocument/2006/relationships/hyperlink" Target="https://podminky.urs.cz/item/CS_URS_2024_01/612321131" TargetMode="External" /><Relationship Id="rId10" Type="http://schemas.openxmlformats.org/officeDocument/2006/relationships/hyperlink" Target="https://podminky.urs.cz/item/CS_URS_2024_01/612321141" TargetMode="External" /><Relationship Id="rId11" Type="http://schemas.openxmlformats.org/officeDocument/2006/relationships/hyperlink" Target="https://podminky.urs.cz/item/CS_URS_2024_01/631311115" TargetMode="External" /><Relationship Id="rId12" Type="http://schemas.openxmlformats.org/officeDocument/2006/relationships/hyperlink" Target="https://podminky.urs.cz/item/CS_URS_2024_01/949101111" TargetMode="External" /><Relationship Id="rId13" Type="http://schemas.openxmlformats.org/officeDocument/2006/relationships/hyperlink" Target="https://podminky.urs.cz/item/CS_URS_2024_01/962031013" TargetMode="External" /><Relationship Id="rId14" Type="http://schemas.openxmlformats.org/officeDocument/2006/relationships/hyperlink" Target="https://podminky.urs.cz/item/CS_URS_2024_01/965042131" TargetMode="External" /><Relationship Id="rId15" Type="http://schemas.openxmlformats.org/officeDocument/2006/relationships/hyperlink" Target="https://podminky.urs.cz/item/CS_URS_2024_01/965081213" TargetMode="External" /><Relationship Id="rId16" Type="http://schemas.openxmlformats.org/officeDocument/2006/relationships/hyperlink" Target="https://podminky.urs.cz/item/CS_URS_2024_01/968072455" TargetMode="External" /><Relationship Id="rId17" Type="http://schemas.openxmlformats.org/officeDocument/2006/relationships/hyperlink" Target="https://podminky.urs.cz/item/CS_URS_2024_01/971033441" TargetMode="External" /><Relationship Id="rId18" Type="http://schemas.openxmlformats.org/officeDocument/2006/relationships/hyperlink" Target="https://podminky.urs.cz/item/CS_URS_2024_01/978013191" TargetMode="External" /><Relationship Id="rId19" Type="http://schemas.openxmlformats.org/officeDocument/2006/relationships/hyperlink" Target="https://podminky.urs.cz/item/CS_URS_2024_01/997013213" TargetMode="External" /><Relationship Id="rId20" Type="http://schemas.openxmlformats.org/officeDocument/2006/relationships/hyperlink" Target="https://podminky.urs.cz/item/CS_URS_2024_01/997013219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9" TargetMode="External" /><Relationship Id="rId24" Type="http://schemas.openxmlformats.org/officeDocument/2006/relationships/hyperlink" Target="https://podminky.urs.cz/item/CS_URS_2024_01/998018002" TargetMode="External" /><Relationship Id="rId25" Type="http://schemas.openxmlformats.org/officeDocument/2006/relationships/hyperlink" Target="https://podminky.urs.cz/item/CS_URS_2024_01/721171808" TargetMode="External" /><Relationship Id="rId26" Type="http://schemas.openxmlformats.org/officeDocument/2006/relationships/hyperlink" Target="https://podminky.urs.cz/item/CS_URS_2024_01/721174025" TargetMode="External" /><Relationship Id="rId27" Type="http://schemas.openxmlformats.org/officeDocument/2006/relationships/hyperlink" Target="https://podminky.urs.cz/item/CS_URS_2024_01/721174042" TargetMode="External" /><Relationship Id="rId28" Type="http://schemas.openxmlformats.org/officeDocument/2006/relationships/hyperlink" Target="https://podminky.urs.cz/item/CS_URS_2024_01/721174043" TargetMode="External" /><Relationship Id="rId29" Type="http://schemas.openxmlformats.org/officeDocument/2006/relationships/hyperlink" Target="https://podminky.urs.cz/item/CS_URS_2024_01/721212126" TargetMode="External" /><Relationship Id="rId30" Type="http://schemas.openxmlformats.org/officeDocument/2006/relationships/hyperlink" Target="https://podminky.urs.cz/item/CS_URS_2024_01/721290111" TargetMode="External" /><Relationship Id="rId31" Type="http://schemas.openxmlformats.org/officeDocument/2006/relationships/hyperlink" Target="https://podminky.urs.cz/item/CS_URS_2024_01/998721122" TargetMode="External" /><Relationship Id="rId32" Type="http://schemas.openxmlformats.org/officeDocument/2006/relationships/hyperlink" Target="https://podminky.urs.cz/item/CS_URS_2024_01/72213080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9191" TargetMode="External" /><Relationship Id="rId35" Type="http://schemas.openxmlformats.org/officeDocument/2006/relationships/hyperlink" Target="https://podminky.urs.cz/item/CS_URS_2024_01/722181212" TargetMode="External" /><Relationship Id="rId36" Type="http://schemas.openxmlformats.org/officeDocument/2006/relationships/hyperlink" Target="https://podminky.urs.cz/item/CS_URS_2024_01/722220111" TargetMode="External" /><Relationship Id="rId37" Type="http://schemas.openxmlformats.org/officeDocument/2006/relationships/hyperlink" Target="https://podminky.urs.cz/item/CS_URS_2024_01/722220853" TargetMode="External" /><Relationship Id="rId38" Type="http://schemas.openxmlformats.org/officeDocument/2006/relationships/hyperlink" Target="https://podminky.urs.cz/item/CS_URS_2024_01/722224115" TargetMode="External" /><Relationship Id="rId39" Type="http://schemas.openxmlformats.org/officeDocument/2006/relationships/hyperlink" Target="https://podminky.urs.cz/item/CS_URS_2024_01/722231141" TargetMode="External" /><Relationship Id="rId40" Type="http://schemas.openxmlformats.org/officeDocument/2006/relationships/hyperlink" Target="https://podminky.urs.cz/item/CS_URS_2024_01/722290234" TargetMode="External" /><Relationship Id="rId41" Type="http://schemas.openxmlformats.org/officeDocument/2006/relationships/hyperlink" Target="https://podminky.urs.cz/item/CS_URS_2024_01/722290246" TargetMode="External" /><Relationship Id="rId42" Type="http://schemas.openxmlformats.org/officeDocument/2006/relationships/hyperlink" Target="https://podminky.urs.cz/item/CS_URS_2024_01/998722122" TargetMode="External" /><Relationship Id="rId43" Type="http://schemas.openxmlformats.org/officeDocument/2006/relationships/hyperlink" Target="https://podminky.urs.cz/item/CS_URS_2024_01/725110811" TargetMode="External" /><Relationship Id="rId44" Type="http://schemas.openxmlformats.org/officeDocument/2006/relationships/hyperlink" Target="https://podminky.urs.cz/item/CS_URS_2024_01/725112182" TargetMode="External" /><Relationship Id="rId45" Type="http://schemas.openxmlformats.org/officeDocument/2006/relationships/hyperlink" Target="https://podminky.urs.cz/item/CS_URS_2024_01/725210821" TargetMode="External" /><Relationship Id="rId46" Type="http://schemas.openxmlformats.org/officeDocument/2006/relationships/hyperlink" Target="https://podminky.urs.cz/item/CS_URS_2024_01/725212213" TargetMode="External" /><Relationship Id="rId47" Type="http://schemas.openxmlformats.org/officeDocument/2006/relationships/hyperlink" Target="https://podminky.urs.cz/item/CS_URS_2024_01/725220831" TargetMode="External" /><Relationship Id="rId48" Type="http://schemas.openxmlformats.org/officeDocument/2006/relationships/hyperlink" Target="https://podminky.urs.cz/item/CS_URS_2024_01/725243902" TargetMode="External" /><Relationship Id="rId49" Type="http://schemas.openxmlformats.org/officeDocument/2006/relationships/hyperlink" Target="https://podminky.urs.cz/item/CS_URS_2024_01/725244904" TargetMode="External" /><Relationship Id="rId50" Type="http://schemas.openxmlformats.org/officeDocument/2006/relationships/hyperlink" Target="https://podminky.urs.cz/item/CS_URS_2024_01/725291662" TargetMode="External" /><Relationship Id="rId51" Type="http://schemas.openxmlformats.org/officeDocument/2006/relationships/hyperlink" Target="https://podminky.urs.cz/item/CS_URS_2024_01/725291668" TargetMode="External" /><Relationship Id="rId52" Type="http://schemas.openxmlformats.org/officeDocument/2006/relationships/hyperlink" Target="https://podminky.urs.cz/item/CS_URS_2024_01/725291670" TargetMode="External" /><Relationship Id="rId53" Type="http://schemas.openxmlformats.org/officeDocument/2006/relationships/hyperlink" Target="https://podminky.urs.cz/item/CS_URS_2024_01/725291676" TargetMode="External" /><Relationship Id="rId54" Type="http://schemas.openxmlformats.org/officeDocument/2006/relationships/hyperlink" Target="https://podminky.urs.cz/item/CS_URS_2024_01/725813112" TargetMode="External" /><Relationship Id="rId55" Type="http://schemas.openxmlformats.org/officeDocument/2006/relationships/hyperlink" Target="https://podminky.urs.cz/item/CS_URS_2024_01/725820801" TargetMode="External" /><Relationship Id="rId56" Type="http://schemas.openxmlformats.org/officeDocument/2006/relationships/hyperlink" Target="https://podminky.urs.cz/item/CS_URS_2024_01/725822611" TargetMode="External" /><Relationship Id="rId57" Type="http://schemas.openxmlformats.org/officeDocument/2006/relationships/hyperlink" Target="https://podminky.urs.cz/item/CS_URS_2024_01/725841312" TargetMode="External" /><Relationship Id="rId58" Type="http://schemas.openxmlformats.org/officeDocument/2006/relationships/hyperlink" Target="https://podminky.urs.cz/item/CS_URS_2024_01/725865501" TargetMode="External" /><Relationship Id="rId59" Type="http://schemas.openxmlformats.org/officeDocument/2006/relationships/hyperlink" Target="https://podminky.urs.cz/item/CS_URS_2024_01/998725122" TargetMode="External" /><Relationship Id="rId60" Type="http://schemas.openxmlformats.org/officeDocument/2006/relationships/hyperlink" Target="https://podminky.urs.cz/item/CS_URS_2024_01/734209103" TargetMode="External" /><Relationship Id="rId61" Type="http://schemas.openxmlformats.org/officeDocument/2006/relationships/hyperlink" Target="https://podminky.urs.cz/item/CS_URS_2024_01/734221514" TargetMode="External" /><Relationship Id="rId62" Type="http://schemas.openxmlformats.org/officeDocument/2006/relationships/hyperlink" Target="https://podminky.urs.cz/item/CS_URS_2024_01/734261418" TargetMode="External" /><Relationship Id="rId63" Type="http://schemas.openxmlformats.org/officeDocument/2006/relationships/hyperlink" Target="https://podminky.urs.cz/item/CS_URS_2024_01/998734122" TargetMode="External" /><Relationship Id="rId64" Type="http://schemas.openxmlformats.org/officeDocument/2006/relationships/hyperlink" Target="https://podminky.urs.cz/item/CS_URS_2024_01/735164261" TargetMode="External" /><Relationship Id="rId65" Type="http://schemas.openxmlformats.org/officeDocument/2006/relationships/hyperlink" Target="https://podminky.urs.cz/item/CS_URS_2024_01/735164272" TargetMode="External" /><Relationship Id="rId66" Type="http://schemas.openxmlformats.org/officeDocument/2006/relationships/hyperlink" Target="https://podminky.urs.cz/item/CS_URS_2024_01/735511009" TargetMode="External" /><Relationship Id="rId67" Type="http://schemas.openxmlformats.org/officeDocument/2006/relationships/hyperlink" Target="https://podminky.urs.cz/item/CS_URS_2024_01/735511010" TargetMode="External" /><Relationship Id="rId68" Type="http://schemas.openxmlformats.org/officeDocument/2006/relationships/hyperlink" Target="https://podminky.urs.cz/item/CS_URS_2024_01/735511138" TargetMode="External" /><Relationship Id="rId69" Type="http://schemas.openxmlformats.org/officeDocument/2006/relationships/hyperlink" Target="https://podminky.urs.cz/item/CS_URS_2024_01/998735122" TargetMode="External" /><Relationship Id="rId70" Type="http://schemas.openxmlformats.org/officeDocument/2006/relationships/hyperlink" Target="https://podminky.urs.cz/item/CS_URS_2024_01/741310261" TargetMode="External" /><Relationship Id="rId71" Type="http://schemas.openxmlformats.org/officeDocument/2006/relationships/hyperlink" Target="https://podminky.urs.cz/item/CS_URS_2024_01/741313082" TargetMode="External" /><Relationship Id="rId72" Type="http://schemas.openxmlformats.org/officeDocument/2006/relationships/hyperlink" Target="https://podminky.urs.cz/item/CS_URS_2024_01/741371001" TargetMode="External" /><Relationship Id="rId73" Type="http://schemas.openxmlformats.org/officeDocument/2006/relationships/hyperlink" Target="https://podminky.urs.cz/item/CS_URS_2024_01/741810001" TargetMode="External" /><Relationship Id="rId74" Type="http://schemas.openxmlformats.org/officeDocument/2006/relationships/hyperlink" Target="https://podminky.urs.cz/item/CS_URS_2024_01/998741122" TargetMode="External" /><Relationship Id="rId75" Type="http://schemas.openxmlformats.org/officeDocument/2006/relationships/hyperlink" Target="https://podminky.urs.cz/item/CS_URS_2024_01/751111012" TargetMode="External" /><Relationship Id="rId76" Type="http://schemas.openxmlformats.org/officeDocument/2006/relationships/hyperlink" Target="https://podminky.urs.cz/item/CS_URS_2024_01/998751121" TargetMode="External" /><Relationship Id="rId77" Type="http://schemas.openxmlformats.org/officeDocument/2006/relationships/hyperlink" Target="https://podminky.urs.cz/item/CS_URS_2024_01/763761201" TargetMode="External" /><Relationship Id="rId78" Type="http://schemas.openxmlformats.org/officeDocument/2006/relationships/hyperlink" Target="https://podminky.urs.cz/item/CS_URS_2024_01/998763332" TargetMode="External" /><Relationship Id="rId79" Type="http://schemas.openxmlformats.org/officeDocument/2006/relationships/hyperlink" Target="https://podminky.urs.cz/item/CS_URS_2024_01/766660351" TargetMode="External" /><Relationship Id="rId80" Type="http://schemas.openxmlformats.org/officeDocument/2006/relationships/hyperlink" Target="https://podminky.urs.cz/item/CS_URS_2024_01/766660748" TargetMode="External" /><Relationship Id="rId81" Type="http://schemas.openxmlformats.org/officeDocument/2006/relationships/hyperlink" Target="https://podminky.urs.cz/item/CS_URS_2024_01/766682111" TargetMode="External" /><Relationship Id="rId82" Type="http://schemas.openxmlformats.org/officeDocument/2006/relationships/hyperlink" Target="https://podminky.urs.cz/item/CS_URS_2024_01/766691914" TargetMode="External" /><Relationship Id="rId83" Type="http://schemas.openxmlformats.org/officeDocument/2006/relationships/hyperlink" Target="https://podminky.urs.cz/item/CS_URS_2024_01/998766122" TargetMode="External" /><Relationship Id="rId84" Type="http://schemas.openxmlformats.org/officeDocument/2006/relationships/hyperlink" Target="https://podminky.urs.cz/item/CS_URS_2024_01/771121011" TargetMode="External" /><Relationship Id="rId85" Type="http://schemas.openxmlformats.org/officeDocument/2006/relationships/hyperlink" Target="https://podminky.urs.cz/item/CS_URS_2024_01/771151022" TargetMode="External" /><Relationship Id="rId86" Type="http://schemas.openxmlformats.org/officeDocument/2006/relationships/hyperlink" Target="https://podminky.urs.cz/item/CS_URS_2024_01/771574416" TargetMode="External" /><Relationship Id="rId87" Type="http://schemas.openxmlformats.org/officeDocument/2006/relationships/hyperlink" Target="https://podminky.urs.cz/item/CS_URS_2024_01/771591112" TargetMode="External" /><Relationship Id="rId88" Type="http://schemas.openxmlformats.org/officeDocument/2006/relationships/hyperlink" Target="https://podminky.urs.cz/item/CS_URS_2024_01/771591241" TargetMode="External" /><Relationship Id="rId89" Type="http://schemas.openxmlformats.org/officeDocument/2006/relationships/hyperlink" Target="https://podminky.urs.cz/item/CS_URS_2024_01/771591264" TargetMode="External" /><Relationship Id="rId90" Type="http://schemas.openxmlformats.org/officeDocument/2006/relationships/hyperlink" Target="https://podminky.urs.cz/item/CS_URS_2024_01/998771122" TargetMode="External" /><Relationship Id="rId91" Type="http://schemas.openxmlformats.org/officeDocument/2006/relationships/hyperlink" Target="https://podminky.urs.cz/item/CS_URS_2024_01/781121011" TargetMode="External" /><Relationship Id="rId92" Type="http://schemas.openxmlformats.org/officeDocument/2006/relationships/hyperlink" Target="https://podminky.urs.cz/item/CS_URS_2024_01/781131112" TargetMode="External" /><Relationship Id="rId93" Type="http://schemas.openxmlformats.org/officeDocument/2006/relationships/hyperlink" Target="https://podminky.urs.cz/item/CS_URS_2024_01/781472217" TargetMode="External" /><Relationship Id="rId94" Type="http://schemas.openxmlformats.org/officeDocument/2006/relationships/hyperlink" Target="https://podminky.urs.cz/item/CS_URS_2024_01/781473810" TargetMode="External" /><Relationship Id="rId95" Type="http://schemas.openxmlformats.org/officeDocument/2006/relationships/hyperlink" Target="https://podminky.urs.cz/item/CS_URS_2024_01/998781122" TargetMode="External" /><Relationship Id="rId96" Type="http://schemas.openxmlformats.org/officeDocument/2006/relationships/hyperlink" Target="https://podminky.urs.cz/item/CS_URS_2024_01/784211101" TargetMode="External" /><Relationship Id="rId97" Type="http://schemas.openxmlformats.org/officeDocument/2006/relationships/hyperlink" Target="https://podminky.urs.cz/item/CS_URS_2024_01/220320233" TargetMode="External" /><Relationship Id="rId9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0271021" TargetMode="External" /><Relationship Id="rId2" Type="http://schemas.openxmlformats.org/officeDocument/2006/relationships/hyperlink" Target="https://podminky.urs.cz/item/CS_URS_2024_01/340271041" TargetMode="External" /><Relationship Id="rId3" Type="http://schemas.openxmlformats.org/officeDocument/2006/relationships/hyperlink" Target="https://podminky.urs.cz/item/CS_URS_2024_01/611142001" TargetMode="External" /><Relationship Id="rId4" Type="http://schemas.openxmlformats.org/officeDocument/2006/relationships/hyperlink" Target="https://podminky.urs.cz/item/CS_URS_2024_01/611321131" TargetMode="External" /><Relationship Id="rId5" Type="http://schemas.openxmlformats.org/officeDocument/2006/relationships/hyperlink" Target="https://podminky.urs.cz/item/CS_URS_2024_01/612135001" TargetMode="External" /><Relationship Id="rId6" Type="http://schemas.openxmlformats.org/officeDocument/2006/relationships/hyperlink" Target="https://podminky.urs.cz/item/CS_URS_2024_01/612135091" TargetMode="External" /><Relationship Id="rId7" Type="http://schemas.openxmlformats.org/officeDocument/2006/relationships/hyperlink" Target="https://podminky.urs.cz/item/CS_URS_2024_01/612142001" TargetMode="External" /><Relationship Id="rId8" Type="http://schemas.openxmlformats.org/officeDocument/2006/relationships/hyperlink" Target="https://podminky.urs.cz/item/CS_URS_2024_01/612321111" TargetMode="External" /><Relationship Id="rId9" Type="http://schemas.openxmlformats.org/officeDocument/2006/relationships/hyperlink" Target="https://podminky.urs.cz/item/CS_URS_2024_01/612321131" TargetMode="External" /><Relationship Id="rId10" Type="http://schemas.openxmlformats.org/officeDocument/2006/relationships/hyperlink" Target="https://podminky.urs.cz/item/CS_URS_2024_01/612321141" TargetMode="External" /><Relationship Id="rId11" Type="http://schemas.openxmlformats.org/officeDocument/2006/relationships/hyperlink" Target="https://podminky.urs.cz/item/CS_URS_2024_01/631311115" TargetMode="External" /><Relationship Id="rId12" Type="http://schemas.openxmlformats.org/officeDocument/2006/relationships/hyperlink" Target="https://podminky.urs.cz/item/CS_URS_2024_01/949101111" TargetMode="External" /><Relationship Id="rId13" Type="http://schemas.openxmlformats.org/officeDocument/2006/relationships/hyperlink" Target="https://podminky.urs.cz/item/CS_URS_2024_01/962031013" TargetMode="External" /><Relationship Id="rId14" Type="http://schemas.openxmlformats.org/officeDocument/2006/relationships/hyperlink" Target="https://podminky.urs.cz/item/CS_URS_2024_01/965042131" TargetMode="External" /><Relationship Id="rId15" Type="http://schemas.openxmlformats.org/officeDocument/2006/relationships/hyperlink" Target="https://podminky.urs.cz/item/CS_URS_2024_01/965081213" TargetMode="External" /><Relationship Id="rId16" Type="http://schemas.openxmlformats.org/officeDocument/2006/relationships/hyperlink" Target="https://podminky.urs.cz/item/CS_URS_2024_01/968072455" TargetMode="External" /><Relationship Id="rId17" Type="http://schemas.openxmlformats.org/officeDocument/2006/relationships/hyperlink" Target="https://podminky.urs.cz/item/CS_URS_2024_01/971033441" TargetMode="External" /><Relationship Id="rId18" Type="http://schemas.openxmlformats.org/officeDocument/2006/relationships/hyperlink" Target="https://podminky.urs.cz/item/CS_URS_2024_01/978013191" TargetMode="External" /><Relationship Id="rId19" Type="http://schemas.openxmlformats.org/officeDocument/2006/relationships/hyperlink" Target="https://podminky.urs.cz/item/CS_URS_2024_01/997013213" TargetMode="External" /><Relationship Id="rId20" Type="http://schemas.openxmlformats.org/officeDocument/2006/relationships/hyperlink" Target="https://podminky.urs.cz/item/CS_URS_2024_01/997013219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9" TargetMode="External" /><Relationship Id="rId24" Type="http://schemas.openxmlformats.org/officeDocument/2006/relationships/hyperlink" Target="https://podminky.urs.cz/item/CS_URS_2024_01/998018002" TargetMode="External" /><Relationship Id="rId25" Type="http://schemas.openxmlformats.org/officeDocument/2006/relationships/hyperlink" Target="https://podminky.urs.cz/item/CS_URS_2024_01/721171808" TargetMode="External" /><Relationship Id="rId26" Type="http://schemas.openxmlformats.org/officeDocument/2006/relationships/hyperlink" Target="https://podminky.urs.cz/item/CS_URS_2024_01/721174025" TargetMode="External" /><Relationship Id="rId27" Type="http://schemas.openxmlformats.org/officeDocument/2006/relationships/hyperlink" Target="https://podminky.urs.cz/item/CS_URS_2024_01/721174042" TargetMode="External" /><Relationship Id="rId28" Type="http://schemas.openxmlformats.org/officeDocument/2006/relationships/hyperlink" Target="https://podminky.urs.cz/item/CS_URS_2024_01/721174043" TargetMode="External" /><Relationship Id="rId29" Type="http://schemas.openxmlformats.org/officeDocument/2006/relationships/hyperlink" Target="https://podminky.urs.cz/item/CS_URS_2024_01/721212126" TargetMode="External" /><Relationship Id="rId30" Type="http://schemas.openxmlformats.org/officeDocument/2006/relationships/hyperlink" Target="https://podminky.urs.cz/item/CS_URS_2024_01/721290111" TargetMode="External" /><Relationship Id="rId31" Type="http://schemas.openxmlformats.org/officeDocument/2006/relationships/hyperlink" Target="https://podminky.urs.cz/item/CS_URS_2024_01/998721122" TargetMode="External" /><Relationship Id="rId32" Type="http://schemas.openxmlformats.org/officeDocument/2006/relationships/hyperlink" Target="https://podminky.urs.cz/item/CS_URS_2024_01/72213080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9191" TargetMode="External" /><Relationship Id="rId35" Type="http://schemas.openxmlformats.org/officeDocument/2006/relationships/hyperlink" Target="https://podminky.urs.cz/item/CS_URS_2024_01/722181212" TargetMode="External" /><Relationship Id="rId36" Type="http://schemas.openxmlformats.org/officeDocument/2006/relationships/hyperlink" Target="https://podminky.urs.cz/item/CS_URS_2024_01/722220111" TargetMode="External" /><Relationship Id="rId37" Type="http://schemas.openxmlformats.org/officeDocument/2006/relationships/hyperlink" Target="https://podminky.urs.cz/item/CS_URS_2024_01/722220853" TargetMode="External" /><Relationship Id="rId38" Type="http://schemas.openxmlformats.org/officeDocument/2006/relationships/hyperlink" Target="https://podminky.urs.cz/item/CS_URS_2024_01/722224115" TargetMode="External" /><Relationship Id="rId39" Type="http://schemas.openxmlformats.org/officeDocument/2006/relationships/hyperlink" Target="https://podminky.urs.cz/item/CS_URS_2024_01/722231141" TargetMode="External" /><Relationship Id="rId40" Type="http://schemas.openxmlformats.org/officeDocument/2006/relationships/hyperlink" Target="https://podminky.urs.cz/item/CS_URS_2024_01/722290234" TargetMode="External" /><Relationship Id="rId41" Type="http://schemas.openxmlformats.org/officeDocument/2006/relationships/hyperlink" Target="https://podminky.urs.cz/item/CS_URS_2024_01/722290246" TargetMode="External" /><Relationship Id="rId42" Type="http://schemas.openxmlformats.org/officeDocument/2006/relationships/hyperlink" Target="https://podminky.urs.cz/item/CS_URS_2024_01/998722122" TargetMode="External" /><Relationship Id="rId43" Type="http://schemas.openxmlformats.org/officeDocument/2006/relationships/hyperlink" Target="https://podminky.urs.cz/item/CS_URS_2024_01/725110811" TargetMode="External" /><Relationship Id="rId44" Type="http://schemas.openxmlformats.org/officeDocument/2006/relationships/hyperlink" Target="https://podminky.urs.cz/item/CS_URS_2024_01/725112182" TargetMode="External" /><Relationship Id="rId45" Type="http://schemas.openxmlformats.org/officeDocument/2006/relationships/hyperlink" Target="https://podminky.urs.cz/item/CS_URS_2024_01/725210821" TargetMode="External" /><Relationship Id="rId46" Type="http://schemas.openxmlformats.org/officeDocument/2006/relationships/hyperlink" Target="https://podminky.urs.cz/item/CS_URS_2024_01/725212213" TargetMode="External" /><Relationship Id="rId47" Type="http://schemas.openxmlformats.org/officeDocument/2006/relationships/hyperlink" Target="https://podminky.urs.cz/item/CS_URS_2024_01/725220831" TargetMode="External" /><Relationship Id="rId48" Type="http://schemas.openxmlformats.org/officeDocument/2006/relationships/hyperlink" Target="https://podminky.urs.cz/item/CS_URS_2024_01/725243902" TargetMode="External" /><Relationship Id="rId49" Type="http://schemas.openxmlformats.org/officeDocument/2006/relationships/hyperlink" Target="https://podminky.urs.cz/item/CS_URS_2024_01/725244904" TargetMode="External" /><Relationship Id="rId50" Type="http://schemas.openxmlformats.org/officeDocument/2006/relationships/hyperlink" Target="https://podminky.urs.cz/item/CS_URS_2024_01/725291662" TargetMode="External" /><Relationship Id="rId51" Type="http://schemas.openxmlformats.org/officeDocument/2006/relationships/hyperlink" Target="https://podminky.urs.cz/item/CS_URS_2024_01/725291668" TargetMode="External" /><Relationship Id="rId52" Type="http://schemas.openxmlformats.org/officeDocument/2006/relationships/hyperlink" Target="https://podminky.urs.cz/item/CS_URS_2024_01/725291670" TargetMode="External" /><Relationship Id="rId53" Type="http://schemas.openxmlformats.org/officeDocument/2006/relationships/hyperlink" Target="https://podminky.urs.cz/item/CS_URS_2024_01/725291676" TargetMode="External" /><Relationship Id="rId54" Type="http://schemas.openxmlformats.org/officeDocument/2006/relationships/hyperlink" Target="https://podminky.urs.cz/item/CS_URS_2024_01/725813112" TargetMode="External" /><Relationship Id="rId55" Type="http://schemas.openxmlformats.org/officeDocument/2006/relationships/hyperlink" Target="https://podminky.urs.cz/item/CS_URS_2024_01/725820801" TargetMode="External" /><Relationship Id="rId56" Type="http://schemas.openxmlformats.org/officeDocument/2006/relationships/hyperlink" Target="https://podminky.urs.cz/item/CS_URS_2024_01/725822611" TargetMode="External" /><Relationship Id="rId57" Type="http://schemas.openxmlformats.org/officeDocument/2006/relationships/hyperlink" Target="https://podminky.urs.cz/item/CS_URS_2024_01/725841312" TargetMode="External" /><Relationship Id="rId58" Type="http://schemas.openxmlformats.org/officeDocument/2006/relationships/hyperlink" Target="https://podminky.urs.cz/item/CS_URS_2024_01/725865501" TargetMode="External" /><Relationship Id="rId59" Type="http://schemas.openxmlformats.org/officeDocument/2006/relationships/hyperlink" Target="https://podminky.urs.cz/item/CS_URS_2024_01/998725122" TargetMode="External" /><Relationship Id="rId60" Type="http://schemas.openxmlformats.org/officeDocument/2006/relationships/hyperlink" Target="https://podminky.urs.cz/item/CS_URS_2024_01/734209103" TargetMode="External" /><Relationship Id="rId61" Type="http://schemas.openxmlformats.org/officeDocument/2006/relationships/hyperlink" Target="https://podminky.urs.cz/item/CS_URS_2024_01/734221514" TargetMode="External" /><Relationship Id="rId62" Type="http://schemas.openxmlformats.org/officeDocument/2006/relationships/hyperlink" Target="https://podminky.urs.cz/item/CS_URS_2024_01/734261418" TargetMode="External" /><Relationship Id="rId63" Type="http://schemas.openxmlformats.org/officeDocument/2006/relationships/hyperlink" Target="https://podminky.urs.cz/item/CS_URS_2024_01/998734122" TargetMode="External" /><Relationship Id="rId64" Type="http://schemas.openxmlformats.org/officeDocument/2006/relationships/hyperlink" Target="https://podminky.urs.cz/item/CS_URS_2024_01/735164261" TargetMode="External" /><Relationship Id="rId65" Type="http://schemas.openxmlformats.org/officeDocument/2006/relationships/hyperlink" Target="https://podminky.urs.cz/item/CS_URS_2024_01/735164272" TargetMode="External" /><Relationship Id="rId66" Type="http://schemas.openxmlformats.org/officeDocument/2006/relationships/hyperlink" Target="https://podminky.urs.cz/item/CS_URS_2024_01/735511009" TargetMode="External" /><Relationship Id="rId67" Type="http://schemas.openxmlformats.org/officeDocument/2006/relationships/hyperlink" Target="https://podminky.urs.cz/item/CS_URS_2024_01/735511010" TargetMode="External" /><Relationship Id="rId68" Type="http://schemas.openxmlformats.org/officeDocument/2006/relationships/hyperlink" Target="https://podminky.urs.cz/item/CS_URS_2024_01/735511138" TargetMode="External" /><Relationship Id="rId69" Type="http://schemas.openxmlformats.org/officeDocument/2006/relationships/hyperlink" Target="https://podminky.urs.cz/item/CS_URS_2024_01/998735122" TargetMode="External" /><Relationship Id="rId70" Type="http://schemas.openxmlformats.org/officeDocument/2006/relationships/hyperlink" Target="https://podminky.urs.cz/item/CS_URS_2024_01/741310261" TargetMode="External" /><Relationship Id="rId71" Type="http://schemas.openxmlformats.org/officeDocument/2006/relationships/hyperlink" Target="https://podminky.urs.cz/item/CS_URS_2024_01/741313082" TargetMode="External" /><Relationship Id="rId72" Type="http://schemas.openxmlformats.org/officeDocument/2006/relationships/hyperlink" Target="https://podminky.urs.cz/item/CS_URS_2024_01/741371001" TargetMode="External" /><Relationship Id="rId73" Type="http://schemas.openxmlformats.org/officeDocument/2006/relationships/hyperlink" Target="https://podminky.urs.cz/item/CS_URS_2024_01/741810001" TargetMode="External" /><Relationship Id="rId74" Type="http://schemas.openxmlformats.org/officeDocument/2006/relationships/hyperlink" Target="https://podminky.urs.cz/item/CS_URS_2024_01/998741122" TargetMode="External" /><Relationship Id="rId75" Type="http://schemas.openxmlformats.org/officeDocument/2006/relationships/hyperlink" Target="https://podminky.urs.cz/item/CS_URS_2024_01/751111012" TargetMode="External" /><Relationship Id="rId76" Type="http://schemas.openxmlformats.org/officeDocument/2006/relationships/hyperlink" Target="https://podminky.urs.cz/item/CS_URS_2024_01/998751121" TargetMode="External" /><Relationship Id="rId77" Type="http://schemas.openxmlformats.org/officeDocument/2006/relationships/hyperlink" Target="https://podminky.urs.cz/item/CS_URS_2024_01/763761201" TargetMode="External" /><Relationship Id="rId78" Type="http://schemas.openxmlformats.org/officeDocument/2006/relationships/hyperlink" Target="https://podminky.urs.cz/item/CS_URS_2024_01/998763332" TargetMode="External" /><Relationship Id="rId79" Type="http://schemas.openxmlformats.org/officeDocument/2006/relationships/hyperlink" Target="https://podminky.urs.cz/item/CS_URS_2024_01/766660351" TargetMode="External" /><Relationship Id="rId80" Type="http://schemas.openxmlformats.org/officeDocument/2006/relationships/hyperlink" Target="https://podminky.urs.cz/item/CS_URS_2024_01/766660748" TargetMode="External" /><Relationship Id="rId81" Type="http://schemas.openxmlformats.org/officeDocument/2006/relationships/hyperlink" Target="https://podminky.urs.cz/item/CS_URS_2024_01/766682111" TargetMode="External" /><Relationship Id="rId82" Type="http://schemas.openxmlformats.org/officeDocument/2006/relationships/hyperlink" Target="https://podminky.urs.cz/item/CS_URS_2024_01/766691914" TargetMode="External" /><Relationship Id="rId83" Type="http://schemas.openxmlformats.org/officeDocument/2006/relationships/hyperlink" Target="https://podminky.urs.cz/item/CS_URS_2024_01/998766122" TargetMode="External" /><Relationship Id="rId84" Type="http://schemas.openxmlformats.org/officeDocument/2006/relationships/hyperlink" Target="https://podminky.urs.cz/item/CS_URS_2024_01/771121011" TargetMode="External" /><Relationship Id="rId85" Type="http://schemas.openxmlformats.org/officeDocument/2006/relationships/hyperlink" Target="https://podminky.urs.cz/item/CS_URS_2024_01/771151022" TargetMode="External" /><Relationship Id="rId86" Type="http://schemas.openxmlformats.org/officeDocument/2006/relationships/hyperlink" Target="https://podminky.urs.cz/item/CS_URS_2024_01/771574416" TargetMode="External" /><Relationship Id="rId87" Type="http://schemas.openxmlformats.org/officeDocument/2006/relationships/hyperlink" Target="https://podminky.urs.cz/item/CS_URS_2024_01/771591112" TargetMode="External" /><Relationship Id="rId88" Type="http://schemas.openxmlformats.org/officeDocument/2006/relationships/hyperlink" Target="https://podminky.urs.cz/item/CS_URS_2024_01/771591241" TargetMode="External" /><Relationship Id="rId89" Type="http://schemas.openxmlformats.org/officeDocument/2006/relationships/hyperlink" Target="https://podminky.urs.cz/item/CS_URS_2024_01/771591264" TargetMode="External" /><Relationship Id="rId90" Type="http://schemas.openxmlformats.org/officeDocument/2006/relationships/hyperlink" Target="https://podminky.urs.cz/item/CS_URS_2024_01/998771122" TargetMode="External" /><Relationship Id="rId91" Type="http://schemas.openxmlformats.org/officeDocument/2006/relationships/hyperlink" Target="https://podminky.urs.cz/item/CS_URS_2024_01/781121011" TargetMode="External" /><Relationship Id="rId92" Type="http://schemas.openxmlformats.org/officeDocument/2006/relationships/hyperlink" Target="https://podminky.urs.cz/item/CS_URS_2024_01/781131112" TargetMode="External" /><Relationship Id="rId93" Type="http://schemas.openxmlformats.org/officeDocument/2006/relationships/hyperlink" Target="https://podminky.urs.cz/item/CS_URS_2024_01/781472217" TargetMode="External" /><Relationship Id="rId94" Type="http://schemas.openxmlformats.org/officeDocument/2006/relationships/hyperlink" Target="https://podminky.urs.cz/item/CS_URS_2024_01/781473810" TargetMode="External" /><Relationship Id="rId95" Type="http://schemas.openxmlformats.org/officeDocument/2006/relationships/hyperlink" Target="https://podminky.urs.cz/item/CS_URS_2024_01/998781122" TargetMode="External" /><Relationship Id="rId96" Type="http://schemas.openxmlformats.org/officeDocument/2006/relationships/hyperlink" Target="https://podminky.urs.cz/item/CS_URS_2024_01/784211101" TargetMode="External" /><Relationship Id="rId97" Type="http://schemas.openxmlformats.org/officeDocument/2006/relationships/hyperlink" Target="https://podminky.urs.cz/item/CS_URS_2024_01/220320233" TargetMode="External" /><Relationship Id="rId9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0271021" TargetMode="External" /><Relationship Id="rId2" Type="http://schemas.openxmlformats.org/officeDocument/2006/relationships/hyperlink" Target="https://podminky.urs.cz/item/CS_URS_2024_01/340271041" TargetMode="External" /><Relationship Id="rId3" Type="http://schemas.openxmlformats.org/officeDocument/2006/relationships/hyperlink" Target="https://podminky.urs.cz/item/CS_URS_2024_01/611142001" TargetMode="External" /><Relationship Id="rId4" Type="http://schemas.openxmlformats.org/officeDocument/2006/relationships/hyperlink" Target="https://podminky.urs.cz/item/CS_URS_2024_01/611321131" TargetMode="External" /><Relationship Id="rId5" Type="http://schemas.openxmlformats.org/officeDocument/2006/relationships/hyperlink" Target="https://podminky.urs.cz/item/CS_URS_2024_01/612135001" TargetMode="External" /><Relationship Id="rId6" Type="http://schemas.openxmlformats.org/officeDocument/2006/relationships/hyperlink" Target="https://podminky.urs.cz/item/CS_URS_2024_01/612135091" TargetMode="External" /><Relationship Id="rId7" Type="http://schemas.openxmlformats.org/officeDocument/2006/relationships/hyperlink" Target="https://podminky.urs.cz/item/CS_URS_2024_01/612142001" TargetMode="External" /><Relationship Id="rId8" Type="http://schemas.openxmlformats.org/officeDocument/2006/relationships/hyperlink" Target="https://podminky.urs.cz/item/CS_URS_2024_01/612321111" TargetMode="External" /><Relationship Id="rId9" Type="http://schemas.openxmlformats.org/officeDocument/2006/relationships/hyperlink" Target="https://podminky.urs.cz/item/CS_URS_2024_01/612321131" TargetMode="External" /><Relationship Id="rId10" Type="http://schemas.openxmlformats.org/officeDocument/2006/relationships/hyperlink" Target="https://podminky.urs.cz/item/CS_URS_2024_01/612321141" TargetMode="External" /><Relationship Id="rId11" Type="http://schemas.openxmlformats.org/officeDocument/2006/relationships/hyperlink" Target="https://podminky.urs.cz/item/CS_URS_2024_01/631311115" TargetMode="External" /><Relationship Id="rId12" Type="http://schemas.openxmlformats.org/officeDocument/2006/relationships/hyperlink" Target="https://podminky.urs.cz/item/CS_URS_2024_01/949101111" TargetMode="External" /><Relationship Id="rId13" Type="http://schemas.openxmlformats.org/officeDocument/2006/relationships/hyperlink" Target="https://podminky.urs.cz/item/CS_URS_2024_01/962031013" TargetMode="External" /><Relationship Id="rId14" Type="http://schemas.openxmlformats.org/officeDocument/2006/relationships/hyperlink" Target="https://podminky.urs.cz/item/CS_URS_2024_01/965042131" TargetMode="External" /><Relationship Id="rId15" Type="http://schemas.openxmlformats.org/officeDocument/2006/relationships/hyperlink" Target="https://podminky.urs.cz/item/CS_URS_2024_01/965081213" TargetMode="External" /><Relationship Id="rId16" Type="http://schemas.openxmlformats.org/officeDocument/2006/relationships/hyperlink" Target="https://podminky.urs.cz/item/CS_URS_2024_01/968072455" TargetMode="External" /><Relationship Id="rId17" Type="http://schemas.openxmlformats.org/officeDocument/2006/relationships/hyperlink" Target="https://podminky.urs.cz/item/CS_URS_2024_01/971033441" TargetMode="External" /><Relationship Id="rId18" Type="http://schemas.openxmlformats.org/officeDocument/2006/relationships/hyperlink" Target="https://podminky.urs.cz/item/CS_URS_2024_01/978013191" TargetMode="External" /><Relationship Id="rId19" Type="http://schemas.openxmlformats.org/officeDocument/2006/relationships/hyperlink" Target="https://podminky.urs.cz/item/CS_URS_2024_01/997013213" TargetMode="External" /><Relationship Id="rId20" Type="http://schemas.openxmlformats.org/officeDocument/2006/relationships/hyperlink" Target="https://podminky.urs.cz/item/CS_URS_2024_01/997013219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9" TargetMode="External" /><Relationship Id="rId24" Type="http://schemas.openxmlformats.org/officeDocument/2006/relationships/hyperlink" Target="https://podminky.urs.cz/item/CS_URS_2024_01/998018002" TargetMode="External" /><Relationship Id="rId25" Type="http://schemas.openxmlformats.org/officeDocument/2006/relationships/hyperlink" Target="https://podminky.urs.cz/item/CS_URS_2024_01/721171808" TargetMode="External" /><Relationship Id="rId26" Type="http://schemas.openxmlformats.org/officeDocument/2006/relationships/hyperlink" Target="https://podminky.urs.cz/item/CS_URS_2024_01/721174025" TargetMode="External" /><Relationship Id="rId27" Type="http://schemas.openxmlformats.org/officeDocument/2006/relationships/hyperlink" Target="https://podminky.urs.cz/item/CS_URS_2024_01/721174042" TargetMode="External" /><Relationship Id="rId28" Type="http://schemas.openxmlformats.org/officeDocument/2006/relationships/hyperlink" Target="https://podminky.urs.cz/item/CS_URS_2024_01/721174043" TargetMode="External" /><Relationship Id="rId29" Type="http://schemas.openxmlformats.org/officeDocument/2006/relationships/hyperlink" Target="https://podminky.urs.cz/item/CS_URS_2024_01/721212126" TargetMode="External" /><Relationship Id="rId30" Type="http://schemas.openxmlformats.org/officeDocument/2006/relationships/hyperlink" Target="https://podminky.urs.cz/item/CS_URS_2024_01/721290111" TargetMode="External" /><Relationship Id="rId31" Type="http://schemas.openxmlformats.org/officeDocument/2006/relationships/hyperlink" Target="https://podminky.urs.cz/item/CS_URS_2024_01/998721122" TargetMode="External" /><Relationship Id="rId32" Type="http://schemas.openxmlformats.org/officeDocument/2006/relationships/hyperlink" Target="https://podminky.urs.cz/item/CS_URS_2024_01/72213080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9191" TargetMode="External" /><Relationship Id="rId35" Type="http://schemas.openxmlformats.org/officeDocument/2006/relationships/hyperlink" Target="https://podminky.urs.cz/item/CS_URS_2024_01/722181212" TargetMode="External" /><Relationship Id="rId36" Type="http://schemas.openxmlformats.org/officeDocument/2006/relationships/hyperlink" Target="https://podminky.urs.cz/item/CS_URS_2024_01/722220111" TargetMode="External" /><Relationship Id="rId37" Type="http://schemas.openxmlformats.org/officeDocument/2006/relationships/hyperlink" Target="https://podminky.urs.cz/item/CS_URS_2024_01/722220853" TargetMode="External" /><Relationship Id="rId38" Type="http://schemas.openxmlformats.org/officeDocument/2006/relationships/hyperlink" Target="https://podminky.urs.cz/item/CS_URS_2024_01/722224115" TargetMode="External" /><Relationship Id="rId39" Type="http://schemas.openxmlformats.org/officeDocument/2006/relationships/hyperlink" Target="https://podminky.urs.cz/item/CS_URS_2024_01/722231141" TargetMode="External" /><Relationship Id="rId40" Type="http://schemas.openxmlformats.org/officeDocument/2006/relationships/hyperlink" Target="https://podminky.urs.cz/item/CS_URS_2024_01/722290234" TargetMode="External" /><Relationship Id="rId41" Type="http://schemas.openxmlformats.org/officeDocument/2006/relationships/hyperlink" Target="https://podminky.urs.cz/item/CS_URS_2024_01/722290246" TargetMode="External" /><Relationship Id="rId42" Type="http://schemas.openxmlformats.org/officeDocument/2006/relationships/hyperlink" Target="https://podminky.urs.cz/item/CS_URS_2024_01/998722122" TargetMode="External" /><Relationship Id="rId43" Type="http://schemas.openxmlformats.org/officeDocument/2006/relationships/hyperlink" Target="https://podminky.urs.cz/item/CS_URS_2024_01/725110811" TargetMode="External" /><Relationship Id="rId44" Type="http://schemas.openxmlformats.org/officeDocument/2006/relationships/hyperlink" Target="https://podminky.urs.cz/item/CS_URS_2024_01/725112182" TargetMode="External" /><Relationship Id="rId45" Type="http://schemas.openxmlformats.org/officeDocument/2006/relationships/hyperlink" Target="https://podminky.urs.cz/item/CS_URS_2024_01/725210821" TargetMode="External" /><Relationship Id="rId46" Type="http://schemas.openxmlformats.org/officeDocument/2006/relationships/hyperlink" Target="https://podminky.urs.cz/item/CS_URS_2024_01/725212213" TargetMode="External" /><Relationship Id="rId47" Type="http://schemas.openxmlformats.org/officeDocument/2006/relationships/hyperlink" Target="https://podminky.urs.cz/item/CS_URS_2024_01/725220831" TargetMode="External" /><Relationship Id="rId48" Type="http://schemas.openxmlformats.org/officeDocument/2006/relationships/hyperlink" Target="https://podminky.urs.cz/item/CS_URS_2024_01/725243902" TargetMode="External" /><Relationship Id="rId49" Type="http://schemas.openxmlformats.org/officeDocument/2006/relationships/hyperlink" Target="https://podminky.urs.cz/item/CS_URS_2024_01/725244904" TargetMode="External" /><Relationship Id="rId50" Type="http://schemas.openxmlformats.org/officeDocument/2006/relationships/hyperlink" Target="https://podminky.urs.cz/item/CS_URS_2024_01/725291662" TargetMode="External" /><Relationship Id="rId51" Type="http://schemas.openxmlformats.org/officeDocument/2006/relationships/hyperlink" Target="https://podminky.urs.cz/item/CS_URS_2024_01/725291668" TargetMode="External" /><Relationship Id="rId52" Type="http://schemas.openxmlformats.org/officeDocument/2006/relationships/hyperlink" Target="https://podminky.urs.cz/item/CS_URS_2024_01/725291670" TargetMode="External" /><Relationship Id="rId53" Type="http://schemas.openxmlformats.org/officeDocument/2006/relationships/hyperlink" Target="https://podminky.urs.cz/item/CS_URS_2024_01/725291676" TargetMode="External" /><Relationship Id="rId54" Type="http://schemas.openxmlformats.org/officeDocument/2006/relationships/hyperlink" Target="https://podminky.urs.cz/item/CS_URS_2024_01/725813112" TargetMode="External" /><Relationship Id="rId55" Type="http://schemas.openxmlformats.org/officeDocument/2006/relationships/hyperlink" Target="https://podminky.urs.cz/item/CS_URS_2024_01/725820801" TargetMode="External" /><Relationship Id="rId56" Type="http://schemas.openxmlformats.org/officeDocument/2006/relationships/hyperlink" Target="https://podminky.urs.cz/item/CS_URS_2024_01/725822611" TargetMode="External" /><Relationship Id="rId57" Type="http://schemas.openxmlformats.org/officeDocument/2006/relationships/hyperlink" Target="https://podminky.urs.cz/item/CS_URS_2024_01/725841312" TargetMode="External" /><Relationship Id="rId58" Type="http://schemas.openxmlformats.org/officeDocument/2006/relationships/hyperlink" Target="https://podminky.urs.cz/item/CS_URS_2024_01/725865501" TargetMode="External" /><Relationship Id="rId59" Type="http://schemas.openxmlformats.org/officeDocument/2006/relationships/hyperlink" Target="https://podminky.urs.cz/item/CS_URS_2024_01/998725122" TargetMode="External" /><Relationship Id="rId60" Type="http://schemas.openxmlformats.org/officeDocument/2006/relationships/hyperlink" Target="https://podminky.urs.cz/item/CS_URS_2024_01/734209103" TargetMode="External" /><Relationship Id="rId61" Type="http://schemas.openxmlformats.org/officeDocument/2006/relationships/hyperlink" Target="https://podminky.urs.cz/item/CS_URS_2024_01/734221514" TargetMode="External" /><Relationship Id="rId62" Type="http://schemas.openxmlformats.org/officeDocument/2006/relationships/hyperlink" Target="https://podminky.urs.cz/item/CS_URS_2024_01/734261418" TargetMode="External" /><Relationship Id="rId63" Type="http://schemas.openxmlformats.org/officeDocument/2006/relationships/hyperlink" Target="https://podminky.urs.cz/item/CS_URS_2024_01/998734122" TargetMode="External" /><Relationship Id="rId64" Type="http://schemas.openxmlformats.org/officeDocument/2006/relationships/hyperlink" Target="https://podminky.urs.cz/item/CS_URS_2024_01/735164261" TargetMode="External" /><Relationship Id="rId65" Type="http://schemas.openxmlformats.org/officeDocument/2006/relationships/hyperlink" Target="https://podminky.urs.cz/item/CS_URS_2024_01/735164272" TargetMode="External" /><Relationship Id="rId66" Type="http://schemas.openxmlformats.org/officeDocument/2006/relationships/hyperlink" Target="https://podminky.urs.cz/item/CS_URS_2024_01/735511009" TargetMode="External" /><Relationship Id="rId67" Type="http://schemas.openxmlformats.org/officeDocument/2006/relationships/hyperlink" Target="https://podminky.urs.cz/item/CS_URS_2024_01/735511010" TargetMode="External" /><Relationship Id="rId68" Type="http://schemas.openxmlformats.org/officeDocument/2006/relationships/hyperlink" Target="https://podminky.urs.cz/item/CS_URS_2024_01/735511138" TargetMode="External" /><Relationship Id="rId69" Type="http://schemas.openxmlformats.org/officeDocument/2006/relationships/hyperlink" Target="https://podminky.urs.cz/item/CS_URS_2024_01/998735122" TargetMode="External" /><Relationship Id="rId70" Type="http://schemas.openxmlformats.org/officeDocument/2006/relationships/hyperlink" Target="https://podminky.urs.cz/item/CS_URS_2024_01/741310261" TargetMode="External" /><Relationship Id="rId71" Type="http://schemas.openxmlformats.org/officeDocument/2006/relationships/hyperlink" Target="https://podminky.urs.cz/item/CS_URS_2024_01/741313082" TargetMode="External" /><Relationship Id="rId72" Type="http://schemas.openxmlformats.org/officeDocument/2006/relationships/hyperlink" Target="https://podminky.urs.cz/item/CS_URS_2024_01/741371001" TargetMode="External" /><Relationship Id="rId73" Type="http://schemas.openxmlformats.org/officeDocument/2006/relationships/hyperlink" Target="https://podminky.urs.cz/item/CS_URS_2024_01/741810001" TargetMode="External" /><Relationship Id="rId74" Type="http://schemas.openxmlformats.org/officeDocument/2006/relationships/hyperlink" Target="https://podminky.urs.cz/item/CS_URS_2024_01/998741122" TargetMode="External" /><Relationship Id="rId75" Type="http://schemas.openxmlformats.org/officeDocument/2006/relationships/hyperlink" Target="https://podminky.urs.cz/item/CS_URS_2024_01/751111012" TargetMode="External" /><Relationship Id="rId76" Type="http://schemas.openxmlformats.org/officeDocument/2006/relationships/hyperlink" Target="https://podminky.urs.cz/item/CS_URS_2024_01/998751121" TargetMode="External" /><Relationship Id="rId77" Type="http://schemas.openxmlformats.org/officeDocument/2006/relationships/hyperlink" Target="https://podminky.urs.cz/item/CS_URS_2024_01/763761201" TargetMode="External" /><Relationship Id="rId78" Type="http://schemas.openxmlformats.org/officeDocument/2006/relationships/hyperlink" Target="https://podminky.urs.cz/item/CS_URS_2024_01/998763332" TargetMode="External" /><Relationship Id="rId79" Type="http://schemas.openxmlformats.org/officeDocument/2006/relationships/hyperlink" Target="https://podminky.urs.cz/item/CS_URS_2024_01/766660351" TargetMode="External" /><Relationship Id="rId80" Type="http://schemas.openxmlformats.org/officeDocument/2006/relationships/hyperlink" Target="https://podminky.urs.cz/item/CS_URS_2024_01/766660748" TargetMode="External" /><Relationship Id="rId81" Type="http://schemas.openxmlformats.org/officeDocument/2006/relationships/hyperlink" Target="https://podminky.urs.cz/item/CS_URS_2024_01/766682111" TargetMode="External" /><Relationship Id="rId82" Type="http://schemas.openxmlformats.org/officeDocument/2006/relationships/hyperlink" Target="https://podminky.urs.cz/item/CS_URS_2024_01/766691914" TargetMode="External" /><Relationship Id="rId83" Type="http://schemas.openxmlformats.org/officeDocument/2006/relationships/hyperlink" Target="https://podminky.urs.cz/item/CS_URS_2024_01/998766122" TargetMode="External" /><Relationship Id="rId84" Type="http://schemas.openxmlformats.org/officeDocument/2006/relationships/hyperlink" Target="https://podminky.urs.cz/item/CS_URS_2024_01/771121011" TargetMode="External" /><Relationship Id="rId85" Type="http://schemas.openxmlformats.org/officeDocument/2006/relationships/hyperlink" Target="https://podminky.urs.cz/item/CS_URS_2024_01/771151022" TargetMode="External" /><Relationship Id="rId86" Type="http://schemas.openxmlformats.org/officeDocument/2006/relationships/hyperlink" Target="https://podminky.urs.cz/item/CS_URS_2024_01/771574416" TargetMode="External" /><Relationship Id="rId87" Type="http://schemas.openxmlformats.org/officeDocument/2006/relationships/hyperlink" Target="https://podminky.urs.cz/item/CS_URS_2024_01/771591112" TargetMode="External" /><Relationship Id="rId88" Type="http://schemas.openxmlformats.org/officeDocument/2006/relationships/hyperlink" Target="https://podminky.urs.cz/item/CS_URS_2024_01/771591241" TargetMode="External" /><Relationship Id="rId89" Type="http://schemas.openxmlformats.org/officeDocument/2006/relationships/hyperlink" Target="https://podminky.urs.cz/item/CS_URS_2024_01/771591264" TargetMode="External" /><Relationship Id="rId90" Type="http://schemas.openxmlformats.org/officeDocument/2006/relationships/hyperlink" Target="https://podminky.urs.cz/item/CS_URS_2024_01/998771122" TargetMode="External" /><Relationship Id="rId91" Type="http://schemas.openxmlformats.org/officeDocument/2006/relationships/hyperlink" Target="https://podminky.urs.cz/item/CS_URS_2024_01/781121011" TargetMode="External" /><Relationship Id="rId92" Type="http://schemas.openxmlformats.org/officeDocument/2006/relationships/hyperlink" Target="https://podminky.urs.cz/item/CS_URS_2024_01/781131112" TargetMode="External" /><Relationship Id="rId93" Type="http://schemas.openxmlformats.org/officeDocument/2006/relationships/hyperlink" Target="https://podminky.urs.cz/item/CS_URS_2024_01/781472217" TargetMode="External" /><Relationship Id="rId94" Type="http://schemas.openxmlformats.org/officeDocument/2006/relationships/hyperlink" Target="https://podminky.urs.cz/item/CS_URS_2024_01/781473810" TargetMode="External" /><Relationship Id="rId95" Type="http://schemas.openxmlformats.org/officeDocument/2006/relationships/hyperlink" Target="https://podminky.urs.cz/item/CS_URS_2024_01/998781122" TargetMode="External" /><Relationship Id="rId96" Type="http://schemas.openxmlformats.org/officeDocument/2006/relationships/hyperlink" Target="https://podminky.urs.cz/item/CS_URS_2024_01/784211101" TargetMode="External" /><Relationship Id="rId97" Type="http://schemas.openxmlformats.org/officeDocument/2006/relationships/hyperlink" Target="https://podminky.urs.cz/item/CS_URS_2024_01/220320233" TargetMode="External" /><Relationship Id="rId9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N9752024b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koupelen JK Tyla,Valašské Meziříčí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31. 1. 2024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Valašské Meziříčí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24.75" customHeight="1">
      <c r="A55" s="113" t="s">
        <v>74</v>
      </c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Koupelna 1 architekt...'!J30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77</v>
      </c>
      <c r="AR55" s="120"/>
      <c r="AS55" s="121">
        <v>0</v>
      </c>
      <c r="AT55" s="122">
        <f>ROUND(SUM(AV55:AW55),2)</f>
        <v>0</v>
      </c>
      <c r="AU55" s="123">
        <f>'01 - Koupelna 1 architekt...'!P102</f>
        <v>0</v>
      </c>
      <c r="AV55" s="122">
        <f>'01 - Koupelna 1 architekt...'!J33</f>
        <v>0</v>
      </c>
      <c r="AW55" s="122">
        <f>'01 - Koupelna 1 architekt...'!J34</f>
        <v>0</v>
      </c>
      <c r="AX55" s="122">
        <f>'01 - Koupelna 1 architekt...'!J35</f>
        <v>0</v>
      </c>
      <c r="AY55" s="122">
        <f>'01 - Koupelna 1 architekt...'!J36</f>
        <v>0</v>
      </c>
      <c r="AZ55" s="122">
        <f>'01 - Koupelna 1 architekt...'!F33</f>
        <v>0</v>
      </c>
      <c r="BA55" s="122">
        <f>'01 - Koupelna 1 architekt...'!F34</f>
        <v>0</v>
      </c>
      <c r="BB55" s="122">
        <f>'01 - Koupelna 1 architekt...'!F35</f>
        <v>0</v>
      </c>
      <c r="BC55" s="122">
        <f>'01 - Koupelna 1 architekt...'!F36</f>
        <v>0</v>
      </c>
      <c r="BD55" s="124">
        <f>'01 - Koupelna 1 architekt...'!F37</f>
        <v>0</v>
      </c>
      <c r="BE55" s="7"/>
      <c r="BT55" s="125" t="s">
        <v>78</v>
      </c>
      <c r="BV55" s="125" t="s">
        <v>72</v>
      </c>
      <c r="BW55" s="125" t="s">
        <v>79</v>
      </c>
      <c r="BX55" s="125" t="s">
        <v>5</v>
      </c>
      <c r="CL55" s="125" t="s">
        <v>19</v>
      </c>
      <c r="CM55" s="125" t="s">
        <v>78</v>
      </c>
    </row>
    <row r="56" s="7" customFormat="1" ht="24.75" customHeight="1">
      <c r="A56" s="113" t="s">
        <v>74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Koupelna 2 architekt...'!J30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77</v>
      </c>
      <c r="AR56" s="120"/>
      <c r="AS56" s="121">
        <v>0</v>
      </c>
      <c r="AT56" s="122">
        <f>ROUND(SUM(AV56:AW56),2)</f>
        <v>0</v>
      </c>
      <c r="AU56" s="123">
        <f>'02 - Koupelna 2 architekt...'!P102</f>
        <v>0</v>
      </c>
      <c r="AV56" s="122">
        <f>'02 - Koupelna 2 architekt...'!J33</f>
        <v>0</v>
      </c>
      <c r="AW56" s="122">
        <f>'02 - Koupelna 2 architekt...'!J34</f>
        <v>0</v>
      </c>
      <c r="AX56" s="122">
        <f>'02 - Koupelna 2 architekt...'!J35</f>
        <v>0</v>
      </c>
      <c r="AY56" s="122">
        <f>'02 - Koupelna 2 architekt...'!J36</f>
        <v>0</v>
      </c>
      <c r="AZ56" s="122">
        <f>'02 - Koupelna 2 architekt...'!F33</f>
        <v>0</v>
      </c>
      <c r="BA56" s="122">
        <f>'02 - Koupelna 2 architekt...'!F34</f>
        <v>0</v>
      </c>
      <c r="BB56" s="122">
        <f>'02 - Koupelna 2 architekt...'!F35</f>
        <v>0</v>
      </c>
      <c r="BC56" s="122">
        <f>'02 - Koupelna 2 architekt...'!F36</f>
        <v>0</v>
      </c>
      <c r="BD56" s="124">
        <f>'02 - Koupelna 2 architekt...'!F37</f>
        <v>0</v>
      </c>
      <c r="BE56" s="7"/>
      <c r="BT56" s="125" t="s">
        <v>78</v>
      </c>
      <c r="BV56" s="125" t="s">
        <v>72</v>
      </c>
      <c r="BW56" s="125" t="s">
        <v>82</v>
      </c>
      <c r="BX56" s="125" t="s">
        <v>5</v>
      </c>
      <c r="CL56" s="125" t="s">
        <v>19</v>
      </c>
      <c r="CM56" s="125" t="s">
        <v>78</v>
      </c>
    </row>
    <row r="57" s="7" customFormat="1" ht="24.75" customHeight="1">
      <c r="A57" s="113" t="s">
        <v>74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Koupelna 3 architekt...'!J30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77</v>
      </c>
      <c r="AR57" s="120"/>
      <c r="AS57" s="126">
        <v>0</v>
      </c>
      <c r="AT57" s="127">
        <f>ROUND(SUM(AV57:AW57),2)</f>
        <v>0</v>
      </c>
      <c r="AU57" s="128">
        <f>'03 - Koupelna 3 architekt...'!P102</f>
        <v>0</v>
      </c>
      <c r="AV57" s="127">
        <f>'03 - Koupelna 3 architekt...'!J33</f>
        <v>0</v>
      </c>
      <c r="AW57" s="127">
        <f>'03 - Koupelna 3 architekt...'!J34</f>
        <v>0</v>
      </c>
      <c r="AX57" s="127">
        <f>'03 - Koupelna 3 architekt...'!J35</f>
        <v>0</v>
      </c>
      <c r="AY57" s="127">
        <f>'03 - Koupelna 3 architekt...'!J36</f>
        <v>0</v>
      </c>
      <c r="AZ57" s="127">
        <f>'03 - Koupelna 3 architekt...'!F33</f>
        <v>0</v>
      </c>
      <c r="BA57" s="127">
        <f>'03 - Koupelna 3 architekt...'!F34</f>
        <v>0</v>
      </c>
      <c r="BB57" s="127">
        <f>'03 - Koupelna 3 architekt...'!F35</f>
        <v>0</v>
      </c>
      <c r="BC57" s="127">
        <f>'03 - Koupelna 3 architekt...'!F36</f>
        <v>0</v>
      </c>
      <c r="BD57" s="129">
        <f>'03 - Koupelna 3 architekt...'!F37</f>
        <v>0</v>
      </c>
      <c r="BE57" s="7"/>
      <c r="BT57" s="125" t="s">
        <v>78</v>
      </c>
      <c r="BV57" s="125" t="s">
        <v>72</v>
      </c>
      <c r="BW57" s="125" t="s">
        <v>85</v>
      </c>
      <c r="BX57" s="125" t="s">
        <v>5</v>
      </c>
      <c r="CL57" s="125" t="s">
        <v>19</v>
      </c>
      <c r="CM57" s="125" t="s">
        <v>78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IAuaH76Im80pO/BzYJmuNxLNa2sn1ICyP9xO5MzmW9PRkiKJnTLZvm69ktsiKzodzSXm1IVspeXPyy+PPou1Wg==" hashValue="8+EO/w+2vxglUqUOAH71K4lmuWfNlJ9Wr7wxFSExKsKubqIzVkSBY3aly803N6MGJu8ahmRMJmF3ffSaJj3sm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Koupelna 1 architekt...'!C2" display="/"/>
    <hyperlink ref="A56" location="'02 - Koupelna 2 architekt...'!C2" display="/"/>
    <hyperlink ref="A57" location="'03 - Koupelna 3 architek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koupelen JK Tyla,Valašské Meziříčí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31. 1. 2024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ROUND(J102,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ROUND((SUM(BE102:BE422)),  2)</f>
        <v>0</v>
      </c>
      <c r="G33" s="40"/>
      <c r="H33" s="40"/>
      <c r="I33" s="150">
        <v>0.20999999999999999</v>
      </c>
      <c r="J33" s="149">
        <f>ROUND(((SUM(BE102:BE422))*I33),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ROUND((SUM(BF102:BF422)),  2)</f>
        <v>0</v>
      </c>
      <c r="G34" s="40"/>
      <c r="H34" s="40"/>
      <c r="I34" s="150">
        <v>0.12</v>
      </c>
      <c r="J34" s="149">
        <f>ROUND(((SUM(BF102:BF422))*I34),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ROUND((SUM(BG102:BG422)),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ROUND((SUM(BH102:BH422)),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ROUND((SUM(BI102:BI422)),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koupelen JK Tyla,Valašské Meziříčí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Koupelna 1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31. 1. 2024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Valašské Meziříčí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J103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J104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J162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J178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99</v>
      </c>
      <c r="E66" s="170"/>
      <c r="F66" s="170"/>
      <c r="G66" s="170"/>
      <c r="H66" s="170"/>
      <c r="I66" s="170"/>
      <c r="J66" s="171">
        <f>J181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J199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J270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J280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J294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J310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107</v>
      </c>
      <c r="E74" s="176"/>
      <c r="F74" s="176"/>
      <c r="G74" s="176"/>
      <c r="H74" s="176"/>
      <c r="I74" s="176"/>
      <c r="J74" s="177">
        <f>J316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108</v>
      </c>
      <c r="E75" s="176"/>
      <c r="F75" s="176"/>
      <c r="G75" s="176"/>
      <c r="H75" s="176"/>
      <c r="I75" s="176"/>
      <c r="J75" s="177">
        <f>J322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109</v>
      </c>
      <c r="E76" s="176"/>
      <c r="F76" s="176"/>
      <c r="G76" s="176"/>
      <c r="H76" s="176"/>
      <c r="I76" s="176"/>
      <c r="J76" s="177">
        <f>J337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110</v>
      </c>
      <c r="E77" s="176"/>
      <c r="F77" s="176"/>
      <c r="G77" s="176"/>
      <c r="H77" s="176"/>
      <c r="I77" s="176"/>
      <c r="J77" s="177">
        <f>J371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111</v>
      </c>
      <c r="E78" s="176"/>
      <c r="F78" s="176"/>
      <c r="G78" s="176"/>
      <c r="H78" s="176"/>
      <c r="I78" s="176"/>
      <c r="J78" s="177">
        <f>J399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7"/>
      <c r="C79" s="168"/>
      <c r="D79" s="169" t="s">
        <v>112</v>
      </c>
      <c r="E79" s="170"/>
      <c r="F79" s="170"/>
      <c r="G79" s="170"/>
      <c r="H79" s="170"/>
      <c r="I79" s="170"/>
      <c r="J79" s="171">
        <f>J406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3"/>
      <c r="C80" s="174"/>
      <c r="D80" s="175" t="s">
        <v>113</v>
      </c>
      <c r="E80" s="176"/>
      <c r="F80" s="176"/>
      <c r="G80" s="176"/>
      <c r="H80" s="176"/>
      <c r="I80" s="176"/>
      <c r="J80" s="177">
        <f>J407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114</v>
      </c>
      <c r="E81" s="176"/>
      <c r="F81" s="176"/>
      <c r="G81" s="176"/>
      <c r="H81" s="176"/>
      <c r="I81" s="176"/>
      <c r="J81" s="177">
        <f>J410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7"/>
      <c r="C82" s="168"/>
      <c r="D82" s="169" t="s">
        <v>115</v>
      </c>
      <c r="E82" s="170"/>
      <c r="F82" s="170"/>
      <c r="G82" s="170"/>
      <c r="H82" s="170"/>
      <c r="I82" s="170"/>
      <c r="J82" s="171">
        <f>J414</f>
        <v>0</v>
      </c>
      <c r="K82" s="168"/>
      <c r="L82" s="17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62" t="str">
        <f>E7</f>
        <v>Rekonstrukce koupelen JK Tyla,Valašské Meziříčí</v>
      </c>
      <c r="F92" s="34"/>
      <c r="G92" s="34"/>
      <c r="H92" s="34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87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01 - Koupelna 1 architektonicko stavební řešení</v>
      </c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 xml:space="preserve"> </v>
      </c>
      <c r="G96" s="42"/>
      <c r="H96" s="42"/>
      <c r="I96" s="34" t="s">
        <v>23</v>
      </c>
      <c r="J96" s="74" t="str">
        <f>IF(J12="","",J12)</f>
        <v>31. 1. 2024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E15</f>
        <v>Město Valašské Meziříčí</v>
      </c>
      <c r="G98" s="42"/>
      <c r="H98" s="42"/>
      <c r="I98" s="34" t="s">
        <v>31</v>
      </c>
      <c r="J98" s="38" t="str">
        <f>E21</f>
        <v xml:space="preserve"> 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33</v>
      </c>
      <c r="J99" s="38" t="str">
        <f>E24</f>
        <v xml:space="preserve"> </v>
      </c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79"/>
      <c r="B101" s="180"/>
      <c r="C101" s="181" t="s">
        <v>117</v>
      </c>
      <c r="D101" s="182" t="s">
        <v>55</v>
      </c>
      <c r="E101" s="182" t="s">
        <v>51</v>
      </c>
      <c r="F101" s="182" t="s">
        <v>52</v>
      </c>
      <c r="G101" s="182" t="s">
        <v>118</v>
      </c>
      <c r="H101" s="182" t="s">
        <v>119</v>
      </c>
      <c r="I101" s="182" t="s">
        <v>120</v>
      </c>
      <c r="J101" s="182" t="s">
        <v>91</v>
      </c>
      <c r="K101" s="183" t="s">
        <v>121</v>
      </c>
      <c r="L101" s="184"/>
      <c r="M101" s="94" t="s">
        <v>19</v>
      </c>
      <c r="N101" s="95" t="s">
        <v>40</v>
      </c>
      <c r="O101" s="95" t="s">
        <v>122</v>
      </c>
      <c r="P101" s="95" t="s">
        <v>123</v>
      </c>
      <c r="Q101" s="95" t="s">
        <v>124</v>
      </c>
      <c r="R101" s="95" t="s">
        <v>125</v>
      </c>
      <c r="S101" s="95" t="s">
        <v>126</v>
      </c>
      <c r="T101" s="96" t="s">
        <v>127</v>
      </c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</row>
    <row r="102" s="2" customFormat="1" ht="22.8" customHeight="1">
      <c r="A102" s="40"/>
      <c r="B102" s="41"/>
      <c r="C102" s="101" t="s">
        <v>128</v>
      </c>
      <c r="D102" s="42"/>
      <c r="E102" s="42"/>
      <c r="F102" s="42"/>
      <c r="G102" s="42"/>
      <c r="H102" s="42"/>
      <c r="I102" s="42"/>
      <c r="J102" s="185">
        <f>BK102</f>
        <v>0</v>
      </c>
      <c r="K102" s="42"/>
      <c r="L102" s="46"/>
      <c r="M102" s="97"/>
      <c r="N102" s="186"/>
      <c r="O102" s="98"/>
      <c r="P102" s="187">
        <f>P103+P181+P406+P414</f>
        <v>0</v>
      </c>
      <c r="Q102" s="98"/>
      <c r="R102" s="187">
        <f>R103+R181+R406+R414</f>
        <v>6.0247049099999996</v>
      </c>
      <c r="S102" s="98"/>
      <c r="T102" s="188">
        <f>T103+T181+T406+T414</f>
        <v>6.4343040000000009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69</v>
      </c>
      <c r="AU102" s="19" t="s">
        <v>92</v>
      </c>
      <c r="BK102" s="189">
        <f>BK103+BK181+BK406+BK414</f>
        <v>0</v>
      </c>
    </row>
    <row r="103" s="12" customFormat="1" ht="25.92" customHeight="1">
      <c r="A103" s="12"/>
      <c r="B103" s="190"/>
      <c r="C103" s="191"/>
      <c r="D103" s="192" t="s">
        <v>69</v>
      </c>
      <c r="E103" s="193" t="s">
        <v>129</v>
      </c>
      <c r="F103" s="193" t="s">
        <v>130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P104+P111+P137+P162+P178</f>
        <v>0</v>
      </c>
      <c r="Q103" s="198"/>
      <c r="R103" s="199">
        <f>R104+R111+R137+R162+R178</f>
        <v>4.9633383100000001</v>
      </c>
      <c r="S103" s="198"/>
      <c r="T103" s="200">
        <f>T104+T111+T137+T162+T178</f>
        <v>5.5674140000000012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78</v>
      </c>
      <c r="AT103" s="202" t="s">
        <v>69</v>
      </c>
      <c r="AU103" s="202" t="s">
        <v>70</v>
      </c>
      <c r="AY103" s="201" t="s">
        <v>131</v>
      </c>
      <c r="BK103" s="203">
        <f>BK104+BK111+BK137+BK162+BK178</f>
        <v>0</v>
      </c>
    </row>
    <row r="104" s="12" customFormat="1" ht="22.8" customHeight="1">
      <c r="A104" s="12"/>
      <c r="B104" s="190"/>
      <c r="C104" s="191"/>
      <c r="D104" s="192" t="s">
        <v>69</v>
      </c>
      <c r="E104" s="204" t="s">
        <v>132</v>
      </c>
      <c r="F104" s="204" t="s">
        <v>133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SUM(P105:P110)</f>
        <v>0</v>
      </c>
      <c r="Q104" s="198"/>
      <c r="R104" s="199">
        <f>SUM(R105:R110)</f>
        <v>0.491647</v>
      </c>
      <c r="S104" s="198"/>
      <c r="T104" s="20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78</v>
      </c>
      <c r="AT104" s="202" t="s">
        <v>69</v>
      </c>
      <c r="AU104" s="202" t="s">
        <v>78</v>
      </c>
      <c r="AY104" s="201" t="s">
        <v>131</v>
      </c>
      <c r="BK104" s="203">
        <f>SUM(BK105:BK110)</f>
        <v>0</v>
      </c>
    </row>
    <row r="105" s="2" customFormat="1" ht="24.15" customHeight="1">
      <c r="A105" s="40"/>
      <c r="B105" s="41"/>
      <c r="C105" s="206" t="s">
        <v>78</v>
      </c>
      <c r="D105" s="206" t="s">
        <v>134</v>
      </c>
      <c r="E105" s="207" t="s">
        <v>135</v>
      </c>
      <c r="F105" s="208" t="s">
        <v>136</v>
      </c>
      <c r="G105" s="209" t="s">
        <v>137</v>
      </c>
      <c r="H105" s="210">
        <v>4.5999999999999996</v>
      </c>
      <c r="I105" s="211"/>
      <c r="J105" s="212">
        <f>ROUND(I105*H105,2)</f>
        <v>0</v>
      </c>
      <c r="K105" s="208" t="s">
        <v>138</v>
      </c>
      <c r="L105" s="46"/>
      <c r="M105" s="213" t="s">
        <v>19</v>
      </c>
      <c r="N105" s="214" t="s">
        <v>42</v>
      </c>
      <c r="O105" s="86"/>
      <c r="P105" s="215">
        <f>O105*H105</f>
        <v>0</v>
      </c>
      <c r="Q105" s="215">
        <v>0.063070000000000001</v>
      </c>
      <c r="R105" s="215">
        <f>Q105*H105</f>
        <v>0.29012199999999999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139</v>
      </c>
      <c r="AT105" s="217" t="s">
        <v>134</v>
      </c>
      <c r="AU105" s="217" t="s">
        <v>140</v>
      </c>
      <c r="AY105" s="19" t="s">
        <v>131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140</v>
      </c>
      <c r="BK105" s="218">
        <f>ROUND(I105*H105,2)</f>
        <v>0</v>
      </c>
      <c r="BL105" s="19" t="s">
        <v>139</v>
      </c>
      <c r="BM105" s="217" t="s">
        <v>141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143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140</v>
      </c>
    </row>
    <row r="107" s="2" customFormat="1" ht="24.15" customHeight="1">
      <c r="A107" s="40"/>
      <c r="B107" s="41"/>
      <c r="C107" s="206" t="s">
        <v>140</v>
      </c>
      <c r="D107" s="206" t="s">
        <v>134</v>
      </c>
      <c r="E107" s="207" t="s">
        <v>144</v>
      </c>
      <c r="F107" s="208" t="s">
        <v>145</v>
      </c>
      <c r="G107" s="209" t="s">
        <v>137</v>
      </c>
      <c r="H107" s="210">
        <v>2.5</v>
      </c>
      <c r="I107" s="211"/>
      <c r="J107" s="212">
        <f>ROUND(I107*H107,2)</f>
        <v>0</v>
      </c>
      <c r="K107" s="208" t="s">
        <v>138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0.080610000000000001</v>
      </c>
      <c r="R107" s="215">
        <f>Q107*H107</f>
        <v>0.20152500000000001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139</v>
      </c>
      <c r="AT107" s="217" t="s">
        <v>134</v>
      </c>
      <c r="AU107" s="217" t="s">
        <v>140</v>
      </c>
      <c r="AY107" s="19" t="s">
        <v>131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140</v>
      </c>
      <c r="BK107" s="218">
        <f>ROUND(I107*H107,2)</f>
        <v>0</v>
      </c>
      <c r="BL107" s="19" t="s">
        <v>139</v>
      </c>
      <c r="BM107" s="217" t="s">
        <v>146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147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140</v>
      </c>
    </row>
    <row r="109" s="13" customFormat="1">
      <c r="A109" s="13"/>
      <c r="B109" s="224"/>
      <c r="C109" s="225"/>
      <c r="D109" s="226" t="s">
        <v>148</v>
      </c>
      <c r="E109" s="227" t="s">
        <v>19</v>
      </c>
      <c r="F109" s="228" t="s">
        <v>149</v>
      </c>
      <c r="G109" s="225"/>
      <c r="H109" s="229">
        <v>2.5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148</v>
      </c>
      <c r="AU109" s="235" t="s">
        <v>140</v>
      </c>
      <c r="AV109" s="13" t="s">
        <v>140</v>
      </c>
      <c r="AW109" s="13" t="s">
        <v>32</v>
      </c>
      <c r="AX109" s="13" t="s">
        <v>70</v>
      </c>
      <c r="AY109" s="235" t="s">
        <v>131</v>
      </c>
    </row>
    <row r="110" s="14" customFormat="1">
      <c r="A110" s="14"/>
      <c r="B110" s="236"/>
      <c r="C110" s="237"/>
      <c r="D110" s="226" t="s">
        <v>148</v>
      </c>
      <c r="E110" s="238" t="s">
        <v>19</v>
      </c>
      <c r="F110" s="239" t="s">
        <v>150</v>
      </c>
      <c r="G110" s="237"/>
      <c r="H110" s="240">
        <v>2.5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148</v>
      </c>
      <c r="AU110" s="246" t="s">
        <v>140</v>
      </c>
      <c r="AV110" s="14" t="s">
        <v>139</v>
      </c>
      <c r="AW110" s="14" t="s">
        <v>32</v>
      </c>
      <c r="AX110" s="14" t="s">
        <v>78</v>
      </c>
      <c r="AY110" s="246" t="s">
        <v>131</v>
      </c>
    </row>
    <row r="111" s="12" customFormat="1" ht="22.8" customHeight="1">
      <c r="A111" s="12"/>
      <c r="B111" s="190"/>
      <c r="C111" s="191"/>
      <c r="D111" s="192" t="s">
        <v>69</v>
      </c>
      <c r="E111" s="204" t="s">
        <v>151</v>
      </c>
      <c r="F111" s="204" t="s">
        <v>152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SUM(P112:P136)</f>
        <v>0</v>
      </c>
      <c r="Q111" s="198"/>
      <c r="R111" s="199">
        <f>SUM(R112:R136)</f>
        <v>4.4701495099999997</v>
      </c>
      <c r="S111" s="198"/>
      <c r="T111" s="200">
        <f>SUM(T112:T136)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78</v>
      </c>
      <c r="AT111" s="202" t="s">
        <v>69</v>
      </c>
      <c r="AU111" s="202" t="s">
        <v>78</v>
      </c>
      <c r="AY111" s="201" t="s">
        <v>131</v>
      </c>
      <c r="BK111" s="203">
        <f>SUM(BK112:BK136)</f>
        <v>0</v>
      </c>
    </row>
    <row r="112" s="2" customFormat="1" ht="24.15" customHeight="1">
      <c r="A112" s="40"/>
      <c r="B112" s="41"/>
      <c r="C112" s="206" t="s">
        <v>132</v>
      </c>
      <c r="D112" s="206" t="s">
        <v>134</v>
      </c>
      <c r="E112" s="207" t="s">
        <v>153</v>
      </c>
      <c r="F112" s="208" t="s">
        <v>154</v>
      </c>
      <c r="G112" s="209" t="s">
        <v>137</v>
      </c>
      <c r="H112" s="210">
        <v>5.7000000000000002</v>
      </c>
      <c r="I112" s="211"/>
      <c r="J112" s="212">
        <f>ROUND(I112*H112,2)</f>
        <v>0</v>
      </c>
      <c r="K112" s="208" t="s">
        <v>138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0.0043800000000000002</v>
      </c>
      <c r="R112" s="215">
        <f>Q112*H112</f>
        <v>0.024966000000000002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139</v>
      </c>
      <c r="AT112" s="217" t="s">
        <v>134</v>
      </c>
      <c r="AU112" s="217" t="s">
        <v>140</v>
      </c>
      <c r="AY112" s="19" t="s">
        <v>131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140</v>
      </c>
      <c r="BK112" s="218">
        <f>ROUND(I112*H112,2)</f>
        <v>0</v>
      </c>
      <c r="BL112" s="19" t="s">
        <v>139</v>
      </c>
      <c r="BM112" s="217" t="s">
        <v>155</v>
      </c>
    </row>
    <row r="113" s="2" customFormat="1">
      <c r="A113" s="40"/>
      <c r="B113" s="41"/>
      <c r="C113" s="42"/>
      <c r="D113" s="219" t="s">
        <v>142</v>
      </c>
      <c r="E113" s="42"/>
      <c r="F113" s="220" t="s">
        <v>156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140</v>
      </c>
    </row>
    <row r="114" s="2" customFormat="1" ht="16.5" customHeight="1">
      <c r="A114" s="40"/>
      <c r="B114" s="41"/>
      <c r="C114" s="206" t="s">
        <v>139</v>
      </c>
      <c r="D114" s="206" t="s">
        <v>134</v>
      </c>
      <c r="E114" s="207" t="s">
        <v>157</v>
      </c>
      <c r="F114" s="208" t="s">
        <v>158</v>
      </c>
      <c r="G114" s="209" t="s">
        <v>137</v>
      </c>
      <c r="H114" s="210">
        <v>5.7000000000000002</v>
      </c>
      <c r="I114" s="211"/>
      <c r="J114" s="212">
        <f>ROUND(I114*H114,2)</f>
        <v>0</v>
      </c>
      <c r="K114" s="208" t="s">
        <v>138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0.0030000000000000001</v>
      </c>
      <c r="R114" s="215">
        <f>Q114*H114</f>
        <v>0.017100000000000001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139</v>
      </c>
      <c r="AT114" s="217" t="s">
        <v>134</v>
      </c>
      <c r="AU114" s="217" t="s">
        <v>140</v>
      </c>
      <c r="AY114" s="19" t="s">
        <v>131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140</v>
      </c>
      <c r="BK114" s="218">
        <f>ROUND(I114*H114,2)</f>
        <v>0</v>
      </c>
      <c r="BL114" s="19" t="s">
        <v>139</v>
      </c>
      <c r="BM114" s="217" t="s">
        <v>159</v>
      </c>
    </row>
    <row r="115" s="2" customFormat="1">
      <c r="A115" s="40"/>
      <c r="B115" s="41"/>
      <c r="C115" s="42"/>
      <c r="D115" s="219" t="s">
        <v>142</v>
      </c>
      <c r="E115" s="42"/>
      <c r="F115" s="220" t="s">
        <v>160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140</v>
      </c>
    </row>
    <row r="116" s="2" customFormat="1" ht="21.75" customHeight="1">
      <c r="A116" s="40"/>
      <c r="B116" s="41"/>
      <c r="C116" s="206" t="s">
        <v>161</v>
      </c>
      <c r="D116" s="206" t="s">
        <v>134</v>
      </c>
      <c r="E116" s="207" t="s">
        <v>162</v>
      </c>
      <c r="F116" s="208" t="s">
        <v>163</v>
      </c>
      <c r="G116" s="209" t="s">
        <v>137</v>
      </c>
      <c r="H116" s="210">
        <v>25.899999999999999</v>
      </c>
      <c r="I116" s="211"/>
      <c r="J116" s="212">
        <f>ROUND(I116*H116,2)</f>
        <v>0</v>
      </c>
      <c r="K116" s="208" t="s">
        <v>138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0.020480000000000002</v>
      </c>
      <c r="R116" s="215">
        <f>Q116*H116</f>
        <v>0.53043200000000001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139</v>
      </c>
      <c r="AT116" s="217" t="s">
        <v>134</v>
      </c>
      <c r="AU116" s="217" t="s">
        <v>140</v>
      </c>
      <c r="AY116" s="19" t="s">
        <v>131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140</v>
      </c>
      <c r="BK116" s="218">
        <f>ROUND(I116*H116,2)</f>
        <v>0</v>
      </c>
      <c r="BL116" s="19" t="s">
        <v>139</v>
      </c>
      <c r="BM116" s="217" t="s">
        <v>164</v>
      </c>
    </row>
    <row r="117" s="2" customFormat="1">
      <c r="A117" s="40"/>
      <c r="B117" s="41"/>
      <c r="C117" s="42"/>
      <c r="D117" s="219" t="s">
        <v>142</v>
      </c>
      <c r="E117" s="42"/>
      <c r="F117" s="220" t="s">
        <v>165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142</v>
      </c>
      <c r="AU117" s="19" t="s">
        <v>140</v>
      </c>
    </row>
    <row r="118" s="2" customFormat="1" ht="24.15" customHeight="1">
      <c r="A118" s="40"/>
      <c r="B118" s="41"/>
      <c r="C118" s="206" t="s">
        <v>151</v>
      </c>
      <c r="D118" s="206" t="s">
        <v>134</v>
      </c>
      <c r="E118" s="207" t="s">
        <v>166</v>
      </c>
      <c r="F118" s="208" t="s">
        <v>167</v>
      </c>
      <c r="G118" s="209" t="s">
        <v>137</v>
      </c>
      <c r="H118" s="210">
        <v>103.59999999999999</v>
      </c>
      <c r="I118" s="211"/>
      <c r="J118" s="212">
        <f>ROUND(I118*H118,2)</f>
        <v>0</v>
      </c>
      <c r="K118" s="208" t="s">
        <v>138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0.0079000000000000008</v>
      </c>
      <c r="R118" s="215">
        <f>Q118*H118</f>
        <v>0.81844000000000006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139</v>
      </c>
      <c r="AT118" s="217" t="s">
        <v>134</v>
      </c>
      <c r="AU118" s="217" t="s">
        <v>140</v>
      </c>
      <c r="AY118" s="19" t="s">
        <v>131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140</v>
      </c>
      <c r="BK118" s="218">
        <f>ROUND(I118*H118,2)</f>
        <v>0</v>
      </c>
      <c r="BL118" s="19" t="s">
        <v>139</v>
      </c>
      <c r="BM118" s="217" t="s">
        <v>168</v>
      </c>
    </row>
    <row r="119" s="2" customFormat="1">
      <c r="A119" s="40"/>
      <c r="B119" s="41"/>
      <c r="C119" s="42"/>
      <c r="D119" s="219" t="s">
        <v>142</v>
      </c>
      <c r="E119" s="42"/>
      <c r="F119" s="220" t="s">
        <v>169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140</v>
      </c>
    </row>
    <row r="120" s="13" customFormat="1">
      <c r="A120" s="13"/>
      <c r="B120" s="224"/>
      <c r="C120" s="225"/>
      <c r="D120" s="226" t="s">
        <v>148</v>
      </c>
      <c r="E120" s="227" t="s">
        <v>19</v>
      </c>
      <c r="F120" s="228" t="s">
        <v>170</v>
      </c>
      <c r="G120" s="225"/>
      <c r="H120" s="229">
        <v>103.59999999999999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148</v>
      </c>
      <c r="AU120" s="235" t="s">
        <v>140</v>
      </c>
      <c r="AV120" s="13" t="s">
        <v>140</v>
      </c>
      <c r="AW120" s="13" t="s">
        <v>32</v>
      </c>
      <c r="AX120" s="13" t="s">
        <v>70</v>
      </c>
      <c r="AY120" s="235" t="s">
        <v>131</v>
      </c>
    </row>
    <row r="121" s="14" customFormat="1">
      <c r="A121" s="14"/>
      <c r="B121" s="236"/>
      <c r="C121" s="237"/>
      <c r="D121" s="226" t="s">
        <v>148</v>
      </c>
      <c r="E121" s="238" t="s">
        <v>19</v>
      </c>
      <c r="F121" s="239" t="s">
        <v>150</v>
      </c>
      <c r="G121" s="237"/>
      <c r="H121" s="240">
        <v>103.59999999999999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148</v>
      </c>
      <c r="AU121" s="246" t="s">
        <v>140</v>
      </c>
      <c r="AV121" s="14" t="s">
        <v>139</v>
      </c>
      <c r="AW121" s="14" t="s">
        <v>32</v>
      </c>
      <c r="AX121" s="14" t="s">
        <v>78</v>
      </c>
      <c r="AY121" s="246" t="s">
        <v>131</v>
      </c>
    </row>
    <row r="122" s="2" customFormat="1" ht="24.15" customHeight="1">
      <c r="A122" s="40"/>
      <c r="B122" s="41"/>
      <c r="C122" s="206" t="s">
        <v>171</v>
      </c>
      <c r="D122" s="206" t="s">
        <v>134</v>
      </c>
      <c r="E122" s="207" t="s">
        <v>172</v>
      </c>
      <c r="F122" s="208" t="s">
        <v>173</v>
      </c>
      <c r="G122" s="209" t="s">
        <v>137</v>
      </c>
      <c r="H122" s="210">
        <v>5.2000000000000002</v>
      </c>
      <c r="I122" s="211"/>
      <c r="J122" s="212">
        <f>ROUND(I122*H122,2)</f>
        <v>0</v>
      </c>
      <c r="K122" s="208" t="s">
        <v>138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0.0043800000000000002</v>
      </c>
      <c r="R122" s="215">
        <f>Q122*H122</f>
        <v>0.022776000000000001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139</v>
      </c>
      <c r="AT122" s="217" t="s">
        <v>134</v>
      </c>
      <c r="AU122" s="217" t="s">
        <v>140</v>
      </c>
      <c r="AY122" s="19" t="s">
        <v>131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140</v>
      </c>
      <c r="BK122" s="218">
        <f>ROUND(I122*H122,2)</f>
        <v>0</v>
      </c>
      <c r="BL122" s="19" t="s">
        <v>139</v>
      </c>
      <c r="BM122" s="217" t="s">
        <v>174</v>
      </c>
    </row>
    <row r="123" s="2" customFormat="1">
      <c r="A123" s="40"/>
      <c r="B123" s="41"/>
      <c r="C123" s="42"/>
      <c r="D123" s="219" t="s">
        <v>142</v>
      </c>
      <c r="E123" s="42"/>
      <c r="F123" s="220" t="s">
        <v>175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140</v>
      </c>
    </row>
    <row r="124" s="2" customFormat="1" ht="24.15" customHeight="1">
      <c r="A124" s="40"/>
      <c r="B124" s="41"/>
      <c r="C124" s="206" t="s">
        <v>176</v>
      </c>
      <c r="D124" s="206" t="s">
        <v>134</v>
      </c>
      <c r="E124" s="207" t="s">
        <v>177</v>
      </c>
      <c r="F124" s="208" t="s">
        <v>178</v>
      </c>
      <c r="G124" s="209" t="s">
        <v>137</v>
      </c>
      <c r="H124" s="210">
        <v>25.908999999999999</v>
      </c>
      <c r="I124" s="211"/>
      <c r="J124" s="212">
        <f>ROUND(I124*H124,2)</f>
        <v>0</v>
      </c>
      <c r="K124" s="208" t="s">
        <v>138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0.01575</v>
      </c>
      <c r="R124" s="215">
        <f>Q124*H124</f>
        <v>0.40806674999999998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139</v>
      </c>
      <c r="AT124" s="217" t="s">
        <v>134</v>
      </c>
      <c r="AU124" s="217" t="s">
        <v>140</v>
      </c>
      <c r="AY124" s="19" t="s">
        <v>131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140</v>
      </c>
      <c r="BK124" s="218">
        <f>ROUND(I124*H124,2)</f>
        <v>0</v>
      </c>
      <c r="BL124" s="19" t="s">
        <v>139</v>
      </c>
      <c r="BM124" s="217" t="s">
        <v>179</v>
      </c>
    </row>
    <row r="125" s="2" customFormat="1">
      <c r="A125" s="40"/>
      <c r="B125" s="41"/>
      <c r="C125" s="42"/>
      <c r="D125" s="219" t="s">
        <v>142</v>
      </c>
      <c r="E125" s="42"/>
      <c r="F125" s="220" t="s">
        <v>180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140</v>
      </c>
    </row>
    <row r="126" s="15" customFormat="1">
      <c r="A126" s="15"/>
      <c r="B126" s="247"/>
      <c r="C126" s="248"/>
      <c r="D126" s="226" t="s">
        <v>148</v>
      </c>
      <c r="E126" s="249" t="s">
        <v>19</v>
      </c>
      <c r="F126" s="250" t="s">
        <v>181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148</v>
      </c>
      <c r="AU126" s="256" t="s">
        <v>140</v>
      </c>
      <c r="AV126" s="15" t="s">
        <v>78</v>
      </c>
      <c r="AW126" s="15" t="s">
        <v>32</v>
      </c>
      <c r="AX126" s="15" t="s">
        <v>70</v>
      </c>
      <c r="AY126" s="256" t="s">
        <v>131</v>
      </c>
    </row>
    <row r="127" s="13" customFormat="1">
      <c r="A127" s="13"/>
      <c r="B127" s="224"/>
      <c r="C127" s="225"/>
      <c r="D127" s="226" t="s">
        <v>148</v>
      </c>
      <c r="E127" s="227" t="s">
        <v>19</v>
      </c>
      <c r="F127" s="228" t="s">
        <v>182</v>
      </c>
      <c r="G127" s="225"/>
      <c r="H127" s="229">
        <v>25.908999999999999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148</v>
      </c>
      <c r="AU127" s="235" t="s">
        <v>140</v>
      </c>
      <c r="AV127" s="13" t="s">
        <v>140</v>
      </c>
      <c r="AW127" s="13" t="s">
        <v>32</v>
      </c>
      <c r="AX127" s="13" t="s">
        <v>70</v>
      </c>
      <c r="AY127" s="235" t="s">
        <v>131</v>
      </c>
    </row>
    <row r="128" s="14" customFormat="1">
      <c r="A128" s="14"/>
      <c r="B128" s="236"/>
      <c r="C128" s="237"/>
      <c r="D128" s="226" t="s">
        <v>148</v>
      </c>
      <c r="E128" s="238" t="s">
        <v>19</v>
      </c>
      <c r="F128" s="239" t="s">
        <v>150</v>
      </c>
      <c r="G128" s="237"/>
      <c r="H128" s="240">
        <v>25.908999999999999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148</v>
      </c>
      <c r="AU128" s="246" t="s">
        <v>140</v>
      </c>
      <c r="AV128" s="14" t="s">
        <v>139</v>
      </c>
      <c r="AW128" s="14" t="s">
        <v>32</v>
      </c>
      <c r="AX128" s="14" t="s">
        <v>78</v>
      </c>
      <c r="AY128" s="246" t="s">
        <v>131</v>
      </c>
    </row>
    <row r="129" s="2" customFormat="1" ht="16.5" customHeight="1">
      <c r="A129" s="40"/>
      <c r="B129" s="41"/>
      <c r="C129" s="206" t="s">
        <v>183</v>
      </c>
      <c r="D129" s="206" t="s">
        <v>134</v>
      </c>
      <c r="E129" s="207" t="s">
        <v>184</v>
      </c>
      <c r="F129" s="208" t="s">
        <v>185</v>
      </c>
      <c r="G129" s="209" t="s">
        <v>137</v>
      </c>
      <c r="H129" s="210">
        <v>5.2000000000000002</v>
      </c>
      <c r="I129" s="211"/>
      <c r="J129" s="212">
        <f>ROUND(I129*H129,2)</f>
        <v>0</v>
      </c>
      <c r="K129" s="208" t="s">
        <v>138</v>
      </c>
      <c r="L129" s="46"/>
      <c r="M129" s="213" t="s">
        <v>19</v>
      </c>
      <c r="N129" s="214" t="s">
        <v>42</v>
      </c>
      <c r="O129" s="86"/>
      <c r="P129" s="215">
        <f>O129*H129</f>
        <v>0</v>
      </c>
      <c r="Q129" s="215">
        <v>0.0030000000000000001</v>
      </c>
      <c r="R129" s="215">
        <f>Q129*H129</f>
        <v>0.015600000000000001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139</v>
      </c>
      <c r="AT129" s="217" t="s">
        <v>134</v>
      </c>
      <c r="AU129" s="217" t="s">
        <v>140</v>
      </c>
      <c r="AY129" s="19" t="s">
        <v>131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140</v>
      </c>
      <c r="BK129" s="218">
        <f>ROUND(I129*H129,2)</f>
        <v>0</v>
      </c>
      <c r="BL129" s="19" t="s">
        <v>139</v>
      </c>
      <c r="BM129" s="217" t="s">
        <v>186</v>
      </c>
    </row>
    <row r="130" s="2" customFormat="1">
      <c r="A130" s="40"/>
      <c r="B130" s="41"/>
      <c r="C130" s="42"/>
      <c r="D130" s="219" t="s">
        <v>142</v>
      </c>
      <c r="E130" s="42"/>
      <c r="F130" s="220" t="s">
        <v>187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142</v>
      </c>
      <c r="AU130" s="19" t="s">
        <v>140</v>
      </c>
    </row>
    <row r="131" s="2" customFormat="1" ht="24.15" customHeight="1">
      <c r="A131" s="40"/>
      <c r="B131" s="41"/>
      <c r="C131" s="206" t="s">
        <v>188</v>
      </c>
      <c r="D131" s="206" t="s">
        <v>134</v>
      </c>
      <c r="E131" s="207" t="s">
        <v>189</v>
      </c>
      <c r="F131" s="208" t="s">
        <v>190</v>
      </c>
      <c r="G131" s="209" t="s">
        <v>137</v>
      </c>
      <c r="H131" s="210">
        <v>14.199999999999999</v>
      </c>
      <c r="I131" s="211"/>
      <c r="J131" s="212">
        <f>ROUND(I131*H131,2)</f>
        <v>0</v>
      </c>
      <c r="K131" s="208" t="s">
        <v>138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0.018380000000000001</v>
      </c>
      <c r="R131" s="215">
        <f>Q131*H131</f>
        <v>0.26099600000000001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139</v>
      </c>
      <c r="AT131" s="217" t="s">
        <v>134</v>
      </c>
      <c r="AU131" s="217" t="s">
        <v>140</v>
      </c>
      <c r="AY131" s="19" t="s">
        <v>131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140</v>
      </c>
      <c r="BK131" s="218">
        <f>ROUND(I131*H131,2)</f>
        <v>0</v>
      </c>
      <c r="BL131" s="19" t="s">
        <v>139</v>
      </c>
      <c r="BM131" s="217" t="s">
        <v>191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192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140</v>
      </c>
    </row>
    <row r="133" s="2" customFormat="1" ht="21.75" customHeight="1">
      <c r="A133" s="40"/>
      <c r="B133" s="41"/>
      <c r="C133" s="206" t="s">
        <v>193</v>
      </c>
      <c r="D133" s="206" t="s">
        <v>134</v>
      </c>
      <c r="E133" s="207" t="s">
        <v>194</v>
      </c>
      <c r="F133" s="208" t="s">
        <v>195</v>
      </c>
      <c r="G133" s="209" t="s">
        <v>196</v>
      </c>
      <c r="H133" s="210">
        <v>0.94799999999999995</v>
      </c>
      <c r="I133" s="211"/>
      <c r="J133" s="212">
        <f>ROUND(I133*H133,2)</f>
        <v>0</v>
      </c>
      <c r="K133" s="208" t="s">
        <v>138</v>
      </c>
      <c r="L133" s="46"/>
      <c r="M133" s="213" t="s">
        <v>19</v>
      </c>
      <c r="N133" s="214" t="s">
        <v>42</v>
      </c>
      <c r="O133" s="86"/>
      <c r="P133" s="215">
        <f>O133*H133</f>
        <v>0</v>
      </c>
      <c r="Q133" s="215">
        <v>2.5018699999999998</v>
      </c>
      <c r="R133" s="215">
        <f>Q133*H133</f>
        <v>2.3717727599999998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139</v>
      </c>
      <c r="AT133" s="217" t="s">
        <v>134</v>
      </c>
      <c r="AU133" s="217" t="s">
        <v>140</v>
      </c>
      <c r="AY133" s="19" t="s">
        <v>131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140</v>
      </c>
      <c r="BK133" s="218">
        <f>ROUND(I133*H133,2)</f>
        <v>0</v>
      </c>
      <c r="BL133" s="19" t="s">
        <v>139</v>
      </c>
      <c r="BM133" s="217" t="s">
        <v>197</v>
      </c>
    </row>
    <row r="134" s="2" customFormat="1">
      <c r="A134" s="40"/>
      <c r="B134" s="41"/>
      <c r="C134" s="42"/>
      <c r="D134" s="219" t="s">
        <v>142</v>
      </c>
      <c r="E134" s="42"/>
      <c r="F134" s="220" t="s">
        <v>198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142</v>
      </c>
      <c r="AU134" s="19" t="s">
        <v>140</v>
      </c>
    </row>
    <row r="135" s="13" customFormat="1">
      <c r="A135" s="13"/>
      <c r="B135" s="224"/>
      <c r="C135" s="225"/>
      <c r="D135" s="226" t="s">
        <v>148</v>
      </c>
      <c r="E135" s="227" t="s">
        <v>19</v>
      </c>
      <c r="F135" s="228" t="s">
        <v>199</v>
      </c>
      <c r="G135" s="225"/>
      <c r="H135" s="229">
        <v>0.94799999999999995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148</v>
      </c>
      <c r="AU135" s="235" t="s">
        <v>140</v>
      </c>
      <c r="AV135" s="13" t="s">
        <v>140</v>
      </c>
      <c r="AW135" s="13" t="s">
        <v>32</v>
      </c>
      <c r="AX135" s="13" t="s">
        <v>70</v>
      </c>
      <c r="AY135" s="235" t="s">
        <v>131</v>
      </c>
    </row>
    <row r="136" s="14" customFormat="1">
      <c r="A136" s="14"/>
      <c r="B136" s="236"/>
      <c r="C136" s="237"/>
      <c r="D136" s="226" t="s">
        <v>148</v>
      </c>
      <c r="E136" s="238" t="s">
        <v>19</v>
      </c>
      <c r="F136" s="239" t="s">
        <v>150</v>
      </c>
      <c r="G136" s="237"/>
      <c r="H136" s="240">
        <v>0.94799999999999995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148</v>
      </c>
      <c r="AU136" s="246" t="s">
        <v>140</v>
      </c>
      <c r="AV136" s="14" t="s">
        <v>139</v>
      </c>
      <c r="AW136" s="14" t="s">
        <v>32</v>
      </c>
      <c r="AX136" s="14" t="s">
        <v>78</v>
      </c>
      <c r="AY136" s="246" t="s">
        <v>131</v>
      </c>
    </row>
    <row r="137" s="12" customFormat="1" ht="22.8" customHeight="1">
      <c r="A137" s="12"/>
      <c r="B137" s="190"/>
      <c r="C137" s="191"/>
      <c r="D137" s="192" t="s">
        <v>69</v>
      </c>
      <c r="E137" s="204" t="s">
        <v>183</v>
      </c>
      <c r="F137" s="204" t="s">
        <v>200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SUM(P138:P161)</f>
        <v>0</v>
      </c>
      <c r="Q137" s="198"/>
      <c r="R137" s="199">
        <f>SUM(R138:R161)</f>
        <v>0.0015417999999999999</v>
      </c>
      <c r="S137" s="198"/>
      <c r="T137" s="200">
        <f>SUM(T138:T161)</f>
        <v>5.5674140000000012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78</v>
      </c>
      <c r="AT137" s="202" t="s">
        <v>69</v>
      </c>
      <c r="AU137" s="202" t="s">
        <v>78</v>
      </c>
      <c r="AY137" s="201" t="s">
        <v>131</v>
      </c>
      <c r="BK137" s="203">
        <f>SUM(BK138:BK161)</f>
        <v>0</v>
      </c>
    </row>
    <row r="138" s="2" customFormat="1" ht="24.15" customHeight="1">
      <c r="A138" s="40"/>
      <c r="B138" s="41"/>
      <c r="C138" s="206" t="s">
        <v>8</v>
      </c>
      <c r="D138" s="206" t="s">
        <v>134</v>
      </c>
      <c r="E138" s="207" t="s">
        <v>201</v>
      </c>
      <c r="F138" s="208" t="s">
        <v>202</v>
      </c>
      <c r="G138" s="209" t="s">
        <v>137</v>
      </c>
      <c r="H138" s="210">
        <v>11.859999999999999</v>
      </c>
      <c r="I138" s="211"/>
      <c r="J138" s="212">
        <f>ROUND(I138*H138,2)</f>
        <v>0</v>
      </c>
      <c r="K138" s="208" t="s">
        <v>138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0.00012999999999999999</v>
      </c>
      <c r="R138" s="215">
        <f>Q138*H138</f>
        <v>0.0015417999999999999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139</v>
      </c>
      <c r="AT138" s="217" t="s">
        <v>134</v>
      </c>
      <c r="AU138" s="217" t="s">
        <v>140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140</v>
      </c>
      <c r="BK138" s="218">
        <f>ROUND(I138*H138,2)</f>
        <v>0</v>
      </c>
      <c r="BL138" s="19" t="s">
        <v>139</v>
      </c>
      <c r="BM138" s="217" t="s">
        <v>203</v>
      </c>
    </row>
    <row r="139" s="2" customFormat="1">
      <c r="A139" s="40"/>
      <c r="B139" s="41"/>
      <c r="C139" s="42"/>
      <c r="D139" s="219" t="s">
        <v>142</v>
      </c>
      <c r="E139" s="42"/>
      <c r="F139" s="220" t="s">
        <v>204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140</v>
      </c>
    </row>
    <row r="140" s="13" customFormat="1">
      <c r="A140" s="13"/>
      <c r="B140" s="224"/>
      <c r="C140" s="225"/>
      <c r="D140" s="226" t="s">
        <v>148</v>
      </c>
      <c r="E140" s="227" t="s">
        <v>19</v>
      </c>
      <c r="F140" s="228" t="s">
        <v>205</v>
      </c>
      <c r="G140" s="225"/>
      <c r="H140" s="229">
        <v>5.7000000000000002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148</v>
      </c>
      <c r="AU140" s="235" t="s">
        <v>140</v>
      </c>
      <c r="AV140" s="13" t="s">
        <v>140</v>
      </c>
      <c r="AW140" s="13" t="s">
        <v>32</v>
      </c>
      <c r="AX140" s="13" t="s">
        <v>70</v>
      </c>
      <c r="AY140" s="235" t="s">
        <v>131</v>
      </c>
    </row>
    <row r="141" s="13" customFormat="1">
      <c r="A141" s="13"/>
      <c r="B141" s="224"/>
      <c r="C141" s="225"/>
      <c r="D141" s="226" t="s">
        <v>148</v>
      </c>
      <c r="E141" s="227" t="s">
        <v>19</v>
      </c>
      <c r="F141" s="228" t="s">
        <v>206</v>
      </c>
      <c r="G141" s="225"/>
      <c r="H141" s="229">
        <v>6.1600000000000001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148</v>
      </c>
      <c r="AU141" s="235" t="s">
        <v>140</v>
      </c>
      <c r="AV141" s="13" t="s">
        <v>140</v>
      </c>
      <c r="AW141" s="13" t="s">
        <v>32</v>
      </c>
      <c r="AX141" s="13" t="s">
        <v>70</v>
      </c>
      <c r="AY141" s="235" t="s">
        <v>131</v>
      </c>
    </row>
    <row r="142" s="14" customFormat="1">
      <c r="A142" s="14"/>
      <c r="B142" s="236"/>
      <c r="C142" s="237"/>
      <c r="D142" s="226" t="s">
        <v>148</v>
      </c>
      <c r="E142" s="238" t="s">
        <v>19</v>
      </c>
      <c r="F142" s="239" t="s">
        <v>150</v>
      </c>
      <c r="G142" s="237"/>
      <c r="H142" s="240">
        <v>11.859999999999999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148</v>
      </c>
      <c r="AU142" s="246" t="s">
        <v>140</v>
      </c>
      <c r="AV142" s="14" t="s">
        <v>139</v>
      </c>
      <c r="AW142" s="14" t="s">
        <v>32</v>
      </c>
      <c r="AX142" s="14" t="s">
        <v>78</v>
      </c>
      <c r="AY142" s="246" t="s">
        <v>131</v>
      </c>
    </row>
    <row r="143" s="2" customFormat="1" ht="16.5" customHeight="1">
      <c r="A143" s="40"/>
      <c r="B143" s="41"/>
      <c r="C143" s="206" t="s">
        <v>207</v>
      </c>
      <c r="D143" s="206" t="s">
        <v>134</v>
      </c>
      <c r="E143" s="207" t="s">
        <v>208</v>
      </c>
      <c r="F143" s="208" t="s">
        <v>209</v>
      </c>
      <c r="G143" s="209" t="s">
        <v>137</v>
      </c>
      <c r="H143" s="210">
        <v>7.6699999999999999</v>
      </c>
      <c r="I143" s="211"/>
      <c r="J143" s="212">
        <f>ROUND(I143*H143,2)</f>
        <v>0</v>
      </c>
      <c r="K143" s="208" t="s">
        <v>138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0.14000000000000001</v>
      </c>
      <c r="T143" s="216">
        <f>S143*H143</f>
        <v>1.0738000000000001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139</v>
      </c>
      <c r="AT143" s="217" t="s">
        <v>134</v>
      </c>
      <c r="AU143" s="217" t="s">
        <v>140</v>
      </c>
      <c r="AY143" s="19" t="s">
        <v>131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140</v>
      </c>
      <c r="BK143" s="218">
        <f>ROUND(I143*H143,2)</f>
        <v>0</v>
      </c>
      <c r="BL143" s="19" t="s">
        <v>139</v>
      </c>
      <c r="BM143" s="217" t="s">
        <v>210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211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140</v>
      </c>
    </row>
    <row r="145" s="13" customFormat="1">
      <c r="A145" s="13"/>
      <c r="B145" s="224"/>
      <c r="C145" s="225"/>
      <c r="D145" s="226" t="s">
        <v>148</v>
      </c>
      <c r="E145" s="227" t="s">
        <v>19</v>
      </c>
      <c r="F145" s="228" t="s">
        <v>212</v>
      </c>
      <c r="G145" s="225"/>
      <c r="H145" s="229">
        <v>5.3300000000000001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148</v>
      </c>
      <c r="AU145" s="235" t="s">
        <v>140</v>
      </c>
      <c r="AV145" s="13" t="s">
        <v>140</v>
      </c>
      <c r="AW145" s="13" t="s">
        <v>32</v>
      </c>
      <c r="AX145" s="13" t="s">
        <v>70</v>
      </c>
      <c r="AY145" s="235" t="s">
        <v>131</v>
      </c>
    </row>
    <row r="146" s="13" customFormat="1">
      <c r="A146" s="13"/>
      <c r="B146" s="224"/>
      <c r="C146" s="225"/>
      <c r="D146" s="226" t="s">
        <v>148</v>
      </c>
      <c r="E146" s="227" t="s">
        <v>19</v>
      </c>
      <c r="F146" s="228" t="s">
        <v>213</v>
      </c>
      <c r="G146" s="225"/>
      <c r="H146" s="229">
        <v>2.3399999999999999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148</v>
      </c>
      <c r="AU146" s="235" t="s">
        <v>140</v>
      </c>
      <c r="AV146" s="13" t="s">
        <v>140</v>
      </c>
      <c r="AW146" s="13" t="s">
        <v>32</v>
      </c>
      <c r="AX146" s="13" t="s">
        <v>70</v>
      </c>
      <c r="AY146" s="235" t="s">
        <v>131</v>
      </c>
    </row>
    <row r="147" s="14" customFormat="1">
      <c r="A147" s="14"/>
      <c r="B147" s="236"/>
      <c r="C147" s="237"/>
      <c r="D147" s="226" t="s">
        <v>148</v>
      </c>
      <c r="E147" s="238" t="s">
        <v>19</v>
      </c>
      <c r="F147" s="239" t="s">
        <v>150</v>
      </c>
      <c r="G147" s="237"/>
      <c r="H147" s="240">
        <v>7.6699999999999999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148</v>
      </c>
      <c r="AU147" s="246" t="s">
        <v>140</v>
      </c>
      <c r="AV147" s="14" t="s">
        <v>139</v>
      </c>
      <c r="AW147" s="14" t="s">
        <v>32</v>
      </c>
      <c r="AX147" s="14" t="s">
        <v>78</v>
      </c>
      <c r="AY147" s="246" t="s">
        <v>131</v>
      </c>
    </row>
    <row r="148" s="2" customFormat="1" ht="16.5" customHeight="1">
      <c r="A148" s="40"/>
      <c r="B148" s="41"/>
      <c r="C148" s="206" t="s">
        <v>214</v>
      </c>
      <c r="D148" s="206" t="s">
        <v>134</v>
      </c>
      <c r="E148" s="207" t="s">
        <v>215</v>
      </c>
      <c r="F148" s="208" t="s">
        <v>216</v>
      </c>
      <c r="G148" s="209" t="s">
        <v>196</v>
      </c>
      <c r="H148" s="210">
        <v>0.94699999999999995</v>
      </c>
      <c r="I148" s="211"/>
      <c r="J148" s="212">
        <f>ROUND(I148*H148,2)</f>
        <v>0</v>
      </c>
      <c r="K148" s="208" t="s">
        <v>138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2.2000000000000002</v>
      </c>
      <c r="T148" s="216">
        <f>S148*H148</f>
        <v>2.0834000000000001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139</v>
      </c>
      <c r="AT148" s="217" t="s">
        <v>134</v>
      </c>
      <c r="AU148" s="217" t="s">
        <v>140</v>
      </c>
      <c r="AY148" s="19" t="s">
        <v>131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140</v>
      </c>
      <c r="BK148" s="218">
        <f>ROUND(I148*H148,2)</f>
        <v>0</v>
      </c>
      <c r="BL148" s="19" t="s">
        <v>139</v>
      </c>
      <c r="BM148" s="217" t="s">
        <v>217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218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140</v>
      </c>
    </row>
    <row r="150" s="2" customFormat="1" ht="24.15" customHeight="1">
      <c r="A150" s="40"/>
      <c r="B150" s="41"/>
      <c r="C150" s="206" t="s">
        <v>219</v>
      </c>
      <c r="D150" s="206" t="s">
        <v>134</v>
      </c>
      <c r="E150" s="207" t="s">
        <v>220</v>
      </c>
      <c r="F150" s="208" t="s">
        <v>221</v>
      </c>
      <c r="G150" s="209" t="s">
        <v>137</v>
      </c>
      <c r="H150" s="210">
        <v>3.9199999999999999</v>
      </c>
      <c r="I150" s="211"/>
      <c r="J150" s="212">
        <f>ROUND(I150*H150,2)</f>
        <v>0</v>
      </c>
      <c r="K150" s="208" t="s">
        <v>138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0.035000000000000003</v>
      </c>
      <c r="T150" s="216">
        <f>S150*H150</f>
        <v>0.13720000000000002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139</v>
      </c>
      <c r="AT150" s="217" t="s">
        <v>134</v>
      </c>
      <c r="AU150" s="217" t="s">
        <v>140</v>
      </c>
      <c r="AY150" s="19" t="s">
        <v>131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140</v>
      </c>
      <c r="BK150" s="218">
        <f>ROUND(I150*H150,2)</f>
        <v>0</v>
      </c>
      <c r="BL150" s="19" t="s">
        <v>139</v>
      </c>
      <c r="BM150" s="217" t="s">
        <v>222</v>
      </c>
    </row>
    <row r="151" s="2" customFormat="1">
      <c r="A151" s="40"/>
      <c r="B151" s="41"/>
      <c r="C151" s="42"/>
      <c r="D151" s="219" t="s">
        <v>142</v>
      </c>
      <c r="E151" s="42"/>
      <c r="F151" s="220" t="s">
        <v>223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142</v>
      </c>
      <c r="AU151" s="19" t="s">
        <v>140</v>
      </c>
    </row>
    <row r="152" s="2" customFormat="1" ht="24.15" customHeight="1">
      <c r="A152" s="40"/>
      <c r="B152" s="41"/>
      <c r="C152" s="206" t="s">
        <v>224</v>
      </c>
      <c r="D152" s="206" t="s">
        <v>134</v>
      </c>
      <c r="E152" s="207" t="s">
        <v>225</v>
      </c>
      <c r="F152" s="208" t="s">
        <v>226</v>
      </c>
      <c r="G152" s="209" t="s">
        <v>137</v>
      </c>
      <c r="H152" s="210">
        <v>2</v>
      </c>
      <c r="I152" s="211"/>
      <c r="J152" s="212">
        <f>ROUND(I152*H152,2)</f>
        <v>0</v>
      </c>
      <c r="K152" s="208" t="s">
        <v>138</v>
      </c>
      <c r="L152" s="46"/>
      <c r="M152" s="213" t="s">
        <v>19</v>
      </c>
      <c r="N152" s="214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0.075999999999999998</v>
      </c>
      <c r="T152" s="216">
        <f>S152*H152</f>
        <v>0.152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139</v>
      </c>
      <c r="AT152" s="217" t="s">
        <v>134</v>
      </c>
      <c r="AU152" s="217" t="s">
        <v>140</v>
      </c>
      <c r="AY152" s="19" t="s">
        <v>131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140</v>
      </c>
      <c r="BK152" s="218">
        <f>ROUND(I152*H152,2)</f>
        <v>0</v>
      </c>
      <c r="BL152" s="19" t="s">
        <v>139</v>
      </c>
      <c r="BM152" s="217" t="s">
        <v>227</v>
      </c>
    </row>
    <row r="153" s="2" customFormat="1">
      <c r="A153" s="40"/>
      <c r="B153" s="41"/>
      <c r="C153" s="42"/>
      <c r="D153" s="219" t="s">
        <v>142</v>
      </c>
      <c r="E153" s="42"/>
      <c r="F153" s="220" t="s">
        <v>228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140</v>
      </c>
    </row>
    <row r="154" s="2" customFormat="1" ht="24.15" customHeight="1">
      <c r="A154" s="40"/>
      <c r="B154" s="41"/>
      <c r="C154" s="206" t="s">
        <v>229</v>
      </c>
      <c r="D154" s="206" t="s">
        <v>134</v>
      </c>
      <c r="E154" s="207" t="s">
        <v>230</v>
      </c>
      <c r="F154" s="208" t="s">
        <v>231</v>
      </c>
      <c r="G154" s="209" t="s">
        <v>232</v>
      </c>
      <c r="H154" s="210">
        <v>2</v>
      </c>
      <c r="I154" s="211"/>
      <c r="J154" s="212">
        <f>ROUND(I154*H154,2)</f>
        <v>0</v>
      </c>
      <c r="K154" s="208" t="s">
        <v>138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0.13800000000000001</v>
      </c>
      <c r="T154" s="216">
        <f>S154*H154</f>
        <v>0.27600000000000002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139</v>
      </c>
      <c r="AT154" s="217" t="s">
        <v>134</v>
      </c>
      <c r="AU154" s="217" t="s">
        <v>140</v>
      </c>
      <c r="AY154" s="19" t="s">
        <v>131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140</v>
      </c>
      <c r="BK154" s="218">
        <f>ROUND(I154*H154,2)</f>
        <v>0</v>
      </c>
      <c r="BL154" s="19" t="s">
        <v>139</v>
      </c>
      <c r="BM154" s="217" t="s">
        <v>233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234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140</v>
      </c>
    </row>
    <row r="156" s="2" customFormat="1" ht="24.15" customHeight="1">
      <c r="A156" s="40"/>
      <c r="B156" s="41"/>
      <c r="C156" s="206" t="s">
        <v>235</v>
      </c>
      <c r="D156" s="206" t="s">
        <v>134</v>
      </c>
      <c r="E156" s="207" t="s">
        <v>236</v>
      </c>
      <c r="F156" s="208" t="s">
        <v>237</v>
      </c>
      <c r="G156" s="209" t="s">
        <v>137</v>
      </c>
      <c r="H156" s="210">
        <v>40.109000000000002</v>
      </c>
      <c r="I156" s="211"/>
      <c r="J156" s="212">
        <f>ROUND(I156*H156,2)</f>
        <v>0</v>
      </c>
      <c r="K156" s="208" t="s">
        <v>138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0.045999999999999999</v>
      </c>
      <c r="T156" s="216">
        <f>S156*H156</f>
        <v>1.8450140000000002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139</v>
      </c>
      <c r="AT156" s="217" t="s">
        <v>134</v>
      </c>
      <c r="AU156" s="217" t="s">
        <v>140</v>
      </c>
      <c r="AY156" s="19" t="s">
        <v>131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140</v>
      </c>
      <c r="BK156" s="218">
        <f>ROUND(I156*H156,2)</f>
        <v>0</v>
      </c>
      <c r="BL156" s="19" t="s">
        <v>139</v>
      </c>
      <c r="BM156" s="217" t="s">
        <v>238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239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140</v>
      </c>
    </row>
    <row r="158" s="13" customFormat="1">
      <c r="A158" s="13"/>
      <c r="B158" s="224"/>
      <c r="C158" s="225"/>
      <c r="D158" s="226" t="s">
        <v>148</v>
      </c>
      <c r="E158" s="227" t="s">
        <v>19</v>
      </c>
      <c r="F158" s="228" t="s">
        <v>240</v>
      </c>
      <c r="G158" s="225"/>
      <c r="H158" s="229">
        <v>14.199999999999999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148</v>
      </c>
      <c r="AU158" s="235" t="s">
        <v>140</v>
      </c>
      <c r="AV158" s="13" t="s">
        <v>140</v>
      </c>
      <c r="AW158" s="13" t="s">
        <v>32</v>
      </c>
      <c r="AX158" s="13" t="s">
        <v>70</v>
      </c>
      <c r="AY158" s="235" t="s">
        <v>131</v>
      </c>
    </row>
    <row r="159" s="15" customFormat="1">
      <c r="A159" s="15"/>
      <c r="B159" s="247"/>
      <c r="C159" s="248"/>
      <c r="D159" s="226" t="s">
        <v>148</v>
      </c>
      <c r="E159" s="249" t="s">
        <v>19</v>
      </c>
      <c r="F159" s="250" t="s">
        <v>181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148</v>
      </c>
      <c r="AU159" s="256" t="s">
        <v>140</v>
      </c>
      <c r="AV159" s="15" t="s">
        <v>78</v>
      </c>
      <c r="AW159" s="15" t="s">
        <v>32</v>
      </c>
      <c r="AX159" s="15" t="s">
        <v>70</v>
      </c>
      <c r="AY159" s="256" t="s">
        <v>131</v>
      </c>
    </row>
    <row r="160" s="13" customFormat="1">
      <c r="A160" s="13"/>
      <c r="B160" s="224"/>
      <c r="C160" s="225"/>
      <c r="D160" s="226" t="s">
        <v>148</v>
      </c>
      <c r="E160" s="227" t="s">
        <v>19</v>
      </c>
      <c r="F160" s="228" t="s">
        <v>182</v>
      </c>
      <c r="G160" s="225"/>
      <c r="H160" s="229">
        <v>25.908999999999999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148</v>
      </c>
      <c r="AU160" s="235" t="s">
        <v>140</v>
      </c>
      <c r="AV160" s="13" t="s">
        <v>140</v>
      </c>
      <c r="AW160" s="13" t="s">
        <v>32</v>
      </c>
      <c r="AX160" s="13" t="s">
        <v>70</v>
      </c>
      <c r="AY160" s="235" t="s">
        <v>131</v>
      </c>
    </row>
    <row r="161" s="14" customFormat="1">
      <c r="A161" s="14"/>
      <c r="B161" s="236"/>
      <c r="C161" s="237"/>
      <c r="D161" s="226" t="s">
        <v>148</v>
      </c>
      <c r="E161" s="238" t="s">
        <v>19</v>
      </c>
      <c r="F161" s="239" t="s">
        <v>150</v>
      </c>
      <c r="G161" s="237"/>
      <c r="H161" s="240">
        <v>40.108999999999995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148</v>
      </c>
      <c r="AU161" s="246" t="s">
        <v>140</v>
      </c>
      <c r="AV161" s="14" t="s">
        <v>139</v>
      </c>
      <c r="AW161" s="14" t="s">
        <v>32</v>
      </c>
      <c r="AX161" s="14" t="s">
        <v>78</v>
      </c>
      <c r="AY161" s="246" t="s">
        <v>131</v>
      </c>
    </row>
    <row r="162" s="12" customFormat="1" ht="22.8" customHeight="1">
      <c r="A162" s="12"/>
      <c r="B162" s="190"/>
      <c r="C162" s="191"/>
      <c r="D162" s="192" t="s">
        <v>69</v>
      </c>
      <c r="E162" s="204" t="s">
        <v>241</v>
      </c>
      <c r="F162" s="204" t="s">
        <v>242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SUM(P163:P177)</f>
        <v>0</v>
      </c>
      <c r="Q162" s="198"/>
      <c r="R162" s="199">
        <f>SUM(R163:R177)</f>
        <v>0</v>
      </c>
      <c r="S162" s="198"/>
      <c r="T162" s="200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78</v>
      </c>
      <c r="AT162" s="202" t="s">
        <v>69</v>
      </c>
      <c r="AU162" s="202" t="s">
        <v>78</v>
      </c>
      <c r="AY162" s="201" t="s">
        <v>131</v>
      </c>
      <c r="BK162" s="203">
        <f>SUM(BK163:BK177)</f>
        <v>0</v>
      </c>
    </row>
    <row r="163" s="2" customFormat="1" ht="24.15" customHeight="1">
      <c r="A163" s="40"/>
      <c r="B163" s="41"/>
      <c r="C163" s="206" t="s">
        <v>243</v>
      </c>
      <c r="D163" s="206" t="s">
        <v>134</v>
      </c>
      <c r="E163" s="207" t="s">
        <v>244</v>
      </c>
      <c r="F163" s="208" t="s">
        <v>245</v>
      </c>
      <c r="G163" s="209" t="s">
        <v>246</v>
      </c>
      <c r="H163" s="210">
        <v>6.4340000000000002</v>
      </c>
      <c r="I163" s="211"/>
      <c r="J163" s="212">
        <f>ROUND(I163*H163,2)</f>
        <v>0</v>
      </c>
      <c r="K163" s="208" t="s">
        <v>138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139</v>
      </c>
      <c r="AT163" s="217" t="s">
        <v>134</v>
      </c>
      <c r="AU163" s="217" t="s">
        <v>140</v>
      </c>
      <c r="AY163" s="19" t="s">
        <v>131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140</v>
      </c>
      <c r="BK163" s="218">
        <f>ROUND(I163*H163,2)</f>
        <v>0</v>
      </c>
      <c r="BL163" s="19" t="s">
        <v>139</v>
      </c>
      <c r="BM163" s="217" t="s">
        <v>247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248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140</v>
      </c>
    </row>
    <row r="165" s="2" customFormat="1" ht="37.8" customHeight="1">
      <c r="A165" s="40"/>
      <c r="B165" s="41"/>
      <c r="C165" s="206" t="s">
        <v>249</v>
      </c>
      <c r="D165" s="206" t="s">
        <v>134</v>
      </c>
      <c r="E165" s="207" t="s">
        <v>250</v>
      </c>
      <c r="F165" s="208" t="s">
        <v>251</v>
      </c>
      <c r="G165" s="209" t="s">
        <v>246</v>
      </c>
      <c r="H165" s="210">
        <v>10.092000000000001</v>
      </c>
      <c r="I165" s="211"/>
      <c r="J165" s="212">
        <f>ROUND(I165*H165,2)</f>
        <v>0</v>
      </c>
      <c r="K165" s="208" t="s">
        <v>138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139</v>
      </c>
      <c r="AT165" s="217" t="s">
        <v>134</v>
      </c>
      <c r="AU165" s="217" t="s">
        <v>140</v>
      </c>
      <c r="AY165" s="19" t="s">
        <v>131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140</v>
      </c>
      <c r="BK165" s="218">
        <f>ROUND(I165*H165,2)</f>
        <v>0</v>
      </c>
      <c r="BL165" s="19" t="s">
        <v>139</v>
      </c>
      <c r="BM165" s="217" t="s">
        <v>252</v>
      </c>
    </row>
    <row r="166" s="2" customFormat="1">
      <c r="A166" s="40"/>
      <c r="B166" s="41"/>
      <c r="C166" s="42"/>
      <c r="D166" s="219" t="s">
        <v>142</v>
      </c>
      <c r="E166" s="42"/>
      <c r="F166" s="220" t="s">
        <v>253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140</v>
      </c>
    </row>
    <row r="167" s="13" customFormat="1">
      <c r="A167" s="13"/>
      <c r="B167" s="224"/>
      <c r="C167" s="225"/>
      <c r="D167" s="226" t="s">
        <v>148</v>
      </c>
      <c r="E167" s="227" t="s">
        <v>19</v>
      </c>
      <c r="F167" s="228" t="s">
        <v>254</v>
      </c>
      <c r="G167" s="225"/>
      <c r="H167" s="229">
        <v>10.092000000000001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148</v>
      </c>
      <c r="AU167" s="235" t="s">
        <v>140</v>
      </c>
      <c r="AV167" s="13" t="s">
        <v>140</v>
      </c>
      <c r="AW167" s="13" t="s">
        <v>32</v>
      </c>
      <c r="AX167" s="13" t="s">
        <v>78</v>
      </c>
      <c r="AY167" s="235" t="s">
        <v>131</v>
      </c>
    </row>
    <row r="168" s="2" customFormat="1" ht="21.75" customHeight="1">
      <c r="A168" s="40"/>
      <c r="B168" s="41"/>
      <c r="C168" s="206" t="s">
        <v>7</v>
      </c>
      <c r="D168" s="206" t="s">
        <v>134</v>
      </c>
      <c r="E168" s="207" t="s">
        <v>255</v>
      </c>
      <c r="F168" s="208" t="s">
        <v>256</v>
      </c>
      <c r="G168" s="209" t="s">
        <v>246</v>
      </c>
      <c r="H168" s="210">
        <v>6.4340000000000002</v>
      </c>
      <c r="I168" s="211"/>
      <c r="J168" s="212">
        <f>ROUND(I168*H168,2)</f>
        <v>0</v>
      </c>
      <c r="K168" s="208" t="s">
        <v>138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139</v>
      </c>
      <c r="AT168" s="217" t="s">
        <v>134</v>
      </c>
      <c r="AU168" s="217" t="s">
        <v>140</v>
      </c>
      <c r="AY168" s="19" t="s">
        <v>131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140</v>
      </c>
      <c r="BK168" s="218">
        <f>ROUND(I168*H168,2)</f>
        <v>0</v>
      </c>
      <c r="BL168" s="19" t="s">
        <v>139</v>
      </c>
      <c r="BM168" s="217" t="s">
        <v>257</v>
      </c>
    </row>
    <row r="169" s="2" customFormat="1">
      <c r="A169" s="40"/>
      <c r="B169" s="41"/>
      <c r="C169" s="42"/>
      <c r="D169" s="219" t="s">
        <v>142</v>
      </c>
      <c r="E169" s="42"/>
      <c r="F169" s="220" t="s">
        <v>258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140</v>
      </c>
    </row>
    <row r="170" s="2" customFormat="1" ht="24.15" customHeight="1">
      <c r="A170" s="40"/>
      <c r="B170" s="41"/>
      <c r="C170" s="206" t="s">
        <v>259</v>
      </c>
      <c r="D170" s="206" t="s">
        <v>134</v>
      </c>
      <c r="E170" s="207" t="s">
        <v>260</v>
      </c>
      <c r="F170" s="208" t="s">
        <v>261</v>
      </c>
      <c r="G170" s="209" t="s">
        <v>246</v>
      </c>
      <c r="H170" s="210">
        <v>57.905999999999999</v>
      </c>
      <c r="I170" s="211"/>
      <c r="J170" s="212">
        <f>ROUND(I170*H170,2)</f>
        <v>0</v>
      </c>
      <c r="K170" s="208" t="s">
        <v>138</v>
      </c>
      <c r="L170" s="46"/>
      <c r="M170" s="213" t="s">
        <v>19</v>
      </c>
      <c r="N170" s="214" t="s">
        <v>42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139</v>
      </c>
      <c r="AT170" s="217" t="s">
        <v>134</v>
      </c>
      <c r="AU170" s="217" t="s">
        <v>140</v>
      </c>
      <c r="AY170" s="19" t="s">
        <v>131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140</v>
      </c>
      <c r="BK170" s="218">
        <f>ROUND(I170*H170,2)</f>
        <v>0</v>
      </c>
      <c r="BL170" s="19" t="s">
        <v>139</v>
      </c>
      <c r="BM170" s="217" t="s">
        <v>262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263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140</v>
      </c>
    </row>
    <row r="172" s="15" customFormat="1">
      <c r="A172" s="15"/>
      <c r="B172" s="247"/>
      <c r="C172" s="248"/>
      <c r="D172" s="226" t="s">
        <v>148</v>
      </c>
      <c r="E172" s="249" t="s">
        <v>19</v>
      </c>
      <c r="F172" s="250" t="s">
        <v>264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148</v>
      </c>
      <c r="AU172" s="256" t="s">
        <v>140</v>
      </c>
      <c r="AV172" s="15" t="s">
        <v>78</v>
      </c>
      <c r="AW172" s="15" t="s">
        <v>32</v>
      </c>
      <c r="AX172" s="15" t="s">
        <v>70</v>
      </c>
      <c r="AY172" s="256" t="s">
        <v>131</v>
      </c>
    </row>
    <row r="173" s="13" customFormat="1">
      <c r="A173" s="13"/>
      <c r="B173" s="224"/>
      <c r="C173" s="225"/>
      <c r="D173" s="226" t="s">
        <v>148</v>
      </c>
      <c r="E173" s="227" t="s">
        <v>19</v>
      </c>
      <c r="F173" s="228" t="s">
        <v>265</v>
      </c>
      <c r="G173" s="225"/>
      <c r="H173" s="229">
        <v>57.905999999999999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148</v>
      </c>
      <c r="AU173" s="235" t="s">
        <v>140</v>
      </c>
      <c r="AV173" s="13" t="s">
        <v>140</v>
      </c>
      <c r="AW173" s="13" t="s">
        <v>32</v>
      </c>
      <c r="AX173" s="13" t="s">
        <v>70</v>
      </c>
      <c r="AY173" s="235" t="s">
        <v>131</v>
      </c>
    </row>
    <row r="174" s="14" customFormat="1">
      <c r="A174" s="14"/>
      <c r="B174" s="236"/>
      <c r="C174" s="237"/>
      <c r="D174" s="226" t="s">
        <v>148</v>
      </c>
      <c r="E174" s="238" t="s">
        <v>19</v>
      </c>
      <c r="F174" s="239" t="s">
        <v>150</v>
      </c>
      <c r="G174" s="237"/>
      <c r="H174" s="240">
        <v>57.905999999999999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148</v>
      </c>
      <c r="AU174" s="246" t="s">
        <v>140</v>
      </c>
      <c r="AV174" s="14" t="s">
        <v>139</v>
      </c>
      <c r="AW174" s="14" t="s">
        <v>32</v>
      </c>
      <c r="AX174" s="14" t="s">
        <v>78</v>
      </c>
      <c r="AY174" s="246" t="s">
        <v>131</v>
      </c>
    </row>
    <row r="175" s="2" customFormat="1" ht="24.15" customHeight="1">
      <c r="A175" s="40"/>
      <c r="B175" s="41"/>
      <c r="C175" s="206" t="s">
        <v>266</v>
      </c>
      <c r="D175" s="206" t="s">
        <v>134</v>
      </c>
      <c r="E175" s="207" t="s">
        <v>267</v>
      </c>
      <c r="F175" s="208" t="s">
        <v>268</v>
      </c>
      <c r="G175" s="209" t="s">
        <v>246</v>
      </c>
      <c r="H175" s="210">
        <v>6.4340000000000002</v>
      </c>
      <c r="I175" s="211"/>
      <c r="J175" s="212">
        <f>ROUND(I175*H175,2)</f>
        <v>0</v>
      </c>
      <c r="K175" s="208" t="s">
        <v>138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139</v>
      </c>
      <c r="AT175" s="217" t="s">
        <v>134</v>
      </c>
      <c r="AU175" s="217" t="s">
        <v>140</v>
      </c>
      <c r="AY175" s="19" t="s">
        <v>131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140</v>
      </c>
      <c r="BK175" s="218">
        <f>ROUND(I175*H175,2)</f>
        <v>0</v>
      </c>
      <c r="BL175" s="19" t="s">
        <v>139</v>
      </c>
      <c r="BM175" s="217" t="s">
        <v>269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270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140</v>
      </c>
    </row>
    <row r="177" s="2" customFormat="1">
      <c r="A177" s="40"/>
      <c r="B177" s="41"/>
      <c r="C177" s="42"/>
      <c r="D177" s="226" t="s">
        <v>271</v>
      </c>
      <c r="E177" s="42"/>
      <c r="F177" s="257" t="s">
        <v>272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271</v>
      </c>
      <c r="AU177" s="19" t="s">
        <v>140</v>
      </c>
    </row>
    <row r="178" s="12" customFormat="1" ht="22.8" customHeight="1">
      <c r="A178" s="12"/>
      <c r="B178" s="190"/>
      <c r="C178" s="191"/>
      <c r="D178" s="192" t="s">
        <v>69</v>
      </c>
      <c r="E178" s="204" t="s">
        <v>273</v>
      </c>
      <c r="F178" s="204" t="s">
        <v>274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SUM(P179:P180)</f>
        <v>0</v>
      </c>
      <c r="Q178" s="198"/>
      <c r="R178" s="199">
        <f>SUM(R179:R180)</f>
        <v>0</v>
      </c>
      <c r="S178" s="198"/>
      <c r="T178" s="200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78</v>
      </c>
      <c r="AT178" s="202" t="s">
        <v>69</v>
      </c>
      <c r="AU178" s="202" t="s">
        <v>78</v>
      </c>
      <c r="AY178" s="201" t="s">
        <v>131</v>
      </c>
      <c r="BK178" s="203">
        <f>SUM(BK179:BK180)</f>
        <v>0</v>
      </c>
    </row>
    <row r="179" s="2" customFormat="1" ht="33" customHeight="1">
      <c r="A179" s="40"/>
      <c r="B179" s="41"/>
      <c r="C179" s="206" t="s">
        <v>275</v>
      </c>
      <c r="D179" s="206" t="s">
        <v>134</v>
      </c>
      <c r="E179" s="207" t="s">
        <v>276</v>
      </c>
      <c r="F179" s="208" t="s">
        <v>277</v>
      </c>
      <c r="G179" s="209" t="s">
        <v>246</v>
      </c>
      <c r="H179" s="210">
        <v>4.9630000000000001</v>
      </c>
      <c r="I179" s="211"/>
      <c r="J179" s="212">
        <f>ROUND(I179*H179,2)</f>
        <v>0</v>
      </c>
      <c r="K179" s="208" t="s">
        <v>138</v>
      </c>
      <c r="L179" s="46"/>
      <c r="M179" s="213" t="s">
        <v>19</v>
      </c>
      <c r="N179" s="214" t="s">
        <v>42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139</v>
      </c>
      <c r="AT179" s="217" t="s">
        <v>134</v>
      </c>
      <c r="AU179" s="217" t="s">
        <v>140</v>
      </c>
      <c r="AY179" s="19" t="s">
        <v>131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140</v>
      </c>
      <c r="BK179" s="218">
        <f>ROUND(I179*H179,2)</f>
        <v>0</v>
      </c>
      <c r="BL179" s="19" t="s">
        <v>139</v>
      </c>
      <c r="BM179" s="217" t="s">
        <v>278</v>
      </c>
    </row>
    <row r="180" s="2" customFormat="1">
      <c r="A180" s="40"/>
      <c r="B180" s="41"/>
      <c r="C180" s="42"/>
      <c r="D180" s="219" t="s">
        <v>142</v>
      </c>
      <c r="E180" s="42"/>
      <c r="F180" s="220" t="s">
        <v>279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142</v>
      </c>
      <c r="AU180" s="19" t="s">
        <v>140</v>
      </c>
    </row>
    <row r="181" s="12" customFormat="1" ht="25.92" customHeight="1">
      <c r="A181" s="12"/>
      <c r="B181" s="190"/>
      <c r="C181" s="191"/>
      <c r="D181" s="192" t="s">
        <v>69</v>
      </c>
      <c r="E181" s="193" t="s">
        <v>280</v>
      </c>
      <c r="F181" s="193" t="s">
        <v>281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P182+P199+P224+P270+P280+P294+P310+P316+P322+P337+P371+P399</f>
        <v>0</v>
      </c>
      <c r="Q181" s="198"/>
      <c r="R181" s="199">
        <f>R182+R199+R224+R270+R280+R294+R310+R316+R322+R337+R371+R399</f>
        <v>1.0612665999999997</v>
      </c>
      <c r="S181" s="198"/>
      <c r="T181" s="200">
        <f>T182+T199+T224+T270+T280+T294+T310+T316+T322+T337+T371+T399</f>
        <v>0.86688999999999994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140</v>
      </c>
      <c r="AT181" s="202" t="s">
        <v>69</v>
      </c>
      <c r="AU181" s="202" t="s">
        <v>70</v>
      </c>
      <c r="AY181" s="201" t="s">
        <v>131</v>
      </c>
      <c r="BK181" s="203">
        <f>BK182+BK199+BK224+BK270+BK280+BK294+BK310+BK316+BK322+BK337+BK371+BK399</f>
        <v>0</v>
      </c>
    </row>
    <row r="182" s="12" customFormat="1" ht="22.8" customHeight="1">
      <c r="A182" s="12"/>
      <c r="B182" s="190"/>
      <c r="C182" s="191"/>
      <c r="D182" s="192" t="s">
        <v>69</v>
      </c>
      <c r="E182" s="204" t="s">
        <v>282</v>
      </c>
      <c r="F182" s="204" t="s">
        <v>283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SUM(P183:P198)</f>
        <v>0</v>
      </c>
      <c r="Q182" s="198"/>
      <c r="R182" s="199">
        <f>SUM(R183:R198)</f>
        <v>0.019720000000000001</v>
      </c>
      <c r="S182" s="198"/>
      <c r="T182" s="200">
        <f>SUM(T183:T198)</f>
        <v>0.01188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140</v>
      </c>
      <c r="AT182" s="202" t="s">
        <v>69</v>
      </c>
      <c r="AU182" s="202" t="s">
        <v>78</v>
      </c>
      <c r="AY182" s="201" t="s">
        <v>131</v>
      </c>
      <c r="BK182" s="203">
        <f>SUM(BK183:BK198)</f>
        <v>0</v>
      </c>
    </row>
    <row r="183" s="2" customFormat="1" ht="16.5" customHeight="1">
      <c r="A183" s="40"/>
      <c r="B183" s="41"/>
      <c r="C183" s="206" t="s">
        <v>284</v>
      </c>
      <c r="D183" s="206" t="s">
        <v>134</v>
      </c>
      <c r="E183" s="207" t="s">
        <v>285</v>
      </c>
      <c r="F183" s="208" t="s">
        <v>286</v>
      </c>
      <c r="G183" s="209" t="s">
        <v>287</v>
      </c>
      <c r="H183" s="210">
        <v>6</v>
      </c>
      <c r="I183" s="211"/>
      <c r="J183" s="212">
        <f>ROUND(I183*H183,2)</f>
        <v>0</v>
      </c>
      <c r="K183" s="208" t="s">
        <v>138</v>
      </c>
      <c r="L183" s="46"/>
      <c r="M183" s="213" t="s">
        <v>19</v>
      </c>
      <c r="N183" s="214" t="s">
        <v>42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0.00198</v>
      </c>
      <c r="T183" s="216">
        <f>S183*H183</f>
        <v>0.01188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224</v>
      </c>
      <c r="AT183" s="217" t="s">
        <v>134</v>
      </c>
      <c r="AU183" s="217" t="s">
        <v>140</v>
      </c>
      <c r="AY183" s="19" t="s">
        <v>131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140</v>
      </c>
      <c r="BK183" s="218">
        <f>ROUND(I183*H183,2)</f>
        <v>0</v>
      </c>
      <c r="BL183" s="19" t="s">
        <v>224</v>
      </c>
      <c r="BM183" s="217" t="s">
        <v>288</v>
      </c>
    </row>
    <row r="184" s="2" customFormat="1">
      <c r="A184" s="40"/>
      <c r="B184" s="41"/>
      <c r="C184" s="42"/>
      <c r="D184" s="219" t="s">
        <v>142</v>
      </c>
      <c r="E184" s="42"/>
      <c r="F184" s="220" t="s">
        <v>289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140</v>
      </c>
    </row>
    <row r="185" s="2" customFormat="1" ht="16.5" customHeight="1">
      <c r="A185" s="40"/>
      <c r="B185" s="41"/>
      <c r="C185" s="206" t="s">
        <v>290</v>
      </c>
      <c r="D185" s="206" t="s">
        <v>134</v>
      </c>
      <c r="E185" s="207" t="s">
        <v>291</v>
      </c>
      <c r="F185" s="208" t="s">
        <v>292</v>
      </c>
      <c r="G185" s="209" t="s">
        <v>287</v>
      </c>
      <c r="H185" s="210">
        <v>5</v>
      </c>
      <c r="I185" s="211"/>
      <c r="J185" s="212">
        <f>ROUND(I185*H185,2)</f>
        <v>0</v>
      </c>
      <c r="K185" s="208" t="s">
        <v>138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0.0020100000000000001</v>
      </c>
      <c r="R185" s="215">
        <f>Q185*H185</f>
        <v>0.01005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224</v>
      </c>
      <c r="AT185" s="217" t="s">
        <v>134</v>
      </c>
      <c r="AU185" s="217" t="s">
        <v>140</v>
      </c>
      <c r="AY185" s="19" t="s">
        <v>131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140</v>
      </c>
      <c r="BK185" s="218">
        <f>ROUND(I185*H185,2)</f>
        <v>0</v>
      </c>
      <c r="BL185" s="19" t="s">
        <v>224</v>
      </c>
      <c r="BM185" s="217" t="s">
        <v>293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294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140</v>
      </c>
    </row>
    <row r="187" s="2" customFormat="1" ht="16.5" customHeight="1">
      <c r="A187" s="40"/>
      <c r="B187" s="41"/>
      <c r="C187" s="206" t="s">
        <v>295</v>
      </c>
      <c r="D187" s="206" t="s">
        <v>134</v>
      </c>
      <c r="E187" s="207" t="s">
        <v>296</v>
      </c>
      <c r="F187" s="208" t="s">
        <v>297</v>
      </c>
      <c r="G187" s="209" t="s">
        <v>287</v>
      </c>
      <c r="H187" s="210">
        <v>5</v>
      </c>
      <c r="I187" s="211"/>
      <c r="J187" s="212">
        <f>ROUND(I187*H187,2)</f>
        <v>0</v>
      </c>
      <c r="K187" s="208" t="s">
        <v>138</v>
      </c>
      <c r="L187" s="46"/>
      <c r="M187" s="213" t="s">
        <v>19</v>
      </c>
      <c r="N187" s="214" t="s">
        <v>42</v>
      </c>
      <c r="O187" s="86"/>
      <c r="P187" s="215">
        <f>O187*H187</f>
        <v>0</v>
      </c>
      <c r="Q187" s="215">
        <v>0.00040999999999999999</v>
      </c>
      <c r="R187" s="215">
        <f>Q187*H187</f>
        <v>0.0020499999999999997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224</v>
      </c>
      <c r="AT187" s="217" t="s">
        <v>134</v>
      </c>
      <c r="AU187" s="217" t="s">
        <v>140</v>
      </c>
      <c r="AY187" s="19" t="s">
        <v>131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140</v>
      </c>
      <c r="BK187" s="218">
        <f>ROUND(I187*H187,2)</f>
        <v>0</v>
      </c>
      <c r="BL187" s="19" t="s">
        <v>224</v>
      </c>
      <c r="BM187" s="217" t="s">
        <v>298</v>
      </c>
    </row>
    <row r="188" s="2" customFormat="1">
      <c r="A188" s="40"/>
      <c r="B188" s="41"/>
      <c r="C188" s="42"/>
      <c r="D188" s="219" t="s">
        <v>142</v>
      </c>
      <c r="E188" s="42"/>
      <c r="F188" s="220" t="s">
        <v>299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140</v>
      </c>
    </row>
    <row r="189" s="2" customFormat="1" ht="16.5" customHeight="1">
      <c r="A189" s="40"/>
      <c r="B189" s="41"/>
      <c r="C189" s="206" t="s">
        <v>300</v>
      </c>
      <c r="D189" s="206" t="s">
        <v>134</v>
      </c>
      <c r="E189" s="207" t="s">
        <v>301</v>
      </c>
      <c r="F189" s="208" t="s">
        <v>302</v>
      </c>
      <c r="G189" s="209" t="s">
        <v>287</v>
      </c>
      <c r="H189" s="210">
        <v>6</v>
      </c>
      <c r="I189" s="211"/>
      <c r="J189" s="212">
        <f>ROUND(I189*H189,2)</f>
        <v>0</v>
      </c>
      <c r="K189" s="208" t="s">
        <v>138</v>
      </c>
      <c r="L189" s="46"/>
      <c r="M189" s="213" t="s">
        <v>19</v>
      </c>
      <c r="N189" s="214" t="s">
        <v>42</v>
      </c>
      <c r="O189" s="86"/>
      <c r="P189" s="215">
        <f>O189*H189</f>
        <v>0</v>
      </c>
      <c r="Q189" s="215">
        <v>0.00048000000000000001</v>
      </c>
      <c r="R189" s="215">
        <f>Q189*H189</f>
        <v>0.0028800000000000002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224</v>
      </c>
      <c r="AT189" s="217" t="s">
        <v>134</v>
      </c>
      <c r="AU189" s="217" t="s">
        <v>140</v>
      </c>
      <c r="AY189" s="19" t="s">
        <v>131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140</v>
      </c>
      <c r="BK189" s="218">
        <f>ROUND(I189*H189,2)</f>
        <v>0</v>
      </c>
      <c r="BL189" s="19" t="s">
        <v>224</v>
      </c>
      <c r="BM189" s="217" t="s">
        <v>303</v>
      </c>
    </row>
    <row r="190" s="2" customFormat="1">
      <c r="A190" s="40"/>
      <c r="B190" s="41"/>
      <c r="C190" s="42"/>
      <c r="D190" s="219" t="s">
        <v>142</v>
      </c>
      <c r="E190" s="42"/>
      <c r="F190" s="220" t="s">
        <v>304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142</v>
      </c>
      <c r="AU190" s="19" t="s">
        <v>140</v>
      </c>
    </row>
    <row r="191" s="2" customFormat="1" ht="16.5" customHeight="1">
      <c r="A191" s="40"/>
      <c r="B191" s="41"/>
      <c r="C191" s="206" t="s">
        <v>305</v>
      </c>
      <c r="D191" s="206" t="s">
        <v>134</v>
      </c>
      <c r="E191" s="207" t="s">
        <v>306</v>
      </c>
      <c r="F191" s="208" t="s">
        <v>307</v>
      </c>
      <c r="G191" s="209" t="s">
        <v>232</v>
      </c>
      <c r="H191" s="210">
        <v>1</v>
      </c>
      <c r="I191" s="211"/>
      <c r="J191" s="212">
        <f>ROUND(I191*H191,2)</f>
        <v>0</v>
      </c>
      <c r="K191" s="208" t="s">
        <v>138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0.0047400000000000003</v>
      </c>
      <c r="R191" s="215">
        <f>Q191*H191</f>
        <v>0.0047400000000000003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224</v>
      </c>
      <c r="AT191" s="217" t="s">
        <v>134</v>
      </c>
      <c r="AU191" s="217" t="s">
        <v>140</v>
      </c>
      <c r="AY191" s="19" t="s">
        <v>131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140</v>
      </c>
      <c r="BK191" s="218">
        <f>ROUND(I191*H191,2)</f>
        <v>0</v>
      </c>
      <c r="BL191" s="19" t="s">
        <v>224</v>
      </c>
      <c r="BM191" s="217" t="s">
        <v>308</v>
      </c>
    </row>
    <row r="192" s="2" customFormat="1">
      <c r="A192" s="40"/>
      <c r="B192" s="41"/>
      <c r="C192" s="42"/>
      <c r="D192" s="219" t="s">
        <v>142</v>
      </c>
      <c r="E192" s="42"/>
      <c r="F192" s="220" t="s">
        <v>309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142</v>
      </c>
      <c r="AU192" s="19" t="s">
        <v>140</v>
      </c>
    </row>
    <row r="193" s="2" customFormat="1" ht="16.5" customHeight="1">
      <c r="A193" s="40"/>
      <c r="B193" s="41"/>
      <c r="C193" s="206" t="s">
        <v>310</v>
      </c>
      <c r="D193" s="206" t="s">
        <v>134</v>
      </c>
      <c r="E193" s="207" t="s">
        <v>311</v>
      </c>
      <c r="F193" s="208" t="s">
        <v>312</v>
      </c>
      <c r="G193" s="209" t="s">
        <v>287</v>
      </c>
      <c r="H193" s="210">
        <v>13</v>
      </c>
      <c r="I193" s="211"/>
      <c r="J193" s="212">
        <f>ROUND(I193*H193,2)</f>
        <v>0</v>
      </c>
      <c r="K193" s="208" t="s">
        <v>138</v>
      </c>
      <c r="L193" s="46"/>
      <c r="M193" s="213" t="s">
        <v>19</v>
      </c>
      <c r="N193" s="214" t="s">
        <v>42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224</v>
      </c>
      <c r="AT193" s="217" t="s">
        <v>134</v>
      </c>
      <c r="AU193" s="217" t="s">
        <v>140</v>
      </c>
      <c r="AY193" s="19" t="s">
        <v>131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140</v>
      </c>
      <c r="BK193" s="218">
        <f>ROUND(I193*H193,2)</f>
        <v>0</v>
      </c>
      <c r="BL193" s="19" t="s">
        <v>224</v>
      </c>
      <c r="BM193" s="217" t="s">
        <v>313</v>
      </c>
    </row>
    <row r="194" s="2" customFormat="1">
      <c r="A194" s="40"/>
      <c r="B194" s="41"/>
      <c r="C194" s="42"/>
      <c r="D194" s="219" t="s">
        <v>142</v>
      </c>
      <c r="E194" s="42"/>
      <c r="F194" s="220" t="s">
        <v>314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140</v>
      </c>
    </row>
    <row r="195" s="13" customFormat="1">
      <c r="A195" s="13"/>
      <c r="B195" s="224"/>
      <c r="C195" s="225"/>
      <c r="D195" s="226" t="s">
        <v>148</v>
      </c>
      <c r="E195" s="227" t="s">
        <v>19</v>
      </c>
      <c r="F195" s="228" t="s">
        <v>315</v>
      </c>
      <c r="G195" s="225"/>
      <c r="H195" s="229">
        <v>13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148</v>
      </c>
      <c r="AU195" s="235" t="s">
        <v>140</v>
      </c>
      <c r="AV195" s="13" t="s">
        <v>140</v>
      </c>
      <c r="AW195" s="13" t="s">
        <v>32</v>
      </c>
      <c r="AX195" s="13" t="s">
        <v>70</v>
      </c>
      <c r="AY195" s="235" t="s">
        <v>131</v>
      </c>
    </row>
    <row r="196" s="14" customFormat="1">
      <c r="A196" s="14"/>
      <c r="B196" s="236"/>
      <c r="C196" s="237"/>
      <c r="D196" s="226" t="s">
        <v>148</v>
      </c>
      <c r="E196" s="238" t="s">
        <v>19</v>
      </c>
      <c r="F196" s="239" t="s">
        <v>150</v>
      </c>
      <c r="G196" s="237"/>
      <c r="H196" s="240">
        <v>13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148</v>
      </c>
      <c r="AU196" s="246" t="s">
        <v>140</v>
      </c>
      <c r="AV196" s="14" t="s">
        <v>139</v>
      </c>
      <c r="AW196" s="14" t="s">
        <v>32</v>
      </c>
      <c r="AX196" s="14" t="s">
        <v>78</v>
      </c>
      <c r="AY196" s="246" t="s">
        <v>131</v>
      </c>
    </row>
    <row r="197" s="2" customFormat="1" ht="24.15" customHeight="1">
      <c r="A197" s="40"/>
      <c r="B197" s="41"/>
      <c r="C197" s="206" t="s">
        <v>316</v>
      </c>
      <c r="D197" s="206" t="s">
        <v>134</v>
      </c>
      <c r="E197" s="207" t="s">
        <v>317</v>
      </c>
      <c r="F197" s="208" t="s">
        <v>318</v>
      </c>
      <c r="G197" s="209" t="s">
        <v>246</v>
      </c>
      <c r="H197" s="210">
        <v>0.02</v>
      </c>
      <c r="I197" s="211"/>
      <c r="J197" s="212">
        <f>ROUND(I197*H197,2)</f>
        <v>0</v>
      </c>
      <c r="K197" s="208" t="s">
        <v>138</v>
      </c>
      <c r="L197" s="46"/>
      <c r="M197" s="213" t="s">
        <v>19</v>
      </c>
      <c r="N197" s="214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224</v>
      </c>
      <c r="AT197" s="217" t="s">
        <v>134</v>
      </c>
      <c r="AU197" s="217" t="s">
        <v>140</v>
      </c>
      <c r="AY197" s="19" t="s">
        <v>131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140</v>
      </c>
      <c r="BK197" s="218">
        <f>ROUND(I197*H197,2)</f>
        <v>0</v>
      </c>
      <c r="BL197" s="19" t="s">
        <v>224</v>
      </c>
      <c r="BM197" s="217" t="s">
        <v>319</v>
      </c>
    </row>
    <row r="198" s="2" customFormat="1">
      <c r="A198" s="40"/>
      <c r="B198" s="41"/>
      <c r="C198" s="42"/>
      <c r="D198" s="219" t="s">
        <v>142</v>
      </c>
      <c r="E198" s="42"/>
      <c r="F198" s="220" t="s">
        <v>320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142</v>
      </c>
      <c r="AU198" s="19" t="s">
        <v>140</v>
      </c>
    </row>
    <row r="199" s="12" customFormat="1" ht="22.8" customHeight="1">
      <c r="A199" s="12"/>
      <c r="B199" s="190"/>
      <c r="C199" s="191"/>
      <c r="D199" s="192" t="s">
        <v>69</v>
      </c>
      <c r="E199" s="204" t="s">
        <v>321</v>
      </c>
      <c r="F199" s="204" t="s">
        <v>322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SUM(P200:P223)</f>
        <v>0</v>
      </c>
      <c r="Q199" s="198"/>
      <c r="R199" s="199">
        <f>SUM(R200:R223)</f>
        <v>0.011079800000000001</v>
      </c>
      <c r="S199" s="198"/>
      <c r="T199" s="200">
        <f>SUM(T200:T223)</f>
        <v>0.047119999999999995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140</v>
      </c>
      <c r="AT199" s="202" t="s">
        <v>69</v>
      </c>
      <c r="AU199" s="202" t="s">
        <v>78</v>
      </c>
      <c r="AY199" s="201" t="s">
        <v>131</v>
      </c>
      <c r="BK199" s="203">
        <f>SUM(BK200:BK223)</f>
        <v>0</v>
      </c>
    </row>
    <row r="200" s="2" customFormat="1" ht="16.5" customHeight="1">
      <c r="A200" s="40"/>
      <c r="B200" s="41"/>
      <c r="C200" s="206" t="s">
        <v>323</v>
      </c>
      <c r="D200" s="206" t="s">
        <v>134</v>
      </c>
      <c r="E200" s="207" t="s">
        <v>324</v>
      </c>
      <c r="F200" s="208" t="s">
        <v>325</v>
      </c>
      <c r="G200" s="209" t="s">
        <v>287</v>
      </c>
      <c r="H200" s="210">
        <v>6</v>
      </c>
      <c r="I200" s="211"/>
      <c r="J200" s="212">
        <f>ROUND(I200*H200,2)</f>
        <v>0</v>
      </c>
      <c r="K200" s="208" t="s">
        <v>138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0.0049699999999999996</v>
      </c>
      <c r="T200" s="216">
        <f>S200*H200</f>
        <v>0.029819999999999999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224</v>
      </c>
      <c r="AT200" s="217" t="s">
        <v>134</v>
      </c>
      <c r="AU200" s="217" t="s">
        <v>140</v>
      </c>
      <c r="AY200" s="19" t="s">
        <v>131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140</v>
      </c>
      <c r="BK200" s="218">
        <f>ROUND(I200*H200,2)</f>
        <v>0</v>
      </c>
      <c r="BL200" s="19" t="s">
        <v>224</v>
      </c>
      <c r="BM200" s="217" t="s">
        <v>326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327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140</v>
      </c>
    </row>
    <row r="202" s="2" customFormat="1" ht="16.5" customHeight="1">
      <c r="A202" s="40"/>
      <c r="B202" s="41"/>
      <c r="C202" s="206" t="s">
        <v>328</v>
      </c>
      <c r="D202" s="206" t="s">
        <v>134</v>
      </c>
      <c r="E202" s="207" t="s">
        <v>329</v>
      </c>
      <c r="F202" s="208" t="s">
        <v>330</v>
      </c>
      <c r="G202" s="209" t="s">
        <v>287</v>
      </c>
      <c r="H202" s="210">
        <v>14</v>
      </c>
      <c r="I202" s="211"/>
      <c r="J202" s="212">
        <f>ROUND(I202*H202,2)</f>
        <v>0</v>
      </c>
      <c r="K202" s="208" t="s">
        <v>138</v>
      </c>
      <c r="L202" s="46"/>
      <c r="M202" s="213" t="s">
        <v>19</v>
      </c>
      <c r="N202" s="214" t="s">
        <v>42</v>
      </c>
      <c r="O202" s="86"/>
      <c r="P202" s="215">
        <f>O202*H202</f>
        <v>0</v>
      </c>
      <c r="Q202" s="215">
        <v>0.00042999999999999999</v>
      </c>
      <c r="R202" s="215">
        <f>Q202*H202</f>
        <v>0.0060200000000000002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224</v>
      </c>
      <c r="AT202" s="217" t="s">
        <v>134</v>
      </c>
      <c r="AU202" s="217" t="s">
        <v>140</v>
      </c>
      <c r="AY202" s="19" t="s">
        <v>131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140</v>
      </c>
      <c r="BK202" s="218">
        <f>ROUND(I202*H202,2)</f>
        <v>0</v>
      </c>
      <c r="BL202" s="19" t="s">
        <v>224</v>
      </c>
      <c r="BM202" s="217" t="s">
        <v>331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332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140</v>
      </c>
    </row>
    <row r="204" s="2" customFormat="1" ht="16.5" customHeight="1">
      <c r="A204" s="40"/>
      <c r="B204" s="41"/>
      <c r="C204" s="258" t="s">
        <v>333</v>
      </c>
      <c r="D204" s="258" t="s">
        <v>334</v>
      </c>
      <c r="E204" s="259" t="s">
        <v>335</v>
      </c>
      <c r="F204" s="260" t="s">
        <v>336</v>
      </c>
      <c r="G204" s="261" t="s">
        <v>287</v>
      </c>
      <c r="H204" s="262">
        <v>14.42</v>
      </c>
      <c r="I204" s="263"/>
      <c r="J204" s="264">
        <f>ROUND(I204*H204,2)</f>
        <v>0</v>
      </c>
      <c r="K204" s="260" t="s">
        <v>138</v>
      </c>
      <c r="L204" s="265"/>
      <c r="M204" s="266" t="s">
        <v>19</v>
      </c>
      <c r="N204" s="267" t="s">
        <v>42</v>
      </c>
      <c r="O204" s="86"/>
      <c r="P204" s="215">
        <f>O204*H204</f>
        <v>0</v>
      </c>
      <c r="Q204" s="215">
        <v>0.00019000000000000001</v>
      </c>
      <c r="R204" s="215">
        <f>Q204*H204</f>
        <v>0.0027398000000000001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323</v>
      </c>
      <c r="AT204" s="217" t="s">
        <v>334</v>
      </c>
      <c r="AU204" s="217" t="s">
        <v>140</v>
      </c>
      <c r="AY204" s="19" t="s">
        <v>131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140</v>
      </c>
      <c r="BK204" s="218">
        <f>ROUND(I204*H204,2)</f>
        <v>0</v>
      </c>
      <c r="BL204" s="19" t="s">
        <v>224</v>
      </c>
      <c r="BM204" s="217" t="s">
        <v>337</v>
      </c>
    </row>
    <row r="205" s="13" customFormat="1">
      <c r="A205" s="13"/>
      <c r="B205" s="224"/>
      <c r="C205" s="225"/>
      <c r="D205" s="226" t="s">
        <v>148</v>
      </c>
      <c r="E205" s="225"/>
      <c r="F205" s="228" t="s">
        <v>338</v>
      </c>
      <c r="G205" s="225"/>
      <c r="H205" s="229">
        <v>14.42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148</v>
      </c>
      <c r="AU205" s="235" t="s">
        <v>140</v>
      </c>
      <c r="AV205" s="13" t="s">
        <v>140</v>
      </c>
      <c r="AW205" s="13" t="s">
        <v>4</v>
      </c>
      <c r="AX205" s="13" t="s">
        <v>78</v>
      </c>
      <c r="AY205" s="235" t="s">
        <v>131</v>
      </c>
    </row>
    <row r="206" s="2" customFormat="1" ht="16.5" customHeight="1">
      <c r="A206" s="40"/>
      <c r="B206" s="41"/>
      <c r="C206" s="206" t="s">
        <v>339</v>
      </c>
      <c r="D206" s="206" t="s">
        <v>134</v>
      </c>
      <c r="E206" s="207" t="s">
        <v>340</v>
      </c>
      <c r="F206" s="208" t="s">
        <v>341</v>
      </c>
      <c r="G206" s="209" t="s">
        <v>342</v>
      </c>
      <c r="H206" s="210">
        <v>1</v>
      </c>
      <c r="I206" s="211"/>
      <c r="J206" s="212">
        <f>ROUND(I206*H206,2)</f>
        <v>0</v>
      </c>
      <c r="K206" s="208" t="s">
        <v>138</v>
      </c>
      <c r="L206" s="46"/>
      <c r="M206" s="213" t="s">
        <v>19</v>
      </c>
      <c r="N206" s="214" t="s">
        <v>42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224</v>
      </c>
      <c r="AT206" s="217" t="s">
        <v>134</v>
      </c>
      <c r="AU206" s="217" t="s">
        <v>140</v>
      </c>
      <c r="AY206" s="19" t="s">
        <v>131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140</v>
      </c>
      <c r="BK206" s="218">
        <f>ROUND(I206*H206,2)</f>
        <v>0</v>
      </c>
      <c r="BL206" s="19" t="s">
        <v>224</v>
      </c>
      <c r="BM206" s="217" t="s">
        <v>343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344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140</v>
      </c>
    </row>
    <row r="208" s="2" customFormat="1" ht="24.15" customHeight="1">
      <c r="A208" s="40"/>
      <c r="B208" s="41"/>
      <c r="C208" s="206" t="s">
        <v>345</v>
      </c>
      <c r="D208" s="206" t="s">
        <v>134</v>
      </c>
      <c r="E208" s="207" t="s">
        <v>346</v>
      </c>
      <c r="F208" s="208" t="s">
        <v>347</v>
      </c>
      <c r="G208" s="209" t="s">
        <v>287</v>
      </c>
      <c r="H208" s="210">
        <v>14</v>
      </c>
      <c r="I208" s="211"/>
      <c r="J208" s="212">
        <f>ROUND(I208*H208,2)</f>
        <v>0</v>
      </c>
      <c r="K208" s="208" t="s">
        <v>138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4.0000000000000003E-05</v>
      </c>
      <c r="R208" s="215">
        <f>Q208*H208</f>
        <v>0.00056000000000000006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224</v>
      </c>
      <c r="AT208" s="217" t="s">
        <v>134</v>
      </c>
      <c r="AU208" s="217" t="s">
        <v>140</v>
      </c>
      <c r="AY208" s="19" t="s">
        <v>131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140</v>
      </c>
      <c r="BK208" s="218">
        <f>ROUND(I208*H208,2)</f>
        <v>0</v>
      </c>
      <c r="BL208" s="19" t="s">
        <v>224</v>
      </c>
      <c r="BM208" s="217" t="s">
        <v>348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349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140</v>
      </c>
    </row>
    <row r="210" s="2" customFormat="1" ht="16.5" customHeight="1">
      <c r="A210" s="40"/>
      <c r="B210" s="41"/>
      <c r="C210" s="206" t="s">
        <v>350</v>
      </c>
      <c r="D210" s="206" t="s">
        <v>134</v>
      </c>
      <c r="E210" s="207" t="s">
        <v>351</v>
      </c>
      <c r="F210" s="208" t="s">
        <v>352</v>
      </c>
      <c r="G210" s="209" t="s">
        <v>232</v>
      </c>
      <c r="H210" s="210">
        <v>3</v>
      </c>
      <c r="I210" s="211"/>
      <c r="J210" s="212">
        <f>ROUND(I210*H210,2)</f>
        <v>0</v>
      </c>
      <c r="K210" s="208" t="s">
        <v>138</v>
      </c>
      <c r="L210" s="46"/>
      <c r="M210" s="213" t="s">
        <v>19</v>
      </c>
      <c r="N210" s="214" t="s">
        <v>42</v>
      </c>
      <c r="O210" s="86"/>
      <c r="P210" s="215">
        <f>O210*H210</f>
        <v>0</v>
      </c>
      <c r="Q210" s="215">
        <v>0.00012999999999999999</v>
      </c>
      <c r="R210" s="215">
        <f>Q210*H210</f>
        <v>0.00038999999999999994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224</v>
      </c>
      <c r="AT210" s="217" t="s">
        <v>134</v>
      </c>
      <c r="AU210" s="217" t="s">
        <v>140</v>
      </c>
      <c r="AY210" s="19" t="s">
        <v>131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140</v>
      </c>
      <c r="BK210" s="218">
        <f>ROUND(I210*H210,2)</f>
        <v>0</v>
      </c>
      <c r="BL210" s="19" t="s">
        <v>224</v>
      </c>
      <c r="BM210" s="217" t="s">
        <v>353</v>
      </c>
    </row>
    <row r="211" s="2" customFormat="1">
      <c r="A211" s="40"/>
      <c r="B211" s="41"/>
      <c r="C211" s="42"/>
      <c r="D211" s="219" t="s">
        <v>142</v>
      </c>
      <c r="E211" s="42"/>
      <c r="F211" s="220" t="s">
        <v>354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142</v>
      </c>
      <c r="AU211" s="19" t="s">
        <v>140</v>
      </c>
    </row>
    <row r="212" s="2" customFormat="1" ht="16.5" customHeight="1">
      <c r="A212" s="40"/>
      <c r="B212" s="41"/>
      <c r="C212" s="206" t="s">
        <v>355</v>
      </c>
      <c r="D212" s="206" t="s">
        <v>134</v>
      </c>
      <c r="E212" s="207" t="s">
        <v>356</v>
      </c>
      <c r="F212" s="208" t="s">
        <v>357</v>
      </c>
      <c r="G212" s="209" t="s">
        <v>232</v>
      </c>
      <c r="H212" s="210">
        <v>10</v>
      </c>
      <c r="I212" s="211"/>
      <c r="J212" s="212">
        <f>ROUND(I212*H212,2)</f>
        <v>0</v>
      </c>
      <c r="K212" s="208" t="s">
        <v>138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0.00173</v>
      </c>
      <c r="T212" s="216">
        <f>S212*H212</f>
        <v>0.017299999999999999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224</v>
      </c>
      <c r="AT212" s="217" t="s">
        <v>134</v>
      </c>
      <c r="AU212" s="217" t="s">
        <v>140</v>
      </c>
      <c r="AY212" s="19" t="s">
        <v>131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140</v>
      </c>
      <c r="BK212" s="218">
        <f>ROUND(I212*H212,2)</f>
        <v>0</v>
      </c>
      <c r="BL212" s="19" t="s">
        <v>224</v>
      </c>
      <c r="BM212" s="217" t="s">
        <v>358</v>
      </c>
    </row>
    <row r="213" s="2" customFormat="1">
      <c r="A213" s="40"/>
      <c r="B213" s="41"/>
      <c r="C213" s="42"/>
      <c r="D213" s="219" t="s">
        <v>142</v>
      </c>
      <c r="E213" s="42"/>
      <c r="F213" s="220" t="s">
        <v>359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142</v>
      </c>
      <c r="AU213" s="19" t="s">
        <v>140</v>
      </c>
    </row>
    <row r="214" s="2" customFormat="1" ht="16.5" customHeight="1">
      <c r="A214" s="40"/>
      <c r="B214" s="41"/>
      <c r="C214" s="206" t="s">
        <v>360</v>
      </c>
      <c r="D214" s="206" t="s">
        <v>134</v>
      </c>
      <c r="E214" s="207" t="s">
        <v>361</v>
      </c>
      <c r="F214" s="208" t="s">
        <v>362</v>
      </c>
      <c r="G214" s="209" t="s">
        <v>232</v>
      </c>
      <c r="H214" s="210">
        <v>3</v>
      </c>
      <c r="I214" s="211"/>
      <c r="J214" s="212">
        <f>ROUND(I214*H214,2)</f>
        <v>0</v>
      </c>
      <c r="K214" s="208" t="s">
        <v>138</v>
      </c>
      <c r="L214" s="46"/>
      <c r="M214" s="213" t="s">
        <v>19</v>
      </c>
      <c r="N214" s="214" t="s">
        <v>42</v>
      </c>
      <c r="O214" s="86"/>
      <c r="P214" s="215">
        <f>O214*H214</f>
        <v>0</v>
      </c>
      <c r="Q214" s="215">
        <v>0.00022000000000000001</v>
      </c>
      <c r="R214" s="215">
        <f>Q214*H214</f>
        <v>0.00066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224</v>
      </c>
      <c r="AT214" s="217" t="s">
        <v>134</v>
      </c>
      <c r="AU214" s="217" t="s">
        <v>140</v>
      </c>
      <c r="AY214" s="19" t="s">
        <v>131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140</v>
      </c>
      <c r="BK214" s="218">
        <f>ROUND(I214*H214,2)</f>
        <v>0</v>
      </c>
      <c r="BL214" s="19" t="s">
        <v>224</v>
      </c>
      <c r="BM214" s="217" t="s">
        <v>363</v>
      </c>
    </row>
    <row r="215" s="2" customFormat="1">
      <c r="A215" s="40"/>
      <c r="B215" s="41"/>
      <c r="C215" s="42"/>
      <c r="D215" s="219" t="s">
        <v>142</v>
      </c>
      <c r="E215" s="42"/>
      <c r="F215" s="220" t="s">
        <v>364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140</v>
      </c>
    </row>
    <row r="216" s="2" customFormat="1" ht="16.5" customHeight="1">
      <c r="A216" s="40"/>
      <c r="B216" s="41"/>
      <c r="C216" s="206" t="s">
        <v>365</v>
      </c>
      <c r="D216" s="206" t="s">
        <v>134</v>
      </c>
      <c r="E216" s="207" t="s">
        <v>366</v>
      </c>
      <c r="F216" s="208" t="s">
        <v>367</v>
      </c>
      <c r="G216" s="209" t="s">
        <v>232</v>
      </c>
      <c r="H216" s="210">
        <v>1</v>
      </c>
      <c r="I216" s="211"/>
      <c r="J216" s="212">
        <f>ROUND(I216*H216,2)</f>
        <v>0</v>
      </c>
      <c r="K216" s="208" t="s">
        <v>138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0.00029</v>
      </c>
      <c r="R216" s="215">
        <f>Q216*H216</f>
        <v>0.00029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224</v>
      </c>
      <c r="AT216" s="217" t="s">
        <v>134</v>
      </c>
      <c r="AU216" s="217" t="s">
        <v>140</v>
      </c>
      <c r="AY216" s="19" t="s">
        <v>131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140</v>
      </c>
      <c r="BK216" s="218">
        <f>ROUND(I216*H216,2)</f>
        <v>0</v>
      </c>
      <c r="BL216" s="19" t="s">
        <v>224</v>
      </c>
      <c r="BM216" s="217" t="s">
        <v>368</v>
      </c>
    </row>
    <row r="217" s="2" customFormat="1">
      <c r="A217" s="40"/>
      <c r="B217" s="41"/>
      <c r="C217" s="42"/>
      <c r="D217" s="219" t="s">
        <v>142</v>
      </c>
      <c r="E217" s="42"/>
      <c r="F217" s="220" t="s">
        <v>369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142</v>
      </c>
      <c r="AU217" s="19" t="s">
        <v>140</v>
      </c>
    </row>
    <row r="218" s="2" customFormat="1" ht="21.75" customHeight="1">
      <c r="A218" s="40"/>
      <c r="B218" s="41"/>
      <c r="C218" s="206" t="s">
        <v>370</v>
      </c>
      <c r="D218" s="206" t="s">
        <v>134</v>
      </c>
      <c r="E218" s="207" t="s">
        <v>371</v>
      </c>
      <c r="F218" s="208" t="s">
        <v>372</v>
      </c>
      <c r="G218" s="209" t="s">
        <v>287</v>
      </c>
      <c r="H218" s="210">
        <v>14</v>
      </c>
      <c r="I218" s="211"/>
      <c r="J218" s="212">
        <f>ROUND(I218*H218,2)</f>
        <v>0</v>
      </c>
      <c r="K218" s="208" t="s">
        <v>138</v>
      </c>
      <c r="L218" s="46"/>
      <c r="M218" s="213" t="s">
        <v>19</v>
      </c>
      <c r="N218" s="214" t="s">
        <v>42</v>
      </c>
      <c r="O218" s="86"/>
      <c r="P218" s="215">
        <f>O218*H218</f>
        <v>0</v>
      </c>
      <c r="Q218" s="215">
        <v>1.0000000000000001E-05</v>
      </c>
      <c r="R218" s="215">
        <f>Q218*H218</f>
        <v>0.00014000000000000002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224</v>
      </c>
      <c r="AT218" s="217" t="s">
        <v>134</v>
      </c>
      <c r="AU218" s="217" t="s">
        <v>140</v>
      </c>
      <c r="AY218" s="19" t="s">
        <v>131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140</v>
      </c>
      <c r="BK218" s="218">
        <f>ROUND(I218*H218,2)</f>
        <v>0</v>
      </c>
      <c r="BL218" s="19" t="s">
        <v>224</v>
      </c>
      <c r="BM218" s="217" t="s">
        <v>373</v>
      </c>
    </row>
    <row r="219" s="2" customFormat="1">
      <c r="A219" s="40"/>
      <c r="B219" s="41"/>
      <c r="C219" s="42"/>
      <c r="D219" s="219" t="s">
        <v>142</v>
      </c>
      <c r="E219" s="42"/>
      <c r="F219" s="220" t="s">
        <v>374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142</v>
      </c>
      <c r="AU219" s="19" t="s">
        <v>140</v>
      </c>
    </row>
    <row r="220" s="2" customFormat="1" ht="24.15" customHeight="1">
      <c r="A220" s="40"/>
      <c r="B220" s="41"/>
      <c r="C220" s="206" t="s">
        <v>375</v>
      </c>
      <c r="D220" s="206" t="s">
        <v>134</v>
      </c>
      <c r="E220" s="207" t="s">
        <v>376</v>
      </c>
      <c r="F220" s="208" t="s">
        <v>377</v>
      </c>
      <c r="G220" s="209" t="s">
        <v>287</v>
      </c>
      <c r="H220" s="210">
        <v>14</v>
      </c>
      <c r="I220" s="211"/>
      <c r="J220" s="212">
        <f>ROUND(I220*H220,2)</f>
        <v>0</v>
      </c>
      <c r="K220" s="208" t="s">
        <v>138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2.0000000000000002E-05</v>
      </c>
      <c r="R220" s="215">
        <f>Q220*H220</f>
        <v>0.00028000000000000003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224</v>
      </c>
      <c r="AT220" s="217" t="s">
        <v>134</v>
      </c>
      <c r="AU220" s="217" t="s">
        <v>140</v>
      </c>
      <c r="AY220" s="19" t="s">
        <v>131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140</v>
      </c>
      <c r="BK220" s="218">
        <f>ROUND(I220*H220,2)</f>
        <v>0</v>
      </c>
      <c r="BL220" s="19" t="s">
        <v>224</v>
      </c>
      <c r="BM220" s="217" t="s">
        <v>378</v>
      </c>
    </row>
    <row r="221" s="2" customFormat="1">
      <c r="A221" s="40"/>
      <c r="B221" s="41"/>
      <c r="C221" s="42"/>
      <c r="D221" s="219" t="s">
        <v>142</v>
      </c>
      <c r="E221" s="42"/>
      <c r="F221" s="220" t="s">
        <v>379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142</v>
      </c>
      <c r="AU221" s="19" t="s">
        <v>140</v>
      </c>
    </row>
    <row r="222" s="2" customFormat="1" ht="24.15" customHeight="1">
      <c r="A222" s="40"/>
      <c r="B222" s="41"/>
      <c r="C222" s="206" t="s">
        <v>380</v>
      </c>
      <c r="D222" s="206" t="s">
        <v>134</v>
      </c>
      <c r="E222" s="207" t="s">
        <v>381</v>
      </c>
      <c r="F222" s="208" t="s">
        <v>382</v>
      </c>
      <c r="G222" s="209" t="s">
        <v>246</v>
      </c>
      <c r="H222" s="210">
        <v>0.010999999999999999</v>
      </c>
      <c r="I222" s="211"/>
      <c r="J222" s="212">
        <f>ROUND(I222*H222,2)</f>
        <v>0</v>
      </c>
      <c r="K222" s="208" t="s">
        <v>138</v>
      </c>
      <c r="L222" s="46"/>
      <c r="M222" s="213" t="s">
        <v>19</v>
      </c>
      <c r="N222" s="214" t="s">
        <v>42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224</v>
      </c>
      <c r="AT222" s="217" t="s">
        <v>134</v>
      </c>
      <c r="AU222" s="217" t="s">
        <v>140</v>
      </c>
      <c r="AY222" s="19" t="s">
        <v>131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140</v>
      </c>
      <c r="BK222" s="218">
        <f>ROUND(I222*H222,2)</f>
        <v>0</v>
      </c>
      <c r="BL222" s="19" t="s">
        <v>224</v>
      </c>
      <c r="BM222" s="217" t="s">
        <v>383</v>
      </c>
    </row>
    <row r="223" s="2" customFormat="1">
      <c r="A223" s="40"/>
      <c r="B223" s="41"/>
      <c r="C223" s="42"/>
      <c r="D223" s="219" t="s">
        <v>142</v>
      </c>
      <c r="E223" s="42"/>
      <c r="F223" s="220" t="s">
        <v>384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142</v>
      </c>
      <c r="AU223" s="19" t="s">
        <v>140</v>
      </c>
    </row>
    <row r="224" s="12" customFormat="1" ht="22.8" customHeight="1">
      <c r="A224" s="12"/>
      <c r="B224" s="190"/>
      <c r="C224" s="191"/>
      <c r="D224" s="192" t="s">
        <v>69</v>
      </c>
      <c r="E224" s="204" t="s">
        <v>385</v>
      </c>
      <c r="F224" s="204" t="s">
        <v>386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SUM(P225:P269)</f>
        <v>0</v>
      </c>
      <c r="Q224" s="198"/>
      <c r="R224" s="199">
        <f>SUM(R225:R269)</f>
        <v>0.13103999999999999</v>
      </c>
      <c r="S224" s="198"/>
      <c r="T224" s="200">
        <f>SUM(T225:T269)</f>
        <v>0.13701000000000002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140</v>
      </c>
      <c r="AT224" s="202" t="s">
        <v>69</v>
      </c>
      <c r="AU224" s="202" t="s">
        <v>78</v>
      </c>
      <c r="AY224" s="201" t="s">
        <v>131</v>
      </c>
      <c r="BK224" s="203">
        <f>SUM(BK225:BK269)</f>
        <v>0</v>
      </c>
    </row>
    <row r="225" s="2" customFormat="1" ht="16.5" customHeight="1">
      <c r="A225" s="40"/>
      <c r="B225" s="41"/>
      <c r="C225" s="206" t="s">
        <v>387</v>
      </c>
      <c r="D225" s="206" t="s">
        <v>134</v>
      </c>
      <c r="E225" s="207" t="s">
        <v>388</v>
      </c>
      <c r="F225" s="208" t="s">
        <v>389</v>
      </c>
      <c r="G225" s="209" t="s">
        <v>342</v>
      </c>
      <c r="H225" s="210">
        <v>1</v>
      </c>
      <c r="I225" s="211"/>
      <c r="J225" s="212">
        <f>ROUND(I225*H225,2)</f>
        <v>0</v>
      </c>
      <c r="K225" s="208" t="s">
        <v>138</v>
      </c>
      <c r="L225" s="46"/>
      <c r="M225" s="213" t="s">
        <v>19</v>
      </c>
      <c r="N225" s="214" t="s">
        <v>42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0.01933</v>
      </c>
      <c r="T225" s="216">
        <f>S225*H225</f>
        <v>0.01933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224</v>
      </c>
      <c r="AT225" s="217" t="s">
        <v>134</v>
      </c>
      <c r="AU225" s="217" t="s">
        <v>140</v>
      </c>
      <c r="AY225" s="19" t="s">
        <v>131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140</v>
      </c>
      <c r="BK225" s="218">
        <f>ROUND(I225*H225,2)</f>
        <v>0</v>
      </c>
      <c r="BL225" s="19" t="s">
        <v>224</v>
      </c>
      <c r="BM225" s="217" t="s">
        <v>390</v>
      </c>
    </row>
    <row r="226" s="2" customFormat="1">
      <c r="A226" s="40"/>
      <c r="B226" s="41"/>
      <c r="C226" s="42"/>
      <c r="D226" s="219" t="s">
        <v>142</v>
      </c>
      <c r="E226" s="42"/>
      <c r="F226" s="220" t="s">
        <v>391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142</v>
      </c>
      <c r="AU226" s="19" t="s">
        <v>140</v>
      </c>
    </row>
    <row r="227" s="2" customFormat="1" ht="16.5" customHeight="1">
      <c r="A227" s="40"/>
      <c r="B227" s="41"/>
      <c r="C227" s="206" t="s">
        <v>392</v>
      </c>
      <c r="D227" s="206" t="s">
        <v>134</v>
      </c>
      <c r="E227" s="207" t="s">
        <v>393</v>
      </c>
      <c r="F227" s="208" t="s">
        <v>394</v>
      </c>
      <c r="G227" s="209" t="s">
        <v>342</v>
      </c>
      <c r="H227" s="210">
        <v>1</v>
      </c>
      <c r="I227" s="211"/>
      <c r="J227" s="212">
        <f>ROUND(I227*H227,2)</f>
        <v>0</v>
      </c>
      <c r="K227" s="208" t="s">
        <v>138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0.031919999999999997</v>
      </c>
      <c r="R227" s="215">
        <f>Q227*H227</f>
        <v>0.031919999999999997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224</v>
      </c>
      <c r="AT227" s="217" t="s">
        <v>134</v>
      </c>
      <c r="AU227" s="217" t="s">
        <v>140</v>
      </c>
      <c r="AY227" s="19" t="s">
        <v>131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140</v>
      </c>
      <c r="BK227" s="218">
        <f>ROUND(I227*H227,2)</f>
        <v>0</v>
      </c>
      <c r="BL227" s="19" t="s">
        <v>224</v>
      </c>
      <c r="BM227" s="217" t="s">
        <v>395</v>
      </c>
    </row>
    <row r="228" s="2" customFormat="1">
      <c r="A228" s="40"/>
      <c r="B228" s="41"/>
      <c r="C228" s="42"/>
      <c r="D228" s="219" t="s">
        <v>142</v>
      </c>
      <c r="E228" s="42"/>
      <c r="F228" s="220" t="s">
        <v>396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142</v>
      </c>
      <c r="AU228" s="19" t="s">
        <v>140</v>
      </c>
    </row>
    <row r="229" s="2" customFormat="1" ht="16.5" customHeight="1">
      <c r="A229" s="40"/>
      <c r="B229" s="41"/>
      <c r="C229" s="206" t="s">
        <v>397</v>
      </c>
      <c r="D229" s="206" t="s">
        <v>134</v>
      </c>
      <c r="E229" s="207" t="s">
        <v>398</v>
      </c>
      <c r="F229" s="208" t="s">
        <v>399</v>
      </c>
      <c r="G229" s="209" t="s">
        <v>342</v>
      </c>
      <c r="H229" s="210">
        <v>1</v>
      </c>
      <c r="I229" s="211"/>
      <c r="J229" s="212">
        <f>ROUND(I229*H229,2)</f>
        <v>0</v>
      </c>
      <c r="K229" s="208" t="s">
        <v>138</v>
      </c>
      <c r="L229" s="46"/>
      <c r="M229" s="213" t="s">
        <v>19</v>
      </c>
      <c r="N229" s="214" t="s">
        <v>42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0.019460000000000002</v>
      </c>
      <c r="T229" s="216">
        <f>S229*H229</f>
        <v>0.019460000000000002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224</v>
      </c>
      <c r="AT229" s="217" t="s">
        <v>134</v>
      </c>
      <c r="AU229" s="217" t="s">
        <v>140</v>
      </c>
      <c r="AY229" s="19" t="s">
        <v>131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140</v>
      </c>
      <c r="BK229" s="218">
        <f>ROUND(I229*H229,2)</f>
        <v>0</v>
      </c>
      <c r="BL229" s="19" t="s">
        <v>224</v>
      </c>
      <c r="BM229" s="217" t="s">
        <v>400</v>
      </c>
    </row>
    <row r="230" s="2" customFormat="1">
      <c r="A230" s="40"/>
      <c r="B230" s="41"/>
      <c r="C230" s="42"/>
      <c r="D230" s="219" t="s">
        <v>142</v>
      </c>
      <c r="E230" s="42"/>
      <c r="F230" s="220" t="s">
        <v>401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140</v>
      </c>
    </row>
    <row r="231" s="2" customFormat="1" ht="24.15" customHeight="1">
      <c r="A231" s="40"/>
      <c r="B231" s="41"/>
      <c r="C231" s="206" t="s">
        <v>402</v>
      </c>
      <c r="D231" s="206" t="s">
        <v>134</v>
      </c>
      <c r="E231" s="207" t="s">
        <v>403</v>
      </c>
      <c r="F231" s="208" t="s">
        <v>404</v>
      </c>
      <c r="G231" s="209" t="s">
        <v>342</v>
      </c>
      <c r="H231" s="210">
        <v>1</v>
      </c>
      <c r="I231" s="211"/>
      <c r="J231" s="212">
        <f>ROUND(I231*H231,2)</f>
        <v>0</v>
      </c>
      <c r="K231" s="208" t="s">
        <v>138</v>
      </c>
      <c r="L231" s="46"/>
      <c r="M231" s="213" t="s">
        <v>19</v>
      </c>
      <c r="N231" s="214" t="s">
        <v>42</v>
      </c>
      <c r="O231" s="86"/>
      <c r="P231" s="215">
        <f>O231*H231</f>
        <v>0</v>
      </c>
      <c r="Q231" s="215">
        <v>0.042459999999999998</v>
      </c>
      <c r="R231" s="215">
        <f>Q231*H231</f>
        <v>0.042459999999999998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224</v>
      </c>
      <c r="AT231" s="217" t="s">
        <v>134</v>
      </c>
      <c r="AU231" s="217" t="s">
        <v>140</v>
      </c>
      <c r="AY231" s="19" t="s">
        <v>131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140</v>
      </c>
      <c r="BK231" s="218">
        <f>ROUND(I231*H231,2)</f>
        <v>0</v>
      </c>
      <c r="BL231" s="19" t="s">
        <v>224</v>
      </c>
      <c r="BM231" s="217" t="s">
        <v>405</v>
      </c>
    </row>
    <row r="232" s="2" customFormat="1">
      <c r="A232" s="40"/>
      <c r="B232" s="41"/>
      <c r="C232" s="42"/>
      <c r="D232" s="219" t="s">
        <v>142</v>
      </c>
      <c r="E232" s="42"/>
      <c r="F232" s="220" t="s">
        <v>406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142</v>
      </c>
      <c r="AU232" s="19" t="s">
        <v>140</v>
      </c>
    </row>
    <row r="233" s="2" customFormat="1" ht="16.5" customHeight="1">
      <c r="A233" s="40"/>
      <c r="B233" s="41"/>
      <c r="C233" s="206" t="s">
        <v>407</v>
      </c>
      <c r="D233" s="206" t="s">
        <v>134</v>
      </c>
      <c r="E233" s="207" t="s">
        <v>408</v>
      </c>
      <c r="F233" s="208" t="s">
        <v>409</v>
      </c>
      <c r="G233" s="209" t="s">
        <v>342</v>
      </c>
      <c r="H233" s="210">
        <v>1</v>
      </c>
      <c r="I233" s="211"/>
      <c r="J233" s="212">
        <f>ROUND(I233*H233,2)</f>
        <v>0</v>
      </c>
      <c r="K233" s="208" t="s">
        <v>138</v>
      </c>
      <c r="L233" s="46"/>
      <c r="M233" s="213" t="s">
        <v>19</v>
      </c>
      <c r="N233" s="214" t="s">
        <v>42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0.095100000000000004</v>
      </c>
      <c r="T233" s="216">
        <f>S233*H233</f>
        <v>0.095100000000000004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224</v>
      </c>
      <c r="AT233" s="217" t="s">
        <v>134</v>
      </c>
      <c r="AU233" s="217" t="s">
        <v>140</v>
      </c>
      <c r="AY233" s="19" t="s">
        <v>131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140</v>
      </c>
      <c r="BK233" s="218">
        <f>ROUND(I233*H233,2)</f>
        <v>0</v>
      </c>
      <c r="BL233" s="19" t="s">
        <v>224</v>
      </c>
      <c r="BM233" s="217" t="s">
        <v>410</v>
      </c>
    </row>
    <row r="234" s="2" customFormat="1">
      <c r="A234" s="40"/>
      <c r="B234" s="41"/>
      <c r="C234" s="42"/>
      <c r="D234" s="219" t="s">
        <v>142</v>
      </c>
      <c r="E234" s="42"/>
      <c r="F234" s="220" t="s">
        <v>411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142</v>
      </c>
      <c r="AU234" s="19" t="s">
        <v>140</v>
      </c>
    </row>
    <row r="235" s="2" customFormat="1" ht="16.5" customHeight="1">
      <c r="A235" s="40"/>
      <c r="B235" s="41"/>
      <c r="C235" s="206" t="s">
        <v>412</v>
      </c>
      <c r="D235" s="206" t="s">
        <v>134</v>
      </c>
      <c r="E235" s="207" t="s">
        <v>413</v>
      </c>
      <c r="F235" s="208" t="s">
        <v>414</v>
      </c>
      <c r="G235" s="209" t="s">
        <v>342</v>
      </c>
      <c r="H235" s="210">
        <v>1</v>
      </c>
      <c r="I235" s="211"/>
      <c r="J235" s="212">
        <f>ROUND(I235*H235,2)</f>
        <v>0</v>
      </c>
      <c r="K235" s="208" t="s">
        <v>138</v>
      </c>
      <c r="L235" s="46"/>
      <c r="M235" s="213" t="s">
        <v>19</v>
      </c>
      <c r="N235" s="214" t="s">
        <v>42</v>
      </c>
      <c r="O235" s="86"/>
      <c r="P235" s="215">
        <f>O235*H235</f>
        <v>0</v>
      </c>
      <c r="Q235" s="215">
        <v>0.00034000000000000002</v>
      </c>
      <c r="R235" s="215">
        <f>Q235*H235</f>
        <v>0.00034000000000000002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224</v>
      </c>
      <c r="AT235" s="217" t="s">
        <v>134</v>
      </c>
      <c r="AU235" s="217" t="s">
        <v>140</v>
      </c>
      <c r="AY235" s="19" t="s">
        <v>131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140</v>
      </c>
      <c r="BK235" s="218">
        <f>ROUND(I235*H235,2)</f>
        <v>0</v>
      </c>
      <c r="BL235" s="19" t="s">
        <v>224</v>
      </c>
      <c r="BM235" s="217" t="s">
        <v>415</v>
      </c>
    </row>
    <row r="236" s="2" customFormat="1">
      <c r="A236" s="40"/>
      <c r="B236" s="41"/>
      <c r="C236" s="42"/>
      <c r="D236" s="219" t="s">
        <v>142</v>
      </c>
      <c r="E236" s="42"/>
      <c r="F236" s="220" t="s">
        <v>416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142</v>
      </c>
      <c r="AU236" s="19" t="s">
        <v>140</v>
      </c>
    </row>
    <row r="237" s="2" customFormat="1" ht="16.5" customHeight="1">
      <c r="A237" s="40"/>
      <c r="B237" s="41"/>
      <c r="C237" s="258" t="s">
        <v>417</v>
      </c>
      <c r="D237" s="258" t="s">
        <v>334</v>
      </c>
      <c r="E237" s="259" t="s">
        <v>418</v>
      </c>
      <c r="F237" s="260" t="s">
        <v>419</v>
      </c>
      <c r="G237" s="261" t="s">
        <v>232</v>
      </c>
      <c r="H237" s="262">
        <v>1</v>
      </c>
      <c r="I237" s="263"/>
      <c r="J237" s="264">
        <f>ROUND(I237*H237,2)</f>
        <v>0</v>
      </c>
      <c r="K237" s="260" t="s">
        <v>19</v>
      </c>
      <c r="L237" s="265"/>
      <c r="M237" s="266" t="s">
        <v>19</v>
      </c>
      <c r="N237" s="267" t="s">
        <v>42</v>
      </c>
      <c r="O237" s="86"/>
      <c r="P237" s="215">
        <f>O237*H237</f>
        <v>0</v>
      </c>
      <c r="Q237" s="215">
        <v>0.01</v>
      </c>
      <c r="R237" s="215">
        <f>Q237*H237</f>
        <v>0.01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323</v>
      </c>
      <c r="AT237" s="217" t="s">
        <v>334</v>
      </c>
      <c r="AU237" s="217" t="s">
        <v>140</v>
      </c>
      <c r="AY237" s="19" t="s">
        <v>131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140</v>
      </c>
      <c r="BK237" s="218">
        <f>ROUND(I237*H237,2)</f>
        <v>0</v>
      </c>
      <c r="BL237" s="19" t="s">
        <v>224</v>
      </c>
      <c r="BM237" s="217" t="s">
        <v>420</v>
      </c>
    </row>
    <row r="238" s="2" customFormat="1" ht="16.5" customHeight="1">
      <c r="A238" s="40"/>
      <c r="B238" s="41"/>
      <c r="C238" s="206" t="s">
        <v>421</v>
      </c>
      <c r="D238" s="206" t="s">
        <v>134</v>
      </c>
      <c r="E238" s="207" t="s">
        <v>422</v>
      </c>
      <c r="F238" s="208" t="s">
        <v>423</v>
      </c>
      <c r="G238" s="209" t="s">
        <v>342</v>
      </c>
      <c r="H238" s="210">
        <v>1</v>
      </c>
      <c r="I238" s="211"/>
      <c r="J238" s="212">
        <f>ROUND(I238*H238,2)</f>
        <v>0</v>
      </c>
      <c r="K238" s="208" t="s">
        <v>138</v>
      </c>
      <c r="L238" s="46"/>
      <c r="M238" s="213" t="s">
        <v>19</v>
      </c>
      <c r="N238" s="214" t="s">
        <v>42</v>
      </c>
      <c r="O238" s="86"/>
      <c r="P238" s="215">
        <f>O238*H238</f>
        <v>0</v>
      </c>
      <c r="Q238" s="215">
        <v>0.00017000000000000001</v>
      </c>
      <c r="R238" s="215">
        <f>Q238*H238</f>
        <v>0.00017000000000000001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224</v>
      </c>
      <c r="AT238" s="217" t="s">
        <v>134</v>
      </c>
      <c r="AU238" s="217" t="s">
        <v>140</v>
      </c>
      <c r="AY238" s="19" t="s">
        <v>131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140</v>
      </c>
      <c r="BK238" s="218">
        <f>ROUND(I238*H238,2)</f>
        <v>0</v>
      </c>
      <c r="BL238" s="19" t="s">
        <v>224</v>
      </c>
      <c r="BM238" s="217" t="s">
        <v>424</v>
      </c>
    </row>
    <row r="239" s="2" customFormat="1">
      <c r="A239" s="40"/>
      <c r="B239" s="41"/>
      <c r="C239" s="42"/>
      <c r="D239" s="219" t="s">
        <v>142</v>
      </c>
      <c r="E239" s="42"/>
      <c r="F239" s="220" t="s">
        <v>425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142</v>
      </c>
      <c r="AU239" s="19" t="s">
        <v>140</v>
      </c>
    </row>
    <row r="240" s="2" customFormat="1" ht="16.5" customHeight="1">
      <c r="A240" s="40"/>
      <c r="B240" s="41"/>
      <c r="C240" s="258" t="s">
        <v>426</v>
      </c>
      <c r="D240" s="258" t="s">
        <v>334</v>
      </c>
      <c r="E240" s="259" t="s">
        <v>427</v>
      </c>
      <c r="F240" s="260" t="s">
        <v>428</v>
      </c>
      <c r="G240" s="261" t="s">
        <v>232</v>
      </c>
      <c r="H240" s="262">
        <v>1</v>
      </c>
      <c r="I240" s="263"/>
      <c r="J240" s="264">
        <f>ROUND(I240*H240,2)</f>
        <v>0</v>
      </c>
      <c r="K240" s="260" t="s">
        <v>19</v>
      </c>
      <c r="L240" s="265"/>
      <c r="M240" s="266" t="s">
        <v>19</v>
      </c>
      <c r="N240" s="267" t="s">
        <v>42</v>
      </c>
      <c r="O240" s="86"/>
      <c r="P240" s="215">
        <f>O240*H240</f>
        <v>0</v>
      </c>
      <c r="Q240" s="215">
        <v>0.033000000000000002</v>
      </c>
      <c r="R240" s="215">
        <f>Q240*H240</f>
        <v>0.033000000000000002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323</v>
      </c>
      <c r="AT240" s="217" t="s">
        <v>334</v>
      </c>
      <c r="AU240" s="217" t="s">
        <v>140</v>
      </c>
      <c r="AY240" s="19" t="s">
        <v>131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140</v>
      </c>
      <c r="BK240" s="218">
        <f>ROUND(I240*H240,2)</f>
        <v>0</v>
      </c>
      <c r="BL240" s="19" t="s">
        <v>224</v>
      </c>
      <c r="BM240" s="217" t="s">
        <v>429</v>
      </c>
    </row>
    <row r="241" s="2" customFormat="1" ht="16.5" customHeight="1">
      <c r="A241" s="40"/>
      <c r="B241" s="41"/>
      <c r="C241" s="206" t="s">
        <v>430</v>
      </c>
      <c r="D241" s="206" t="s">
        <v>134</v>
      </c>
      <c r="E241" s="207" t="s">
        <v>431</v>
      </c>
      <c r="F241" s="208" t="s">
        <v>432</v>
      </c>
      <c r="G241" s="209" t="s">
        <v>232</v>
      </c>
      <c r="H241" s="210">
        <v>1</v>
      </c>
      <c r="I241" s="211"/>
      <c r="J241" s="212">
        <f>ROUND(I241*H241,2)</f>
        <v>0</v>
      </c>
      <c r="K241" s="208" t="s">
        <v>138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224</v>
      </c>
      <c r="AT241" s="217" t="s">
        <v>134</v>
      </c>
      <c r="AU241" s="217" t="s">
        <v>140</v>
      </c>
      <c r="AY241" s="19" t="s">
        <v>131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140</v>
      </c>
      <c r="BK241" s="218">
        <f>ROUND(I241*H241,2)</f>
        <v>0</v>
      </c>
      <c r="BL241" s="19" t="s">
        <v>224</v>
      </c>
      <c r="BM241" s="217" t="s">
        <v>433</v>
      </c>
    </row>
    <row r="242" s="2" customFormat="1">
      <c r="A242" s="40"/>
      <c r="B242" s="41"/>
      <c r="C242" s="42"/>
      <c r="D242" s="219" t="s">
        <v>142</v>
      </c>
      <c r="E242" s="42"/>
      <c r="F242" s="220" t="s">
        <v>434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142</v>
      </c>
      <c r="AU242" s="19" t="s">
        <v>140</v>
      </c>
    </row>
    <row r="243" s="2" customFormat="1" ht="16.5" customHeight="1">
      <c r="A243" s="40"/>
      <c r="B243" s="41"/>
      <c r="C243" s="258" t="s">
        <v>435</v>
      </c>
      <c r="D243" s="258" t="s">
        <v>334</v>
      </c>
      <c r="E243" s="259" t="s">
        <v>436</v>
      </c>
      <c r="F243" s="260" t="s">
        <v>437</v>
      </c>
      <c r="G243" s="261" t="s">
        <v>232</v>
      </c>
      <c r="H243" s="262">
        <v>1</v>
      </c>
      <c r="I243" s="263"/>
      <c r="J243" s="264">
        <f>ROUND(I243*H243,2)</f>
        <v>0</v>
      </c>
      <c r="K243" s="260" t="s">
        <v>138</v>
      </c>
      <c r="L243" s="265"/>
      <c r="M243" s="266" t="s">
        <v>19</v>
      </c>
      <c r="N243" s="267" t="s">
        <v>42</v>
      </c>
      <c r="O243" s="86"/>
      <c r="P243" s="215">
        <f>O243*H243</f>
        <v>0</v>
      </c>
      <c r="Q243" s="215">
        <v>0.0030000000000000001</v>
      </c>
      <c r="R243" s="215">
        <f>Q243*H243</f>
        <v>0.0030000000000000001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323</v>
      </c>
      <c r="AT243" s="217" t="s">
        <v>334</v>
      </c>
      <c r="AU243" s="217" t="s">
        <v>140</v>
      </c>
      <c r="AY243" s="19" t="s">
        <v>131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140</v>
      </c>
      <c r="BK243" s="218">
        <f>ROUND(I243*H243,2)</f>
        <v>0</v>
      </c>
      <c r="BL243" s="19" t="s">
        <v>224</v>
      </c>
      <c r="BM243" s="217" t="s">
        <v>438</v>
      </c>
    </row>
    <row r="244" s="2" customFormat="1" ht="16.5" customHeight="1">
      <c r="A244" s="40"/>
      <c r="B244" s="41"/>
      <c r="C244" s="206" t="s">
        <v>439</v>
      </c>
      <c r="D244" s="206" t="s">
        <v>134</v>
      </c>
      <c r="E244" s="207" t="s">
        <v>440</v>
      </c>
      <c r="F244" s="208" t="s">
        <v>441</v>
      </c>
      <c r="G244" s="209" t="s">
        <v>232</v>
      </c>
      <c r="H244" s="210">
        <v>1</v>
      </c>
      <c r="I244" s="211"/>
      <c r="J244" s="212">
        <f>ROUND(I244*H244,2)</f>
        <v>0</v>
      </c>
      <c r="K244" s="208" t="s">
        <v>138</v>
      </c>
      <c r="L244" s="46"/>
      <c r="M244" s="213" t="s">
        <v>19</v>
      </c>
      <c r="N244" s="214" t="s">
        <v>42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224</v>
      </c>
      <c r="AT244" s="217" t="s">
        <v>134</v>
      </c>
      <c r="AU244" s="217" t="s">
        <v>140</v>
      </c>
      <c r="AY244" s="19" t="s">
        <v>131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140</v>
      </c>
      <c r="BK244" s="218">
        <f>ROUND(I244*H244,2)</f>
        <v>0</v>
      </c>
      <c r="BL244" s="19" t="s">
        <v>224</v>
      </c>
      <c r="BM244" s="217" t="s">
        <v>442</v>
      </c>
    </row>
    <row r="245" s="2" customFormat="1">
      <c r="A245" s="40"/>
      <c r="B245" s="41"/>
      <c r="C245" s="42"/>
      <c r="D245" s="219" t="s">
        <v>142</v>
      </c>
      <c r="E245" s="42"/>
      <c r="F245" s="220" t="s">
        <v>443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142</v>
      </c>
      <c r="AU245" s="19" t="s">
        <v>140</v>
      </c>
    </row>
    <row r="246" s="2" customFormat="1" ht="16.5" customHeight="1">
      <c r="A246" s="40"/>
      <c r="B246" s="41"/>
      <c r="C246" s="258" t="s">
        <v>444</v>
      </c>
      <c r="D246" s="258" t="s">
        <v>334</v>
      </c>
      <c r="E246" s="259" t="s">
        <v>445</v>
      </c>
      <c r="F246" s="260" t="s">
        <v>446</v>
      </c>
      <c r="G246" s="261" t="s">
        <v>232</v>
      </c>
      <c r="H246" s="262">
        <v>1</v>
      </c>
      <c r="I246" s="263"/>
      <c r="J246" s="264">
        <f>ROUND(I246*H246,2)</f>
        <v>0</v>
      </c>
      <c r="K246" s="260" t="s">
        <v>138</v>
      </c>
      <c r="L246" s="265"/>
      <c r="M246" s="266" t="s">
        <v>19</v>
      </c>
      <c r="N246" s="267" t="s">
        <v>42</v>
      </c>
      <c r="O246" s="86"/>
      <c r="P246" s="215">
        <f>O246*H246</f>
        <v>0</v>
      </c>
      <c r="Q246" s="215">
        <v>0.0011999999999999999</v>
      </c>
      <c r="R246" s="215">
        <f>Q246*H246</f>
        <v>0.0011999999999999999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323</v>
      </c>
      <c r="AT246" s="217" t="s">
        <v>334</v>
      </c>
      <c r="AU246" s="217" t="s">
        <v>140</v>
      </c>
      <c r="AY246" s="19" t="s">
        <v>131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140</v>
      </c>
      <c r="BK246" s="218">
        <f>ROUND(I246*H246,2)</f>
        <v>0</v>
      </c>
      <c r="BL246" s="19" t="s">
        <v>224</v>
      </c>
      <c r="BM246" s="217" t="s">
        <v>447</v>
      </c>
    </row>
    <row r="247" s="2" customFormat="1" ht="16.5" customHeight="1">
      <c r="A247" s="40"/>
      <c r="B247" s="41"/>
      <c r="C247" s="206" t="s">
        <v>448</v>
      </c>
      <c r="D247" s="206" t="s">
        <v>134</v>
      </c>
      <c r="E247" s="207" t="s">
        <v>449</v>
      </c>
      <c r="F247" s="208" t="s">
        <v>450</v>
      </c>
      <c r="G247" s="209" t="s">
        <v>232</v>
      </c>
      <c r="H247" s="210">
        <v>1</v>
      </c>
      <c r="I247" s="211"/>
      <c r="J247" s="212">
        <f>ROUND(I247*H247,2)</f>
        <v>0</v>
      </c>
      <c r="K247" s="208" t="s">
        <v>138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224</v>
      </c>
      <c r="AT247" s="217" t="s">
        <v>134</v>
      </c>
      <c r="AU247" s="217" t="s">
        <v>140</v>
      </c>
      <c r="AY247" s="19" t="s">
        <v>131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140</v>
      </c>
      <c r="BK247" s="218">
        <f>ROUND(I247*H247,2)</f>
        <v>0</v>
      </c>
      <c r="BL247" s="19" t="s">
        <v>224</v>
      </c>
      <c r="BM247" s="217" t="s">
        <v>451</v>
      </c>
    </row>
    <row r="248" s="2" customFormat="1">
      <c r="A248" s="40"/>
      <c r="B248" s="41"/>
      <c r="C248" s="42"/>
      <c r="D248" s="219" t="s">
        <v>142</v>
      </c>
      <c r="E248" s="42"/>
      <c r="F248" s="220" t="s">
        <v>452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142</v>
      </c>
      <c r="AU248" s="19" t="s">
        <v>140</v>
      </c>
    </row>
    <row r="249" s="2" customFormat="1" ht="16.5" customHeight="1">
      <c r="A249" s="40"/>
      <c r="B249" s="41"/>
      <c r="C249" s="258" t="s">
        <v>453</v>
      </c>
      <c r="D249" s="258" t="s">
        <v>334</v>
      </c>
      <c r="E249" s="259" t="s">
        <v>454</v>
      </c>
      <c r="F249" s="260" t="s">
        <v>455</v>
      </c>
      <c r="G249" s="261" t="s">
        <v>232</v>
      </c>
      <c r="H249" s="262">
        <v>1</v>
      </c>
      <c r="I249" s="263"/>
      <c r="J249" s="264">
        <f>ROUND(I249*H249,2)</f>
        <v>0</v>
      </c>
      <c r="K249" s="260" t="s">
        <v>138</v>
      </c>
      <c r="L249" s="265"/>
      <c r="M249" s="266" t="s">
        <v>19</v>
      </c>
      <c r="N249" s="267" t="s">
        <v>42</v>
      </c>
      <c r="O249" s="86"/>
      <c r="P249" s="215">
        <f>O249*H249</f>
        <v>0</v>
      </c>
      <c r="Q249" s="215">
        <v>0.00084999999999999995</v>
      </c>
      <c r="R249" s="215">
        <f>Q249*H249</f>
        <v>0.00084999999999999995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323</v>
      </c>
      <c r="AT249" s="217" t="s">
        <v>334</v>
      </c>
      <c r="AU249" s="217" t="s">
        <v>140</v>
      </c>
      <c r="AY249" s="19" t="s">
        <v>131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140</v>
      </c>
      <c r="BK249" s="218">
        <f>ROUND(I249*H249,2)</f>
        <v>0</v>
      </c>
      <c r="BL249" s="19" t="s">
        <v>224</v>
      </c>
      <c r="BM249" s="217" t="s">
        <v>456</v>
      </c>
    </row>
    <row r="250" s="2" customFormat="1" ht="16.5" customHeight="1">
      <c r="A250" s="40"/>
      <c r="B250" s="41"/>
      <c r="C250" s="206" t="s">
        <v>457</v>
      </c>
      <c r="D250" s="206" t="s">
        <v>134</v>
      </c>
      <c r="E250" s="207" t="s">
        <v>458</v>
      </c>
      <c r="F250" s="208" t="s">
        <v>459</v>
      </c>
      <c r="G250" s="209" t="s">
        <v>232</v>
      </c>
      <c r="H250" s="210">
        <v>1</v>
      </c>
      <c r="I250" s="211"/>
      <c r="J250" s="212">
        <f>ROUND(I250*H250,2)</f>
        <v>0</v>
      </c>
      <c r="K250" s="208" t="s">
        <v>138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224</v>
      </c>
      <c r="AT250" s="217" t="s">
        <v>134</v>
      </c>
      <c r="AU250" s="217" t="s">
        <v>140</v>
      </c>
      <c r="AY250" s="19" t="s">
        <v>131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140</v>
      </c>
      <c r="BK250" s="218">
        <f>ROUND(I250*H250,2)</f>
        <v>0</v>
      </c>
      <c r="BL250" s="19" t="s">
        <v>224</v>
      </c>
      <c r="BM250" s="217" t="s">
        <v>460</v>
      </c>
    </row>
    <row r="251" s="2" customFormat="1">
      <c r="A251" s="40"/>
      <c r="B251" s="41"/>
      <c r="C251" s="42"/>
      <c r="D251" s="219" t="s">
        <v>142</v>
      </c>
      <c r="E251" s="42"/>
      <c r="F251" s="220" t="s">
        <v>461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142</v>
      </c>
      <c r="AU251" s="19" t="s">
        <v>140</v>
      </c>
    </row>
    <row r="252" s="2" customFormat="1" ht="16.5" customHeight="1">
      <c r="A252" s="40"/>
      <c r="B252" s="41"/>
      <c r="C252" s="258" t="s">
        <v>462</v>
      </c>
      <c r="D252" s="258" t="s">
        <v>334</v>
      </c>
      <c r="E252" s="259" t="s">
        <v>463</v>
      </c>
      <c r="F252" s="260" t="s">
        <v>464</v>
      </c>
      <c r="G252" s="261" t="s">
        <v>232</v>
      </c>
      <c r="H252" s="262">
        <v>1</v>
      </c>
      <c r="I252" s="263"/>
      <c r="J252" s="264">
        <f>ROUND(I252*H252,2)</f>
        <v>0</v>
      </c>
      <c r="K252" s="260" t="s">
        <v>19</v>
      </c>
      <c r="L252" s="265"/>
      <c r="M252" s="266" t="s">
        <v>19</v>
      </c>
      <c r="N252" s="267" t="s">
        <v>42</v>
      </c>
      <c r="O252" s="86"/>
      <c r="P252" s="215">
        <f>O252*H252</f>
        <v>0</v>
      </c>
      <c r="Q252" s="215">
        <v>0.001</v>
      </c>
      <c r="R252" s="215">
        <f>Q252*H252</f>
        <v>0.001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323</v>
      </c>
      <c r="AT252" s="217" t="s">
        <v>334</v>
      </c>
      <c r="AU252" s="217" t="s">
        <v>140</v>
      </c>
      <c r="AY252" s="19" t="s">
        <v>131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140</v>
      </c>
      <c r="BK252" s="218">
        <f>ROUND(I252*H252,2)</f>
        <v>0</v>
      </c>
      <c r="BL252" s="19" t="s">
        <v>224</v>
      </c>
      <c r="BM252" s="217" t="s">
        <v>465</v>
      </c>
    </row>
    <row r="253" s="2" customFormat="1" ht="16.5" customHeight="1">
      <c r="A253" s="40"/>
      <c r="B253" s="41"/>
      <c r="C253" s="206" t="s">
        <v>466</v>
      </c>
      <c r="D253" s="206" t="s">
        <v>134</v>
      </c>
      <c r="E253" s="207" t="s">
        <v>467</v>
      </c>
      <c r="F253" s="208" t="s">
        <v>468</v>
      </c>
      <c r="G253" s="209" t="s">
        <v>232</v>
      </c>
      <c r="H253" s="210">
        <v>2</v>
      </c>
      <c r="I253" s="211"/>
      <c r="J253" s="212">
        <f>ROUND(I253*H253,2)</f>
        <v>0</v>
      </c>
      <c r="K253" s="208" t="s">
        <v>138</v>
      </c>
      <c r="L253" s="46"/>
      <c r="M253" s="213" t="s">
        <v>19</v>
      </c>
      <c r="N253" s="214" t="s">
        <v>42</v>
      </c>
      <c r="O253" s="86"/>
      <c r="P253" s="215">
        <f>O253*H253</f>
        <v>0</v>
      </c>
      <c r="Q253" s="215">
        <v>0.00109</v>
      </c>
      <c r="R253" s="215">
        <f>Q253*H253</f>
        <v>0.0021800000000000001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224</v>
      </c>
      <c r="AT253" s="217" t="s">
        <v>134</v>
      </c>
      <c r="AU253" s="217" t="s">
        <v>140</v>
      </c>
      <c r="AY253" s="19" t="s">
        <v>131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140</v>
      </c>
      <c r="BK253" s="218">
        <f>ROUND(I253*H253,2)</f>
        <v>0</v>
      </c>
      <c r="BL253" s="19" t="s">
        <v>224</v>
      </c>
      <c r="BM253" s="217" t="s">
        <v>469</v>
      </c>
    </row>
    <row r="254" s="2" customFormat="1">
      <c r="A254" s="40"/>
      <c r="B254" s="41"/>
      <c r="C254" s="42"/>
      <c r="D254" s="219" t="s">
        <v>142</v>
      </c>
      <c r="E254" s="42"/>
      <c r="F254" s="220" t="s">
        <v>470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142</v>
      </c>
      <c r="AU254" s="19" t="s">
        <v>140</v>
      </c>
    </row>
    <row r="255" s="2" customFormat="1" ht="16.5" customHeight="1">
      <c r="A255" s="40"/>
      <c r="B255" s="41"/>
      <c r="C255" s="206" t="s">
        <v>471</v>
      </c>
      <c r="D255" s="206" t="s">
        <v>134</v>
      </c>
      <c r="E255" s="207" t="s">
        <v>472</v>
      </c>
      <c r="F255" s="208" t="s">
        <v>473</v>
      </c>
      <c r="G255" s="209" t="s">
        <v>342</v>
      </c>
      <c r="H255" s="210">
        <v>2</v>
      </c>
      <c r="I255" s="211"/>
      <c r="J255" s="212">
        <f>ROUND(I255*H255,2)</f>
        <v>0</v>
      </c>
      <c r="K255" s="208" t="s">
        <v>138</v>
      </c>
      <c r="L255" s="46"/>
      <c r="M255" s="213" t="s">
        <v>19</v>
      </c>
      <c r="N255" s="214" t="s">
        <v>42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0.00156</v>
      </c>
      <c r="T255" s="216">
        <f>S255*H255</f>
        <v>0.0031199999999999999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224</v>
      </c>
      <c r="AT255" s="217" t="s">
        <v>134</v>
      </c>
      <c r="AU255" s="217" t="s">
        <v>140</v>
      </c>
      <c r="AY255" s="19" t="s">
        <v>131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140</v>
      </c>
      <c r="BK255" s="218">
        <f>ROUND(I255*H255,2)</f>
        <v>0</v>
      </c>
      <c r="BL255" s="19" t="s">
        <v>224</v>
      </c>
      <c r="BM255" s="217" t="s">
        <v>474</v>
      </c>
    </row>
    <row r="256" s="2" customFormat="1">
      <c r="A256" s="40"/>
      <c r="B256" s="41"/>
      <c r="C256" s="42"/>
      <c r="D256" s="219" t="s">
        <v>142</v>
      </c>
      <c r="E256" s="42"/>
      <c r="F256" s="220" t="s">
        <v>475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142</v>
      </c>
      <c r="AU256" s="19" t="s">
        <v>140</v>
      </c>
    </row>
    <row r="257" s="13" customFormat="1">
      <c r="A257" s="13"/>
      <c r="B257" s="224"/>
      <c r="C257" s="225"/>
      <c r="D257" s="226" t="s">
        <v>148</v>
      </c>
      <c r="E257" s="227" t="s">
        <v>19</v>
      </c>
      <c r="F257" s="228" t="s">
        <v>476</v>
      </c>
      <c r="G257" s="225"/>
      <c r="H257" s="229">
        <v>2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148</v>
      </c>
      <c r="AU257" s="235" t="s">
        <v>140</v>
      </c>
      <c r="AV257" s="13" t="s">
        <v>140</v>
      </c>
      <c r="AW257" s="13" t="s">
        <v>32</v>
      </c>
      <c r="AX257" s="13" t="s">
        <v>70</v>
      </c>
      <c r="AY257" s="235" t="s">
        <v>131</v>
      </c>
    </row>
    <row r="258" s="14" customFormat="1">
      <c r="A258" s="14"/>
      <c r="B258" s="236"/>
      <c r="C258" s="237"/>
      <c r="D258" s="226" t="s">
        <v>148</v>
      </c>
      <c r="E258" s="238" t="s">
        <v>19</v>
      </c>
      <c r="F258" s="239" t="s">
        <v>150</v>
      </c>
      <c r="G258" s="237"/>
      <c r="H258" s="240">
        <v>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148</v>
      </c>
      <c r="AU258" s="246" t="s">
        <v>140</v>
      </c>
      <c r="AV258" s="14" t="s">
        <v>139</v>
      </c>
      <c r="AW258" s="14" t="s">
        <v>32</v>
      </c>
      <c r="AX258" s="14" t="s">
        <v>78</v>
      </c>
      <c r="AY258" s="246" t="s">
        <v>131</v>
      </c>
    </row>
    <row r="259" s="2" customFormat="1" ht="16.5" customHeight="1">
      <c r="A259" s="40"/>
      <c r="B259" s="41"/>
      <c r="C259" s="206" t="s">
        <v>477</v>
      </c>
      <c r="D259" s="206" t="s">
        <v>134</v>
      </c>
      <c r="E259" s="207" t="s">
        <v>478</v>
      </c>
      <c r="F259" s="208" t="s">
        <v>479</v>
      </c>
      <c r="G259" s="209" t="s">
        <v>342</v>
      </c>
      <c r="H259" s="210">
        <v>1</v>
      </c>
      <c r="I259" s="211"/>
      <c r="J259" s="212">
        <f>ROUND(I259*H259,2)</f>
        <v>0</v>
      </c>
      <c r="K259" s="208" t="s">
        <v>138</v>
      </c>
      <c r="L259" s="46"/>
      <c r="M259" s="213" t="s">
        <v>19</v>
      </c>
      <c r="N259" s="214" t="s">
        <v>42</v>
      </c>
      <c r="O259" s="86"/>
      <c r="P259" s="215">
        <f>O259*H259</f>
        <v>0</v>
      </c>
      <c r="Q259" s="215">
        <v>0.0018</v>
      </c>
      <c r="R259" s="215">
        <f>Q259*H259</f>
        <v>0.0018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224</v>
      </c>
      <c r="AT259" s="217" t="s">
        <v>134</v>
      </c>
      <c r="AU259" s="217" t="s">
        <v>140</v>
      </c>
      <c r="AY259" s="19" t="s">
        <v>131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140</v>
      </c>
      <c r="BK259" s="218">
        <f>ROUND(I259*H259,2)</f>
        <v>0</v>
      </c>
      <c r="BL259" s="19" t="s">
        <v>224</v>
      </c>
      <c r="BM259" s="217" t="s">
        <v>480</v>
      </c>
    </row>
    <row r="260" s="2" customFormat="1">
      <c r="A260" s="40"/>
      <c r="B260" s="41"/>
      <c r="C260" s="42"/>
      <c r="D260" s="219" t="s">
        <v>142</v>
      </c>
      <c r="E260" s="42"/>
      <c r="F260" s="220" t="s">
        <v>481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142</v>
      </c>
      <c r="AU260" s="19" t="s">
        <v>140</v>
      </c>
    </row>
    <row r="261" s="2" customFormat="1" ht="16.5" customHeight="1">
      <c r="A261" s="40"/>
      <c r="B261" s="41"/>
      <c r="C261" s="206" t="s">
        <v>482</v>
      </c>
      <c r="D261" s="206" t="s">
        <v>134</v>
      </c>
      <c r="E261" s="207" t="s">
        <v>483</v>
      </c>
      <c r="F261" s="208" t="s">
        <v>484</v>
      </c>
      <c r="G261" s="209" t="s">
        <v>342</v>
      </c>
      <c r="H261" s="210">
        <v>1</v>
      </c>
      <c r="I261" s="211"/>
      <c r="J261" s="212">
        <f>ROUND(I261*H261,2)</f>
        <v>0</v>
      </c>
      <c r="K261" s="208" t="s">
        <v>138</v>
      </c>
      <c r="L261" s="46"/>
      <c r="M261" s="213" t="s">
        <v>19</v>
      </c>
      <c r="N261" s="214" t="s">
        <v>42</v>
      </c>
      <c r="O261" s="86"/>
      <c r="P261" s="215">
        <f>O261*H261</f>
        <v>0</v>
      </c>
      <c r="Q261" s="215">
        <v>0.0018400000000000001</v>
      </c>
      <c r="R261" s="215">
        <f>Q261*H261</f>
        <v>0.0018400000000000001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224</v>
      </c>
      <c r="AT261" s="217" t="s">
        <v>134</v>
      </c>
      <c r="AU261" s="217" t="s">
        <v>140</v>
      </c>
      <c r="AY261" s="19" t="s">
        <v>131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140</v>
      </c>
      <c r="BK261" s="218">
        <f>ROUND(I261*H261,2)</f>
        <v>0</v>
      </c>
      <c r="BL261" s="19" t="s">
        <v>224</v>
      </c>
      <c r="BM261" s="217" t="s">
        <v>485</v>
      </c>
    </row>
    <row r="262" s="2" customFormat="1">
      <c r="A262" s="40"/>
      <c r="B262" s="41"/>
      <c r="C262" s="42"/>
      <c r="D262" s="219" t="s">
        <v>142</v>
      </c>
      <c r="E262" s="42"/>
      <c r="F262" s="220" t="s">
        <v>486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142</v>
      </c>
      <c r="AU262" s="19" t="s">
        <v>140</v>
      </c>
    </row>
    <row r="263" s="2" customFormat="1" ht="16.5" customHeight="1">
      <c r="A263" s="40"/>
      <c r="B263" s="41"/>
      <c r="C263" s="206" t="s">
        <v>487</v>
      </c>
      <c r="D263" s="206" t="s">
        <v>134</v>
      </c>
      <c r="E263" s="207" t="s">
        <v>488</v>
      </c>
      <c r="F263" s="208" t="s">
        <v>489</v>
      </c>
      <c r="G263" s="209" t="s">
        <v>232</v>
      </c>
      <c r="H263" s="210">
        <v>1</v>
      </c>
      <c r="I263" s="211"/>
      <c r="J263" s="212">
        <f>ROUND(I263*H263,2)</f>
        <v>0</v>
      </c>
      <c r="K263" s="208" t="s">
        <v>138</v>
      </c>
      <c r="L263" s="46"/>
      <c r="M263" s="213" t="s">
        <v>19</v>
      </c>
      <c r="N263" s="214" t="s">
        <v>42</v>
      </c>
      <c r="O263" s="86"/>
      <c r="P263" s="215">
        <f>O263*H263</f>
        <v>0</v>
      </c>
      <c r="Q263" s="215">
        <v>0.0012800000000000001</v>
      </c>
      <c r="R263" s="215">
        <f>Q263*H263</f>
        <v>0.0012800000000000001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224</v>
      </c>
      <c r="AT263" s="217" t="s">
        <v>134</v>
      </c>
      <c r="AU263" s="217" t="s">
        <v>140</v>
      </c>
      <c r="AY263" s="19" t="s">
        <v>131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140</v>
      </c>
      <c r="BK263" s="218">
        <f>ROUND(I263*H263,2)</f>
        <v>0</v>
      </c>
      <c r="BL263" s="19" t="s">
        <v>224</v>
      </c>
      <c r="BM263" s="217" t="s">
        <v>490</v>
      </c>
    </row>
    <row r="264" s="2" customFormat="1">
      <c r="A264" s="40"/>
      <c r="B264" s="41"/>
      <c r="C264" s="42"/>
      <c r="D264" s="219" t="s">
        <v>142</v>
      </c>
      <c r="E264" s="42"/>
      <c r="F264" s="220" t="s">
        <v>491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142</v>
      </c>
      <c r="AU264" s="19" t="s">
        <v>140</v>
      </c>
    </row>
    <row r="265" s="15" customFormat="1">
      <c r="A265" s="15"/>
      <c r="B265" s="247"/>
      <c r="C265" s="248"/>
      <c r="D265" s="226" t="s">
        <v>148</v>
      </c>
      <c r="E265" s="249" t="s">
        <v>19</v>
      </c>
      <c r="F265" s="250" t="s">
        <v>492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148</v>
      </c>
      <c r="AU265" s="256" t="s">
        <v>140</v>
      </c>
      <c r="AV265" s="15" t="s">
        <v>78</v>
      </c>
      <c r="AW265" s="15" t="s">
        <v>32</v>
      </c>
      <c r="AX265" s="15" t="s">
        <v>70</v>
      </c>
      <c r="AY265" s="256" t="s">
        <v>131</v>
      </c>
    </row>
    <row r="266" s="13" customFormat="1">
      <c r="A266" s="13"/>
      <c r="B266" s="224"/>
      <c r="C266" s="225"/>
      <c r="D266" s="226" t="s">
        <v>148</v>
      </c>
      <c r="E266" s="227" t="s">
        <v>19</v>
      </c>
      <c r="F266" s="228" t="s">
        <v>78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148</v>
      </c>
      <c r="AU266" s="235" t="s">
        <v>140</v>
      </c>
      <c r="AV266" s="13" t="s">
        <v>140</v>
      </c>
      <c r="AW266" s="13" t="s">
        <v>32</v>
      </c>
      <c r="AX266" s="13" t="s">
        <v>70</v>
      </c>
      <c r="AY266" s="235" t="s">
        <v>131</v>
      </c>
    </row>
    <row r="267" s="14" customFormat="1">
      <c r="A267" s="14"/>
      <c r="B267" s="236"/>
      <c r="C267" s="237"/>
      <c r="D267" s="226" t="s">
        <v>148</v>
      </c>
      <c r="E267" s="238" t="s">
        <v>19</v>
      </c>
      <c r="F267" s="239" t="s">
        <v>150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148</v>
      </c>
      <c r="AU267" s="246" t="s">
        <v>140</v>
      </c>
      <c r="AV267" s="14" t="s">
        <v>139</v>
      </c>
      <c r="AW267" s="14" t="s">
        <v>32</v>
      </c>
      <c r="AX267" s="14" t="s">
        <v>78</v>
      </c>
      <c r="AY267" s="246" t="s">
        <v>131</v>
      </c>
    </row>
    <row r="268" s="2" customFormat="1" ht="24.15" customHeight="1">
      <c r="A268" s="40"/>
      <c r="B268" s="41"/>
      <c r="C268" s="206" t="s">
        <v>493</v>
      </c>
      <c r="D268" s="206" t="s">
        <v>134</v>
      </c>
      <c r="E268" s="207" t="s">
        <v>494</v>
      </c>
      <c r="F268" s="208" t="s">
        <v>495</v>
      </c>
      <c r="G268" s="209" t="s">
        <v>246</v>
      </c>
      <c r="H268" s="210">
        <v>0.13100000000000001</v>
      </c>
      <c r="I268" s="211"/>
      <c r="J268" s="212">
        <f>ROUND(I268*H268,2)</f>
        <v>0</v>
      </c>
      <c r="K268" s="208" t="s">
        <v>138</v>
      </c>
      <c r="L268" s="46"/>
      <c r="M268" s="213" t="s">
        <v>19</v>
      </c>
      <c r="N268" s="214" t="s">
        <v>42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224</v>
      </c>
      <c r="AT268" s="217" t="s">
        <v>134</v>
      </c>
      <c r="AU268" s="217" t="s">
        <v>140</v>
      </c>
      <c r="AY268" s="19" t="s">
        <v>131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140</v>
      </c>
      <c r="BK268" s="218">
        <f>ROUND(I268*H268,2)</f>
        <v>0</v>
      </c>
      <c r="BL268" s="19" t="s">
        <v>224</v>
      </c>
      <c r="BM268" s="217" t="s">
        <v>496</v>
      </c>
    </row>
    <row r="269" s="2" customFormat="1">
      <c r="A269" s="40"/>
      <c r="B269" s="41"/>
      <c r="C269" s="42"/>
      <c r="D269" s="219" t="s">
        <v>142</v>
      </c>
      <c r="E269" s="42"/>
      <c r="F269" s="220" t="s">
        <v>497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142</v>
      </c>
      <c r="AU269" s="19" t="s">
        <v>140</v>
      </c>
    </row>
    <row r="270" s="12" customFormat="1" ht="22.8" customHeight="1">
      <c r="A270" s="12"/>
      <c r="B270" s="190"/>
      <c r="C270" s="191"/>
      <c r="D270" s="192" t="s">
        <v>69</v>
      </c>
      <c r="E270" s="204" t="s">
        <v>498</v>
      </c>
      <c r="F270" s="204" t="s">
        <v>499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SUM(P271:P279)</f>
        <v>0</v>
      </c>
      <c r="Q270" s="198"/>
      <c r="R270" s="199">
        <f>SUM(R271:R279)</f>
        <v>0.00132</v>
      </c>
      <c r="S270" s="198"/>
      <c r="T270" s="200">
        <f>SUM(T271:T279)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140</v>
      </c>
      <c r="AT270" s="202" t="s">
        <v>69</v>
      </c>
      <c r="AU270" s="202" t="s">
        <v>78</v>
      </c>
      <c r="AY270" s="201" t="s">
        <v>131</v>
      </c>
      <c r="BK270" s="203">
        <f>SUM(BK271:BK279)</f>
        <v>0</v>
      </c>
    </row>
    <row r="271" s="2" customFormat="1" ht="16.5" customHeight="1">
      <c r="A271" s="40"/>
      <c r="B271" s="41"/>
      <c r="C271" s="206" t="s">
        <v>500</v>
      </c>
      <c r="D271" s="206" t="s">
        <v>134</v>
      </c>
      <c r="E271" s="207" t="s">
        <v>501</v>
      </c>
      <c r="F271" s="208" t="s">
        <v>502</v>
      </c>
      <c r="G271" s="209" t="s">
        <v>232</v>
      </c>
      <c r="H271" s="210">
        <v>2</v>
      </c>
      <c r="I271" s="211"/>
      <c r="J271" s="212">
        <f>ROUND(I271*H271,2)</f>
        <v>0</v>
      </c>
      <c r="K271" s="208" t="s">
        <v>138</v>
      </c>
      <c r="L271" s="46"/>
      <c r="M271" s="213" t="s">
        <v>19</v>
      </c>
      <c r="N271" s="214" t="s">
        <v>42</v>
      </c>
      <c r="O271" s="86"/>
      <c r="P271" s="215">
        <f>O271*H271</f>
        <v>0</v>
      </c>
      <c r="Q271" s="215">
        <v>9.0000000000000006E-05</v>
      </c>
      <c r="R271" s="215">
        <f>Q271*H271</f>
        <v>0.00018000000000000001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224</v>
      </c>
      <c r="AT271" s="217" t="s">
        <v>134</v>
      </c>
      <c r="AU271" s="217" t="s">
        <v>140</v>
      </c>
      <c r="AY271" s="19" t="s">
        <v>131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140</v>
      </c>
      <c r="BK271" s="218">
        <f>ROUND(I271*H271,2)</f>
        <v>0</v>
      </c>
      <c r="BL271" s="19" t="s">
        <v>224</v>
      </c>
      <c r="BM271" s="217" t="s">
        <v>503</v>
      </c>
    </row>
    <row r="272" s="2" customFormat="1">
      <c r="A272" s="40"/>
      <c r="B272" s="41"/>
      <c r="C272" s="42"/>
      <c r="D272" s="219" t="s">
        <v>142</v>
      </c>
      <c r="E272" s="42"/>
      <c r="F272" s="220" t="s">
        <v>504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142</v>
      </c>
      <c r="AU272" s="19" t="s">
        <v>140</v>
      </c>
    </row>
    <row r="273" s="2" customFormat="1" ht="16.5" customHeight="1">
      <c r="A273" s="40"/>
      <c r="B273" s="41"/>
      <c r="C273" s="258" t="s">
        <v>505</v>
      </c>
      <c r="D273" s="258" t="s">
        <v>334</v>
      </c>
      <c r="E273" s="259" t="s">
        <v>506</v>
      </c>
      <c r="F273" s="260" t="s">
        <v>507</v>
      </c>
      <c r="G273" s="261" t="s">
        <v>232</v>
      </c>
      <c r="H273" s="262">
        <v>2</v>
      </c>
      <c r="I273" s="263"/>
      <c r="J273" s="264">
        <f>ROUND(I273*H273,2)</f>
        <v>0</v>
      </c>
      <c r="K273" s="260" t="s">
        <v>138</v>
      </c>
      <c r="L273" s="265"/>
      <c r="M273" s="266" t="s">
        <v>19</v>
      </c>
      <c r="N273" s="267" t="s">
        <v>42</v>
      </c>
      <c r="O273" s="86"/>
      <c r="P273" s="215">
        <f>O273*H273</f>
        <v>0</v>
      </c>
      <c r="Q273" s="215">
        <v>5.0000000000000002E-05</v>
      </c>
      <c r="R273" s="215">
        <f>Q273*H273</f>
        <v>0.00010000000000000001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323</v>
      </c>
      <c r="AT273" s="217" t="s">
        <v>334</v>
      </c>
      <c r="AU273" s="217" t="s">
        <v>140</v>
      </c>
      <c r="AY273" s="19" t="s">
        <v>131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140</v>
      </c>
      <c r="BK273" s="218">
        <f>ROUND(I273*H273,2)</f>
        <v>0</v>
      </c>
      <c r="BL273" s="19" t="s">
        <v>224</v>
      </c>
      <c r="BM273" s="217" t="s">
        <v>508</v>
      </c>
    </row>
    <row r="274" s="2" customFormat="1" ht="24.15" customHeight="1">
      <c r="A274" s="40"/>
      <c r="B274" s="41"/>
      <c r="C274" s="206" t="s">
        <v>509</v>
      </c>
      <c r="D274" s="206" t="s">
        <v>134</v>
      </c>
      <c r="E274" s="207" t="s">
        <v>510</v>
      </c>
      <c r="F274" s="208" t="s">
        <v>511</v>
      </c>
      <c r="G274" s="209" t="s">
        <v>342</v>
      </c>
      <c r="H274" s="210">
        <v>1</v>
      </c>
      <c r="I274" s="211"/>
      <c r="J274" s="212">
        <f>ROUND(I274*H274,2)</f>
        <v>0</v>
      </c>
      <c r="K274" s="208" t="s">
        <v>138</v>
      </c>
      <c r="L274" s="46"/>
      <c r="M274" s="213" t="s">
        <v>19</v>
      </c>
      <c r="N274" s="214" t="s">
        <v>42</v>
      </c>
      <c r="O274" s="86"/>
      <c r="P274" s="215">
        <f>O274*H274</f>
        <v>0</v>
      </c>
      <c r="Q274" s="215">
        <v>0.00069999999999999999</v>
      </c>
      <c r="R274" s="215">
        <f>Q274*H274</f>
        <v>0.00069999999999999999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224</v>
      </c>
      <c r="AT274" s="217" t="s">
        <v>134</v>
      </c>
      <c r="AU274" s="217" t="s">
        <v>140</v>
      </c>
      <c r="AY274" s="19" t="s">
        <v>131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140</v>
      </c>
      <c r="BK274" s="218">
        <f>ROUND(I274*H274,2)</f>
        <v>0</v>
      </c>
      <c r="BL274" s="19" t="s">
        <v>224</v>
      </c>
      <c r="BM274" s="217" t="s">
        <v>512</v>
      </c>
    </row>
    <row r="275" s="2" customFormat="1">
      <c r="A275" s="40"/>
      <c r="B275" s="41"/>
      <c r="C275" s="42"/>
      <c r="D275" s="219" t="s">
        <v>142</v>
      </c>
      <c r="E275" s="42"/>
      <c r="F275" s="220" t="s">
        <v>513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142</v>
      </c>
      <c r="AU275" s="19" t="s">
        <v>140</v>
      </c>
    </row>
    <row r="276" s="2" customFormat="1" ht="16.5" customHeight="1">
      <c r="A276" s="40"/>
      <c r="B276" s="41"/>
      <c r="C276" s="206" t="s">
        <v>514</v>
      </c>
      <c r="D276" s="206" t="s">
        <v>134</v>
      </c>
      <c r="E276" s="207" t="s">
        <v>515</v>
      </c>
      <c r="F276" s="208" t="s">
        <v>516</v>
      </c>
      <c r="G276" s="209" t="s">
        <v>232</v>
      </c>
      <c r="H276" s="210">
        <v>1</v>
      </c>
      <c r="I276" s="211"/>
      <c r="J276" s="212">
        <f>ROUND(I276*H276,2)</f>
        <v>0</v>
      </c>
      <c r="K276" s="208" t="s">
        <v>138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0.00034000000000000002</v>
      </c>
      <c r="R276" s="215">
        <f>Q276*H276</f>
        <v>0.00034000000000000002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224</v>
      </c>
      <c r="AT276" s="217" t="s">
        <v>134</v>
      </c>
      <c r="AU276" s="217" t="s">
        <v>140</v>
      </c>
      <c r="AY276" s="19" t="s">
        <v>131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140</v>
      </c>
      <c r="BK276" s="218">
        <f>ROUND(I276*H276,2)</f>
        <v>0</v>
      </c>
      <c r="BL276" s="19" t="s">
        <v>224</v>
      </c>
      <c r="BM276" s="217" t="s">
        <v>517</v>
      </c>
    </row>
    <row r="277" s="2" customFormat="1">
      <c r="A277" s="40"/>
      <c r="B277" s="41"/>
      <c r="C277" s="42"/>
      <c r="D277" s="219" t="s">
        <v>142</v>
      </c>
      <c r="E277" s="42"/>
      <c r="F277" s="220" t="s">
        <v>518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142</v>
      </c>
      <c r="AU277" s="19" t="s">
        <v>140</v>
      </c>
    </row>
    <row r="278" s="2" customFormat="1" ht="24.15" customHeight="1">
      <c r="A278" s="40"/>
      <c r="B278" s="41"/>
      <c r="C278" s="206" t="s">
        <v>519</v>
      </c>
      <c r="D278" s="206" t="s">
        <v>134</v>
      </c>
      <c r="E278" s="207" t="s">
        <v>520</v>
      </c>
      <c r="F278" s="208" t="s">
        <v>521</v>
      </c>
      <c r="G278" s="209" t="s">
        <v>246</v>
      </c>
      <c r="H278" s="210">
        <v>0.001</v>
      </c>
      <c r="I278" s="211"/>
      <c r="J278" s="212">
        <f>ROUND(I278*H278,2)</f>
        <v>0</v>
      </c>
      <c r="K278" s="208" t="s">
        <v>138</v>
      </c>
      <c r="L278" s="46"/>
      <c r="M278" s="213" t="s">
        <v>19</v>
      </c>
      <c r="N278" s="214" t="s">
        <v>42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224</v>
      </c>
      <c r="AT278" s="217" t="s">
        <v>134</v>
      </c>
      <c r="AU278" s="217" t="s">
        <v>140</v>
      </c>
      <c r="AY278" s="19" t="s">
        <v>131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140</v>
      </c>
      <c r="BK278" s="218">
        <f>ROUND(I278*H278,2)</f>
        <v>0</v>
      </c>
      <c r="BL278" s="19" t="s">
        <v>224</v>
      </c>
      <c r="BM278" s="217" t="s">
        <v>522</v>
      </c>
    </row>
    <row r="279" s="2" customFormat="1">
      <c r="A279" s="40"/>
      <c r="B279" s="41"/>
      <c r="C279" s="42"/>
      <c r="D279" s="219" t="s">
        <v>142</v>
      </c>
      <c r="E279" s="42"/>
      <c r="F279" s="220" t="s">
        <v>523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142</v>
      </c>
      <c r="AU279" s="19" t="s">
        <v>140</v>
      </c>
    </row>
    <row r="280" s="12" customFormat="1" ht="22.8" customHeight="1">
      <c r="A280" s="12"/>
      <c r="B280" s="190"/>
      <c r="C280" s="191"/>
      <c r="D280" s="192" t="s">
        <v>69</v>
      </c>
      <c r="E280" s="204" t="s">
        <v>524</v>
      </c>
      <c r="F280" s="204" t="s">
        <v>525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SUM(P281:P293)</f>
        <v>0</v>
      </c>
      <c r="Q280" s="198"/>
      <c r="R280" s="199">
        <f>SUM(R281:R293)</f>
        <v>0.072915999999999995</v>
      </c>
      <c r="S280" s="198"/>
      <c r="T280" s="200">
        <f>SUM(T281:T293)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140</v>
      </c>
      <c r="AT280" s="202" t="s">
        <v>69</v>
      </c>
      <c r="AU280" s="202" t="s">
        <v>78</v>
      </c>
      <c r="AY280" s="201" t="s">
        <v>131</v>
      </c>
      <c r="BK280" s="203">
        <f>SUM(BK281:BK293)</f>
        <v>0</v>
      </c>
    </row>
    <row r="281" s="2" customFormat="1" ht="16.5" customHeight="1">
      <c r="A281" s="40"/>
      <c r="B281" s="41"/>
      <c r="C281" s="206" t="s">
        <v>526</v>
      </c>
      <c r="D281" s="206" t="s">
        <v>134</v>
      </c>
      <c r="E281" s="207" t="s">
        <v>527</v>
      </c>
      <c r="F281" s="208" t="s">
        <v>528</v>
      </c>
      <c r="G281" s="209" t="s">
        <v>232</v>
      </c>
      <c r="H281" s="210">
        <v>1</v>
      </c>
      <c r="I281" s="211"/>
      <c r="J281" s="212">
        <f>ROUND(I281*H281,2)</f>
        <v>0</v>
      </c>
      <c r="K281" s="208" t="s">
        <v>138</v>
      </c>
      <c r="L281" s="46"/>
      <c r="M281" s="213" t="s">
        <v>19</v>
      </c>
      <c r="N281" s="214" t="s">
        <v>42</v>
      </c>
      <c r="O281" s="86"/>
      <c r="P281" s="215">
        <f>O281*H281</f>
        <v>0</v>
      </c>
      <c r="Q281" s="215">
        <v>0.025499999999999998</v>
      </c>
      <c r="R281" s="215">
        <f>Q281*H281</f>
        <v>0.025499999999999998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224</v>
      </c>
      <c r="AT281" s="217" t="s">
        <v>134</v>
      </c>
      <c r="AU281" s="217" t="s">
        <v>140</v>
      </c>
      <c r="AY281" s="19" t="s">
        <v>131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140</v>
      </c>
      <c r="BK281" s="218">
        <f>ROUND(I281*H281,2)</f>
        <v>0</v>
      </c>
      <c r="BL281" s="19" t="s">
        <v>224</v>
      </c>
      <c r="BM281" s="217" t="s">
        <v>529</v>
      </c>
    </row>
    <row r="282" s="2" customFormat="1">
      <c r="A282" s="40"/>
      <c r="B282" s="41"/>
      <c r="C282" s="42"/>
      <c r="D282" s="219" t="s">
        <v>142</v>
      </c>
      <c r="E282" s="42"/>
      <c r="F282" s="220" t="s">
        <v>530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142</v>
      </c>
      <c r="AU282" s="19" t="s">
        <v>140</v>
      </c>
    </row>
    <row r="283" s="2" customFormat="1" ht="16.5" customHeight="1">
      <c r="A283" s="40"/>
      <c r="B283" s="41"/>
      <c r="C283" s="206" t="s">
        <v>531</v>
      </c>
      <c r="D283" s="206" t="s">
        <v>134</v>
      </c>
      <c r="E283" s="207" t="s">
        <v>532</v>
      </c>
      <c r="F283" s="208" t="s">
        <v>533</v>
      </c>
      <c r="G283" s="209" t="s">
        <v>232</v>
      </c>
      <c r="H283" s="210">
        <v>1</v>
      </c>
      <c r="I283" s="211"/>
      <c r="J283" s="212">
        <f>ROUND(I283*H283,2)</f>
        <v>0</v>
      </c>
      <c r="K283" s="208" t="s">
        <v>138</v>
      </c>
      <c r="L283" s="46"/>
      <c r="M283" s="213" t="s">
        <v>19</v>
      </c>
      <c r="N283" s="214" t="s">
        <v>42</v>
      </c>
      <c r="O283" s="86"/>
      <c r="P283" s="215">
        <f>O283*H283</f>
        <v>0</v>
      </c>
      <c r="Q283" s="215">
        <v>0.0395</v>
      </c>
      <c r="R283" s="215">
        <f>Q283*H283</f>
        <v>0.0395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224</v>
      </c>
      <c r="AT283" s="217" t="s">
        <v>134</v>
      </c>
      <c r="AU283" s="217" t="s">
        <v>140</v>
      </c>
      <c r="AY283" s="19" t="s">
        <v>131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140</v>
      </c>
      <c r="BK283" s="218">
        <f>ROUND(I283*H283,2)</f>
        <v>0</v>
      </c>
      <c r="BL283" s="19" t="s">
        <v>224</v>
      </c>
      <c r="BM283" s="217" t="s">
        <v>534</v>
      </c>
    </row>
    <row r="284" s="2" customFormat="1">
      <c r="A284" s="40"/>
      <c r="B284" s="41"/>
      <c r="C284" s="42"/>
      <c r="D284" s="219" t="s">
        <v>142</v>
      </c>
      <c r="E284" s="42"/>
      <c r="F284" s="220" t="s">
        <v>535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142</v>
      </c>
      <c r="AU284" s="19" t="s">
        <v>140</v>
      </c>
    </row>
    <row r="285" s="2" customFormat="1" ht="24.15" customHeight="1">
      <c r="A285" s="40"/>
      <c r="B285" s="41"/>
      <c r="C285" s="206" t="s">
        <v>536</v>
      </c>
      <c r="D285" s="206" t="s">
        <v>134</v>
      </c>
      <c r="E285" s="207" t="s">
        <v>537</v>
      </c>
      <c r="F285" s="208" t="s">
        <v>538</v>
      </c>
      <c r="G285" s="209" t="s">
        <v>137</v>
      </c>
      <c r="H285" s="210">
        <v>6.2000000000000002</v>
      </c>
      <c r="I285" s="211"/>
      <c r="J285" s="212">
        <f>ROUND(I285*H285,2)</f>
        <v>0</v>
      </c>
      <c r="K285" s="208" t="s">
        <v>138</v>
      </c>
      <c r="L285" s="46"/>
      <c r="M285" s="213" t="s">
        <v>19</v>
      </c>
      <c r="N285" s="214" t="s">
        <v>42</v>
      </c>
      <c r="O285" s="86"/>
      <c r="P285" s="215">
        <f>O285*H285</f>
        <v>0</v>
      </c>
      <c r="Q285" s="215">
        <v>0.00123</v>
      </c>
      <c r="R285" s="215">
        <f>Q285*H285</f>
        <v>0.007626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224</v>
      </c>
      <c r="AT285" s="217" t="s">
        <v>134</v>
      </c>
      <c r="AU285" s="217" t="s">
        <v>140</v>
      </c>
      <c r="AY285" s="19" t="s">
        <v>131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140</v>
      </c>
      <c r="BK285" s="218">
        <f>ROUND(I285*H285,2)</f>
        <v>0</v>
      </c>
      <c r="BL285" s="19" t="s">
        <v>224</v>
      </c>
      <c r="BM285" s="217" t="s">
        <v>539</v>
      </c>
    </row>
    <row r="286" s="2" customFormat="1">
      <c r="A286" s="40"/>
      <c r="B286" s="41"/>
      <c r="C286" s="42"/>
      <c r="D286" s="219" t="s">
        <v>142</v>
      </c>
      <c r="E286" s="42"/>
      <c r="F286" s="220" t="s">
        <v>540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142</v>
      </c>
      <c r="AU286" s="19" t="s">
        <v>140</v>
      </c>
    </row>
    <row r="287" s="2" customFormat="1" ht="24.15" customHeight="1">
      <c r="A287" s="40"/>
      <c r="B287" s="41"/>
      <c r="C287" s="206" t="s">
        <v>541</v>
      </c>
      <c r="D287" s="206" t="s">
        <v>134</v>
      </c>
      <c r="E287" s="207" t="s">
        <v>542</v>
      </c>
      <c r="F287" s="208" t="s">
        <v>543</v>
      </c>
      <c r="G287" s="209" t="s">
        <v>287</v>
      </c>
      <c r="H287" s="210">
        <v>2</v>
      </c>
      <c r="I287" s="211"/>
      <c r="J287" s="212">
        <f>ROUND(I287*H287,2)</f>
        <v>0</v>
      </c>
      <c r="K287" s="208" t="s">
        <v>138</v>
      </c>
      <c r="L287" s="46"/>
      <c r="M287" s="213" t="s">
        <v>19</v>
      </c>
      <c r="N287" s="214" t="s">
        <v>42</v>
      </c>
      <c r="O287" s="86"/>
      <c r="P287" s="215">
        <f>O287*H287</f>
        <v>0</v>
      </c>
      <c r="Q287" s="215">
        <v>0.00011</v>
      </c>
      <c r="R287" s="215">
        <f>Q287*H287</f>
        <v>0.00022000000000000001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224</v>
      </c>
      <c r="AT287" s="217" t="s">
        <v>134</v>
      </c>
      <c r="AU287" s="217" t="s">
        <v>140</v>
      </c>
      <c r="AY287" s="19" t="s">
        <v>131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140</v>
      </c>
      <c r="BK287" s="218">
        <f>ROUND(I287*H287,2)</f>
        <v>0</v>
      </c>
      <c r="BL287" s="19" t="s">
        <v>224</v>
      </c>
      <c r="BM287" s="217" t="s">
        <v>544</v>
      </c>
    </row>
    <row r="288" s="2" customFormat="1">
      <c r="A288" s="40"/>
      <c r="B288" s="41"/>
      <c r="C288" s="42"/>
      <c r="D288" s="219" t="s">
        <v>142</v>
      </c>
      <c r="E288" s="42"/>
      <c r="F288" s="220" t="s">
        <v>545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142</v>
      </c>
      <c r="AU288" s="19" t="s">
        <v>140</v>
      </c>
    </row>
    <row r="289" s="2" customFormat="1" ht="16.5" customHeight="1">
      <c r="A289" s="40"/>
      <c r="B289" s="41"/>
      <c r="C289" s="206" t="s">
        <v>546</v>
      </c>
      <c r="D289" s="206" t="s">
        <v>134</v>
      </c>
      <c r="E289" s="207" t="s">
        <v>547</v>
      </c>
      <c r="F289" s="208" t="s">
        <v>548</v>
      </c>
      <c r="G289" s="209" t="s">
        <v>232</v>
      </c>
      <c r="H289" s="210">
        <v>1</v>
      </c>
      <c r="I289" s="211"/>
      <c r="J289" s="212">
        <f>ROUND(I289*H289,2)</f>
        <v>0</v>
      </c>
      <c r="K289" s="208" t="s">
        <v>138</v>
      </c>
      <c r="L289" s="46"/>
      <c r="M289" s="213" t="s">
        <v>19</v>
      </c>
      <c r="N289" s="214" t="s">
        <v>42</v>
      </c>
      <c r="O289" s="86"/>
      <c r="P289" s="215">
        <f>O289*H289</f>
        <v>0</v>
      </c>
      <c r="Q289" s="215">
        <v>6.9999999999999994E-05</v>
      </c>
      <c r="R289" s="215">
        <f>Q289*H289</f>
        <v>6.9999999999999994E-05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224</v>
      </c>
      <c r="AT289" s="217" t="s">
        <v>134</v>
      </c>
      <c r="AU289" s="217" t="s">
        <v>140</v>
      </c>
      <c r="AY289" s="19" t="s">
        <v>131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140</v>
      </c>
      <c r="BK289" s="218">
        <f>ROUND(I289*H289,2)</f>
        <v>0</v>
      </c>
      <c r="BL289" s="19" t="s">
        <v>224</v>
      </c>
      <c r="BM289" s="217" t="s">
        <v>549</v>
      </c>
    </row>
    <row r="290" s="2" customFormat="1">
      <c r="A290" s="40"/>
      <c r="B290" s="41"/>
      <c r="C290" s="42"/>
      <c r="D290" s="219" t="s">
        <v>142</v>
      </c>
      <c r="E290" s="42"/>
      <c r="F290" s="220" t="s">
        <v>550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142</v>
      </c>
      <c r="AU290" s="19" t="s">
        <v>140</v>
      </c>
    </row>
    <row r="291" s="2" customFormat="1" ht="16.5" customHeight="1">
      <c r="A291" s="40"/>
      <c r="B291" s="41"/>
      <c r="C291" s="206" t="s">
        <v>551</v>
      </c>
      <c r="D291" s="206" t="s">
        <v>134</v>
      </c>
      <c r="E291" s="207" t="s">
        <v>552</v>
      </c>
      <c r="F291" s="208" t="s">
        <v>553</v>
      </c>
      <c r="G291" s="209" t="s">
        <v>554</v>
      </c>
      <c r="H291" s="210">
        <v>1</v>
      </c>
      <c r="I291" s="211"/>
      <c r="J291" s="212">
        <f>ROUND(I291*H291,2)</f>
        <v>0</v>
      </c>
      <c r="K291" s="208" t="s">
        <v>555</v>
      </c>
      <c r="L291" s="46"/>
      <c r="M291" s="213" t="s">
        <v>19</v>
      </c>
      <c r="N291" s="214" t="s">
        <v>42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224</v>
      </c>
      <c r="AT291" s="217" t="s">
        <v>134</v>
      </c>
      <c r="AU291" s="217" t="s">
        <v>140</v>
      </c>
      <c r="AY291" s="19" t="s">
        <v>131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140</v>
      </c>
      <c r="BK291" s="218">
        <f>ROUND(I291*H291,2)</f>
        <v>0</v>
      </c>
      <c r="BL291" s="19" t="s">
        <v>224</v>
      </c>
      <c r="BM291" s="217" t="s">
        <v>556</v>
      </c>
    </row>
    <row r="292" s="2" customFormat="1" ht="24.15" customHeight="1">
      <c r="A292" s="40"/>
      <c r="B292" s="41"/>
      <c r="C292" s="206" t="s">
        <v>557</v>
      </c>
      <c r="D292" s="206" t="s">
        <v>134</v>
      </c>
      <c r="E292" s="207" t="s">
        <v>558</v>
      </c>
      <c r="F292" s="208" t="s">
        <v>559</v>
      </c>
      <c r="G292" s="209" t="s">
        <v>246</v>
      </c>
      <c r="H292" s="210">
        <v>0.072999999999999995</v>
      </c>
      <c r="I292" s="211"/>
      <c r="J292" s="212">
        <f>ROUND(I292*H292,2)</f>
        <v>0</v>
      </c>
      <c r="K292" s="208" t="s">
        <v>138</v>
      </c>
      <c r="L292" s="46"/>
      <c r="M292" s="213" t="s">
        <v>19</v>
      </c>
      <c r="N292" s="214" t="s">
        <v>42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224</v>
      </c>
      <c r="AT292" s="217" t="s">
        <v>134</v>
      </c>
      <c r="AU292" s="217" t="s">
        <v>140</v>
      </c>
      <c r="AY292" s="19" t="s">
        <v>131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140</v>
      </c>
      <c r="BK292" s="218">
        <f>ROUND(I292*H292,2)</f>
        <v>0</v>
      </c>
      <c r="BL292" s="19" t="s">
        <v>224</v>
      </c>
      <c r="BM292" s="217" t="s">
        <v>560</v>
      </c>
    </row>
    <row r="293" s="2" customFormat="1">
      <c r="A293" s="40"/>
      <c r="B293" s="41"/>
      <c r="C293" s="42"/>
      <c r="D293" s="219" t="s">
        <v>142</v>
      </c>
      <c r="E293" s="42"/>
      <c r="F293" s="220" t="s">
        <v>561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142</v>
      </c>
      <c r="AU293" s="19" t="s">
        <v>140</v>
      </c>
    </row>
    <row r="294" s="12" customFormat="1" ht="22.8" customHeight="1">
      <c r="A294" s="12"/>
      <c r="B294" s="190"/>
      <c r="C294" s="191"/>
      <c r="D294" s="192" t="s">
        <v>69</v>
      </c>
      <c r="E294" s="204" t="s">
        <v>562</v>
      </c>
      <c r="F294" s="204" t="s">
        <v>563</v>
      </c>
      <c r="G294" s="191"/>
      <c r="H294" s="191"/>
      <c r="I294" s="194"/>
      <c r="J294" s="205">
        <f>BK294</f>
        <v>0</v>
      </c>
      <c r="K294" s="191"/>
      <c r="L294" s="196"/>
      <c r="M294" s="197"/>
      <c r="N294" s="198"/>
      <c r="O294" s="198"/>
      <c r="P294" s="199">
        <f>SUM(P295:P309)</f>
        <v>0</v>
      </c>
      <c r="Q294" s="198"/>
      <c r="R294" s="199">
        <f>SUM(R295:R309)</f>
        <v>0.0016799999999999999</v>
      </c>
      <c r="S294" s="198"/>
      <c r="T294" s="200">
        <f>SUM(T295:T309)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140</v>
      </c>
      <c r="AT294" s="202" t="s">
        <v>69</v>
      </c>
      <c r="AU294" s="202" t="s">
        <v>78</v>
      </c>
      <c r="AY294" s="201" t="s">
        <v>131</v>
      </c>
      <c r="BK294" s="203">
        <f>SUM(BK295:BK309)</f>
        <v>0</v>
      </c>
    </row>
    <row r="295" s="2" customFormat="1" ht="24.15" customHeight="1">
      <c r="A295" s="40"/>
      <c r="B295" s="41"/>
      <c r="C295" s="206" t="s">
        <v>564</v>
      </c>
      <c r="D295" s="206" t="s">
        <v>134</v>
      </c>
      <c r="E295" s="207" t="s">
        <v>565</v>
      </c>
      <c r="F295" s="208" t="s">
        <v>566</v>
      </c>
      <c r="G295" s="209" t="s">
        <v>232</v>
      </c>
      <c r="H295" s="210">
        <v>2</v>
      </c>
      <c r="I295" s="211"/>
      <c r="J295" s="212">
        <f>ROUND(I295*H295,2)</f>
        <v>0</v>
      </c>
      <c r="K295" s="208" t="s">
        <v>138</v>
      </c>
      <c r="L295" s="46"/>
      <c r="M295" s="213" t="s">
        <v>19</v>
      </c>
      <c r="N295" s="214" t="s">
        <v>42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224</v>
      </c>
      <c r="AT295" s="217" t="s">
        <v>134</v>
      </c>
      <c r="AU295" s="217" t="s">
        <v>140</v>
      </c>
      <c r="AY295" s="19" t="s">
        <v>131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140</v>
      </c>
      <c r="BK295" s="218">
        <f>ROUND(I295*H295,2)</f>
        <v>0</v>
      </c>
      <c r="BL295" s="19" t="s">
        <v>224</v>
      </c>
      <c r="BM295" s="217" t="s">
        <v>567</v>
      </c>
    </row>
    <row r="296" s="2" customFormat="1">
      <c r="A296" s="40"/>
      <c r="B296" s="41"/>
      <c r="C296" s="42"/>
      <c r="D296" s="219" t="s">
        <v>142</v>
      </c>
      <c r="E296" s="42"/>
      <c r="F296" s="220" t="s">
        <v>568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142</v>
      </c>
      <c r="AU296" s="19" t="s">
        <v>140</v>
      </c>
    </row>
    <row r="297" s="2" customFormat="1" ht="16.5" customHeight="1">
      <c r="A297" s="40"/>
      <c r="B297" s="41"/>
      <c r="C297" s="258" t="s">
        <v>569</v>
      </c>
      <c r="D297" s="258" t="s">
        <v>334</v>
      </c>
      <c r="E297" s="259" t="s">
        <v>570</v>
      </c>
      <c r="F297" s="260" t="s">
        <v>571</v>
      </c>
      <c r="G297" s="261" t="s">
        <v>232</v>
      </c>
      <c r="H297" s="262">
        <v>1</v>
      </c>
      <c r="I297" s="263"/>
      <c r="J297" s="264">
        <f>ROUND(I297*H297,2)</f>
        <v>0</v>
      </c>
      <c r="K297" s="260" t="s">
        <v>138</v>
      </c>
      <c r="L297" s="265"/>
      <c r="M297" s="266" t="s">
        <v>19</v>
      </c>
      <c r="N297" s="267" t="s">
        <v>42</v>
      </c>
      <c r="O297" s="86"/>
      <c r="P297" s="215">
        <f>O297*H297</f>
        <v>0</v>
      </c>
      <c r="Q297" s="215">
        <v>8.0000000000000007E-05</v>
      </c>
      <c r="R297" s="215">
        <f>Q297*H297</f>
        <v>8.0000000000000007E-05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323</v>
      </c>
      <c r="AT297" s="217" t="s">
        <v>334</v>
      </c>
      <c r="AU297" s="217" t="s">
        <v>140</v>
      </c>
      <c r="AY297" s="19" t="s">
        <v>131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140</v>
      </c>
      <c r="BK297" s="218">
        <f>ROUND(I297*H297,2)</f>
        <v>0</v>
      </c>
      <c r="BL297" s="19" t="s">
        <v>224</v>
      </c>
      <c r="BM297" s="217" t="s">
        <v>572</v>
      </c>
    </row>
    <row r="298" s="2" customFormat="1" ht="21.75" customHeight="1">
      <c r="A298" s="40"/>
      <c r="B298" s="41"/>
      <c r="C298" s="206" t="s">
        <v>573</v>
      </c>
      <c r="D298" s="206" t="s">
        <v>134</v>
      </c>
      <c r="E298" s="207" t="s">
        <v>574</v>
      </c>
      <c r="F298" s="208" t="s">
        <v>575</v>
      </c>
      <c r="G298" s="209" t="s">
        <v>232</v>
      </c>
      <c r="H298" s="210">
        <v>2</v>
      </c>
      <c r="I298" s="211"/>
      <c r="J298" s="212">
        <f>ROUND(I298*H298,2)</f>
        <v>0</v>
      </c>
      <c r="K298" s="208" t="s">
        <v>138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224</v>
      </c>
      <c r="AT298" s="217" t="s">
        <v>134</v>
      </c>
      <c r="AU298" s="217" t="s">
        <v>140</v>
      </c>
      <c r="AY298" s="19" t="s">
        <v>131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140</v>
      </c>
      <c r="BK298" s="218">
        <f>ROUND(I298*H298,2)</f>
        <v>0</v>
      </c>
      <c r="BL298" s="19" t="s">
        <v>224</v>
      </c>
      <c r="BM298" s="217" t="s">
        <v>576</v>
      </c>
    </row>
    <row r="299" s="2" customFormat="1">
      <c r="A299" s="40"/>
      <c r="B299" s="41"/>
      <c r="C299" s="42"/>
      <c r="D299" s="219" t="s">
        <v>142</v>
      </c>
      <c r="E299" s="42"/>
      <c r="F299" s="220" t="s">
        <v>577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142</v>
      </c>
      <c r="AU299" s="19" t="s">
        <v>140</v>
      </c>
    </row>
    <row r="300" s="2" customFormat="1" ht="16.5" customHeight="1">
      <c r="A300" s="40"/>
      <c r="B300" s="41"/>
      <c r="C300" s="258" t="s">
        <v>578</v>
      </c>
      <c r="D300" s="258" t="s">
        <v>334</v>
      </c>
      <c r="E300" s="259" t="s">
        <v>579</v>
      </c>
      <c r="F300" s="260" t="s">
        <v>580</v>
      </c>
      <c r="G300" s="261" t="s">
        <v>232</v>
      </c>
      <c r="H300" s="262">
        <v>2</v>
      </c>
      <c r="I300" s="263"/>
      <c r="J300" s="264">
        <f>ROUND(I300*H300,2)</f>
        <v>0</v>
      </c>
      <c r="K300" s="260" t="s">
        <v>138</v>
      </c>
      <c r="L300" s="265"/>
      <c r="M300" s="266" t="s">
        <v>19</v>
      </c>
      <c r="N300" s="267" t="s">
        <v>42</v>
      </c>
      <c r="O300" s="86"/>
      <c r="P300" s="215">
        <f>O300*H300</f>
        <v>0</v>
      </c>
      <c r="Q300" s="215">
        <v>0.00012999999999999999</v>
      </c>
      <c r="R300" s="215">
        <f>Q300*H300</f>
        <v>0.00025999999999999998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323</v>
      </c>
      <c r="AT300" s="217" t="s">
        <v>334</v>
      </c>
      <c r="AU300" s="217" t="s">
        <v>140</v>
      </c>
      <c r="AY300" s="19" t="s">
        <v>131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140</v>
      </c>
      <c r="BK300" s="218">
        <f>ROUND(I300*H300,2)</f>
        <v>0</v>
      </c>
      <c r="BL300" s="19" t="s">
        <v>224</v>
      </c>
      <c r="BM300" s="217" t="s">
        <v>581</v>
      </c>
    </row>
    <row r="301" s="2" customFormat="1" ht="16.5" customHeight="1">
      <c r="A301" s="40"/>
      <c r="B301" s="41"/>
      <c r="C301" s="258" t="s">
        <v>582</v>
      </c>
      <c r="D301" s="258" t="s">
        <v>334</v>
      </c>
      <c r="E301" s="259" t="s">
        <v>583</v>
      </c>
      <c r="F301" s="260" t="s">
        <v>584</v>
      </c>
      <c r="G301" s="261" t="s">
        <v>232</v>
      </c>
      <c r="H301" s="262">
        <v>2</v>
      </c>
      <c r="I301" s="263"/>
      <c r="J301" s="264">
        <f>ROUND(I301*H301,2)</f>
        <v>0</v>
      </c>
      <c r="K301" s="260" t="s">
        <v>138</v>
      </c>
      <c r="L301" s="265"/>
      <c r="M301" s="266" t="s">
        <v>19</v>
      </c>
      <c r="N301" s="267" t="s">
        <v>42</v>
      </c>
      <c r="O301" s="86"/>
      <c r="P301" s="215">
        <f>O301*H301</f>
        <v>0</v>
      </c>
      <c r="Q301" s="215">
        <v>2.0000000000000002E-05</v>
      </c>
      <c r="R301" s="215">
        <f>Q301*H301</f>
        <v>4.0000000000000003E-05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323</v>
      </c>
      <c r="AT301" s="217" t="s">
        <v>334</v>
      </c>
      <c r="AU301" s="217" t="s">
        <v>140</v>
      </c>
      <c r="AY301" s="19" t="s">
        <v>131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140</v>
      </c>
      <c r="BK301" s="218">
        <f>ROUND(I301*H301,2)</f>
        <v>0</v>
      </c>
      <c r="BL301" s="19" t="s">
        <v>224</v>
      </c>
      <c r="BM301" s="217" t="s">
        <v>585</v>
      </c>
    </row>
    <row r="302" s="2" customFormat="1" ht="24.15" customHeight="1">
      <c r="A302" s="40"/>
      <c r="B302" s="41"/>
      <c r="C302" s="206" t="s">
        <v>586</v>
      </c>
      <c r="D302" s="206" t="s">
        <v>134</v>
      </c>
      <c r="E302" s="207" t="s">
        <v>587</v>
      </c>
      <c r="F302" s="208" t="s">
        <v>588</v>
      </c>
      <c r="G302" s="209" t="s">
        <v>232</v>
      </c>
      <c r="H302" s="210">
        <v>1</v>
      </c>
      <c r="I302" s="211"/>
      <c r="J302" s="212">
        <f>ROUND(I302*H302,2)</f>
        <v>0</v>
      </c>
      <c r="K302" s="208" t="s">
        <v>138</v>
      </c>
      <c r="L302" s="46"/>
      <c r="M302" s="213" t="s">
        <v>19</v>
      </c>
      <c r="N302" s="214" t="s">
        <v>42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224</v>
      </c>
      <c r="AT302" s="217" t="s">
        <v>134</v>
      </c>
      <c r="AU302" s="217" t="s">
        <v>140</v>
      </c>
      <c r="AY302" s="19" t="s">
        <v>131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140</v>
      </c>
      <c r="BK302" s="218">
        <f>ROUND(I302*H302,2)</f>
        <v>0</v>
      </c>
      <c r="BL302" s="19" t="s">
        <v>224</v>
      </c>
      <c r="BM302" s="217" t="s">
        <v>589</v>
      </c>
    </row>
    <row r="303" s="2" customFormat="1">
      <c r="A303" s="40"/>
      <c r="B303" s="41"/>
      <c r="C303" s="42"/>
      <c r="D303" s="219" t="s">
        <v>142</v>
      </c>
      <c r="E303" s="42"/>
      <c r="F303" s="220" t="s">
        <v>590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142</v>
      </c>
      <c r="AU303" s="19" t="s">
        <v>140</v>
      </c>
    </row>
    <row r="304" s="2" customFormat="1" ht="16.5" customHeight="1">
      <c r="A304" s="40"/>
      <c r="B304" s="41"/>
      <c r="C304" s="258" t="s">
        <v>591</v>
      </c>
      <c r="D304" s="258" t="s">
        <v>334</v>
      </c>
      <c r="E304" s="259" t="s">
        <v>592</v>
      </c>
      <c r="F304" s="260" t="s">
        <v>593</v>
      </c>
      <c r="G304" s="261" t="s">
        <v>232</v>
      </c>
      <c r="H304" s="262">
        <v>1</v>
      </c>
      <c r="I304" s="263"/>
      <c r="J304" s="264">
        <f>ROUND(I304*H304,2)</f>
        <v>0</v>
      </c>
      <c r="K304" s="260" t="s">
        <v>138</v>
      </c>
      <c r="L304" s="265"/>
      <c r="M304" s="266" t="s">
        <v>19</v>
      </c>
      <c r="N304" s="267" t="s">
        <v>42</v>
      </c>
      <c r="O304" s="86"/>
      <c r="P304" s="215">
        <f>O304*H304</f>
        <v>0</v>
      </c>
      <c r="Q304" s="215">
        <v>0.0012999999999999999</v>
      </c>
      <c r="R304" s="215">
        <f>Q304*H304</f>
        <v>0.0012999999999999999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323</v>
      </c>
      <c r="AT304" s="217" t="s">
        <v>334</v>
      </c>
      <c r="AU304" s="217" t="s">
        <v>140</v>
      </c>
      <c r="AY304" s="19" t="s">
        <v>131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140</v>
      </c>
      <c r="BK304" s="218">
        <f>ROUND(I304*H304,2)</f>
        <v>0</v>
      </c>
      <c r="BL304" s="19" t="s">
        <v>224</v>
      </c>
      <c r="BM304" s="217" t="s">
        <v>594</v>
      </c>
    </row>
    <row r="305" s="2" customFormat="1" ht="21.75" customHeight="1">
      <c r="A305" s="40"/>
      <c r="B305" s="41"/>
      <c r="C305" s="206" t="s">
        <v>595</v>
      </c>
      <c r="D305" s="206" t="s">
        <v>134</v>
      </c>
      <c r="E305" s="207" t="s">
        <v>596</v>
      </c>
      <c r="F305" s="208" t="s">
        <v>597</v>
      </c>
      <c r="G305" s="209" t="s">
        <v>342</v>
      </c>
      <c r="H305" s="210">
        <v>1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42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224</v>
      </c>
      <c r="AT305" s="217" t="s">
        <v>134</v>
      </c>
      <c r="AU305" s="217" t="s">
        <v>140</v>
      </c>
      <c r="AY305" s="19" t="s">
        <v>131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140</v>
      </c>
      <c r="BK305" s="218">
        <f>ROUND(I305*H305,2)</f>
        <v>0</v>
      </c>
      <c r="BL305" s="19" t="s">
        <v>224</v>
      </c>
      <c r="BM305" s="217" t="s">
        <v>598</v>
      </c>
    </row>
    <row r="306" s="2" customFormat="1" ht="24.15" customHeight="1">
      <c r="A306" s="40"/>
      <c r="B306" s="41"/>
      <c r="C306" s="206" t="s">
        <v>599</v>
      </c>
      <c r="D306" s="206" t="s">
        <v>134</v>
      </c>
      <c r="E306" s="207" t="s">
        <v>600</v>
      </c>
      <c r="F306" s="208" t="s">
        <v>601</v>
      </c>
      <c r="G306" s="209" t="s">
        <v>232</v>
      </c>
      <c r="H306" s="210">
        <v>1</v>
      </c>
      <c r="I306" s="211"/>
      <c r="J306" s="212">
        <f>ROUND(I306*H306,2)</f>
        <v>0</v>
      </c>
      <c r="K306" s="208" t="s">
        <v>138</v>
      </c>
      <c r="L306" s="46"/>
      <c r="M306" s="213" t="s">
        <v>19</v>
      </c>
      <c r="N306" s="214" t="s">
        <v>42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224</v>
      </c>
      <c r="AT306" s="217" t="s">
        <v>134</v>
      </c>
      <c r="AU306" s="217" t="s">
        <v>140</v>
      </c>
      <c r="AY306" s="19" t="s">
        <v>131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140</v>
      </c>
      <c r="BK306" s="218">
        <f>ROUND(I306*H306,2)</f>
        <v>0</v>
      </c>
      <c r="BL306" s="19" t="s">
        <v>224</v>
      </c>
      <c r="BM306" s="217" t="s">
        <v>602</v>
      </c>
    </row>
    <row r="307" s="2" customFormat="1">
      <c r="A307" s="40"/>
      <c r="B307" s="41"/>
      <c r="C307" s="42"/>
      <c r="D307" s="219" t="s">
        <v>142</v>
      </c>
      <c r="E307" s="42"/>
      <c r="F307" s="220" t="s">
        <v>603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142</v>
      </c>
      <c r="AU307" s="19" t="s">
        <v>140</v>
      </c>
    </row>
    <row r="308" s="2" customFormat="1" ht="24.15" customHeight="1">
      <c r="A308" s="40"/>
      <c r="B308" s="41"/>
      <c r="C308" s="206" t="s">
        <v>604</v>
      </c>
      <c r="D308" s="206" t="s">
        <v>134</v>
      </c>
      <c r="E308" s="207" t="s">
        <v>605</v>
      </c>
      <c r="F308" s="208" t="s">
        <v>606</v>
      </c>
      <c r="G308" s="209" t="s">
        <v>246</v>
      </c>
      <c r="H308" s="210">
        <v>0.002</v>
      </c>
      <c r="I308" s="211"/>
      <c r="J308" s="212">
        <f>ROUND(I308*H308,2)</f>
        <v>0</v>
      </c>
      <c r="K308" s="208" t="s">
        <v>138</v>
      </c>
      <c r="L308" s="46"/>
      <c r="M308" s="213" t="s">
        <v>19</v>
      </c>
      <c r="N308" s="214" t="s">
        <v>42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224</v>
      </c>
      <c r="AT308" s="217" t="s">
        <v>134</v>
      </c>
      <c r="AU308" s="217" t="s">
        <v>140</v>
      </c>
      <c r="AY308" s="19" t="s">
        <v>131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140</v>
      </c>
      <c r="BK308" s="218">
        <f>ROUND(I308*H308,2)</f>
        <v>0</v>
      </c>
      <c r="BL308" s="19" t="s">
        <v>224</v>
      </c>
      <c r="BM308" s="217" t="s">
        <v>607</v>
      </c>
    </row>
    <row r="309" s="2" customFormat="1">
      <c r="A309" s="40"/>
      <c r="B309" s="41"/>
      <c r="C309" s="42"/>
      <c r="D309" s="219" t="s">
        <v>142</v>
      </c>
      <c r="E309" s="42"/>
      <c r="F309" s="220" t="s">
        <v>608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142</v>
      </c>
      <c r="AU309" s="19" t="s">
        <v>140</v>
      </c>
    </row>
    <row r="310" s="12" customFormat="1" ht="22.8" customHeight="1">
      <c r="A310" s="12"/>
      <c r="B310" s="190"/>
      <c r="C310" s="191"/>
      <c r="D310" s="192" t="s">
        <v>69</v>
      </c>
      <c r="E310" s="204" t="s">
        <v>609</v>
      </c>
      <c r="F310" s="204" t="s">
        <v>610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SUM(P311:P315)</f>
        <v>0</v>
      </c>
      <c r="Q310" s="198"/>
      <c r="R310" s="199">
        <f>SUM(R311:R315)</f>
        <v>0.00089999999999999998</v>
      </c>
      <c r="S310" s="198"/>
      <c r="T310" s="200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140</v>
      </c>
      <c r="AT310" s="202" t="s">
        <v>69</v>
      </c>
      <c r="AU310" s="202" t="s">
        <v>78</v>
      </c>
      <c r="AY310" s="201" t="s">
        <v>131</v>
      </c>
      <c r="BK310" s="203">
        <f>SUM(BK311:BK315)</f>
        <v>0</v>
      </c>
    </row>
    <row r="311" s="2" customFormat="1" ht="16.5" customHeight="1">
      <c r="A311" s="40"/>
      <c r="B311" s="41"/>
      <c r="C311" s="206" t="s">
        <v>611</v>
      </c>
      <c r="D311" s="206" t="s">
        <v>134</v>
      </c>
      <c r="E311" s="207" t="s">
        <v>612</v>
      </c>
      <c r="F311" s="208" t="s">
        <v>613</v>
      </c>
      <c r="G311" s="209" t="s">
        <v>232</v>
      </c>
      <c r="H311" s="210">
        <v>1</v>
      </c>
      <c r="I311" s="211"/>
      <c r="J311" s="212">
        <f>ROUND(I311*H311,2)</f>
        <v>0</v>
      </c>
      <c r="K311" s="208" t="s">
        <v>138</v>
      </c>
      <c r="L311" s="46"/>
      <c r="M311" s="213" t="s">
        <v>19</v>
      </c>
      <c r="N311" s="214" t="s">
        <v>42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224</v>
      </c>
      <c r="AT311" s="217" t="s">
        <v>134</v>
      </c>
      <c r="AU311" s="217" t="s">
        <v>140</v>
      </c>
      <c r="AY311" s="19" t="s">
        <v>131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140</v>
      </c>
      <c r="BK311" s="218">
        <f>ROUND(I311*H311,2)</f>
        <v>0</v>
      </c>
      <c r="BL311" s="19" t="s">
        <v>224</v>
      </c>
      <c r="BM311" s="217" t="s">
        <v>614</v>
      </c>
    </row>
    <row r="312" s="2" customFormat="1">
      <c r="A312" s="40"/>
      <c r="B312" s="41"/>
      <c r="C312" s="42"/>
      <c r="D312" s="219" t="s">
        <v>142</v>
      </c>
      <c r="E312" s="42"/>
      <c r="F312" s="220" t="s">
        <v>615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142</v>
      </c>
      <c r="AU312" s="19" t="s">
        <v>140</v>
      </c>
    </row>
    <row r="313" s="2" customFormat="1" ht="16.5" customHeight="1">
      <c r="A313" s="40"/>
      <c r="B313" s="41"/>
      <c r="C313" s="258" t="s">
        <v>616</v>
      </c>
      <c r="D313" s="258" t="s">
        <v>334</v>
      </c>
      <c r="E313" s="259" t="s">
        <v>617</v>
      </c>
      <c r="F313" s="260" t="s">
        <v>618</v>
      </c>
      <c r="G313" s="261" t="s">
        <v>232</v>
      </c>
      <c r="H313" s="262">
        <v>1</v>
      </c>
      <c r="I313" s="263"/>
      <c r="J313" s="264">
        <f>ROUND(I313*H313,2)</f>
        <v>0</v>
      </c>
      <c r="K313" s="260" t="s">
        <v>138</v>
      </c>
      <c r="L313" s="265"/>
      <c r="M313" s="266" t="s">
        <v>19</v>
      </c>
      <c r="N313" s="267" t="s">
        <v>42</v>
      </c>
      <c r="O313" s="86"/>
      <c r="P313" s="215">
        <f>O313*H313</f>
        <v>0</v>
      </c>
      <c r="Q313" s="215">
        <v>0.00089999999999999998</v>
      </c>
      <c r="R313" s="215">
        <f>Q313*H313</f>
        <v>0.00089999999999999998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323</v>
      </c>
      <c r="AT313" s="217" t="s">
        <v>334</v>
      </c>
      <c r="AU313" s="217" t="s">
        <v>140</v>
      </c>
      <c r="AY313" s="19" t="s">
        <v>131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140</v>
      </c>
      <c r="BK313" s="218">
        <f>ROUND(I313*H313,2)</f>
        <v>0</v>
      </c>
      <c r="BL313" s="19" t="s">
        <v>224</v>
      </c>
      <c r="BM313" s="217" t="s">
        <v>619</v>
      </c>
    </row>
    <row r="314" s="2" customFormat="1" ht="24.15" customHeight="1">
      <c r="A314" s="40"/>
      <c r="B314" s="41"/>
      <c r="C314" s="206" t="s">
        <v>620</v>
      </c>
      <c r="D314" s="206" t="s">
        <v>134</v>
      </c>
      <c r="E314" s="207" t="s">
        <v>621</v>
      </c>
      <c r="F314" s="208" t="s">
        <v>622</v>
      </c>
      <c r="G314" s="209" t="s">
        <v>246</v>
      </c>
      <c r="H314" s="210">
        <v>0.001</v>
      </c>
      <c r="I314" s="211"/>
      <c r="J314" s="212">
        <f>ROUND(I314*H314,2)</f>
        <v>0</v>
      </c>
      <c r="K314" s="208" t="s">
        <v>138</v>
      </c>
      <c r="L314" s="46"/>
      <c r="M314" s="213" t="s">
        <v>19</v>
      </c>
      <c r="N314" s="214" t="s">
        <v>42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224</v>
      </c>
      <c r="AT314" s="217" t="s">
        <v>134</v>
      </c>
      <c r="AU314" s="217" t="s">
        <v>140</v>
      </c>
      <c r="AY314" s="19" t="s">
        <v>131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140</v>
      </c>
      <c r="BK314" s="218">
        <f>ROUND(I314*H314,2)</f>
        <v>0</v>
      </c>
      <c r="BL314" s="19" t="s">
        <v>224</v>
      </c>
      <c r="BM314" s="217" t="s">
        <v>623</v>
      </c>
    </row>
    <row r="315" s="2" customFormat="1">
      <c r="A315" s="40"/>
      <c r="B315" s="41"/>
      <c r="C315" s="42"/>
      <c r="D315" s="219" t="s">
        <v>142</v>
      </c>
      <c r="E315" s="42"/>
      <c r="F315" s="220" t="s">
        <v>624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142</v>
      </c>
      <c r="AU315" s="19" t="s">
        <v>140</v>
      </c>
    </row>
    <row r="316" s="12" customFormat="1" ht="22.8" customHeight="1">
      <c r="A316" s="12"/>
      <c r="B316" s="190"/>
      <c r="C316" s="191"/>
      <c r="D316" s="192" t="s">
        <v>69</v>
      </c>
      <c r="E316" s="204" t="s">
        <v>625</v>
      </c>
      <c r="F316" s="204" t="s">
        <v>626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SUM(P317:P321)</f>
        <v>0</v>
      </c>
      <c r="Q316" s="198"/>
      <c r="R316" s="199">
        <f>SUM(R317:R321)</f>
        <v>0.0020600000000000002</v>
      </c>
      <c r="S316" s="198"/>
      <c r="T316" s="200">
        <f>SUM(T317:T321)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140</v>
      </c>
      <c r="AT316" s="202" t="s">
        <v>69</v>
      </c>
      <c r="AU316" s="202" t="s">
        <v>78</v>
      </c>
      <c r="AY316" s="201" t="s">
        <v>131</v>
      </c>
      <c r="BK316" s="203">
        <f>SUM(BK317:BK321)</f>
        <v>0</v>
      </c>
    </row>
    <row r="317" s="2" customFormat="1" ht="16.5" customHeight="1">
      <c r="A317" s="40"/>
      <c r="B317" s="41"/>
      <c r="C317" s="206" t="s">
        <v>627</v>
      </c>
      <c r="D317" s="206" t="s">
        <v>134</v>
      </c>
      <c r="E317" s="207" t="s">
        <v>628</v>
      </c>
      <c r="F317" s="208" t="s">
        <v>629</v>
      </c>
      <c r="G317" s="209" t="s">
        <v>232</v>
      </c>
      <c r="H317" s="210">
        <v>1</v>
      </c>
      <c r="I317" s="211"/>
      <c r="J317" s="212">
        <f>ROUND(I317*H317,2)</f>
        <v>0</v>
      </c>
      <c r="K317" s="208" t="s">
        <v>138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224</v>
      </c>
      <c r="AT317" s="217" t="s">
        <v>134</v>
      </c>
      <c r="AU317" s="217" t="s">
        <v>140</v>
      </c>
      <c r="AY317" s="19" t="s">
        <v>131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140</v>
      </c>
      <c r="BK317" s="218">
        <f>ROUND(I317*H317,2)</f>
        <v>0</v>
      </c>
      <c r="BL317" s="19" t="s">
        <v>224</v>
      </c>
      <c r="BM317" s="217" t="s">
        <v>630</v>
      </c>
    </row>
    <row r="318" s="2" customFormat="1">
      <c r="A318" s="40"/>
      <c r="B318" s="41"/>
      <c r="C318" s="42"/>
      <c r="D318" s="219" t="s">
        <v>142</v>
      </c>
      <c r="E318" s="42"/>
      <c r="F318" s="220" t="s">
        <v>631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142</v>
      </c>
      <c r="AU318" s="19" t="s">
        <v>140</v>
      </c>
    </row>
    <row r="319" s="2" customFormat="1" ht="16.5" customHeight="1">
      <c r="A319" s="40"/>
      <c r="B319" s="41"/>
      <c r="C319" s="258" t="s">
        <v>632</v>
      </c>
      <c r="D319" s="258" t="s">
        <v>334</v>
      </c>
      <c r="E319" s="259" t="s">
        <v>633</v>
      </c>
      <c r="F319" s="260" t="s">
        <v>634</v>
      </c>
      <c r="G319" s="261" t="s">
        <v>232</v>
      </c>
      <c r="H319" s="262">
        <v>1</v>
      </c>
      <c r="I319" s="263"/>
      <c r="J319" s="264">
        <f>ROUND(I319*H319,2)</f>
        <v>0</v>
      </c>
      <c r="K319" s="260" t="s">
        <v>19</v>
      </c>
      <c r="L319" s="265"/>
      <c r="M319" s="266" t="s">
        <v>19</v>
      </c>
      <c r="N319" s="267" t="s">
        <v>42</v>
      </c>
      <c r="O319" s="86"/>
      <c r="P319" s="215">
        <f>O319*H319</f>
        <v>0</v>
      </c>
      <c r="Q319" s="215">
        <v>0.0020600000000000002</v>
      </c>
      <c r="R319" s="215">
        <f>Q319*H319</f>
        <v>0.0020600000000000002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323</v>
      </c>
      <c r="AT319" s="217" t="s">
        <v>334</v>
      </c>
      <c r="AU319" s="217" t="s">
        <v>140</v>
      </c>
      <c r="AY319" s="19" t="s">
        <v>131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140</v>
      </c>
      <c r="BK319" s="218">
        <f>ROUND(I319*H319,2)</f>
        <v>0</v>
      </c>
      <c r="BL319" s="19" t="s">
        <v>224</v>
      </c>
      <c r="BM319" s="217" t="s">
        <v>635</v>
      </c>
    </row>
    <row r="320" s="2" customFormat="1" ht="37.8" customHeight="1">
      <c r="A320" s="40"/>
      <c r="B320" s="41"/>
      <c r="C320" s="206" t="s">
        <v>636</v>
      </c>
      <c r="D320" s="206" t="s">
        <v>134</v>
      </c>
      <c r="E320" s="207" t="s">
        <v>637</v>
      </c>
      <c r="F320" s="208" t="s">
        <v>638</v>
      </c>
      <c r="G320" s="209" t="s">
        <v>246</v>
      </c>
      <c r="H320" s="210">
        <v>0.002</v>
      </c>
      <c r="I320" s="211"/>
      <c r="J320" s="212">
        <f>ROUND(I320*H320,2)</f>
        <v>0</v>
      </c>
      <c r="K320" s="208" t="s">
        <v>138</v>
      </c>
      <c r="L320" s="46"/>
      <c r="M320" s="213" t="s">
        <v>19</v>
      </c>
      <c r="N320" s="214" t="s">
        <v>42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224</v>
      </c>
      <c r="AT320" s="217" t="s">
        <v>134</v>
      </c>
      <c r="AU320" s="217" t="s">
        <v>140</v>
      </c>
      <c r="AY320" s="19" t="s">
        <v>131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140</v>
      </c>
      <c r="BK320" s="218">
        <f>ROUND(I320*H320,2)</f>
        <v>0</v>
      </c>
      <c r="BL320" s="19" t="s">
        <v>224</v>
      </c>
      <c r="BM320" s="217" t="s">
        <v>639</v>
      </c>
    </row>
    <row r="321" s="2" customFormat="1">
      <c r="A321" s="40"/>
      <c r="B321" s="41"/>
      <c r="C321" s="42"/>
      <c r="D321" s="219" t="s">
        <v>142</v>
      </c>
      <c r="E321" s="42"/>
      <c r="F321" s="220" t="s">
        <v>640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142</v>
      </c>
      <c r="AU321" s="19" t="s">
        <v>140</v>
      </c>
    </row>
    <row r="322" s="12" customFormat="1" ht="22.8" customHeight="1">
      <c r="A322" s="12"/>
      <c r="B322" s="190"/>
      <c r="C322" s="191"/>
      <c r="D322" s="192" t="s">
        <v>69</v>
      </c>
      <c r="E322" s="204" t="s">
        <v>641</v>
      </c>
      <c r="F322" s="204" t="s">
        <v>642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SUM(P323:P336)</f>
        <v>0</v>
      </c>
      <c r="Q322" s="198"/>
      <c r="R322" s="199">
        <f>SUM(R323:R336)</f>
        <v>0.03252</v>
      </c>
      <c r="S322" s="198"/>
      <c r="T322" s="200">
        <f>SUM(T323:T336)</f>
        <v>0.048000000000000001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140</v>
      </c>
      <c r="AT322" s="202" t="s">
        <v>69</v>
      </c>
      <c r="AU322" s="202" t="s">
        <v>78</v>
      </c>
      <c r="AY322" s="201" t="s">
        <v>131</v>
      </c>
      <c r="BK322" s="203">
        <f>SUM(BK323:BK336)</f>
        <v>0</v>
      </c>
    </row>
    <row r="323" s="2" customFormat="1" ht="24.15" customHeight="1">
      <c r="A323" s="40"/>
      <c r="B323" s="41"/>
      <c r="C323" s="206" t="s">
        <v>643</v>
      </c>
      <c r="D323" s="206" t="s">
        <v>134</v>
      </c>
      <c r="E323" s="207" t="s">
        <v>644</v>
      </c>
      <c r="F323" s="208" t="s">
        <v>645</v>
      </c>
      <c r="G323" s="209" t="s">
        <v>232</v>
      </c>
      <c r="H323" s="210">
        <v>1</v>
      </c>
      <c r="I323" s="211"/>
      <c r="J323" s="212">
        <f>ROUND(I323*H323,2)</f>
        <v>0</v>
      </c>
      <c r="K323" s="208" t="s">
        <v>138</v>
      </c>
      <c r="L323" s="46"/>
      <c r="M323" s="213" t="s">
        <v>19</v>
      </c>
      <c r="N323" s="214" t="s">
        <v>42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224</v>
      </c>
      <c r="AT323" s="217" t="s">
        <v>134</v>
      </c>
      <c r="AU323" s="217" t="s">
        <v>140</v>
      </c>
      <c r="AY323" s="19" t="s">
        <v>131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140</v>
      </c>
      <c r="BK323" s="218">
        <f>ROUND(I323*H323,2)</f>
        <v>0</v>
      </c>
      <c r="BL323" s="19" t="s">
        <v>224</v>
      </c>
      <c r="BM323" s="217" t="s">
        <v>646</v>
      </c>
    </row>
    <row r="324" s="2" customFormat="1">
      <c r="A324" s="40"/>
      <c r="B324" s="41"/>
      <c r="C324" s="42"/>
      <c r="D324" s="219" t="s">
        <v>142</v>
      </c>
      <c r="E324" s="42"/>
      <c r="F324" s="220" t="s">
        <v>647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142</v>
      </c>
      <c r="AU324" s="19" t="s">
        <v>140</v>
      </c>
    </row>
    <row r="325" s="2" customFormat="1" ht="16.5" customHeight="1">
      <c r="A325" s="40"/>
      <c r="B325" s="41"/>
      <c r="C325" s="258" t="s">
        <v>648</v>
      </c>
      <c r="D325" s="258" t="s">
        <v>334</v>
      </c>
      <c r="E325" s="259" t="s">
        <v>649</v>
      </c>
      <c r="F325" s="260" t="s">
        <v>650</v>
      </c>
      <c r="G325" s="261" t="s">
        <v>232</v>
      </c>
      <c r="H325" s="262">
        <v>1</v>
      </c>
      <c r="I325" s="263"/>
      <c r="J325" s="264">
        <f>ROUND(I325*H325,2)</f>
        <v>0</v>
      </c>
      <c r="K325" s="260" t="s">
        <v>138</v>
      </c>
      <c r="L325" s="265"/>
      <c r="M325" s="266" t="s">
        <v>19</v>
      </c>
      <c r="N325" s="267" t="s">
        <v>42</v>
      </c>
      <c r="O325" s="86"/>
      <c r="P325" s="215">
        <f>O325*H325</f>
        <v>0</v>
      </c>
      <c r="Q325" s="215">
        <v>0.016</v>
      </c>
      <c r="R325" s="215">
        <f>Q325*H325</f>
        <v>0.016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323</v>
      </c>
      <c r="AT325" s="217" t="s">
        <v>334</v>
      </c>
      <c r="AU325" s="217" t="s">
        <v>140</v>
      </c>
      <c r="AY325" s="19" t="s">
        <v>131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140</v>
      </c>
      <c r="BK325" s="218">
        <f>ROUND(I325*H325,2)</f>
        <v>0</v>
      </c>
      <c r="BL325" s="19" t="s">
        <v>224</v>
      </c>
      <c r="BM325" s="217" t="s">
        <v>651</v>
      </c>
    </row>
    <row r="326" s="2" customFormat="1" ht="16.5" customHeight="1">
      <c r="A326" s="40"/>
      <c r="B326" s="41"/>
      <c r="C326" s="206" t="s">
        <v>652</v>
      </c>
      <c r="D326" s="206" t="s">
        <v>134</v>
      </c>
      <c r="E326" s="207" t="s">
        <v>653</v>
      </c>
      <c r="F326" s="208" t="s">
        <v>654</v>
      </c>
      <c r="G326" s="209" t="s">
        <v>232</v>
      </c>
      <c r="H326" s="210">
        <v>1</v>
      </c>
      <c r="I326" s="211"/>
      <c r="J326" s="212">
        <f>ROUND(I326*H326,2)</f>
        <v>0</v>
      </c>
      <c r="K326" s="208" t="s">
        <v>138</v>
      </c>
      <c r="L326" s="46"/>
      <c r="M326" s="213" t="s">
        <v>19</v>
      </c>
      <c r="N326" s="214" t="s">
        <v>42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224</v>
      </c>
      <c r="AT326" s="217" t="s">
        <v>134</v>
      </c>
      <c r="AU326" s="217" t="s">
        <v>140</v>
      </c>
      <c r="AY326" s="19" t="s">
        <v>131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140</v>
      </c>
      <c r="BK326" s="218">
        <f>ROUND(I326*H326,2)</f>
        <v>0</v>
      </c>
      <c r="BL326" s="19" t="s">
        <v>224</v>
      </c>
      <c r="BM326" s="217" t="s">
        <v>655</v>
      </c>
    </row>
    <row r="327" s="2" customFormat="1">
      <c r="A327" s="40"/>
      <c r="B327" s="41"/>
      <c r="C327" s="42"/>
      <c r="D327" s="219" t="s">
        <v>142</v>
      </c>
      <c r="E327" s="42"/>
      <c r="F327" s="220" t="s">
        <v>656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142</v>
      </c>
      <c r="AU327" s="19" t="s">
        <v>140</v>
      </c>
    </row>
    <row r="328" s="2" customFormat="1" ht="16.5" customHeight="1">
      <c r="A328" s="40"/>
      <c r="B328" s="41"/>
      <c r="C328" s="258" t="s">
        <v>657</v>
      </c>
      <c r="D328" s="258" t="s">
        <v>334</v>
      </c>
      <c r="E328" s="259" t="s">
        <v>658</v>
      </c>
      <c r="F328" s="260" t="s">
        <v>659</v>
      </c>
      <c r="G328" s="261" t="s">
        <v>232</v>
      </c>
      <c r="H328" s="262">
        <v>1</v>
      </c>
      <c r="I328" s="263"/>
      <c r="J328" s="264">
        <f>ROUND(I328*H328,2)</f>
        <v>0</v>
      </c>
      <c r="K328" s="260" t="s">
        <v>138</v>
      </c>
      <c r="L328" s="265"/>
      <c r="M328" s="266" t="s">
        <v>19</v>
      </c>
      <c r="N328" s="267" t="s">
        <v>42</v>
      </c>
      <c r="O328" s="86"/>
      <c r="P328" s="215">
        <f>O328*H328</f>
        <v>0</v>
      </c>
      <c r="Q328" s="215">
        <v>5.0000000000000002E-05</v>
      </c>
      <c r="R328" s="215">
        <f>Q328*H328</f>
        <v>5.0000000000000002E-05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323</v>
      </c>
      <c r="AT328" s="217" t="s">
        <v>334</v>
      </c>
      <c r="AU328" s="217" t="s">
        <v>140</v>
      </c>
      <c r="AY328" s="19" t="s">
        <v>131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140</v>
      </c>
      <c r="BK328" s="218">
        <f>ROUND(I328*H328,2)</f>
        <v>0</v>
      </c>
      <c r="BL328" s="19" t="s">
        <v>224</v>
      </c>
      <c r="BM328" s="217" t="s">
        <v>660</v>
      </c>
    </row>
    <row r="329" s="2" customFormat="1" ht="21.75" customHeight="1">
      <c r="A329" s="40"/>
      <c r="B329" s="41"/>
      <c r="C329" s="206" t="s">
        <v>661</v>
      </c>
      <c r="D329" s="206" t="s">
        <v>134</v>
      </c>
      <c r="E329" s="207" t="s">
        <v>662</v>
      </c>
      <c r="F329" s="208" t="s">
        <v>663</v>
      </c>
      <c r="G329" s="209" t="s">
        <v>232</v>
      </c>
      <c r="H329" s="210">
        <v>1</v>
      </c>
      <c r="I329" s="211"/>
      <c r="J329" s="212">
        <f>ROUND(I329*H329,2)</f>
        <v>0</v>
      </c>
      <c r="K329" s="208" t="s">
        <v>138</v>
      </c>
      <c r="L329" s="46"/>
      <c r="M329" s="213" t="s">
        <v>19</v>
      </c>
      <c r="N329" s="214" t="s">
        <v>42</v>
      </c>
      <c r="O329" s="86"/>
      <c r="P329" s="215">
        <f>O329*H329</f>
        <v>0</v>
      </c>
      <c r="Q329" s="215">
        <v>0.00046999999999999999</v>
      </c>
      <c r="R329" s="215">
        <f>Q329*H329</f>
        <v>0.00046999999999999999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224</v>
      </c>
      <c r="AT329" s="217" t="s">
        <v>134</v>
      </c>
      <c r="AU329" s="217" t="s">
        <v>140</v>
      </c>
      <c r="AY329" s="19" t="s">
        <v>131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140</v>
      </c>
      <c r="BK329" s="218">
        <f>ROUND(I329*H329,2)</f>
        <v>0</v>
      </c>
      <c r="BL329" s="19" t="s">
        <v>224</v>
      </c>
      <c r="BM329" s="217" t="s">
        <v>664</v>
      </c>
    </row>
    <row r="330" s="2" customFormat="1">
      <c r="A330" s="40"/>
      <c r="B330" s="41"/>
      <c r="C330" s="42"/>
      <c r="D330" s="219" t="s">
        <v>142</v>
      </c>
      <c r="E330" s="42"/>
      <c r="F330" s="220" t="s">
        <v>665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142</v>
      </c>
      <c r="AU330" s="19" t="s">
        <v>140</v>
      </c>
    </row>
    <row r="331" s="2" customFormat="1" ht="21.75" customHeight="1">
      <c r="A331" s="40"/>
      <c r="B331" s="41"/>
      <c r="C331" s="258" t="s">
        <v>666</v>
      </c>
      <c r="D331" s="258" t="s">
        <v>334</v>
      </c>
      <c r="E331" s="259" t="s">
        <v>667</v>
      </c>
      <c r="F331" s="260" t="s">
        <v>668</v>
      </c>
      <c r="G331" s="261" t="s">
        <v>232</v>
      </c>
      <c r="H331" s="262">
        <v>1</v>
      </c>
      <c r="I331" s="263"/>
      <c r="J331" s="264">
        <f>ROUND(I331*H331,2)</f>
        <v>0</v>
      </c>
      <c r="K331" s="260" t="s">
        <v>138</v>
      </c>
      <c r="L331" s="265"/>
      <c r="M331" s="266" t="s">
        <v>19</v>
      </c>
      <c r="N331" s="267" t="s">
        <v>42</v>
      </c>
      <c r="O331" s="86"/>
      <c r="P331" s="215">
        <f>O331*H331</f>
        <v>0</v>
      </c>
      <c r="Q331" s="215">
        <v>0.016</v>
      </c>
      <c r="R331" s="215">
        <f>Q331*H331</f>
        <v>0.016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323</v>
      </c>
      <c r="AT331" s="217" t="s">
        <v>334</v>
      </c>
      <c r="AU331" s="217" t="s">
        <v>140</v>
      </c>
      <c r="AY331" s="19" t="s">
        <v>131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140</v>
      </c>
      <c r="BK331" s="218">
        <f>ROUND(I331*H331,2)</f>
        <v>0</v>
      </c>
      <c r="BL331" s="19" t="s">
        <v>224</v>
      </c>
      <c r="BM331" s="217" t="s">
        <v>669</v>
      </c>
    </row>
    <row r="332" s="2" customFormat="1" ht="16.5" customHeight="1">
      <c r="A332" s="40"/>
      <c r="B332" s="41"/>
      <c r="C332" s="206" t="s">
        <v>670</v>
      </c>
      <c r="D332" s="206" t="s">
        <v>134</v>
      </c>
      <c r="E332" s="207" t="s">
        <v>671</v>
      </c>
      <c r="F332" s="208" t="s">
        <v>672</v>
      </c>
      <c r="G332" s="209" t="s">
        <v>232</v>
      </c>
      <c r="H332" s="210">
        <v>2</v>
      </c>
      <c r="I332" s="211"/>
      <c r="J332" s="212">
        <f>ROUND(I332*H332,2)</f>
        <v>0</v>
      </c>
      <c r="K332" s="208" t="s">
        <v>138</v>
      </c>
      <c r="L332" s="46"/>
      <c r="M332" s="213" t="s">
        <v>19</v>
      </c>
      <c r="N332" s="214" t="s">
        <v>42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0.024</v>
      </c>
      <c r="T332" s="216">
        <f>S332*H332</f>
        <v>0.048000000000000001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224</v>
      </c>
      <c r="AT332" s="217" t="s">
        <v>134</v>
      </c>
      <c r="AU332" s="217" t="s">
        <v>140</v>
      </c>
      <c r="AY332" s="19" t="s">
        <v>131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140</v>
      </c>
      <c r="BK332" s="218">
        <f>ROUND(I332*H332,2)</f>
        <v>0</v>
      </c>
      <c r="BL332" s="19" t="s">
        <v>224</v>
      </c>
      <c r="BM332" s="217" t="s">
        <v>673</v>
      </c>
    </row>
    <row r="333" s="2" customFormat="1">
      <c r="A333" s="40"/>
      <c r="B333" s="41"/>
      <c r="C333" s="42"/>
      <c r="D333" s="219" t="s">
        <v>142</v>
      </c>
      <c r="E333" s="42"/>
      <c r="F333" s="220" t="s">
        <v>674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142</v>
      </c>
      <c r="AU333" s="19" t="s">
        <v>140</v>
      </c>
    </row>
    <row r="334" s="2" customFormat="1" ht="16.5" customHeight="1">
      <c r="A334" s="40"/>
      <c r="B334" s="41"/>
      <c r="C334" s="206" t="s">
        <v>675</v>
      </c>
      <c r="D334" s="206" t="s">
        <v>134</v>
      </c>
      <c r="E334" s="207" t="s">
        <v>676</v>
      </c>
      <c r="F334" s="208" t="s">
        <v>677</v>
      </c>
      <c r="G334" s="209" t="s">
        <v>342</v>
      </c>
      <c r="H334" s="210">
        <v>1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42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224</v>
      </c>
      <c r="AT334" s="217" t="s">
        <v>134</v>
      </c>
      <c r="AU334" s="217" t="s">
        <v>140</v>
      </c>
      <c r="AY334" s="19" t="s">
        <v>131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140</v>
      </c>
      <c r="BK334" s="218">
        <f>ROUND(I334*H334,2)</f>
        <v>0</v>
      </c>
      <c r="BL334" s="19" t="s">
        <v>224</v>
      </c>
      <c r="BM334" s="217" t="s">
        <v>678</v>
      </c>
    </row>
    <row r="335" s="2" customFormat="1" ht="24.15" customHeight="1">
      <c r="A335" s="40"/>
      <c r="B335" s="41"/>
      <c r="C335" s="206" t="s">
        <v>679</v>
      </c>
      <c r="D335" s="206" t="s">
        <v>134</v>
      </c>
      <c r="E335" s="207" t="s">
        <v>680</v>
      </c>
      <c r="F335" s="208" t="s">
        <v>681</v>
      </c>
      <c r="G335" s="209" t="s">
        <v>246</v>
      </c>
      <c r="H335" s="210">
        <v>0.033000000000000002</v>
      </c>
      <c r="I335" s="211"/>
      <c r="J335" s="212">
        <f>ROUND(I335*H335,2)</f>
        <v>0</v>
      </c>
      <c r="K335" s="208" t="s">
        <v>138</v>
      </c>
      <c r="L335" s="46"/>
      <c r="M335" s="213" t="s">
        <v>19</v>
      </c>
      <c r="N335" s="214" t="s">
        <v>42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224</v>
      </c>
      <c r="AT335" s="217" t="s">
        <v>134</v>
      </c>
      <c r="AU335" s="217" t="s">
        <v>140</v>
      </c>
      <c r="AY335" s="19" t="s">
        <v>131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140</v>
      </c>
      <c r="BK335" s="218">
        <f>ROUND(I335*H335,2)</f>
        <v>0</v>
      </c>
      <c r="BL335" s="19" t="s">
        <v>224</v>
      </c>
      <c r="BM335" s="217" t="s">
        <v>682</v>
      </c>
    </row>
    <row r="336" s="2" customFormat="1">
      <c r="A336" s="40"/>
      <c r="B336" s="41"/>
      <c r="C336" s="42"/>
      <c r="D336" s="219" t="s">
        <v>142</v>
      </c>
      <c r="E336" s="42"/>
      <c r="F336" s="220" t="s">
        <v>683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142</v>
      </c>
      <c r="AU336" s="19" t="s">
        <v>140</v>
      </c>
    </row>
    <row r="337" s="12" customFormat="1" ht="22.8" customHeight="1">
      <c r="A337" s="12"/>
      <c r="B337" s="190"/>
      <c r="C337" s="191"/>
      <c r="D337" s="192" t="s">
        <v>69</v>
      </c>
      <c r="E337" s="204" t="s">
        <v>684</v>
      </c>
      <c r="F337" s="204" t="s">
        <v>685</v>
      </c>
      <c r="G337" s="191"/>
      <c r="H337" s="191"/>
      <c r="I337" s="194"/>
      <c r="J337" s="205">
        <f>BK337</f>
        <v>0</v>
      </c>
      <c r="K337" s="191"/>
      <c r="L337" s="196"/>
      <c r="M337" s="197"/>
      <c r="N337" s="198"/>
      <c r="O337" s="198"/>
      <c r="P337" s="199">
        <f>SUM(P338:P370)</f>
        <v>0</v>
      </c>
      <c r="Q337" s="198"/>
      <c r="R337" s="199">
        <f>SUM(R338:R370)</f>
        <v>0.24643089999999995</v>
      </c>
      <c r="S337" s="198"/>
      <c r="T337" s="200">
        <f>SUM(T338:T370)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1" t="s">
        <v>140</v>
      </c>
      <c r="AT337" s="202" t="s">
        <v>69</v>
      </c>
      <c r="AU337" s="202" t="s">
        <v>78</v>
      </c>
      <c r="AY337" s="201" t="s">
        <v>131</v>
      </c>
      <c r="BK337" s="203">
        <f>SUM(BK338:BK370)</f>
        <v>0</v>
      </c>
    </row>
    <row r="338" s="2" customFormat="1" ht="16.5" customHeight="1">
      <c r="A338" s="40"/>
      <c r="B338" s="41"/>
      <c r="C338" s="206" t="s">
        <v>686</v>
      </c>
      <c r="D338" s="206" t="s">
        <v>134</v>
      </c>
      <c r="E338" s="207" t="s">
        <v>687</v>
      </c>
      <c r="F338" s="208" t="s">
        <v>688</v>
      </c>
      <c r="G338" s="209" t="s">
        <v>137</v>
      </c>
      <c r="H338" s="210">
        <v>6.1600000000000001</v>
      </c>
      <c r="I338" s="211"/>
      <c r="J338" s="212">
        <f>ROUND(I338*H338,2)</f>
        <v>0</v>
      </c>
      <c r="K338" s="208" t="s">
        <v>138</v>
      </c>
      <c r="L338" s="46"/>
      <c r="M338" s="213" t="s">
        <v>19</v>
      </c>
      <c r="N338" s="214" t="s">
        <v>42</v>
      </c>
      <c r="O338" s="86"/>
      <c r="P338" s="215">
        <f>O338*H338</f>
        <v>0</v>
      </c>
      <c r="Q338" s="215">
        <v>0.00029999999999999997</v>
      </c>
      <c r="R338" s="215">
        <f>Q338*H338</f>
        <v>0.0018479999999999998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224</v>
      </c>
      <c r="AT338" s="217" t="s">
        <v>134</v>
      </c>
      <c r="AU338" s="217" t="s">
        <v>140</v>
      </c>
      <c r="AY338" s="19" t="s">
        <v>131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140</v>
      </c>
      <c r="BK338" s="218">
        <f>ROUND(I338*H338,2)</f>
        <v>0</v>
      </c>
      <c r="BL338" s="19" t="s">
        <v>224</v>
      </c>
      <c r="BM338" s="217" t="s">
        <v>689</v>
      </c>
    </row>
    <row r="339" s="2" customFormat="1">
      <c r="A339" s="40"/>
      <c r="B339" s="41"/>
      <c r="C339" s="42"/>
      <c r="D339" s="219" t="s">
        <v>142</v>
      </c>
      <c r="E339" s="42"/>
      <c r="F339" s="220" t="s">
        <v>690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142</v>
      </c>
      <c r="AU339" s="19" t="s">
        <v>140</v>
      </c>
    </row>
    <row r="340" s="13" customFormat="1">
      <c r="A340" s="13"/>
      <c r="B340" s="224"/>
      <c r="C340" s="225"/>
      <c r="D340" s="226" t="s">
        <v>148</v>
      </c>
      <c r="E340" s="227" t="s">
        <v>19</v>
      </c>
      <c r="F340" s="228" t="s">
        <v>691</v>
      </c>
      <c r="G340" s="225"/>
      <c r="H340" s="229">
        <v>6.1600000000000001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148</v>
      </c>
      <c r="AU340" s="235" t="s">
        <v>140</v>
      </c>
      <c r="AV340" s="13" t="s">
        <v>140</v>
      </c>
      <c r="AW340" s="13" t="s">
        <v>32</v>
      </c>
      <c r="AX340" s="13" t="s">
        <v>70</v>
      </c>
      <c r="AY340" s="235" t="s">
        <v>131</v>
      </c>
    </row>
    <row r="341" s="14" customFormat="1">
      <c r="A341" s="14"/>
      <c r="B341" s="236"/>
      <c r="C341" s="237"/>
      <c r="D341" s="226" t="s">
        <v>148</v>
      </c>
      <c r="E341" s="238" t="s">
        <v>19</v>
      </c>
      <c r="F341" s="239" t="s">
        <v>150</v>
      </c>
      <c r="G341" s="237"/>
      <c r="H341" s="240">
        <v>6.1600000000000001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148</v>
      </c>
      <c r="AU341" s="246" t="s">
        <v>140</v>
      </c>
      <c r="AV341" s="14" t="s">
        <v>139</v>
      </c>
      <c r="AW341" s="14" t="s">
        <v>32</v>
      </c>
      <c r="AX341" s="14" t="s">
        <v>78</v>
      </c>
      <c r="AY341" s="246" t="s">
        <v>131</v>
      </c>
    </row>
    <row r="342" s="2" customFormat="1" ht="24.15" customHeight="1">
      <c r="A342" s="40"/>
      <c r="B342" s="41"/>
      <c r="C342" s="206" t="s">
        <v>692</v>
      </c>
      <c r="D342" s="206" t="s">
        <v>134</v>
      </c>
      <c r="E342" s="207" t="s">
        <v>693</v>
      </c>
      <c r="F342" s="208" t="s">
        <v>694</v>
      </c>
      <c r="G342" s="209" t="s">
        <v>137</v>
      </c>
      <c r="H342" s="210">
        <v>6.1600000000000001</v>
      </c>
      <c r="I342" s="211"/>
      <c r="J342" s="212">
        <f>ROUND(I342*H342,2)</f>
        <v>0</v>
      </c>
      <c r="K342" s="208" t="s">
        <v>138</v>
      </c>
      <c r="L342" s="46"/>
      <c r="M342" s="213" t="s">
        <v>19</v>
      </c>
      <c r="N342" s="214" t="s">
        <v>42</v>
      </c>
      <c r="O342" s="86"/>
      <c r="P342" s="215">
        <f>O342*H342</f>
        <v>0</v>
      </c>
      <c r="Q342" s="215">
        <v>0.0074999999999999997</v>
      </c>
      <c r="R342" s="215">
        <f>Q342*H342</f>
        <v>0.046199999999999998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224</v>
      </c>
      <c r="AT342" s="217" t="s">
        <v>134</v>
      </c>
      <c r="AU342" s="217" t="s">
        <v>140</v>
      </c>
      <c r="AY342" s="19" t="s">
        <v>131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140</v>
      </c>
      <c r="BK342" s="218">
        <f>ROUND(I342*H342,2)</f>
        <v>0</v>
      </c>
      <c r="BL342" s="19" t="s">
        <v>224</v>
      </c>
      <c r="BM342" s="217" t="s">
        <v>695</v>
      </c>
    </row>
    <row r="343" s="2" customFormat="1">
      <c r="A343" s="40"/>
      <c r="B343" s="41"/>
      <c r="C343" s="42"/>
      <c r="D343" s="219" t="s">
        <v>142</v>
      </c>
      <c r="E343" s="42"/>
      <c r="F343" s="220" t="s">
        <v>696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142</v>
      </c>
      <c r="AU343" s="19" t="s">
        <v>140</v>
      </c>
    </row>
    <row r="344" s="13" customFormat="1">
      <c r="A344" s="13"/>
      <c r="B344" s="224"/>
      <c r="C344" s="225"/>
      <c r="D344" s="226" t="s">
        <v>148</v>
      </c>
      <c r="E344" s="227" t="s">
        <v>19</v>
      </c>
      <c r="F344" s="228" t="s">
        <v>691</v>
      </c>
      <c r="G344" s="225"/>
      <c r="H344" s="229">
        <v>6.1600000000000001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148</v>
      </c>
      <c r="AU344" s="235" t="s">
        <v>140</v>
      </c>
      <c r="AV344" s="13" t="s">
        <v>140</v>
      </c>
      <c r="AW344" s="13" t="s">
        <v>32</v>
      </c>
      <c r="AX344" s="13" t="s">
        <v>70</v>
      </c>
      <c r="AY344" s="235" t="s">
        <v>131</v>
      </c>
    </row>
    <row r="345" s="14" customFormat="1">
      <c r="A345" s="14"/>
      <c r="B345" s="236"/>
      <c r="C345" s="237"/>
      <c r="D345" s="226" t="s">
        <v>148</v>
      </c>
      <c r="E345" s="238" t="s">
        <v>19</v>
      </c>
      <c r="F345" s="239" t="s">
        <v>150</v>
      </c>
      <c r="G345" s="237"/>
      <c r="H345" s="240">
        <v>6.1600000000000001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148</v>
      </c>
      <c r="AU345" s="246" t="s">
        <v>140</v>
      </c>
      <c r="AV345" s="14" t="s">
        <v>139</v>
      </c>
      <c r="AW345" s="14" t="s">
        <v>32</v>
      </c>
      <c r="AX345" s="14" t="s">
        <v>78</v>
      </c>
      <c r="AY345" s="246" t="s">
        <v>131</v>
      </c>
    </row>
    <row r="346" s="2" customFormat="1" ht="24.15" customHeight="1">
      <c r="A346" s="40"/>
      <c r="B346" s="41"/>
      <c r="C346" s="206" t="s">
        <v>697</v>
      </c>
      <c r="D346" s="206" t="s">
        <v>134</v>
      </c>
      <c r="E346" s="207" t="s">
        <v>698</v>
      </c>
      <c r="F346" s="208" t="s">
        <v>699</v>
      </c>
      <c r="G346" s="209" t="s">
        <v>137</v>
      </c>
      <c r="H346" s="210">
        <v>6.1600000000000001</v>
      </c>
      <c r="I346" s="211"/>
      <c r="J346" s="212">
        <f>ROUND(I346*H346,2)</f>
        <v>0</v>
      </c>
      <c r="K346" s="208" t="s">
        <v>138</v>
      </c>
      <c r="L346" s="46"/>
      <c r="M346" s="213" t="s">
        <v>19</v>
      </c>
      <c r="N346" s="214" t="s">
        <v>42</v>
      </c>
      <c r="O346" s="86"/>
      <c r="P346" s="215">
        <f>O346*H346</f>
        <v>0</v>
      </c>
      <c r="Q346" s="215">
        <v>0.0060000000000000001</v>
      </c>
      <c r="R346" s="215">
        <f>Q346*H346</f>
        <v>0.03696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224</v>
      </c>
      <c r="AT346" s="217" t="s">
        <v>134</v>
      </c>
      <c r="AU346" s="217" t="s">
        <v>140</v>
      </c>
      <c r="AY346" s="19" t="s">
        <v>131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140</v>
      </c>
      <c r="BK346" s="218">
        <f>ROUND(I346*H346,2)</f>
        <v>0</v>
      </c>
      <c r="BL346" s="19" t="s">
        <v>224</v>
      </c>
      <c r="BM346" s="217" t="s">
        <v>700</v>
      </c>
    </row>
    <row r="347" s="2" customFormat="1">
      <c r="A347" s="40"/>
      <c r="B347" s="41"/>
      <c r="C347" s="42"/>
      <c r="D347" s="219" t="s">
        <v>142</v>
      </c>
      <c r="E347" s="42"/>
      <c r="F347" s="220" t="s">
        <v>701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142</v>
      </c>
      <c r="AU347" s="19" t="s">
        <v>140</v>
      </c>
    </row>
    <row r="348" s="13" customFormat="1">
      <c r="A348" s="13"/>
      <c r="B348" s="224"/>
      <c r="C348" s="225"/>
      <c r="D348" s="226" t="s">
        <v>148</v>
      </c>
      <c r="E348" s="227" t="s">
        <v>19</v>
      </c>
      <c r="F348" s="228" t="s">
        <v>691</v>
      </c>
      <c r="G348" s="225"/>
      <c r="H348" s="229">
        <v>6.1600000000000001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148</v>
      </c>
      <c r="AU348" s="235" t="s">
        <v>140</v>
      </c>
      <c r="AV348" s="13" t="s">
        <v>140</v>
      </c>
      <c r="AW348" s="13" t="s">
        <v>32</v>
      </c>
      <c r="AX348" s="13" t="s">
        <v>70</v>
      </c>
      <c r="AY348" s="235" t="s">
        <v>131</v>
      </c>
    </row>
    <row r="349" s="14" customFormat="1">
      <c r="A349" s="14"/>
      <c r="B349" s="236"/>
      <c r="C349" s="237"/>
      <c r="D349" s="226" t="s">
        <v>148</v>
      </c>
      <c r="E349" s="238" t="s">
        <v>19</v>
      </c>
      <c r="F349" s="239" t="s">
        <v>150</v>
      </c>
      <c r="G349" s="237"/>
      <c r="H349" s="240">
        <v>6.1600000000000001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148</v>
      </c>
      <c r="AU349" s="246" t="s">
        <v>140</v>
      </c>
      <c r="AV349" s="14" t="s">
        <v>139</v>
      </c>
      <c r="AW349" s="14" t="s">
        <v>32</v>
      </c>
      <c r="AX349" s="14" t="s">
        <v>78</v>
      </c>
      <c r="AY349" s="246" t="s">
        <v>131</v>
      </c>
    </row>
    <row r="350" s="2" customFormat="1" ht="21.75" customHeight="1">
      <c r="A350" s="40"/>
      <c r="B350" s="41"/>
      <c r="C350" s="258" t="s">
        <v>702</v>
      </c>
      <c r="D350" s="258" t="s">
        <v>334</v>
      </c>
      <c r="E350" s="259" t="s">
        <v>703</v>
      </c>
      <c r="F350" s="260" t="s">
        <v>704</v>
      </c>
      <c r="G350" s="261" t="s">
        <v>137</v>
      </c>
      <c r="H350" s="262">
        <v>6.7759999999999998</v>
      </c>
      <c r="I350" s="263"/>
      <c r="J350" s="264">
        <f>ROUND(I350*H350,2)</f>
        <v>0</v>
      </c>
      <c r="K350" s="260" t="s">
        <v>138</v>
      </c>
      <c r="L350" s="265"/>
      <c r="M350" s="266" t="s">
        <v>19</v>
      </c>
      <c r="N350" s="267" t="s">
        <v>42</v>
      </c>
      <c r="O350" s="86"/>
      <c r="P350" s="215">
        <f>O350*H350</f>
        <v>0</v>
      </c>
      <c r="Q350" s="215">
        <v>0.021999999999999999</v>
      </c>
      <c r="R350" s="215">
        <f>Q350*H350</f>
        <v>0.14907199999999998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323</v>
      </c>
      <c r="AT350" s="217" t="s">
        <v>334</v>
      </c>
      <c r="AU350" s="217" t="s">
        <v>140</v>
      </c>
      <c r="AY350" s="19" t="s">
        <v>131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140</v>
      </c>
      <c r="BK350" s="218">
        <f>ROUND(I350*H350,2)</f>
        <v>0</v>
      </c>
      <c r="BL350" s="19" t="s">
        <v>224</v>
      </c>
      <c r="BM350" s="217" t="s">
        <v>705</v>
      </c>
    </row>
    <row r="351" s="13" customFormat="1">
      <c r="A351" s="13"/>
      <c r="B351" s="224"/>
      <c r="C351" s="225"/>
      <c r="D351" s="226" t="s">
        <v>148</v>
      </c>
      <c r="E351" s="227" t="s">
        <v>19</v>
      </c>
      <c r="F351" s="228" t="s">
        <v>691</v>
      </c>
      <c r="G351" s="225"/>
      <c r="H351" s="229">
        <v>6.1600000000000001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148</v>
      </c>
      <c r="AU351" s="235" t="s">
        <v>140</v>
      </c>
      <c r="AV351" s="13" t="s">
        <v>140</v>
      </c>
      <c r="AW351" s="13" t="s">
        <v>32</v>
      </c>
      <c r="AX351" s="13" t="s">
        <v>70</v>
      </c>
      <c r="AY351" s="235" t="s">
        <v>131</v>
      </c>
    </row>
    <row r="352" s="14" customFormat="1">
      <c r="A352" s="14"/>
      <c r="B352" s="236"/>
      <c r="C352" s="237"/>
      <c r="D352" s="226" t="s">
        <v>148</v>
      </c>
      <c r="E352" s="238" t="s">
        <v>19</v>
      </c>
      <c r="F352" s="239" t="s">
        <v>150</v>
      </c>
      <c r="G352" s="237"/>
      <c r="H352" s="240">
        <v>6.1600000000000001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148</v>
      </c>
      <c r="AU352" s="246" t="s">
        <v>140</v>
      </c>
      <c r="AV352" s="14" t="s">
        <v>139</v>
      </c>
      <c r="AW352" s="14" t="s">
        <v>32</v>
      </c>
      <c r="AX352" s="14" t="s">
        <v>78</v>
      </c>
      <c r="AY352" s="246" t="s">
        <v>131</v>
      </c>
    </row>
    <row r="353" s="13" customFormat="1">
      <c r="A353" s="13"/>
      <c r="B353" s="224"/>
      <c r="C353" s="225"/>
      <c r="D353" s="226" t="s">
        <v>148</v>
      </c>
      <c r="E353" s="225"/>
      <c r="F353" s="228" t="s">
        <v>706</v>
      </c>
      <c r="G353" s="225"/>
      <c r="H353" s="229">
        <v>6.7759999999999998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148</v>
      </c>
      <c r="AU353" s="235" t="s">
        <v>140</v>
      </c>
      <c r="AV353" s="13" t="s">
        <v>140</v>
      </c>
      <c r="AW353" s="13" t="s">
        <v>4</v>
      </c>
      <c r="AX353" s="13" t="s">
        <v>78</v>
      </c>
      <c r="AY353" s="235" t="s">
        <v>131</v>
      </c>
    </row>
    <row r="354" s="2" customFormat="1" ht="16.5" customHeight="1">
      <c r="A354" s="40"/>
      <c r="B354" s="41"/>
      <c r="C354" s="206" t="s">
        <v>707</v>
      </c>
      <c r="D354" s="206" t="s">
        <v>134</v>
      </c>
      <c r="E354" s="207" t="s">
        <v>708</v>
      </c>
      <c r="F354" s="208" t="s">
        <v>709</v>
      </c>
      <c r="G354" s="209" t="s">
        <v>137</v>
      </c>
      <c r="H354" s="210">
        <v>5.0350000000000001</v>
      </c>
      <c r="I354" s="211"/>
      <c r="J354" s="212">
        <f>ROUND(I354*H354,2)</f>
        <v>0</v>
      </c>
      <c r="K354" s="208" t="s">
        <v>138</v>
      </c>
      <c r="L354" s="46"/>
      <c r="M354" s="213" t="s">
        <v>19</v>
      </c>
      <c r="N354" s="214" t="s">
        <v>42</v>
      </c>
      <c r="O354" s="86"/>
      <c r="P354" s="215">
        <f>O354*H354</f>
        <v>0</v>
      </c>
      <c r="Q354" s="215">
        <v>0.0015</v>
      </c>
      <c r="R354" s="215">
        <f>Q354*H354</f>
        <v>0.0075525000000000002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224</v>
      </c>
      <c r="AT354" s="217" t="s">
        <v>134</v>
      </c>
      <c r="AU354" s="217" t="s">
        <v>140</v>
      </c>
      <c r="AY354" s="19" t="s">
        <v>131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140</v>
      </c>
      <c r="BK354" s="218">
        <f>ROUND(I354*H354,2)</f>
        <v>0</v>
      </c>
      <c r="BL354" s="19" t="s">
        <v>224</v>
      </c>
      <c r="BM354" s="217" t="s">
        <v>710</v>
      </c>
    </row>
    <row r="355" s="2" customFormat="1">
      <c r="A355" s="40"/>
      <c r="B355" s="41"/>
      <c r="C355" s="42"/>
      <c r="D355" s="219" t="s">
        <v>142</v>
      </c>
      <c r="E355" s="42"/>
      <c r="F355" s="220" t="s">
        <v>711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142</v>
      </c>
      <c r="AU355" s="19" t="s">
        <v>140</v>
      </c>
    </row>
    <row r="356" s="15" customFormat="1">
      <c r="A356" s="15"/>
      <c r="B356" s="247"/>
      <c r="C356" s="248"/>
      <c r="D356" s="226" t="s">
        <v>148</v>
      </c>
      <c r="E356" s="249" t="s">
        <v>19</v>
      </c>
      <c r="F356" s="250" t="s">
        <v>712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148</v>
      </c>
      <c r="AU356" s="256" t="s">
        <v>140</v>
      </c>
      <c r="AV356" s="15" t="s">
        <v>78</v>
      </c>
      <c r="AW356" s="15" t="s">
        <v>32</v>
      </c>
      <c r="AX356" s="15" t="s">
        <v>70</v>
      </c>
      <c r="AY356" s="256" t="s">
        <v>131</v>
      </c>
    </row>
    <row r="357" s="13" customFormat="1">
      <c r="A357" s="13"/>
      <c r="B357" s="224"/>
      <c r="C357" s="225"/>
      <c r="D357" s="226" t="s">
        <v>148</v>
      </c>
      <c r="E357" s="227" t="s">
        <v>19</v>
      </c>
      <c r="F357" s="228" t="s">
        <v>713</v>
      </c>
      <c r="G357" s="225"/>
      <c r="H357" s="229">
        <v>5.0350000000000001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148</v>
      </c>
      <c r="AU357" s="235" t="s">
        <v>140</v>
      </c>
      <c r="AV357" s="13" t="s">
        <v>140</v>
      </c>
      <c r="AW357" s="13" t="s">
        <v>32</v>
      </c>
      <c r="AX357" s="13" t="s">
        <v>70</v>
      </c>
      <c r="AY357" s="235" t="s">
        <v>131</v>
      </c>
    </row>
    <row r="358" s="14" customFormat="1">
      <c r="A358" s="14"/>
      <c r="B358" s="236"/>
      <c r="C358" s="237"/>
      <c r="D358" s="226" t="s">
        <v>148</v>
      </c>
      <c r="E358" s="238" t="s">
        <v>19</v>
      </c>
      <c r="F358" s="239" t="s">
        <v>150</v>
      </c>
      <c r="G358" s="237"/>
      <c r="H358" s="240">
        <v>5.0350000000000001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148</v>
      </c>
      <c r="AU358" s="246" t="s">
        <v>140</v>
      </c>
      <c r="AV358" s="14" t="s">
        <v>139</v>
      </c>
      <c r="AW358" s="14" t="s">
        <v>32</v>
      </c>
      <c r="AX358" s="14" t="s">
        <v>78</v>
      </c>
      <c r="AY358" s="246" t="s">
        <v>131</v>
      </c>
    </row>
    <row r="359" s="2" customFormat="1" ht="16.5" customHeight="1">
      <c r="A359" s="40"/>
      <c r="B359" s="41"/>
      <c r="C359" s="206" t="s">
        <v>714</v>
      </c>
      <c r="D359" s="206" t="s">
        <v>134</v>
      </c>
      <c r="E359" s="207" t="s">
        <v>715</v>
      </c>
      <c r="F359" s="208" t="s">
        <v>716</v>
      </c>
      <c r="G359" s="209" t="s">
        <v>232</v>
      </c>
      <c r="H359" s="210">
        <v>4</v>
      </c>
      <c r="I359" s="211"/>
      <c r="J359" s="212">
        <f>ROUND(I359*H359,2)</f>
        <v>0</v>
      </c>
      <c r="K359" s="208" t="s">
        <v>138</v>
      </c>
      <c r="L359" s="46"/>
      <c r="M359" s="213" t="s">
        <v>19</v>
      </c>
      <c r="N359" s="214" t="s">
        <v>42</v>
      </c>
      <c r="O359" s="86"/>
      <c r="P359" s="215">
        <f>O359*H359</f>
        <v>0</v>
      </c>
      <c r="Q359" s="215">
        <v>0.00021000000000000001</v>
      </c>
      <c r="R359" s="215">
        <f>Q359*H359</f>
        <v>0.00084000000000000003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224</v>
      </c>
      <c r="AT359" s="217" t="s">
        <v>134</v>
      </c>
      <c r="AU359" s="217" t="s">
        <v>140</v>
      </c>
      <c r="AY359" s="19" t="s">
        <v>131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140</v>
      </c>
      <c r="BK359" s="218">
        <f>ROUND(I359*H359,2)</f>
        <v>0</v>
      </c>
      <c r="BL359" s="19" t="s">
        <v>224</v>
      </c>
      <c r="BM359" s="217" t="s">
        <v>717</v>
      </c>
    </row>
    <row r="360" s="2" customFormat="1">
      <c r="A360" s="40"/>
      <c r="B360" s="41"/>
      <c r="C360" s="42"/>
      <c r="D360" s="219" t="s">
        <v>142</v>
      </c>
      <c r="E360" s="42"/>
      <c r="F360" s="220" t="s">
        <v>718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142</v>
      </c>
      <c r="AU360" s="19" t="s">
        <v>140</v>
      </c>
    </row>
    <row r="361" s="13" customFormat="1">
      <c r="A361" s="13"/>
      <c r="B361" s="224"/>
      <c r="C361" s="225"/>
      <c r="D361" s="226" t="s">
        <v>148</v>
      </c>
      <c r="E361" s="227" t="s">
        <v>19</v>
      </c>
      <c r="F361" s="228" t="s">
        <v>139</v>
      </c>
      <c r="G361" s="225"/>
      <c r="H361" s="229">
        <v>4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148</v>
      </c>
      <c r="AU361" s="235" t="s">
        <v>140</v>
      </c>
      <c r="AV361" s="13" t="s">
        <v>140</v>
      </c>
      <c r="AW361" s="13" t="s">
        <v>32</v>
      </c>
      <c r="AX361" s="13" t="s">
        <v>70</v>
      </c>
      <c r="AY361" s="235" t="s">
        <v>131</v>
      </c>
    </row>
    <row r="362" s="13" customFormat="1">
      <c r="A362" s="13"/>
      <c r="B362" s="224"/>
      <c r="C362" s="225"/>
      <c r="D362" s="226" t="s">
        <v>148</v>
      </c>
      <c r="E362" s="227" t="s">
        <v>19</v>
      </c>
      <c r="F362" s="228" t="s">
        <v>139</v>
      </c>
      <c r="G362" s="225"/>
      <c r="H362" s="229">
        <v>4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148</v>
      </c>
      <c r="AU362" s="235" t="s">
        <v>140</v>
      </c>
      <c r="AV362" s="13" t="s">
        <v>140</v>
      </c>
      <c r="AW362" s="13" t="s">
        <v>32</v>
      </c>
      <c r="AX362" s="13" t="s">
        <v>78</v>
      </c>
      <c r="AY362" s="235" t="s">
        <v>131</v>
      </c>
    </row>
    <row r="363" s="2" customFormat="1" ht="16.5" customHeight="1">
      <c r="A363" s="40"/>
      <c r="B363" s="41"/>
      <c r="C363" s="206" t="s">
        <v>719</v>
      </c>
      <c r="D363" s="206" t="s">
        <v>134</v>
      </c>
      <c r="E363" s="207" t="s">
        <v>720</v>
      </c>
      <c r="F363" s="208" t="s">
        <v>721</v>
      </c>
      <c r="G363" s="209" t="s">
        <v>287</v>
      </c>
      <c r="H363" s="210">
        <v>12.369999999999999</v>
      </c>
      <c r="I363" s="211"/>
      <c r="J363" s="212">
        <f>ROUND(I363*H363,2)</f>
        <v>0</v>
      </c>
      <c r="K363" s="208" t="s">
        <v>138</v>
      </c>
      <c r="L363" s="46"/>
      <c r="M363" s="213" t="s">
        <v>19</v>
      </c>
      <c r="N363" s="214" t="s">
        <v>42</v>
      </c>
      <c r="O363" s="86"/>
      <c r="P363" s="215">
        <f>O363*H363</f>
        <v>0</v>
      </c>
      <c r="Q363" s="215">
        <v>0.00032000000000000003</v>
      </c>
      <c r="R363" s="215">
        <f>Q363*H363</f>
        <v>0.0039583999999999999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224</v>
      </c>
      <c r="AT363" s="217" t="s">
        <v>134</v>
      </c>
      <c r="AU363" s="217" t="s">
        <v>140</v>
      </c>
      <c r="AY363" s="19" t="s">
        <v>131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140</v>
      </c>
      <c r="BK363" s="218">
        <f>ROUND(I363*H363,2)</f>
        <v>0</v>
      </c>
      <c r="BL363" s="19" t="s">
        <v>224</v>
      </c>
      <c r="BM363" s="217" t="s">
        <v>722</v>
      </c>
    </row>
    <row r="364" s="2" customFormat="1">
      <c r="A364" s="40"/>
      <c r="B364" s="41"/>
      <c r="C364" s="42"/>
      <c r="D364" s="219" t="s">
        <v>142</v>
      </c>
      <c r="E364" s="42"/>
      <c r="F364" s="220" t="s">
        <v>723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142</v>
      </c>
      <c r="AU364" s="19" t="s">
        <v>140</v>
      </c>
    </row>
    <row r="365" s="15" customFormat="1">
      <c r="A365" s="15"/>
      <c r="B365" s="247"/>
      <c r="C365" s="248"/>
      <c r="D365" s="226" t="s">
        <v>148</v>
      </c>
      <c r="E365" s="249" t="s">
        <v>19</v>
      </c>
      <c r="F365" s="250" t="s">
        <v>712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148</v>
      </c>
      <c r="AU365" s="256" t="s">
        <v>140</v>
      </c>
      <c r="AV365" s="15" t="s">
        <v>78</v>
      </c>
      <c r="AW365" s="15" t="s">
        <v>32</v>
      </c>
      <c r="AX365" s="15" t="s">
        <v>70</v>
      </c>
      <c r="AY365" s="256" t="s">
        <v>131</v>
      </c>
    </row>
    <row r="366" s="13" customFormat="1">
      <c r="A366" s="13"/>
      <c r="B366" s="224"/>
      <c r="C366" s="225"/>
      <c r="D366" s="226" t="s">
        <v>148</v>
      </c>
      <c r="E366" s="227" t="s">
        <v>19</v>
      </c>
      <c r="F366" s="228" t="s">
        <v>724</v>
      </c>
      <c r="G366" s="225"/>
      <c r="H366" s="229">
        <v>4.71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148</v>
      </c>
      <c r="AU366" s="235" t="s">
        <v>140</v>
      </c>
      <c r="AV366" s="13" t="s">
        <v>140</v>
      </c>
      <c r="AW366" s="13" t="s">
        <v>32</v>
      </c>
      <c r="AX366" s="13" t="s">
        <v>70</v>
      </c>
      <c r="AY366" s="235" t="s">
        <v>131</v>
      </c>
    </row>
    <row r="367" s="13" customFormat="1">
      <c r="A367" s="13"/>
      <c r="B367" s="224"/>
      <c r="C367" s="225"/>
      <c r="D367" s="226" t="s">
        <v>148</v>
      </c>
      <c r="E367" s="227" t="s">
        <v>19</v>
      </c>
      <c r="F367" s="228" t="s">
        <v>725</v>
      </c>
      <c r="G367" s="225"/>
      <c r="H367" s="229">
        <v>7.6600000000000001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148</v>
      </c>
      <c r="AU367" s="235" t="s">
        <v>140</v>
      </c>
      <c r="AV367" s="13" t="s">
        <v>140</v>
      </c>
      <c r="AW367" s="13" t="s">
        <v>32</v>
      </c>
      <c r="AX367" s="13" t="s">
        <v>70</v>
      </c>
      <c r="AY367" s="235" t="s">
        <v>131</v>
      </c>
    </row>
    <row r="368" s="14" customFormat="1">
      <c r="A368" s="14"/>
      <c r="B368" s="236"/>
      <c r="C368" s="237"/>
      <c r="D368" s="226" t="s">
        <v>148</v>
      </c>
      <c r="E368" s="238" t="s">
        <v>19</v>
      </c>
      <c r="F368" s="239" t="s">
        <v>150</v>
      </c>
      <c r="G368" s="237"/>
      <c r="H368" s="240">
        <v>12.370000000000001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148</v>
      </c>
      <c r="AU368" s="246" t="s">
        <v>140</v>
      </c>
      <c r="AV368" s="14" t="s">
        <v>139</v>
      </c>
      <c r="AW368" s="14" t="s">
        <v>32</v>
      </c>
      <c r="AX368" s="14" t="s">
        <v>78</v>
      </c>
      <c r="AY368" s="246" t="s">
        <v>131</v>
      </c>
    </row>
    <row r="369" s="2" customFormat="1" ht="24.15" customHeight="1">
      <c r="A369" s="40"/>
      <c r="B369" s="41"/>
      <c r="C369" s="206" t="s">
        <v>726</v>
      </c>
      <c r="D369" s="206" t="s">
        <v>134</v>
      </c>
      <c r="E369" s="207" t="s">
        <v>727</v>
      </c>
      <c r="F369" s="208" t="s">
        <v>728</v>
      </c>
      <c r="G369" s="209" t="s">
        <v>246</v>
      </c>
      <c r="H369" s="210">
        <v>0.246</v>
      </c>
      <c r="I369" s="211"/>
      <c r="J369" s="212">
        <f>ROUND(I369*H369,2)</f>
        <v>0</v>
      </c>
      <c r="K369" s="208" t="s">
        <v>138</v>
      </c>
      <c r="L369" s="46"/>
      <c r="M369" s="213" t="s">
        <v>19</v>
      </c>
      <c r="N369" s="214" t="s">
        <v>42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224</v>
      </c>
      <c r="AT369" s="217" t="s">
        <v>134</v>
      </c>
      <c r="AU369" s="217" t="s">
        <v>140</v>
      </c>
      <c r="AY369" s="19" t="s">
        <v>131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140</v>
      </c>
      <c r="BK369" s="218">
        <f>ROUND(I369*H369,2)</f>
        <v>0</v>
      </c>
      <c r="BL369" s="19" t="s">
        <v>224</v>
      </c>
      <c r="BM369" s="217" t="s">
        <v>729</v>
      </c>
    </row>
    <row r="370" s="2" customFormat="1">
      <c r="A370" s="40"/>
      <c r="B370" s="41"/>
      <c r="C370" s="42"/>
      <c r="D370" s="219" t="s">
        <v>142</v>
      </c>
      <c r="E370" s="42"/>
      <c r="F370" s="220" t="s">
        <v>730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142</v>
      </c>
      <c r="AU370" s="19" t="s">
        <v>140</v>
      </c>
    </row>
    <row r="371" s="12" customFormat="1" ht="22.8" customHeight="1">
      <c r="A371" s="12"/>
      <c r="B371" s="190"/>
      <c r="C371" s="191"/>
      <c r="D371" s="192" t="s">
        <v>69</v>
      </c>
      <c r="E371" s="204" t="s">
        <v>731</v>
      </c>
      <c r="F371" s="204" t="s">
        <v>732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SUM(P372:P398)</f>
        <v>0</v>
      </c>
      <c r="Q371" s="198"/>
      <c r="R371" s="199">
        <f>SUM(R372:R398)</f>
        <v>0.53507389999999988</v>
      </c>
      <c r="S371" s="198"/>
      <c r="T371" s="200">
        <f>SUM(T372:T398)</f>
        <v>0.62287999999999988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140</v>
      </c>
      <c r="AT371" s="202" t="s">
        <v>69</v>
      </c>
      <c r="AU371" s="202" t="s">
        <v>78</v>
      </c>
      <c r="AY371" s="201" t="s">
        <v>131</v>
      </c>
      <c r="BK371" s="203">
        <f>SUM(BK372:BK398)</f>
        <v>0</v>
      </c>
    </row>
    <row r="372" s="2" customFormat="1" ht="16.5" customHeight="1">
      <c r="A372" s="40"/>
      <c r="B372" s="41"/>
      <c r="C372" s="206" t="s">
        <v>733</v>
      </c>
      <c r="D372" s="206" t="s">
        <v>134</v>
      </c>
      <c r="E372" s="207" t="s">
        <v>734</v>
      </c>
      <c r="F372" s="208" t="s">
        <v>735</v>
      </c>
      <c r="G372" s="209" t="s">
        <v>137</v>
      </c>
      <c r="H372" s="210">
        <v>25.908999999999999</v>
      </c>
      <c r="I372" s="211"/>
      <c r="J372" s="212">
        <f>ROUND(I372*H372,2)</f>
        <v>0</v>
      </c>
      <c r="K372" s="208" t="s">
        <v>138</v>
      </c>
      <c r="L372" s="46"/>
      <c r="M372" s="213" t="s">
        <v>19</v>
      </c>
      <c r="N372" s="214" t="s">
        <v>42</v>
      </c>
      <c r="O372" s="86"/>
      <c r="P372" s="215">
        <f>O372*H372</f>
        <v>0</v>
      </c>
      <c r="Q372" s="215">
        <v>0.00029999999999999997</v>
      </c>
      <c r="R372" s="215">
        <f>Q372*H372</f>
        <v>0.0077726999999999987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224</v>
      </c>
      <c r="AT372" s="217" t="s">
        <v>134</v>
      </c>
      <c r="AU372" s="217" t="s">
        <v>140</v>
      </c>
      <c r="AY372" s="19" t="s">
        <v>131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140</v>
      </c>
      <c r="BK372" s="218">
        <f>ROUND(I372*H372,2)</f>
        <v>0</v>
      </c>
      <c r="BL372" s="19" t="s">
        <v>224</v>
      </c>
      <c r="BM372" s="217" t="s">
        <v>736</v>
      </c>
    </row>
    <row r="373" s="2" customFormat="1">
      <c r="A373" s="40"/>
      <c r="B373" s="41"/>
      <c r="C373" s="42"/>
      <c r="D373" s="219" t="s">
        <v>142</v>
      </c>
      <c r="E373" s="42"/>
      <c r="F373" s="220" t="s">
        <v>737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142</v>
      </c>
      <c r="AU373" s="19" t="s">
        <v>140</v>
      </c>
    </row>
    <row r="374" s="15" customFormat="1">
      <c r="A374" s="15"/>
      <c r="B374" s="247"/>
      <c r="C374" s="248"/>
      <c r="D374" s="226" t="s">
        <v>148</v>
      </c>
      <c r="E374" s="249" t="s">
        <v>19</v>
      </c>
      <c r="F374" s="250" t="s">
        <v>181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148</v>
      </c>
      <c r="AU374" s="256" t="s">
        <v>140</v>
      </c>
      <c r="AV374" s="15" t="s">
        <v>78</v>
      </c>
      <c r="AW374" s="15" t="s">
        <v>32</v>
      </c>
      <c r="AX374" s="15" t="s">
        <v>70</v>
      </c>
      <c r="AY374" s="256" t="s">
        <v>131</v>
      </c>
    </row>
    <row r="375" s="13" customFormat="1">
      <c r="A375" s="13"/>
      <c r="B375" s="224"/>
      <c r="C375" s="225"/>
      <c r="D375" s="226" t="s">
        <v>148</v>
      </c>
      <c r="E375" s="227" t="s">
        <v>19</v>
      </c>
      <c r="F375" s="228" t="s">
        <v>182</v>
      </c>
      <c r="G375" s="225"/>
      <c r="H375" s="229">
        <v>25.908999999999999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148</v>
      </c>
      <c r="AU375" s="235" t="s">
        <v>140</v>
      </c>
      <c r="AV375" s="13" t="s">
        <v>140</v>
      </c>
      <c r="AW375" s="13" t="s">
        <v>32</v>
      </c>
      <c r="AX375" s="13" t="s">
        <v>70</v>
      </c>
      <c r="AY375" s="235" t="s">
        <v>131</v>
      </c>
    </row>
    <row r="376" s="14" customFormat="1">
      <c r="A376" s="14"/>
      <c r="B376" s="236"/>
      <c r="C376" s="237"/>
      <c r="D376" s="226" t="s">
        <v>148</v>
      </c>
      <c r="E376" s="238" t="s">
        <v>19</v>
      </c>
      <c r="F376" s="239" t="s">
        <v>150</v>
      </c>
      <c r="G376" s="237"/>
      <c r="H376" s="240">
        <v>25.908999999999999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148</v>
      </c>
      <c r="AU376" s="246" t="s">
        <v>140</v>
      </c>
      <c r="AV376" s="14" t="s">
        <v>139</v>
      </c>
      <c r="AW376" s="14" t="s">
        <v>32</v>
      </c>
      <c r="AX376" s="14" t="s">
        <v>78</v>
      </c>
      <c r="AY376" s="246" t="s">
        <v>131</v>
      </c>
    </row>
    <row r="377" s="2" customFormat="1" ht="16.5" customHeight="1">
      <c r="A377" s="40"/>
      <c r="B377" s="41"/>
      <c r="C377" s="206" t="s">
        <v>738</v>
      </c>
      <c r="D377" s="206" t="s">
        <v>134</v>
      </c>
      <c r="E377" s="207" t="s">
        <v>739</v>
      </c>
      <c r="F377" s="208" t="s">
        <v>740</v>
      </c>
      <c r="G377" s="209" t="s">
        <v>137</v>
      </c>
      <c r="H377" s="210">
        <v>25.908999999999999</v>
      </c>
      <c r="I377" s="211"/>
      <c r="J377" s="212">
        <f>ROUND(I377*H377,2)</f>
        <v>0</v>
      </c>
      <c r="K377" s="208" t="s">
        <v>138</v>
      </c>
      <c r="L377" s="46"/>
      <c r="M377" s="213" t="s">
        <v>19</v>
      </c>
      <c r="N377" s="214" t="s">
        <v>42</v>
      </c>
      <c r="O377" s="86"/>
      <c r="P377" s="215">
        <f>O377*H377</f>
        <v>0</v>
      </c>
      <c r="Q377" s="215">
        <v>0.0015</v>
      </c>
      <c r="R377" s="215">
        <f>Q377*H377</f>
        <v>0.038863500000000002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224</v>
      </c>
      <c r="AT377" s="217" t="s">
        <v>134</v>
      </c>
      <c r="AU377" s="217" t="s">
        <v>140</v>
      </c>
      <c r="AY377" s="19" t="s">
        <v>131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140</v>
      </c>
      <c r="BK377" s="218">
        <f>ROUND(I377*H377,2)</f>
        <v>0</v>
      </c>
      <c r="BL377" s="19" t="s">
        <v>224</v>
      </c>
      <c r="BM377" s="217" t="s">
        <v>741</v>
      </c>
    </row>
    <row r="378" s="2" customFormat="1">
      <c r="A378" s="40"/>
      <c r="B378" s="41"/>
      <c r="C378" s="42"/>
      <c r="D378" s="219" t="s">
        <v>142</v>
      </c>
      <c r="E378" s="42"/>
      <c r="F378" s="220" t="s">
        <v>742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142</v>
      </c>
      <c r="AU378" s="19" t="s">
        <v>140</v>
      </c>
    </row>
    <row r="379" s="15" customFormat="1">
      <c r="A379" s="15"/>
      <c r="B379" s="247"/>
      <c r="C379" s="248"/>
      <c r="D379" s="226" t="s">
        <v>148</v>
      </c>
      <c r="E379" s="249" t="s">
        <v>19</v>
      </c>
      <c r="F379" s="250" t="s">
        <v>181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148</v>
      </c>
      <c r="AU379" s="256" t="s">
        <v>140</v>
      </c>
      <c r="AV379" s="15" t="s">
        <v>78</v>
      </c>
      <c r="AW379" s="15" t="s">
        <v>32</v>
      </c>
      <c r="AX379" s="15" t="s">
        <v>70</v>
      </c>
      <c r="AY379" s="256" t="s">
        <v>131</v>
      </c>
    </row>
    <row r="380" s="13" customFormat="1">
      <c r="A380" s="13"/>
      <c r="B380" s="224"/>
      <c r="C380" s="225"/>
      <c r="D380" s="226" t="s">
        <v>148</v>
      </c>
      <c r="E380" s="227" t="s">
        <v>19</v>
      </c>
      <c r="F380" s="228" t="s">
        <v>182</v>
      </c>
      <c r="G380" s="225"/>
      <c r="H380" s="229">
        <v>25.908999999999999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148</v>
      </c>
      <c r="AU380" s="235" t="s">
        <v>140</v>
      </c>
      <c r="AV380" s="13" t="s">
        <v>140</v>
      </c>
      <c r="AW380" s="13" t="s">
        <v>32</v>
      </c>
      <c r="AX380" s="13" t="s">
        <v>70</v>
      </c>
      <c r="AY380" s="235" t="s">
        <v>131</v>
      </c>
    </row>
    <row r="381" s="14" customFormat="1">
      <c r="A381" s="14"/>
      <c r="B381" s="236"/>
      <c r="C381" s="237"/>
      <c r="D381" s="226" t="s">
        <v>148</v>
      </c>
      <c r="E381" s="238" t="s">
        <v>19</v>
      </c>
      <c r="F381" s="239" t="s">
        <v>150</v>
      </c>
      <c r="G381" s="237"/>
      <c r="H381" s="240">
        <v>25.908999999999999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148</v>
      </c>
      <c r="AU381" s="246" t="s">
        <v>140</v>
      </c>
      <c r="AV381" s="14" t="s">
        <v>139</v>
      </c>
      <c r="AW381" s="14" t="s">
        <v>32</v>
      </c>
      <c r="AX381" s="14" t="s">
        <v>78</v>
      </c>
      <c r="AY381" s="246" t="s">
        <v>131</v>
      </c>
    </row>
    <row r="382" s="2" customFormat="1" ht="21.75" customHeight="1">
      <c r="A382" s="40"/>
      <c r="B382" s="41"/>
      <c r="C382" s="206" t="s">
        <v>743</v>
      </c>
      <c r="D382" s="206" t="s">
        <v>134</v>
      </c>
      <c r="E382" s="207" t="s">
        <v>744</v>
      </c>
      <c r="F382" s="208" t="s">
        <v>745</v>
      </c>
      <c r="G382" s="209" t="s">
        <v>137</v>
      </c>
      <c r="H382" s="210">
        <v>25.908999999999999</v>
      </c>
      <c r="I382" s="211"/>
      <c r="J382" s="212">
        <f>ROUND(I382*H382,2)</f>
        <v>0</v>
      </c>
      <c r="K382" s="208" t="s">
        <v>138</v>
      </c>
      <c r="L382" s="46"/>
      <c r="M382" s="213" t="s">
        <v>19</v>
      </c>
      <c r="N382" s="214" t="s">
        <v>42</v>
      </c>
      <c r="O382" s="86"/>
      <c r="P382" s="215">
        <f>O382*H382</f>
        <v>0</v>
      </c>
      <c r="Q382" s="215">
        <v>0.0053</v>
      </c>
      <c r="R382" s="215">
        <f>Q382*H382</f>
        <v>0.13731769999999999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224</v>
      </c>
      <c r="AT382" s="217" t="s">
        <v>134</v>
      </c>
      <c r="AU382" s="217" t="s">
        <v>140</v>
      </c>
      <c r="AY382" s="19" t="s">
        <v>131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140</v>
      </c>
      <c r="BK382" s="218">
        <f>ROUND(I382*H382,2)</f>
        <v>0</v>
      </c>
      <c r="BL382" s="19" t="s">
        <v>224</v>
      </c>
      <c r="BM382" s="217" t="s">
        <v>746</v>
      </c>
    </row>
    <row r="383" s="2" customFormat="1">
      <c r="A383" s="40"/>
      <c r="B383" s="41"/>
      <c r="C383" s="42"/>
      <c r="D383" s="219" t="s">
        <v>142</v>
      </c>
      <c r="E383" s="42"/>
      <c r="F383" s="220" t="s">
        <v>747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142</v>
      </c>
      <c r="AU383" s="19" t="s">
        <v>140</v>
      </c>
    </row>
    <row r="384" s="15" customFormat="1">
      <c r="A384" s="15"/>
      <c r="B384" s="247"/>
      <c r="C384" s="248"/>
      <c r="D384" s="226" t="s">
        <v>148</v>
      </c>
      <c r="E384" s="249" t="s">
        <v>19</v>
      </c>
      <c r="F384" s="250" t="s">
        <v>181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148</v>
      </c>
      <c r="AU384" s="256" t="s">
        <v>140</v>
      </c>
      <c r="AV384" s="15" t="s">
        <v>78</v>
      </c>
      <c r="AW384" s="15" t="s">
        <v>32</v>
      </c>
      <c r="AX384" s="15" t="s">
        <v>70</v>
      </c>
      <c r="AY384" s="256" t="s">
        <v>131</v>
      </c>
    </row>
    <row r="385" s="13" customFormat="1">
      <c r="A385" s="13"/>
      <c r="B385" s="224"/>
      <c r="C385" s="225"/>
      <c r="D385" s="226" t="s">
        <v>148</v>
      </c>
      <c r="E385" s="227" t="s">
        <v>19</v>
      </c>
      <c r="F385" s="228" t="s">
        <v>182</v>
      </c>
      <c r="G385" s="225"/>
      <c r="H385" s="229">
        <v>25.908999999999999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148</v>
      </c>
      <c r="AU385" s="235" t="s">
        <v>140</v>
      </c>
      <c r="AV385" s="13" t="s">
        <v>140</v>
      </c>
      <c r="AW385" s="13" t="s">
        <v>32</v>
      </c>
      <c r="AX385" s="13" t="s">
        <v>70</v>
      </c>
      <c r="AY385" s="235" t="s">
        <v>131</v>
      </c>
    </row>
    <row r="386" s="14" customFormat="1">
      <c r="A386" s="14"/>
      <c r="B386" s="236"/>
      <c r="C386" s="237"/>
      <c r="D386" s="226" t="s">
        <v>148</v>
      </c>
      <c r="E386" s="238" t="s">
        <v>19</v>
      </c>
      <c r="F386" s="239" t="s">
        <v>150</v>
      </c>
      <c r="G386" s="237"/>
      <c r="H386" s="240">
        <v>25.908999999999999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148</v>
      </c>
      <c r="AU386" s="246" t="s">
        <v>140</v>
      </c>
      <c r="AV386" s="14" t="s">
        <v>139</v>
      </c>
      <c r="AW386" s="14" t="s">
        <v>32</v>
      </c>
      <c r="AX386" s="14" t="s">
        <v>78</v>
      </c>
      <c r="AY386" s="246" t="s">
        <v>131</v>
      </c>
    </row>
    <row r="387" s="2" customFormat="1" ht="16.5" customHeight="1">
      <c r="A387" s="40"/>
      <c r="B387" s="41"/>
      <c r="C387" s="258" t="s">
        <v>748</v>
      </c>
      <c r="D387" s="258" t="s">
        <v>334</v>
      </c>
      <c r="E387" s="259" t="s">
        <v>749</v>
      </c>
      <c r="F387" s="260" t="s">
        <v>750</v>
      </c>
      <c r="G387" s="261" t="s">
        <v>137</v>
      </c>
      <c r="H387" s="262">
        <v>28.5</v>
      </c>
      <c r="I387" s="263"/>
      <c r="J387" s="264">
        <f>ROUND(I387*H387,2)</f>
        <v>0</v>
      </c>
      <c r="K387" s="260" t="s">
        <v>138</v>
      </c>
      <c r="L387" s="265"/>
      <c r="M387" s="266" t="s">
        <v>19</v>
      </c>
      <c r="N387" s="267" t="s">
        <v>42</v>
      </c>
      <c r="O387" s="86"/>
      <c r="P387" s="215">
        <f>O387*H387</f>
        <v>0</v>
      </c>
      <c r="Q387" s="215">
        <v>0.012319999999999999</v>
      </c>
      <c r="R387" s="215">
        <f>Q387*H387</f>
        <v>0.35111999999999999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323</v>
      </c>
      <c r="AT387" s="217" t="s">
        <v>334</v>
      </c>
      <c r="AU387" s="217" t="s">
        <v>140</v>
      </c>
      <c r="AY387" s="19" t="s">
        <v>131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140</v>
      </c>
      <c r="BK387" s="218">
        <f>ROUND(I387*H387,2)</f>
        <v>0</v>
      </c>
      <c r="BL387" s="19" t="s">
        <v>224</v>
      </c>
      <c r="BM387" s="217" t="s">
        <v>751</v>
      </c>
    </row>
    <row r="388" s="15" customFormat="1">
      <c r="A388" s="15"/>
      <c r="B388" s="247"/>
      <c r="C388" s="248"/>
      <c r="D388" s="226" t="s">
        <v>148</v>
      </c>
      <c r="E388" s="249" t="s">
        <v>19</v>
      </c>
      <c r="F388" s="250" t="s">
        <v>181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148</v>
      </c>
      <c r="AU388" s="256" t="s">
        <v>140</v>
      </c>
      <c r="AV388" s="15" t="s">
        <v>78</v>
      </c>
      <c r="AW388" s="15" t="s">
        <v>32</v>
      </c>
      <c r="AX388" s="15" t="s">
        <v>70</v>
      </c>
      <c r="AY388" s="256" t="s">
        <v>131</v>
      </c>
    </row>
    <row r="389" s="13" customFormat="1">
      <c r="A389" s="13"/>
      <c r="B389" s="224"/>
      <c r="C389" s="225"/>
      <c r="D389" s="226" t="s">
        <v>148</v>
      </c>
      <c r="E389" s="227" t="s">
        <v>19</v>
      </c>
      <c r="F389" s="228" t="s">
        <v>182</v>
      </c>
      <c r="G389" s="225"/>
      <c r="H389" s="229">
        <v>25.908999999999999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148</v>
      </c>
      <c r="AU389" s="235" t="s">
        <v>140</v>
      </c>
      <c r="AV389" s="13" t="s">
        <v>140</v>
      </c>
      <c r="AW389" s="13" t="s">
        <v>32</v>
      </c>
      <c r="AX389" s="13" t="s">
        <v>70</v>
      </c>
      <c r="AY389" s="235" t="s">
        <v>131</v>
      </c>
    </row>
    <row r="390" s="14" customFormat="1">
      <c r="A390" s="14"/>
      <c r="B390" s="236"/>
      <c r="C390" s="237"/>
      <c r="D390" s="226" t="s">
        <v>148</v>
      </c>
      <c r="E390" s="238" t="s">
        <v>19</v>
      </c>
      <c r="F390" s="239" t="s">
        <v>150</v>
      </c>
      <c r="G390" s="237"/>
      <c r="H390" s="240">
        <v>25.908999999999999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148</v>
      </c>
      <c r="AU390" s="246" t="s">
        <v>140</v>
      </c>
      <c r="AV390" s="14" t="s">
        <v>139</v>
      </c>
      <c r="AW390" s="14" t="s">
        <v>32</v>
      </c>
      <c r="AX390" s="14" t="s">
        <v>78</v>
      </c>
      <c r="AY390" s="246" t="s">
        <v>131</v>
      </c>
    </row>
    <row r="391" s="13" customFormat="1">
      <c r="A391" s="13"/>
      <c r="B391" s="224"/>
      <c r="C391" s="225"/>
      <c r="D391" s="226" t="s">
        <v>148</v>
      </c>
      <c r="E391" s="225"/>
      <c r="F391" s="228" t="s">
        <v>752</v>
      </c>
      <c r="G391" s="225"/>
      <c r="H391" s="229">
        <v>28.5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148</v>
      </c>
      <c r="AU391" s="235" t="s">
        <v>140</v>
      </c>
      <c r="AV391" s="13" t="s">
        <v>140</v>
      </c>
      <c r="AW391" s="13" t="s">
        <v>4</v>
      </c>
      <c r="AX391" s="13" t="s">
        <v>78</v>
      </c>
      <c r="AY391" s="235" t="s">
        <v>131</v>
      </c>
    </row>
    <row r="392" s="2" customFormat="1" ht="16.5" customHeight="1">
      <c r="A392" s="40"/>
      <c r="B392" s="41"/>
      <c r="C392" s="206" t="s">
        <v>753</v>
      </c>
      <c r="D392" s="206" t="s">
        <v>134</v>
      </c>
      <c r="E392" s="207" t="s">
        <v>754</v>
      </c>
      <c r="F392" s="208" t="s">
        <v>755</v>
      </c>
      <c r="G392" s="209" t="s">
        <v>137</v>
      </c>
      <c r="H392" s="210">
        <v>22.899999999999999</v>
      </c>
      <c r="I392" s="211"/>
      <c r="J392" s="212">
        <f>ROUND(I392*H392,2)</f>
        <v>0</v>
      </c>
      <c r="K392" s="208" t="s">
        <v>138</v>
      </c>
      <c r="L392" s="46"/>
      <c r="M392" s="213" t="s">
        <v>19</v>
      </c>
      <c r="N392" s="214" t="s">
        <v>42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0.027199999999999998</v>
      </c>
      <c r="T392" s="216">
        <f>S392*H392</f>
        <v>0.62287999999999988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224</v>
      </c>
      <c r="AT392" s="217" t="s">
        <v>134</v>
      </c>
      <c r="AU392" s="217" t="s">
        <v>140</v>
      </c>
      <c r="AY392" s="19" t="s">
        <v>131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140</v>
      </c>
      <c r="BK392" s="218">
        <f>ROUND(I392*H392,2)</f>
        <v>0</v>
      </c>
      <c r="BL392" s="19" t="s">
        <v>224</v>
      </c>
      <c r="BM392" s="217" t="s">
        <v>756</v>
      </c>
    </row>
    <row r="393" s="2" customFormat="1">
      <c r="A393" s="40"/>
      <c r="B393" s="41"/>
      <c r="C393" s="42"/>
      <c r="D393" s="219" t="s">
        <v>142</v>
      </c>
      <c r="E393" s="42"/>
      <c r="F393" s="220" t="s">
        <v>757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142</v>
      </c>
      <c r="AU393" s="19" t="s">
        <v>140</v>
      </c>
    </row>
    <row r="394" s="13" customFormat="1">
      <c r="A394" s="13"/>
      <c r="B394" s="224"/>
      <c r="C394" s="225"/>
      <c r="D394" s="226" t="s">
        <v>148</v>
      </c>
      <c r="E394" s="227" t="s">
        <v>19</v>
      </c>
      <c r="F394" s="228" t="s">
        <v>188</v>
      </c>
      <c r="G394" s="225"/>
      <c r="H394" s="229">
        <v>10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148</v>
      </c>
      <c r="AU394" s="235" t="s">
        <v>140</v>
      </c>
      <c r="AV394" s="13" t="s">
        <v>140</v>
      </c>
      <c r="AW394" s="13" t="s">
        <v>32</v>
      </c>
      <c r="AX394" s="13" t="s">
        <v>70</v>
      </c>
      <c r="AY394" s="235" t="s">
        <v>131</v>
      </c>
    </row>
    <row r="395" s="13" customFormat="1">
      <c r="A395" s="13"/>
      <c r="B395" s="224"/>
      <c r="C395" s="225"/>
      <c r="D395" s="226" t="s">
        <v>148</v>
      </c>
      <c r="E395" s="227" t="s">
        <v>19</v>
      </c>
      <c r="F395" s="228" t="s">
        <v>758</v>
      </c>
      <c r="G395" s="225"/>
      <c r="H395" s="229">
        <v>12.9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148</v>
      </c>
      <c r="AU395" s="235" t="s">
        <v>140</v>
      </c>
      <c r="AV395" s="13" t="s">
        <v>140</v>
      </c>
      <c r="AW395" s="13" t="s">
        <v>32</v>
      </c>
      <c r="AX395" s="13" t="s">
        <v>70</v>
      </c>
      <c r="AY395" s="235" t="s">
        <v>131</v>
      </c>
    </row>
    <row r="396" s="14" customFormat="1">
      <c r="A396" s="14"/>
      <c r="B396" s="236"/>
      <c r="C396" s="237"/>
      <c r="D396" s="226" t="s">
        <v>148</v>
      </c>
      <c r="E396" s="238" t="s">
        <v>19</v>
      </c>
      <c r="F396" s="239" t="s">
        <v>150</v>
      </c>
      <c r="G396" s="237"/>
      <c r="H396" s="240">
        <v>22.899999999999999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148</v>
      </c>
      <c r="AU396" s="246" t="s">
        <v>140</v>
      </c>
      <c r="AV396" s="14" t="s">
        <v>139</v>
      </c>
      <c r="AW396" s="14" t="s">
        <v>32</v>
      </c>
      <c r="AX396" s="14" t="s">
        <v>78</v>
      </c>
      <c r="AY396" s="246" t="s">
        <v>131</v>
      </c>
    </row>
    <row r="397" s="2" customFormat="1" ht="24.15" customHeight="1">
      <c r="A397" s="40"/>
      <c r="B397" s="41"/>
      <c r="C397" s="206" t="s">
        <v>759</v>
      </c>
      <c r="D397" s="206" t="s">
        <v>134</v>
      </c>
      <c r="E397" s="207" t="s">
        <v>760</v>
      </c>
      <c r="F397" s="208" t="s">
        <v>761</v>
      </c>
      <c r="G397" s="209" t="s">
        <v>246</v>
      </c>
      <c r="H397" s="210">
        <v>0.53500000000000003</v>
      </c>
      <c r="I397" s="211"/>
      <c r="J397" s="212">
        <f>ROUND(I397*H397,2)</f>
        <v>0</v>
      </c>
      <c r="K397" s="208" t="s">
        <v>138</v>
      </c>
      <c r="L397" s="46"/>
      <c r="M397" s="213" t="s">
        <v>19</v>
      </c>
      <c r="N397" s="214" t="s">
        <v>42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224</v>
      </c>
      <c r="AT397" s="217" t="s">
        <v>134</v>
      </c>
      <c r="AU397" s="217" t="s">
        <v>140</v>
      </c>
      <c r="AY397" s="19" t="s">
        <v>131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140</v>
      </c>
      <c r="BK397" s="218">
        <f>ROUND(I397*H397,2)</f>
        <v>0</v>
      </c>
      <c r="BL397" s="19" t="s">
        <v>224</v>
      </c>
      <c r="BM397" s="217" t="s">
        <v>762</v>
      </c>
    </row>
    <row r="398" s="2" customFormat="1">
      <c r="A398" s="40"/>
      <c r="B398" s="41"/>
      <c r="C398" s="42"/>
      <c r="D398" s="219" t="s">
        <v>142</v>
      </c>
      <c r="E398" s="42"/>
      <c r="F398" s="220" t="s">
        <v>763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142</v>
      </c>
      <c r="AU398" s="19" t="s">
        <v>140</v>
      </c>
    </row>
    <row r="399" s="12" customFormat="1" ht="22.8" customHeight="1">
      <c r="A399" s="12"/>
      <c r="B399" s="190"/>
      <c r="C399" s="191"/>
      <c r="D399" s="192" t="s">
        <v>69</v>
      </c>
      <c r="E399" s="204" t="s">
        <v>764</v>
      </c>
      <c r="F399" s="204" t="s">
        <v>765</v>
      </c>
      <c r="G399" s="191"/>
      <c r="H399" s="191"/>
      <c r="I399" s="194"/>
      <c r="J399" s="205">
        <f>BK399</f>
        <v>0</v>
      </c>
      <c r="K399" s="191"/>
      <c r="L399" s="196"/>
      <c r="M399" s="197"/>
      <c r="N399" s="198"/>
      <c r="O399" s="198"/>
      <c r="P399" s="199">
        <f>SUM(P400:P405)</f>
        <v>0</v>
      </c>
      <c r="Q399" s="198"/>
      <c r="R399" s="199">
        <f>SUM(R400:R405)</f>
        <v>0.0065259999999999997</v>
      </c>
      <c r="S399" s="198"/>
      <c r="T399" s="200">
        <f>SUM(T400:T405)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140</v>
      </c>
      <c r="AT399" s="202" t="s">
        <v>69</v>
      </c>
      <c r="AU399" s="202" t="s">
        <v>78</v>
      </c>
      <c r="AY399" s="201" t="s">
        <v>131</v>
      </c>
      <c r="BK399" s="203">
        <f>SUM(BK400:BK405)</f>
        <v>0</v>
      </c>
    </row>
    <row r="400" s="2" customFormat="1" ht="24.15" customHeight="1">
      <c r="A400" s="40"/>
      <c r="B400" s="41"/>
      <c r="C400" s="206" t="s">
        <v>766</v>
      </c>
      <c r="D400" s="206" t="s">
        <v>134</v>
      </c>
      <c r="E400" s="207" t="s">
        <v>767</v>
      </c>
      <c r="F400" s="208" t="s">
        <v>768</v>
      </c>
      <c r="G400" s="209" t="s">
        <v>137</v>
      </c>
      <c r="H400" s="210">
        <v>25.100000000000001</v>
      </c>
      <c r="I400" s="211"/>
      <c r="J400" s="212">
        <f>ROUND(I400*H400,2)</f>
        <v>0</v>
      </c>
      <c r="K400" s="208" t="s">
        <v>138</v>
      </c>
      <c r="L400" s="46"/>
      <c r="M400" s="213" t="s">
        <v>19</v>
      </c>
      <c r="N400" s="214" t="s">
        <v>42</v>
      </c>
      <c r="O400" s="86"/>
      <c r="P400" s="215">
        <f>O400*H400</f>
        <v>0</v>
      </c>
      <c r="Q400" s="215">
        <v>0.00025999999999999998</v>
      </c>
      <c r="R400" s="215">
        <f>Q400*H400</f>
        <v>0.0065259999999999997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224</v>
      </c>
      <c r="AT400" s="217" t="s">
        <v>134</v>
      </c>
      <c r="AU400" s="217" t="s">
        <v>140</v>
      </c>
      <c r="AY400" s="19" t="s">
        <v>131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140</v>
      </c>
      <c r="BK400" s="218">
        <f>ROUND(I400*H400,2)</f>
        <v>0</v>
      </c>
      <c r="BL400" s="19" t="s">
        <v>224</v>
      </c>
      <c r="BM400" s="217" t="s">
        <v>769</v>
      </c>
    </row>
    <row r="401" s="2" customFormat="1">
      <c r="A401" s="40"/>
      <c r="B401" s="41"/>
      <c r="C401" s="42"/>
      <c r="D401" s="219" t="s">
        <v>142</v>
      </c>
      <c r="E401" s="42"/>
      <c r="F401" s="220" t="s">
        <v>770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142</v>
      </c>
      <c r="AU401" s="19" t="s">
        <v>140</v>
      </c>
    </row>
    <row r="402" s="13" customFormat="1">
      <c r="A402" s="13"/>
      <c r="B402" s="224"/>
      <c r="C402" s="225"/>
      <c r="D402" s="226" t="s">
        <v>148</v>
      </c>
      <c r="E402" s="227" t="s">
        <v>19</v>
      </c>
      <c r="F402" s="228" t="s">
        <v>240</v>
      </c>
      <c r="G402" s="225"/>
      <c r="H402" s="229">
        <v>14.199999999999999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148</v>
      </c>
      <c r="AU402" s="235" t="s">
        <v>140</v>
      </c>
      <c r="AV402" s="13" t="s">
        <v>140</v>
      </c>
      <c r="AW402" s="13" t="s">
        <v>32</v>
      </c>
      <c r="AX402" s="13" t="s">
        <v>70</v>
      </c>
      <c r="AY402" s="235" t="s">
        <v>131</v>
      </c>
    </row>
    <row r="403" s="13" customFormat="1">
      <c r="A403" s="13"/>
      <c r="B403" s="224"/>
      <c r="C403" s="225"/>
      <c r="D403" s="226" t="s">
        <v>148</v>
      </c>
      <c r="E403" s="227" t="s">
        <v>19</v>
      </c>
      <c r="F403" s="228" t="s">
        <v>771</v>
      </c>
      <c r="G403" s="225"/>
      <c r="H403" s="229">
        <v>5.2000000000000002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148</v>
      </c>
      <c r="AU403" s="235" t="s">
        <v>140</v>
      </c>
      <c r="AV403" s="13" t="s">
        <v>140</v>
      </c>
      <c r="AW403" s="13" t="s">
        <v>32</v>
      </c>
      <c r="AX403" s="13" t="s">
        <v>70</v>
      </c>
      <c r="AY403" s="235" t="s">
        <v>131</v>
      </c>
    </row>
    <row r="404" s="13" customFormat="1">
      <c r="A404" s="13"/>
      <c r="B404" s="224"/>
      <c r="C404" s="225"/>
      <c r="D404" s="226" t="s">
        <v>148</v>
      </c>
      <c r="E404" s="227" t="s">
        <v>19</v>
      </c>
      <c r="F404" s="228" t="s">
        <v>205</v>
      </c>
      <c r="G404" s="225"/>
      <c r="H404" s="229">
        <v>5.7000000000000002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148</v>
      </c>
      <c r="AU404" s="235" t="s">
        <v>140</v>
      </c>
      <c r="AV404" s="13" t="s">
        <v>140</v>
      </c>
      <c r="AW404" s="13" t="s">
        <v>32</v>
      </c>
      <c r="AX404" s="13" t="s">
        <v>70</v>
      </c>
      <c r="AY404" s="235" t="s">
        <v>131</v>
      </c>
    </row>
    <row r="405" s="14" customFormat="1">
      <c r="A405" s="14"/>
      <c r="B405" s="236"/>
      <c r="C405" s="237"/>
      <c r="D405" s="226" t="s">
        <v>148</v>
      </c>
      <c r="E405" s="238" t="s">
        <v>19</v>
      </c>
      <c r="F405" s="239" t="s">
        <v>150</v>
      </c>
      <c r="G405" s="237"/>
      <c r="H405" s="240">
        <v>25.099999999999998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148</v>
      </c>
      <c r="AU405" s="246" t="s">
        <v>140</v>
      </c>
      <c r="AV405" s="14" t="s">
        <v>139</v>
      </c>
      <c r="AW405" s="14" t="s">
        <v>32</v>
      </c>
      <c r="AX405" s="14" t="s">
        <v>78</v>
      </c>
      <c r="AY405" s="246" t="s">
        <v>131</v>
      </c>
    </row>
    <row r="406" s="12" customFormat="1" ht="25.92" customHeight="1">
      <c r="A406" s="12"/>
      <c r="B406" s="190"/>
      <c r="C406" s="191"/>
      <c r="D406" s="192" t="s">
        <v>69</v>
      </c>
      <c r="E406" s="193" t="s">
        <v>334</v>
      </c>
      <c r="F406" s="193" t="s">
        <v>772</v>
      </c>
      <c r="G406" s="191"/>
      <c r="H406" s="191"/>
      <c r="I406" s="194"/>
      <c r="J406" s="195">
        <f>BK406</f>
        <v>0</v>
      </c>
      <c r="K406" s="191"/>
      <c r="L406" s="196"/>
      <c r="M406" s="197"/>
      <c r="N406" s="198"/>
      <c r="O406" s="198"/>
      <c r="P406" s="199">
        <f>P407+P410</f>
        <v>0</v>
      </c>
      <c r="Q406" s="198"/>
      <c r="R406" s="199">
        <f>R407+R410</f>
        <v>0.00010000000000000001</v>
      </c>
      <c r="S406" s="198"/>
      <c r="T406" s="200">
        <f>T407+T410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1" t="s">
        <v>132</v>
      </c>
      <c r="AT406" s="202" t="s">
        <v>69</v>
      </c>
      <c r="AU406" s="202" t="s">
        <v>70</v>
      </c>
      <c r="AY406" s="201" t="s">
        <v>131</v>
      </c>
      <c r="BK406" s="203">
        <f>BK407+BK410</f>
        <v>0</v>
      </c>
    </row>
    <row r="407" s="12" customFormat="1" ht="22.8" customHeight="1">
      <c r="A407" s="12"/>
      <c r="B407" s="190"/>
      <c r="C407" s="191"/>
      <c r="D407" s="192" t="s">
        <v>69</v>
      </c>
      <c r="E407" s="204" t="s">
        <v>773</v>
      </c>
      <c r="F407" s="204" t="s">
        <v>774</v>
      </c>
      <c r="G407" s="191"/>
      <c r="H407" s="191"/>
      <c r="I407" s="194"/>
      <c r="J407" s="205">
        <f>BK407</f>
        <v>0</v>
      </c>
      <c r="K407" s="191"/>
      <c r="L407" s="196"/>
      <c r="M407" s="197"/>
      <c r="N407" s="198"/>
      <c r="O407" s="198"/>
      <c r="P407" s="199">
        <f>SUM(P408:P409)</f>
        <v>0</v>
      </c>
      <c r="Q407" s="198"/>
      <c r="R407" s="199">
        <f>SUM(R408:R409)</f>
        <v>0</v>
      </c>
      <c r="S407" s="198"/>
      <c r="T407" s="200">
        <f>SUM(T408:T409)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1" t="s">
        <v>132</v>
      </c>
      <c r="AT407" s="202" t="s">
        <v>69</v>
      </c>
      <c r="AU407" s="202" t="s">
        <v>78</v>
      </c>
      <c r="AY407" s="201" t="s">
        <v>131</v>
      </c>
      <c r="BK407" s="203">
        <f>SUM(BK408:BK409)</f>
        <v>0</v>
      </c>
    </row>
    <row r="408" s="2" customFormat="1" ht="16.5" customHeight="1">
      <c r="A408" s="40"/>
      <c r="B408" s="41"/>
      <c r="C408" s="206" t="s">
        <v>775</v>
      </c>
      <c r="D408" s="206" t="s">
        <v>134</v>
      </c>
      <c r="E408" s="207" t="s">
        <v>776</v>
      </c>
      <c r="F408" s="208" t="s">
        <v>777</v>
      </c>
      <c r="G408" s="209" t="s">
        <v>342</v>
      </c>
      <c r="H408" s="210">
        <v>1</v>
      </c>
      <c r="I408" s="211"/>
      <c r="J408" s="212">
        <f>ROUND(I408*H408,2)</f>
        <v>0</v>
      </c>
      <c r="K408" s="208" t="s">
        <v>19</v>
      </c>
      <c r="L408" s="46"/>
      <c r="M408" s="213" t="s">
        <v>19</v>
      </c>
      <c r="N408" s="214" t="s">
        <v>42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482</v>
      </c>
      <c r="AT408" s="217" t="s">
        <v>134</v>
      </c>
      <c r="AU408" s="217" t="s">
        <v>140</v>
      </c>
      <c r="AY408" s="19" t="s">
        <v>131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140</v>
      </c>
      <c r="BK408" s="218">
        <f>ROUND(I408*H408,2)</f>
        <v>0</v>
      </c>
      <c r="BL408" s="19" t="s">
        <v>482</v>
      </c>
      <c r="BM408" s="217" t="s">
        <v>778</v>
      </c>
    </row>
    <row r="409" s="2" customFormat="1" ht="16.5" customHeight="1">
      <c r="A409" s="40"/>
      <c r="B409" s="41"/>
      <c r="C409" s="206" t="s">
        <v>779</v>
      </c>
      <c r="D409" s="206" t="s">
        <v>134</v>
      </c>
      <c r="E409" s="207" t="s">
        <v>780</v>
      </c>
      <c r="F409" s="208" t="s">
        <v>781</v>
      </c>
      <c r="G409" s="209" t="s">
        <v>342</v>
      </c>
      <c r="H409" s="210">
        <v>1</v>
      </c>
      <c r="I409" s="211"/>
      <c r="J409" s="212">
        <f>ROUND(I409*H409,2)</f>
        <v>0</v>
      </c>
      <c r="K409" s="208" t="s">
        <v>19</v>
      </c>
      <c r="L409" s="46"/>
      <c r="M409" s="213" t="s">
        <v>19</v>
      </c>
      <c r="N409" s="214" t="s">
        <v>42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482</v>
      </c>
      <c r="AT409" s="217" t="s">
        <v>134</v>
      </c>
      <c r="AU409" s="217" t="s">
        <v>140</v>
      </c>
      <c r="AY409" s="19" t="s">
        <v>131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140</v>
      </c>
      <c r="BK409" s="218">
        <f>ROUND(I409*H409,2)</f>
        <v>0</v>
      </c>
      <c r="BL409" s="19" t="s">
        <v>482</v>
      </c>
      <c r="BM409" s="217" t="s">
        <v>782</v>
      </c>
    </row>
    <row r="410" s="12" customFormat="1" ht="22.8" customHeight="1">
      <c r="A410" s="12"/>
      <c r="B410" s="190"/>
      <c r="C410" s="191"/>
      <c r="D410" s="192" t="s">
        <v>69</v>
      </c>
      <c r="E410" s="204" t="s">
        <v>783</v>
      </c>
      <c r="F410" s="204" t="s">
        <v>784</v>
      </c>
      <c r="G410" s="191"/>
      <c r="H410" s="191"/>
      <c r="I410" s="194"/>
      <c r="J410" s="205">
        <f>BK410</f>
        <v>0</v>
      </c>
      <c r="K410" s="191"/>
      <c r="L410" s="196"/>
      <c r="M410" s="197"/>
      <c r="N410" s="198"/>
      <c r="O410" s="198"/>
      <c r="P410" s="199">
        <f>SUM(P411:P413)</f>
        <v>0</v>
      </c>
      <c r="Q410" s="198"/>
      <c r="R410" s="199">
        <f>SUM(R411:R413)</f>
        <v>0.00010000000000000001</v>
      </c>
      <c r="S410" s="198"/>
      <c r="T410" s="200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1" t="s">
        <v>132</v>
      </c>
      <c r="AT410" s="202" t="s">
        <v>69</v>
      </c>
      <c r="AU410" s="202" t="s">
        <v>78</v>
      </c>
      <c r="AY410" s="201" t="s">
        <v>131</v>
      </c>
      <c r="BK410" s="203">
        <f>SUM(BK411:BK413)</f>
        <v>0</v>
      </c>
    </row>
    <row r="411" s="2" customFormat="1" ht="16.5" customHeight="1">
      <c r="A411" s="40"/>
      <c r="B411" s="41"/>
      <c r="C411" s="206" t="s">
        <v>785</v>
      </c>
      <c r="D411" s="206" t="s">
        <v>134</v>
      </c>
      <c r="E411" s="207" t="s">
        <v>786</v>
      </c>
      <c r="F411" s="208" t="s">
        <v>787</v>
      </c>
      <c r="G411" s="209" t="s">
        <v>232</v>
      </c>
      <c r="H411" s="210">
        <v>1</v>
      </c>
      <c r="I411" s="211"/>
      <c r="J411" s="212">
        <f>ROUND(I411*H411,2)</f>
        <v>0</v>
      </c>
      <c r="K411" s="208" t="s">
        <v>138</v>
      </c>
      <c r="L411" s="46"/>
      <c r="M411" s="213" t="s">
        <v>19</v>
      </c>
      <c r="N411" s="214" t="s">
        <v>42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482</v>
      </c>
      <c r="AT411" s="217" t="s">
        <v>134</v>
      </c>
      <c r="AU411" s="217" t="s">
        <v>140</v>
      </c>
      <c r="AY411" s="19" t="s">
        <v>131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140</v>
      </c>
      <c r="BK411" s="218">
        <f>ROUND(I411*H411,2)</f>
        <v>0</v>
      </c>
      <c r="BL411" s="19" t="s">
        <v>482</v>
      </c>
      <c r="BM411" s="217" t="s">
        <v>788</v>
      </c>
    </row>
    <row r="412" s="2" customFormat="1">
      <c r="A412" s="40"/>
      <c r="B412" s="41"/>
      <c r="C412" s="42"/>
      <c r="D412" s="219" t="s">
        <v>142</v>
      </c>
      <c r="E412" s="42"/>
      <c r="F412" s="220" t="s">
        <v>789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142</v>
      </c>
      <c r="AU412" s="19" t="s">
        <v>140</v>
      </c>
    </row>
    <row r="413" s="2" customFormat="1" ht="16.5" customHeight="1">
      <c r="A413" s="40"/>
      <c r="B413" s="41"/>
      <c r="C413" s="258" t="s">
        <v>790</v>
      </c>
      <c r="D413" s="258" t="s">
        <v>334</v>
      </c>
      <c r="E413" s="259" t="s">
        <v>791</v>
      </c>
      <c r="F413" s="260" t="s">
        <v>792</v>
      </c>
      <c r="G413" s="261" t="s">
        <v>232</v>
      </c>
      <c r="H413" s="262">
        <v>1</v>
      </c>
      <c r="I413" s="263"/>
      <c r="J413" s="264">
        <f>ROUND(I413*H413,2)</f>
        <v>0</v>
      </c>
      <c r="K413" s="260" t="s">
        <v>138</v>
      </c>
      <c r="L413" s="265"/>
      <c r="M413" s="266" t="s">
        <v>19</v>
      </c>
      <c r="N413" s="267" t="s">
        <v>42</v>
      </c>
      <c r="O413" s="86"/>
      <c r="P413" s="215">
        <f>O413*H413</f>
        <v>0</v>
      </c>
      <c r="Q413" s="215">
        <v>0.00010000000000000001</v>
      </c>
      <c r="R413" s="215">
        <f>Q413*H413</f>
        <v>0.00010000000000000001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793</v>
      </c>
      <c r="AT413" s="217" t="s">
        <v>334</v>
      </c>
      <c r="AU413" s="217" t="s">
        <v>140</v>
      </c>
      <c r="AY413" s="19" t="s">
        <v>131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140</v>
      </c>
      <c r="BK413" s="218">
        <f>ROUND(I413*H413,2)</f>
        <v>0</v>
      </c>
      <c r="BL413" s="19" t="s">
        <v>793</v>
      </c>
      <c r="BM413" s="217" t="s">
        <v>794</v>
      </c>
    </row>
    <row r="414" s="12" customFormat="1" ht="25.92" customHeight="1">
      <c r="A414" s="12"/>
      <c r="B414" s="190"/>
      <c r="C414" s="191"/>
      <c r="D414" s="192" t="s">
        <v>69</v>
      </c>
      <c r="E414" s="193" t="s">
        <v>795</v>
      </c>
      <c r="F414" s="193" t="s">
        <v>796</v>
      </c>
      <c r="G414" s="191"/>
      <c r="H414" s="191"/>
      <c r="I414" s="194"/>
      <c r="J414" s="195">
        <f>BK414</f>
        <v>0</v>
      </c>
      <c r="K414" s="191"/>
      <c r="L414" s="196"/>
      <c r="M414" s="197"/>
      <c r="N414" s="198"/>
      <c r="O414" s="198"/>
      <c r="P414" s="199">
        <f>SUM(P415:P422)</f>
        <v>0</v>
      </c>
      <c r="Q414" s="198"/>
      <c r="R414" s="199">
        <f>SUM(R415:R422)</f>
        <v>0</v>
      </c>
      <c r="S414" s="198"/>
      <c r="T414" s="200">
        <f>SUM(T415:T422)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1" t="s">
        <v>161</v>
      </c>
      <c r="AT414" s="202" t="s">
        <v>69</v>
      </c>
      <c r="AU414" s="202" t="s">
        <v>70</v>
      </c>
      <c r="AY414" s="201" t="s">
        <v>131</v>
      </c>
      <c r="BK414" s="203">
        <f>SUM(BK415:BK422)</f>
        <v>0</v>
      </c>
    </row>
    <row r="415" s="2" customFormat="1" ht="16.5" customHeight="1">
      <c r="A415" s="40"/>
      <c r="B415" s="41"/>
      <c r="C415" s="206" t="s">
        <v>797</v>
      </c>
      <c r="D415" s="206" t="s">
        <v>134</v>
      </c>
      <c r="E415" s="207" t="s">
        <v>798</v>
      </c>
      <c r="F415" s="208" t="s">
        <v>799</v>
      </c>
      <c r="G415" s="209" t="s">
        <v>342</v>
      </c>
      <c r="H415" s="210">
        <v>1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42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139</v>
      </c>
      <c r="AT415" s="217" t="s">
        <v>134</v>
      </c>
      <c r="AU415" s="217" t="s">
        <v>78</v>
      </c>
      <c r="AY415" s="19" t="s">
        <v>131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140</v>
      </c>
      <c r="BK415" s="218">
        <f>ROUND(I415*H415,2)</f>
        <v>0</v>
      </c>
      <c r="BL415" s="19" t="s">
        <v>139</v>
      </c>
      <c r="BM415" s="217" t="s">
        <v>800</v>
      </c>
    </row>
    <row r="416" s="2" customFormat="1" ht="16.5" customHeight="1">
      <c r="A416" s="40"/>
      <c r="B416" s="41"/>
      <c r="C416" s="206" t="s">
        <v>801</v>
      </c>
      <c r="D416" s="206" t="s">
        <v>134</v>
      </c>
      <c r="E416" s="207" t="s">
        <v>802</v>
      </c>
      <c r="F416" s="208" t="s">
        <v>803</v>
      </c>
      <c r="G416" s="209" t="s">
        <v>342</v>
      </c>
      <c r="H416" s="210">
        <v>1</v>
      </c>
      <c r="I416" s="211"/>
      <c r="J416" s="212">
        <f>ROUND(I416*H416,2)</f>
        <v>0</v>
      </c>
      <c r="K416" s="208" t="s">
        <v>19</v>
      </c>
      <c r="L416" s="46"/>
      <c r="M416" s="213" t="s">
        <v>19</v>
      </c>
      <c r="N416" s="214" t="s">
        <v>42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139</v>
      </c>
      <c r="AT416" s="217" t="s">
        <v>134</v>
      </c>
      <c r="AU416" s="217" t="s">
        <v>78</v>
      </c>
      <c r="AY416" s="19" t="s">
        <v>131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140</v>
      </c>
      <c r="BK416" s="218">
        <f>ROUND(I416*H416,2)</f>
        <v>0</v>
      </c>
      <c r="BL416" s="19" t="s">
        <v>139</v>
      </c>
      <c r="BM416" s="217" t="s">
        <v>804</v>
      </c>
    </row>
    <row r="417" s="2" customFormat="1" ht="24.15" customHeight="1">
      <c r="A417" s="40"/>
      <c r="B417" s="41"/>
      <c r="C417" s="206" t="s">
        <v>805</v>
      </c>
      <c r="D417" s="206" t="s">
        <v>134</v>
      </c>
      <c r="E417" s="207" t="s">
        <v>806</v>
      </c>
      <c r="F417" s="208" t="s">
        <v>807</v>
      </c>
      <c r="G417" s="209" t="s">
        <v>342</v>
      </c>
      <c r="H417" s="210">
        <v>1</v>
      </c>
      <c r="I417" s="211"/>
      <c r="J417" s="212">
        <f>ROUND(I417*H417,2)</f>
        <v>0</v>
      </c>
      <c r="K417" s="208" t="s">
        <v>19</v>
      </c>
      <c r="L417" s="46"/>
      <c r="M417" s="213" t="s">
        <v>19</v>
      </c>
      <c r="N417" s="214" t="s">
        <v>42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139</v>
      </c>
      <c r="AT417" s="217" t="s">
        <v>134</v>
      </c>
      <c r="AU417" s="217" t="s">
        <v>78</v>
      </c>
      <c r="AY417" s="19" t="s">
        <v>131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140</v>
      </c>
      <c r="BK417" s="218">
        <f>ROUND(I417*H417,2)</f>
        <v>0</v>
      </c>
      <c r="BL417" s="19" t="s">
        <v>139</v>
      </c>
      <c r="BM417" s="217" t="s">
        <v>808</v>
      </c>
    </row>
    <row r="418" s="2" customFormat="1" ht="16.5" customHeight="1">
      <c r="A418" s="40"/>
      <c r="B418" s="41"/>
      <c r="C418" s="206" t="s">
        <v>809</v>
      </c>
      <c r="D418" s="206" t="s">
        <v>134</v>
      </c>
      <c r="E418" s="207" t="s">
        <v>810</v>
      </c>
      <c r="F418" s="208" t="s">
        <v>811</v>
      </c>
      <c r="G418" s="209" t="s">
        <v>342</v>
      </c>
      <c r="H418" s="210">
        <v>1</v>
      </c>
      <c r="I418" s="211"/>
      <c r="J418" s="212">
        <f>ROUND(I418*H418,2)</f>
        <v>0</v>
      </c>
      <c r="K418" s="208" t="s">
        <v>19</v>
      </c>
      <c r="L418" s="46"/>
      <c r="M418" s="213" t="s">
        <v>19</v>
      </c>
      <c r="N418" s="214" t="s">
        <v>42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139</v>
      </c>
      <c r="AT418" s="217" t="s">
        <v>134</v>
      </c>
      <c r="AU418" s="217" t="s">
        <v>78</v>
      </c>
      <c r="AY418" s="19" t="s">
        <v>131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140</v>
      </c>
      <c r="BK418" s="218">
        <f>ROUND(I418*H418,2)</f>
        <v>0</v>
      </c>
      <c r="BL418" s="19" t="s">
        <v>139</v>
      </c>
      <c r="BM418" s="217" t="s">
        <v>812</v>
      </c>
    </row>
    <row r="419" s="2" customFormat="1" ht="16.5" customHeight="1">
      <c r="A419" s="40"/>
      <c r="B419" s="41"/>
      <c r="C419" s="206" t="s">
        <v>813</v>
      </c>
      <c r="D419" s="206" t="s">
        <v>134</v>
      </c>
      <c r="E419" s="207" t="s">
        <v>814</v>
      </c>
      <c r="F419" s="208" t="s">
        <v>815</v>
      </c>
      <c r="G419" s="209" t="s">
        <v>342</v>
      </c>
      <c r="H419" s="210">
        <v>1</v>
      </c>
      <c r="I419" s="211"/>
      <c r="J419" s="212">
        <f>ROUND(I419*H419,2)</f>
        <v>0</v>
      </c>
      <c r="K419" s="208" t="s">
        <v>19</v>
      </c>
      <c r="L419" s="46"/>
      <c r="M419" s="213" t="s">
        <v>19</v>
      </c>
      <c r="N419" s="214" t="s">
        <v>42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139</v>
      </c>
      <c r="AT419" s="217" t="s">
        <v>134</v>
      </c>
      <c r="AU419" s="217" t="s">
        <v>78</v>
      </c>
      <c r="AY419" s="19" t="s">
        <v>131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140</v>
      </c>
      <c r="BK419" s="218">
        <f>ROUND(I419*H419,2)</f>
        <v>0</v>
      </c>
      <c r="BL419" s="19" t="s">
        <v>139</v>
      </c>
      <c r="BM419" s="217" t="s">
        <v>816</v>
      </c>
    </row>
    <row r="420" s="2" customFormat="1" ht="24.15" customHeight="1">
      <c r="A420" s="40"/>
      <c r="B420" s="41"/>
      <c r="C420" s="206" t="s">
        <v>793</v>
      </c>
      <c r="D420" s="206" t="s">
        <v>134</v>
      </c>
      <c r="E420" s="207" t="s">
        <v>817</v>
      </c>
      <c r="F420" s="208" t="s">
        <v>818</v>
      </c>
      <c r="G420" s="209" t="s">
        <v>342</v>
      </c>
      <c r="H420" s="210">
        <v>1</v>
      </c>
      <c r="I420" s="211"/>
      <c r="J420" s="212">
        <f>ROUND(I420*H420,2)</f>
        <v>0</v>
      </c>
      <c r="K420" s="208" t="s">
        <v>19</v>
      </c>
      <c r="L420" s="46"/>
      <c r="M420" s="213" t="s">
        <v>19</v>
      </c>
      <c r="N420" s="214" t="s">
        <v>42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139</v>
      </c>
      <c r="AT420" s="217" t="s">
        <v>134</v>
      </c>
      <c r="AU420" s="217" t="s">
        <v>78</v>
      </c>
      <c r="AY420" s="19" t="s">
        <v>131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140</v>
      </c>
      <c r="BK420" s="218">
        <f>ROUND(I420*H420,2)</f>
        <v>0</v>
      </c>
      <c r="BL420" s="19" t="s">
        <v>139</v>
      </c>
      <c r="BM420" s="217" t="s">
        <v>819</v>
      </c>
    </row>
    <row r="421" s="2" customFormat="1" ht="33" customHeight="1">
      <c r="A421" s="40"/>
      <c r="B421" s="41"/>
      <c r="C421" s="206" t="s">
        <v>820</v>
      </c>
      <c r="D421" s="206" t="s">
        <v>134</v>
      </c>
      <c r="E421" s="207" t="s">
        <v>821</v>
      </c>
      <c r="F421" s="208" t="s">
        <v>822</v>
      </c>
      <c r="G421" s="209" t="s">
        <v>342</v>
      </c>
      <c r="H421" s="210">
        <v>1</v>
      </c>
      <c r="I421" s="211"/>
      <c r="J421" s="212">
        <f>ROUND(I421*H421,2)</f>
        <v>0</v>
      </c>
      <c r="K421" s="208" t="s">
        <v>19</v>
      </c>
      <c r="L421" s="46"/>
      <c r="M421" s="213" t="s">
        <v>19</v>
      </c>
      <c r="N421" s="214" t="s">
        <v>42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139</v>
      </c>
      <c r="AT421" s="217" t="s">
        <v>134</v>
      </c>
      <c r="AU421" s="217" t="s">
        <v>78</v>
      </c>
      <c r="AY421" s="19" t="s">
        <v>131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140</v>
      </c>
      <c r="BK421" s="218">
        <f>ROUND(I421*H421,2)</f>
        <v>0</v>
      </c>
      <c r="BL421" s="19" t="s">
        <v>139</v>
      </c>
      <c r="BM421" s="217" t="s">
        <v>823</v>
      </c>
    </row>
    <row r="422" s="2" customFormat="1" ht="16.5" customHeight="1">
      <c r="A422" s="40"/>
      <c r="B422" s="41"/>
      <c r="C422" s="206" t="s">
        <v>824</v>
      </c>
      <c r="D422" s="206" t="s">
        <v>134</v>
      </c>
      <c r="E422" s="207" t="s">
        <v>825</v>
      </c>
      <c r="F422" s="208" t="s">
        <v>826</v>
      </c>
      <c r="G422" s="209" t="s">
        <v>342</v>
      </c>
      <c r="H422" s="210">
        <v>1</v>
      </c>
      <c r="I422" s="211"/>
      <c r="J422" s="212">
        <f>ROUND(I422*H422,2)</f>
        <v>0</v>
      </c>
      <c r="K422" s="208" t="s">
        <v>19</v>
      </c>
      <c r="L422" s="46"/>
      <c r="M422" s="268" t="s">
        <v>19</v>
      </c>
      <c r="N422" s="269" t="s">
        <v>42</v>
      </c>
      <c r="O422" s="270"/>
      <c r="P422" s="271">
        <f>O422*H422</f>
        <v>0</v>
      </c>
      <c r="Q422" s="271">
        <v>0</v>
      </c>
      <c r="R422" s="271">
        <f>Q422*H422</f>
        <v>0</v>
      </c>
      <c r="S422" s="271">
        <v>0</v>
      </c>
      <c r="T422" s="272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139</v>
      </c>
      <c r="AT422" s="217" t="s">
        <v>134</v>
      </c>
      <c r="AU422" s="217" t="s">
        <v>78</v>
      </c>
      <c r="AY422" s="19" t="s">
        <v>131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140</v>
      </c>
      <c r="BK422" s="218">
        <f>ROUND(I422*H422,2)</f>
        <v>0</v>
      </c>
      <c r="BL422" s="19" t="s">
        <v>139</v>
      </c>
      <c r="BM422" s="217" t="s">
        <v>827</v>
      </c>
    </row>
    <row r="423" s="2" customFormat="1" ht="6.96" customHeight="1">
      <c r="A423" s="40"/>
      <c r="B423" s="61"/>
      <c r="C423" s="62"/>
      <c r="D423" s="62"/>
      <c r="E423" s="62"/>
      <c r="F423" s="62"/>
      <c r="G423" s="62"/>
      <c r="H423" s="62"/>
      <c r="I423" s="62"/>
      <c r="J423" s="62"/>
      <c r="K423" s="62"/>
      <c r="L423" s="46"/>
      <c r="M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</sheetData>
  <sheetProtection sheet="1" autoFilter="0" formatColumns="0" formatRows="0" objects="1" scenarios="1" spinCount="100000" saltValue="KE+7fvSi1jx2HEePVD9z2U3auNhhp58FeCCgFCHh9dkLqECXhbsSI4Sm2tutFfPOcPqWSnMjhI3vdIdOhvDkyw==" hashValue="t0UKNsiV9jg5nrZI2qxInI2kfSU30Fph9SLqouJ7n0MAMHAzT3Rh0B+aB1JYjEM86/OHo/GLaU+l0WAGEgTkhQ==" algorithmName="SHA-512" password="CC35"/>
  <autoFilter ref="C101:K422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4_01/340271021"/>
    <hyperlink ref="F108" r:id="rId2" display="https://podminky.urs.cz/item/CS_URS_2024_01/340271041"/>
    <hyperlink ref="F113" r:id="rId3" display="https://podminky.urs.cz/item/CS_URS_2024_01/611142001"/>
    <hyperlink ref="F115" r:id="rId4" display="https://podminky.urs.cz/item/CS_URS_2024_01/611321131"/>
    <hyperlink ref="F117" r:id="rId5" display="https://podminky.urs.cz/item/CS_URS_2024_01/612135001"/>
    <hyperlink ref="F119" r:id="rId6" display="https://podminky.urs.cz/item/CS_URS_2024_01/612135091"/>
    <hyperlink ref="F123" r:id="rId7" display="https://podminky.urs.cz/item/CS_URS_2024_01/612142001"/>
    <hyperlink ref="F125" r:id="rId8" display="https://podminky.urs.cz/item/CS_URS_2024_01/612321111"/>
    <hyperlink ref="F130" r:id="rId9" display="https://podminky.urs.cz/item/CS_URS_2024_01/612321131"/>
    <hyperlink ref="F132" r:id="rId10" display="https://podminky.urs.cz/item/CS_URS_2024_01/612321141"/>
    <hyperlink ref="F134" r:id="rId11" display="https://podminky.urs.cz/item/CS_URS_2024_01/631311115"/>
    <hyperlink ref="F139" r:id="rId12" display="https://podminky.urs.cz/item/CS_URS_2024_01/949101111"/>
    <hyperlink ref="F144" r:id="rId13" display="https://podminky.urs.cz/item/CS_URS_2024_01/962031013"/>
    <hyperlink ref="F149" r:id="rId14" display="https://podminky.urs.cz/item/CS_URS_2024_01/965042131"/>
    <hyperlink ref="F151" r:id="rId15" display="https://podminky.urs.cz/item/CS_URS_2024_01/965081213"/>
    <hyperlink ref="F153" r:id="rId16" display="https://podminky.urs.cz/item/CS_URS_2024_01/968072455"/>
    <hyperlink ref="F155" r:id="rId17" display="https://podminky.urs.cz/item/CS_URS_2024_01/971033441"/>
    <hyperlink ref="F157" r:id="rId18" display="https://podminky.urs.cz/item/CS_URS_2024_01/978013191"/>
    <hyperlink ref="F164" r:id="rId19" display="https://podminky.urs.cz/item/CS_URS_2024_01/997013213"/>
    <hyperlink ref="F166" r:id="rId20" display="https://podminky.urs.cz/item/CS_URS_2024_01/997013219"/>
    <hyperlink ref="F169" r:id="rId21" display="https://podminky.urs.cz/item/CS_URS_2024_01/997013501"/>
    <hyperlink ref="F171" r:id="rId22" display="https://podminky.urs.cz/item/CS_URS_2024_01/997013509"/>
    <hyperlink ref="F176" r:id="rId23" display="https://podminky.urs.cz/item/CS_URS_2024_01/997013609"/>
    <hyperlink ref="F180" r:id="rId24" display="https://podminky.urs.cz/item/CS_URS_2024_01/998018002"/>
    <hyperlink ref="F184" r:id="rId25" display="https://podminky.urs.cz/item/CS_URS_2024_01/721171808"/>
    <hyperlink ref="F186" r:id="rId26" display="https://podminky.urs.cz/item/CS_URS_2024_01/721174025"/>
    <hyperlink ref="F188" r:id="rId27" display="https://podminky.urs.cz/item/CS_URS_2024_01/721174042"/>
    <hyperlink ref="F190" r:id="rId28" display="https://podminky.urs.cz/item/CS_URS_2024_01/721174043"/>
    <hyperlink ref="F192" r:id="rId29" display="https://podminky.urs.cz/item/CS_URS_2024_01/721212126"/>
    <hyperlink ref="F194" r:id="rId30" display="https://podminky.urs.cz/item/CS_URS_2024_01/721290111"/>
    <hyperlink ref="F198" r:id="rId31" display="https://podminky.urs.cz/item/CS_URS_2024_01/998721122"/>
    <hyperlink ref="F201" r:id="rId32" display="https://podminky.urs.cz/item/CS_URS_2024_01/722130802"/>
    <hyperlink ref="F203" r:id="rId33" display="https://podminky.urs.cz/item/CS_URS_2024_01/722176113"/>
    <hyperlink ref="F207" r:id="rId34" display="https://podminky.urs.cz/item/CS_URS_2024_01/722179191"/>
    <hyperlink ref="F209" r:id="rId35" display="https://podminky.urs.cz/item/CS_URS_2024_01/722181212"/>
    <hyperlink ref="F211" r:id="rId36" display="https://podminky.urs.cz/item/CS_URS_2024_01/722220111"/>
    <hyperlink ref="F213" r:id="rId37" display="https://podminky.urs.cz/item/CS_URS_2024_01/722220853"/>
    <hyperlink ref="F215" r:id="rId38" display="https://podminky.urs.cz/item/CS_URS_2024_01/722224115"/>
    <hyperlink ref="F217" r:id="rId39" display="https://podminky.urs.cz/item/CS_URS_2024_01/722231141"/>
    <hyperlink ref="F219" r:id="rId40" display="https://podminky.urs.cz/item/CS_URS_2024_01/722290234"/>
    <hyperlink ref="F221" r:id="rId41" display="https://podminky.urs.cz/item/CS_URS_2024_01/722290246"/>
    <hyperlink ref="F223" r:id="rId42" display="https://podminky.urs.cz/item/CS_URS_2024_01/998722122"/>
    <hyperlink ref="F226" r:id="rId43" display="https://podminky.urs.cz/item/CS_URS_2024_01/725110811"/>
    <hyperlink ref="F228" r:id="rId44" display="https://podminky.urs.cz/item/CS_URS_2024_01/725112182"/>
    <hyperlink ref="F230" r:id="rId45" display="https://podminky.urs.cz/item/CS_URS_2024_01/725210821"/>
    <hyperlink ref="F232" r:id="rId46" display="https://podminky.urs.cz/item/CS_URS_2024_01/725212213"/>
    <hyperlink ref="F234" r:id="rId47" display="https://podminky.urs.cz/item/CS_URS_2024_01/725220831"/>
    <hyperlink ref="F236" r:id="rId48" display="https://podminky.urs.cz/item/CS_URS_2024_01/725243902"/>
    <hyperlink ref="F239" r:id="rId49" display="https://podminky.urs.cz/item/CS_URS_2024_01/725244904"/>
    <hyperlink ref="F242" r:id="rId50" display="https://podminky.urs.cz/item/CS_URS_2024_01/725291662"/>
    <hyperlink ref="F245" r:id="rId51" display="https://podminky.urs.cz/item/CS_URS_2024_01/725291668"/>
    <hyperlink ref="F248" r:id="rId52" display="https://podminky.urs.cz/item/CS_URS_2024_01/725291670"/>
    <hyperlink ref="F251" r:id="rId53" display="https://podminky.urs.cz/item/CS_URS_2024_01/725291676"/>
    <hyperlink ref="F254" r:id="rId54" display="https://podminky.urs.cz/item/CS_URS_2024_01/725813112"/>
    <hyperlink ref="F256" r:id="rId55" display="https://podminky.urs.cz/item/CS_URS_2024_01/725820801"/>
    <hyperlink ref="F260" r:id="rId56" display="https://podminky.urs.cz/item/CS_URS_2024_01/725822611"/>
    <hyperlink ref="F262" r:id="rId57" display="https://podminky.urs.cz/item/CS_URS_2024_01/725841312"/>
    <hyperlink ref="F264" r:id="rId58" display="https://podminky.urs.cz/item/CS_URS_2024_01/725865501"/>
    <hyperlink ref="F269" r:id="rId59" display="https://podminky.urs.cz/item/CS_URS_2024_01/998725122"/>
    <hyperlink ref="F272" r:id="rId60" display="https://podminky.urs.cz/item/CS_URS_2024_01/734209103"/>
    <hyperlink ref="F275" r:id="rId61" display="https://podminky.urs.cz/item/CS_URS_2024_01/734221514"/>
    <hyperlink ref="F277" r:id="rId62" display="https://podminky.urs.cz/item/CS_URS_2024_01/734261418"/>
    <hyperlink ref="F279" r:id="rId63" display="https://podminky.urs.cz/item/CS_URS_2024_01/998734122"/>
    <hyperlink ref="F282" r:id="rId64" display="https://podminky.urs.cz/item/CS_URS_2024_01/735164261"/>
    <hyperlink ref="F284" r:id="rId65" display="https://podminky.urs.cz/item/CS_URS_2024_01/735164272"/>
    <hyperlink ref="F286" r:id="rId66" display="https://podminky.urs.cz/item/CS_URS_2024_01/735511009"/>
    <hyperlink ref="F288" r:id="rId67" display="https://podminky.urs.cz/item/CS_URS_2024_01/735511010"/>
    <hyperlink ref="F290" r:id="rId68" display="https://podminky.urs.cz/item/CS_URS_2024_01/735511138"/>
    <hyperlink ref="F293" r:id="rId69" display="https://podminky.urs.cz/item/CS_URS_2024_01/998735122"/>
    <hyperlink ref="F296" r:id="rId70" display="https://podminky.urs.cz/item/CS_URS_2024_01/741310261"/>
    <hyperlink ref="F299" r:id="rId71" display="https://podminky.urs.cz/item/CS_URS_2024_01/741313082"/>
    <hyperlink ref="F303" r:id="rId72" display="https://podminky.urs.cz/item/CS_URS_2024_01/741371001"/>
    <hyperlink ref="F307" r:id="rId73" display="https://podminky.urs.cz/item/CS_URS_2024_01/741810001"/>
    <hyperlink ref="F309" r:id="rId74" display="https://podminky.urs.cz/item/CS_URS_2024_01/998741122"/>
    <hyperlink ref="F312" r:id="rId75" display="https://podminky.urs.cz/item/CS_URS_2024_01/751111012"/>
    <hyperlink ref="F315" r:id="rId76" display="https://podminky.urs.cz/item/CS_URS_2024_01/998751121"/>
    <hyperlink ref="F318" r:id="rId77" display="https://podminky.urs.cz/item/CS_URS_2024_01/763761201"/>
    <hyperlink ref="F321" r:id="rId78" display="https://podminky.urs.cz/item/CS_URS_2024_01/998763332"/>
    <hyperlink ref="F324" r:id="rId79" display="https://podminky.urs.cz/item/CS_URS_2024_01/766660351"/>
    <hyperlink ref="F327" r:id="rId80" display="https://podminky.urs.cz/item/CS_URS_2024_01/766660748"/>
    <hyperlink ref="F330" r:id="rId81" display="https://podminky.urs.cz/item/CS_URS_2024_01/766682111"/>
    <hyperlink ref="F333" r:id="rId82" display="https://podminky.urs.cz/item/CS_URS_2024_01/766691914"/>
    <hyperlink ref="F336" r:id="rId83" display="https://podminky.urs.cz/item/CS_URS_2024_01/998766122"/>
    <hyperlink ref="F339" r:id="rId84" display="https://podminky.urs.cz/item/CS_URS_2024_01/771121011"/>
    <hyperlink ref="F343" r:id="rId85" display="https://podminky.urs.cz/item/CS_URS_2024_01/771151022"/>
    <hyperlink ref="F347" r:id="rId86" display="https://podminky.urs.cz/item/CS_URS_2024_01/771574416"/>
    <hyperlink ref="F355" r:id="rId87" display="https://podminky.urs.cz/item/CS_URS_2024_01/771591112"/>
    <hyperlink ref="F360" r:id="rId88" display="https://podminky.urs.cz/item/CS_URS_2024_01/771591241"/>
    <hyperlink ref="F364" r:id="rId89" display="https://podminky.urs.cz/item/CS_URS_2024_01/771591264"/>
    <hyperlink ref="F370" r:id="rId90" display="https://podminky.urs.cz/item/CS_URS_2024_01/998771122"/>
    <hyperlink ref="F373" r:id="rId91" display="https://podminky.urs.cz/item/CS_URS_2024_01/781121011"/>
    <hyperlink ref="F378" r:id="rId92" display="https://podminky.urs.cz/item/CS_URS_2024_01/781131112"/>
    <hyperlink ref="F383" r:id="rId93" display="https://podminky.urs.cz/item/CS_URS_2024_01/781472217"/>
    <hyperlink ref="F393" r:id="rId94" display="https://podminky.urs.cz/item/CS_URS_2024_01/781473810"/>
    <hyperlink ref="F398" r:id="rId95" display="https://podminky.urs.cz/item/CS_URS_2024_01/998781122"/>
    <hyperlink ref="F401" r:id="rId96" display="https://podminky.urs.cz/item/CS_URS_2024_01/784211101"/>
    <hyperlink ref="F412" r:id="rId97" display="https://podminky.urs.cz/item/CS_URS_2024_01/2203202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koupelen JK Tyla,Valašské Meziříčí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31. 1. 2024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ROUND(J102,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ROUND((SUM(BE102:BE422)),  2)</f>
        <v>0</v>
      </c>
      <c r="G33" s="40"/>
      <c r="H33" s="40"/>
      <c r="I33" s="150">
        <v>0.20999999999999999</v>
      </c>
      <c r="J33" s="149">
        <f>ROUND(((SUM(BE102:BE422))*I33),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ROUND((SUM(BF102:BF422)),  2)</f>
        <v>0</v>
      </c>
      <c r="G34" s="40"/>
      <c r="H34" s="40"/>
      <c r="I34" s="150">
        <v>0.12</v>
      </c>
      <c r="J34" s="149">
        <f>ROUND(((SUM(BF102:BF422))*I34),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ROUND((SUM(BG102:BG422)),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ROUND((SUM(BH102:BH422)),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ROUND((SUM(BI102:BI422)),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koupelen JK Tyla,Valašské Meziříčí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Koupelna 2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31. 1. 2024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Valašské Meziříčí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J103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J104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J162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J178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99</v>
      </c>
      <c r="E66" s="170"/>
      <c r="F66" s="170"/>
      <c r="G66" s="170"/>
      <c r="H66" s="170"/>
      <c r="I66" s="170"/>
      <c r="J66" s="171">
        <f>J181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J199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J270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J280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J294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J310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107</v>
      </c>
      <c r="E74" s="176"/>
      <c r="F74" s="176"/>
      <c r="G74" s="176"/>
      <c r="H74" s="176"/>
      <c r="I74" s="176"/>
      <c r="J74" s="177">
        <f>J316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108</v>
      </c>
      <c r="E75" s="176"/>
      <c r="F75" s="176"/>
      <c r="G75" s="176"/>
      <c r="H75" s="176"/>
      <c r="I75" s="176"/>
      <c r="J75" s="177">
        <f>J322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109</v>
      </c>
      <c r="E76" s="176"/>
      <c r="F76" s="176"/>
      <c r="G76" s="176"/>
      <c r="H76" s="176"/>
      <c r="I76" s="176"/>
      <c r="J76" s="177">
        <f>J337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110</v>
      </c>
      <c r="E77" s="176"/>
      <c r="F77" s="176"/>
      <c r="G77" s="176"/>
      <c r="H77" s="176"/>
      <c r="I77" s="176"/>
      <c r="J77" s="177">
        <f>J371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111</v>
      </c>
      <c r="E78" s="176"/>
      <c r="F78" s="176"/>
      <c r="G78" s="176"/>
      <c r="H78" s="176"/>
      <c r="I78" s="176"/>
      <c r="J78" s="177">
        <f>J399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7"/>
      <c r="C79" s="168"/>
      <c r="D79" s="169" t="s">
        <v>112</v>
      </c>
      <c r="E79" s="170"/>
      <c r="F79" s="170"/>
      <c r="G79" s="170"/>
      <c r="H79" s="170"/>
      <c r="I79" s="170"/>
      <c r="J79" s="171">
        <f>J406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3"/>
      <c r="C80" s="174"/>
      <c r="D80" s="175" t="s">
        <v>113</v>
      </c>
      <c r="E80" s="176"/>
      <c r="F80" s="176"/>
      <c r="G80" s="176"/>
      <c r="H80" s="176"/>
      <c r="I80" s="176"/>
      <c r="J80" s="177">
        <f>J407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114</v>
      </c>
      <c r="E81" s="176"/>
      <c r="F81" s="176"/>
      <c r="G81" s="176"/>
      <c r="H81" s="176"/>
      <c r="I81" s="176"/>
      <c r="J81" s="177">
        <f>J410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7"/>
      <c r="C82" s="168"/>
      <c r="D82" s="169" t="s">
        <v>115</v>
      </c>
      <c r="E82" s="170"/>
      <c r="F82" s="170"/>
      <c r="G82" s="170"/>
      <c r="H82" s="170"/>
      <c r="I82" s="170"/>
      <c r="J82" s="171">
        <f>J414</f>
        <v>0</v>
      </c>
      <c r="K82" s="168"/>
      <c r="L82" s="17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62" t="str">
        <f>E7</f>
        <v>Rekonstrukce koupelen JK Tyla,Valašské Meziříčí</v>
      </c>
      <c r="F92" s="34"/>
      <c r="G92" s="34"/>
      <c r="H92" s="34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87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02 - Koupelna 2 architektonicko stavební řešení</v>
      </c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 xml:space="preserve"> </v>
      </c>
      <c r="G96" s="42"/>
      <c r="H96" s="42"/>
      <c r="I96" s="34" t="s">
        <v>23</v>
      </c>
      <c r="J96" s="74" t="str">
        <f>IF(J12="","",J12)</f>
        <v>31. 1. 2024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E15</f>
        <v>Město Valašské Meziříčí</v>
      </c>
      <c r="G98" s="42"/>
      <c r="H98" s="42"/>
      <c r="I98" s="34" t="s">
        <v>31</v>
      </c>
      <c r="J98" s="38" t="str">
        <f>E21</f>
        <v xml:space="preserve"> 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33</v>
      </c>
      <c r="J99" s="38" t="str">
        <f>E24</f>
        <v xml:space="preserve"> </v>
      </c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79"/>
      <c r="B101" s="180"/>
      <c r="C101" s="181" t="s">
        <v>117</v>
      </c>
      <c r="D101" s="182" t="s">
        <v>55</v>
      </c>
      <c r="E101" s="182" t="s">
        <v>51</v>
      </c>
      <c r="F101" s="182" t="s">
        <v>52</v>
      </c>
      <c r="G101" s="182" t="s">
        <v>118</v>
      </c>
      <c r="H101" s="182" t="s">
        <v>119</v>
      </c>
      <c r="I101" s="182" t="s">
        <v>120</v>
      </c>
      <c r="J101" s="182" t="s">
        <v>91</v>
      </c>
      <c r="K101" s="183" t="s">
        <v>121</v>
      </c>
      <c r="L101" s="184"/>
      <c r="M101" s="94" t="s">
        <v>19</v>
      </c>
      <c r="N101" s="95" t="s">
        <v>40</v>
      </c>
      <c r="O101" s="95" t="s">
        <v>122</v>
      </c>
      <c r="P101" s="95" t="s">
        <v>123</v>
      </c>
      <c r="Q101" s="95" t="s">
        <v>124</v>
      </c>
      <c r="R101" s="95" t="s">
        <v>125</v>
      </c>
      <c r="S101" s="95" t="s">
        <v>126</v>
      </c>
      <c r="T101" s="96" t="s">
        <v>127</v>
      </c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</row>
    <row r="102" s="2" customFormat="1" ht="22.8" customHeight="1">
      <c r="A102" s="40"/>
      <c r="B102" s="41"/>
      <c r="C102" s="101" t="s">
        <v>128</v>
      </c>
      <c r="D102" s="42"/>
      <c r="E102" s="42"/>
      <c r="F102" s="42"/>
      <c r="G102" s="42"/>
      <c r="H102" s="42"/>
      <c r="I102" s="42"/>
      <c r="J102" s="185">
        <f>BK102</f>
        <v>0</v>
      </c>
      <c r="K102" s="42"/>
      <c r="L102" s="46"/>
      <c r="M102" s="97"/>
      <c r="N102" s="186"/>
      <c r="O102" s="98"/>
      <c r="P102" s="187">
        <f>P103+P181+P406+P414</f>
        <v>0</v>
      </c>
      <c r="Q102" s="98"/>
      <c r="R102" s="187">
        <f>R103+R181+R406+R414</f>
        <v>6.0247049099999996</v>
      </c>
      <c r="S102" s="98"/>
      <c r="T102" s="188">
        <f>T103+T181+T406+T414</f>
        <v>6.4343040000000009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69</v>
      </c>
      <c r="AU102" s="19" t="s">
        <v>92</v>
      </c>
      <c r="BK102" s="189">
        <f>BK103+BK181+BK406+BK414</f>
        <v>0</v>
      </c>
    </row>
    <row r="103" s="12" customFormat="1" ht="25.92" customHeight="1">
      <c r="A103" s="12"/>
      <c r="B103" s="190"/>
      <c r="C103" s="191"/>
      <c r="D103" s="192" t="s">
        <v>69</v>
      </c>
      <c r="E103" s="193" t="s">
        <v>129</v>
      </c>
      <c r="F103" s="193" t="s">
        <v>130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P104+P111+P137+P162+P178</f>
        <v>0</v>
      </c>
      <c r="Q103" s="198"/>
      <c r="R103" s="199">
        <f>R104+R111+R137+R162+R178</f>
        <v>4.9633383100000001</v>
      </c>
      <c r="S103" s="198"/>
      <c r="T103" s="200">
        <f>T104+T111+T137+T162+T178</f>
        <v>5.5674140000000012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78</v>
      </c>
      <c r="AT103" s="202" t="s">
        <v>69</v>
      </c>
      <c r="AU103" s="202" t="s">
        <v>70</v>
      </c>
      <c r="AY103" s="201" t="s">
        <v>131</v>
      </c>
      <c r="BK103" s="203">
        <f>BK104+BK111+BK137+BK162+BK178</f>
        <v>0</v>
      </c>
    </row>
    <row r="104" s="12" customFormat="1" ht="22.8" customHeight="1">
      <c r="A104" s="12"/>
      <c r="B104" s="190"/>
      <c r="C104" s="191"/>
      <c r="D104" s="192" t="s">
        <v>69</v>
      </c>
      <c r="E104" s="204" t="s">
        <v>132</v>
      </c>
      <c r="F104" s="204" t="s">
        <v>133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SUM(P105:P110)</f>
        <v>0</v>
      </c>
      <c r="Q104" s="198"/>
      <c r="R104" s="199">
        <f>SUM(R105:R110)</f>
        <v>0.491647</v>
      </c>
      <c r="S104" s="198"/>
      <c r="T104" s="20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78</v>
      </c>
      <c r="AT104" s="202" t="s">
        <v>69</v>
      </c>
      <c r="AU104" s="202" t="s">
        <v>78</v>
      </c>
      <c r="AY104" s="201" t="s">
        <v>131</v>
      </c>
      <c r="BK104" s="203">
        <f>SUM(BK105:BK110)</f>
        <v>0</v>
      </c>
    </row>
    <row r="105" s="2" customFormat="1" ht="24.15" customHeight="1">
      <c r="A105" s="40"/>
      <c r="B105" s="41"/>
      <c r="C105" s="206" t="s">
        <v>78</v>
      </c>
      <c r="D105" s="206" t="s">
        <v>134</v>
      </c>
      <c r="E105" s="207" t="s">
        <v>135</v>
      </c>
      <c r="F105" s="208" t="s">
        <v>136</v>
      </c>
      <c r="G105" s="209" t="s">
        <v>137</v>
      </c>
      <c r="H105" s="210">
        <v>4.5999999999999996</v>
      </c>
      <c r="I105" s="211"/>
      <c r="J105" s="212">
        <f>ROUND(I105*H105,2)</f>
        <v>0</v>
      </c>
      <c r="K105" s="208" t="s">
        <v>138</v>
      </c>
      <c r="L105" s="46"/>
      <c r="M105" s="213" t="s">
        <v>19</v>
      </c>
      <c r="N105" s="214" t="s">
        <v>42</v>
      </c>
      <c r="O105" s="86"/>
      <c r="P105" s="215">
        <f>O105*H105</f>
        <v>0</v>
      </c>
      <c r="Q105" s="215">
        <v>0.063070000000000001</v>
      </c>
      <c r="R105" s="215">
        <f>Q105*H105</f>
        <v>0.29012199999999999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139</v>
      </c>
      <c r="AT105" s="217" t="s">
        <v>134</v>
      </c>
      <c r="AU105" s="217" t="s">
        <v>140</v>
      </c>
      <c r="AY105" s="19" t="s">
        <v>131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140</v>
      </c>
      <c r="BK105" s="218">
        <f>ROUND(I105*H105,2)</f>
        <v>0</v>
      </c>
      <c r="BL105" s="19" t="s">
        <v>139</v>
      </c>
      <c r="BM105" s="217" t="s">
        <v>141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143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140</v>
      </c>
    </row>
    <row r="107" s="2" customFormat="1" ht="24.15" customHeight="1">
      <c r="A107" s="40"/>
      <c r="B107" s="41"/>
      <c r="C107" s="206" t="s">
        <v>140</v>
      </c>
      <c r="D107" s="206" t="s">
        <v>134</v>
      </c>
      <c r="E107" s="207" t="s">
        <v>144</v>
      </c>
      <c r="F107" s="208" t="s">
        <v>145</v>
      </c>
      <c r="G107" s="209" t="s">
        <v>137</v>
      </c>
      <c r="H107" s="210">
        <v>2.5</v>
      </c>
      <c r="I107" s="211"/>
      <c r="J107" s="212">
        <f>ROUND(I107*H107,2)</f>
        <v>0</v>
      </c>
      <c r="K107" s="208" t="s">
        <v>138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0.080610000000000001</v>
      </c>
      <c r="R107" s="215">
        <f>Q107*H107</f>
        <v>0.20152500000000001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139</v>
      </c>
      <c r="AT107" s="217" t="s">
        <v>134</v>
      </c>
      <c r="AU107" s="217" t="s">
        <v>140</v>
      </c>
      <c r="AY107" s="19" t="s">
        <v>131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140</v>
      </c>
      <c r="BK107" s="218">
        <f>ROUND(I107*H107,2)</f>
        <v>0</v>
      </c>
      <c r="BL107" s="19" t="s">
        <v>139</v>
      </c>
      <c r="BM107" s="217" t="s">
        <v>146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147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140</v>
      </c>
    </row>
    <row r="109" s="13" customFormat="1">
      <c r="A109" s="13"/>
      <c r="B109" s="224"/>
      <c r="C109" s="225"/>
      <c r="D109" s="226" t="s">
        <v>148</v>
      </c>
      <c r="E109" s="227" t="s">
        <v>19</v>
      </c>
      <c r="F109" s="228" t="s">
        <v>149</v>
      </c>
      <c r="G109" s="225"/>
      <c r="H109" s="229">
        <v>2.5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148</v>
      </c>
      <c r="AU109" s="235" t="s">
        <v>140</v>
      </c>
      <c r="AV109" s="13" t="s">
        <v>140</v>
      </c>
      <c r="AW109" s="13" t="s">
        <v>32</v>
      </c>
      <c r="AX109" s="13" t="s">
        <v>70</v>
      </c>
      <c r="AY109" s="235" t="s">
        <v>131</v>
      </c>
    </row>
    <row r="110" s="14" customFormat="1">
      <c r="A110" s="14"/>
      <c r="B110" s="236"/>
      <c r="C110" s="237"/>
      <c r="D110" s="226" t="s">
        <v>148</v>
      </c>
      <c r="E110" s="238" t="s">
        <v>19</v>
      </c>
      <c r="F110" s="239" t="s">
        <v>150</v>
      </c>
      <c r="G110" s="237"/>
      <c r="H110" s="240">
        <v>2.5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148</v>
      </c>
      <c r="AU110" s="246" t="s">
        <v>140</v>
      </c>
      <c r="AV110" s="14" t="s">
        <v>139</v>
      </c>
      <c r="AW110" s="14" t="s">
        <v>32</v>
      </c>
      <c r="AX110" s="14" t="s">
        <v>78</v>
      </c>
      <c r="AY110" s="246" t="s">
        <v>131</v>
      </c>
    </row>
    <row r="111" s="12" customFormat="1" ht="22.8" customHeight="1">
      <c r="A111" s="12"/>
      <c r="B111" s="190"/>
      <c r="C111" s="191"/>
      <c r="D111" s="192" t="s">
        <v>69</v>
      </c>
      <c r="E111" s="204" t="s">
        <v>151</v>
      </c>
      <c r="F111" s="204" t="s">
        <v>152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SUM(P112:P136)</f>
        <v>0</v>
      </c>
      <c r="Q111" s="198"/>
      <c r="R111" s="199">
        <f>SUM(R112:R136)</f>
        <v>4.4701495099999997</v>
      </c>
      <c r="S111" s="198"/>
      <c r="T111" s="200">
        <f>SUM(T112:T136)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78</v>
      </c>
      <c r="AT111" s="202" t="s">
        <v>69</v>
      </c>
      <c r="AU111" s="202" t="s">
        <v>78</v>
      </c>
      <c r="AY111" s="201" t="s">
        <v>131</v>
      </c>
      <c r="BK111" s="203">
        <f>SUM(BK112:BK136)</f>
        <v>0</v>
      </c>
    </row>
    <row r="112" s="2" customFormat="1" ht="24.15" customHeight="1">
      <c r="A112" s="40"/>
      <c r="B112" s="41"/>
      <c r="C112" s="206" t="s">
        <v>132</v>
      </c>
      <c r="D112" s="206" t="s">
        <v>134</v>
      </c>
      <c r="E112" s="207" t="s">
        <v>153</v>
      </c>
      <c r="F112" s="208" t="s">
        <v>154</v>
      </c>
      <c r="G112" s="209" t="s">
        <v>137</v>
      </c>
      <c r="H112" s="210">
        <v>5.7000000000000002</v>
      </c>
      <c r="I112" s="211"/>
      <c r="J112" s="212">
        <f>ROUND(I112*H112,2)</f>
        <v>0</v>
      </c>
      <c r="K112" s="208" t="s">
        <v>138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0.0043800000000000002</v>
      </c>
      <c r="R112" s="215">
        <f>Q112*H112</f>
        <v>0.024966000000000002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139</v>
      </c>
      <c r="AT112" s="217" t="s">
        <v>134</v>
      </c>
      <c r="AU112" s="217" t="s">
        <v>140</v>
      </c>
      <c r="AY112" s="19" t="s">
        <v>131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140</v>
      </c>
      <c r="BK112" s="218">
        <f>ROUND(I112*H112,2)</f>
        <v>0</v>
      </c>
      <c r="BL112" s="19" t="s">
        <v>139</v>
      </c>
      <c r="BM112" s="217" t="s">
        <v>155</v>
      </c>
    </row>
    <row r="113" s="2" customFormat="1">
      <c r="A113" s="40"/>
      <c r="B113" s="41"/>
      <c r="C113" s="42"/>
      <c r="D113" s="219" t="s">
        <v>142</v>
      </c>
      <c r="E113" s="42"/>
      <c r="F113" s="220" t="s">
        <v>156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140</v>
      </c>
    </row>
    <row r="114" s="2" customFormat="1" ht="16.5" customHeight="1">
      <c r="A114" s="40"/>
      <c r="B114" s="41"/>
      <c r="C114" s="206" t="s">
        <v>139</v>
      </c>
      <c r="D114" s="206" t="s">
        <v>134</v>
      </c>
      <c r="E114" s="207" t="s">
        <v>157</v>
      </c>
      <c r="F114" s="208" t="s">
        <v>158</v>
      </c>
      <c r="G114" s="209" t="s">
        <v>137</v>
      </c>
      <c r="H114" s="210">
        <v>5.7000000000000002</v>
      </c>
      <c r="I114" s="211"/>
      <c r="J114" s="212">
        <f>ROUND(I114*H114,2)</f>
        <v>0</v>
      </c>
      <c r="K114" s="208" t="s">
        <v>138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0.0030000000000000001</v>
      </c>
      <c r="R114" s="215">
        <f>Q114*H114</f>
        <v>0.017100000000000001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139</v>
      </c>
      <c r="AT114" s="217" t="s">
        <v>134</v>
      </c>
      <c r="AU114" s="217" t="s">
        <v>140</v>
      </c>
      <c r="AY114" s="19" t="s">
        <v>131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140</v>
      </c>
      <c r="BK114" s="218">
        <f>ROUND(I114*H114,2)</f>
        <v>0</v>
      </c>
      <c r="BL114" s="19" t="s">
        <v>139</v>
      </c>
      <c r="BM114" s="217" t="s">
        <v>159</v>
      </c>
    </row>
    <row r="115" s="2" customFormat="1">
      <c r="A115" s="40"/>
      <c r="B115" s="41"/>
      <c r="C115" s="42"/>
      <c r="D115" s="219" t="s">
        <v>142</v>
      </c>
      <c r="E115" s="42"/>
      <c r="F115" s="220" t="s">
        <v>160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140</v>
      </c>
    </row>
    <row r="116" s="2" customFormat="1" ht="21.75" customHeight="1">
      <c r="A116" s="40"/>
      <c r="B116" s="41"/>
      <c r="C116" s="206" t="s">
        <v>161</v>
      </c>
      <c r="D116" s="206" t="s">
        <v>134</v>
      </c>
      <c r="E116" s="207" t="s">
        <v>162</v>
      </c>
      <c r="F116" s="208" t="s">
        <v>163</v>
      </c>
      <c r="G116" s="209" t="s">
        <v>137</v>
      </c>
      <c r="H116" s="210">
        <v>25.899999999999999</v>
      </c>
      <c r="I116" s="211"/>
      <c r="J116" s="212">
        <f>ROUND(I116*H116,2)</f>
        <v>0</v>
      </c>
      <c r="K116" s="208" t="s">
        <v>138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0.020480000000000002</v>
      </c>
      <c r="R116" s="215">
        <f>Q116*H116</f>
        <v>0.53043200000000001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139</v>
      </c>
      <c r="AT116" s="217" t="s">
        <v>134</v>
      </c>
      <c r="AU116" s="217" t="s">
        <v>140</v>
      </c>
      <c r="AY116" s="19" t="s">
        <v>131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140</v>
      </c>
      <c r="BK116" s="218">
        <f>ROUND(I116*H116,2)</f>
        <v>0</v>
      </c>
      <c r="BL116" s="19" t="s">
        <v>139</v>
      </c>
      <c r="BM116" s="217" t="s">
        <v>164</v>
      </c>
    </row>
    <row r="117" s="2" customFormat="1">
      <c r="A117" s="40"/>
      <c r="B117" s="41"/>
      <c r="C117" s="42"/>
      <c r="D117" s="219" t="s">
        <v>142</v>
      </c>
      <c r="E117" s="42"/>
      <c r="F117" s="220" t="s">
        <v>165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142</v>
      </c>
      <c r="AU117" s="19" t="s">
        <v>140</v>
      </c>
    </row>
    <row r="118" s="2" customFormat="1" ht="24.15" customHeight="1">
      <c r="A118" s="40"/>
      <c r="B118" s="41"/>
      <c r="C118" s="206" t="s">
        <v>151</v>
      </c>
      <c r="D118" s="206" t="s">
        <v>134</v>
      </c>
      <c r="E118" s="207" t="s">
        <v>166</v>
      </c>
      <c r="F118" s="208" t="s">
        <v>167</v>
      </c>
      <c r="G118" s="209" t="s">
        <v>137</v>
      </c>
      <c r="H118" s="210">
        <v>103.59999999999999</v>
      </c>
      <c r="I118" s="211"/>
      <c r="J118" s="212">
        <f>ROUND(I118*H118,2)</f>
        <v>0</v>
      </c>
      <c r="K118" s="208" t="s">
        <v>138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0.0079000000000000008</v>
      </c>
      <c r="R118" s="215">
        <f>Q118*H118</f>
        <v>0.81844000000000006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139</v>
      </c>
      <c r="AT118" s="217" t="s">
        <v>134</v>
      </c>
      <c r="AU118" s="217" t="s">
        <v>140</v>
      </c>
      <c r="AY118" s="19" t="s">
        <v>131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140</v>
      </c>
      <c r="BK118" s="218">
        <f>ROUND(I118*H118,2)</f>
        <v>0</v>
      </c>
      <c r="BL118" s="19" t="s">
        <v>139</v>
      </c>
      <c r="BM118" s="217" t="s">
        <v>168</v>
      </c>
    </row>
    <row r="119" s="2" customFormat="1">
      <c r="A119" s="40"/>
      <c r="B119" s="41"/>
      <c r="C119" s="42"/>
      <c r="D119" s="219" t="s">
        <v>142</v>
      </c>
      <c r="E119" s="42"/>
      <c r="F119" s="220" t="s">
        <v>169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140</v>
      </c>
    </row>
    <row r="120" s="13" customFormat="1">
      <c r="A120" s="13"/>
      <c r="B120" s="224"/>
      <c r="C120" s="225"/>
      <c r="D120" s="226" t="s">
        <v>148</v>
      </c>
      <c r="E120" s="227" t="s">
        <v>19</v>
      </c>
      <c r="F120" s="228" t="s">
        <v>170</v>
      </c>
      <c r="G120" s="225"/>
      <c r="H120" s="229">
        <v>103.59999999999999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148</v>
      </c>
      <c r="AU120" s="235" t="s">
        <v>140</v>
      </c>
      <c r="AV120" s="13" t="s">
        <v>140</v>
      </c>
      <c r="AW120" s="13" t="s">
        <v>32</v>
      </c>
      <c r="AX120" s="13" t="s">
        <v>70</v>
      </c>
      <c r="AY120" s="235" t="s">
        <v>131</v>
      </c>
    </row>
    <row r="121" s="14" customFormat="1">
      <c r="A121" s="14"/>
      <c r="B121" s="236"/>
      <c r="C121" s="237"/>
      <c r="D121" s="226" t="s">
        <v>148</v>
      </c>
      <c r="E121" s="238" t="s">
        <v>19</v>
      </c>
      <c r="F121" s="239" t="s">
        <v>150</v>
      </c>
      <c r="G121" s="237"/>
      <c r="H121" s="240">
        <v>103.59999999999999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148</v>
      </c>
      <c r="AU121" s="246" t="s">
        <v>140</v>
      </c>
      <c r="AV121" s="14" t="s">
        <v>139</v>
      </c>
      <c r="AW121" s="14" t="s">
        <v>32</v>
      </c>
      <c r="AX121" s="14" t="s">
        <v>78</v>
      </c>
      <c r="AY121" s="246" t="s">
        <v>131</v>
      </c>
    </row>
    <row r="122" s="2" customFormat="1" ht="24.15" customHeight="1">
      <c r="A122" s="40"/>
      <c r="B122" s="41"/>
      <c r="C122" s="206" t="s">
        <v>171</v>
      </c>
      <c r="D122" s="206" t="s">
        <v>134</v>
      </c>
      <c r="E122" s="207" t="s">
        <v>172</v>
      </c>
      <c r="F122" s="208" t="s">
        <v>173</v>
      </c>
      <c r="G122" s="209" t="s">
        <v>137</v>
      </c>
      <c r="H122" s="210">
        <v>5.2000000000000002</v>
      </c>
      <c r="I122" s="211"/>
      <c r="J122" s="212">
        <f>ROUND(I122*H122,2)</f>
        <v>0</v>
      </c>
      <c r="K122" s="208" t="s">
        <v>138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0.0043800000000000002</v>
      </c>
      <c r="R122" s="215">
        <f>Q122*H122</f>
        <v>0.022776000000000001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139</v>
      </c>
      <c r="AT122" s="217" t="s">
        <v>134</v>
      </c>
      <c r="AU122" s="217" t="s">
        <v>140</v>
      </c>
      <c r="AY122" s="19" t="s">
        <v>131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140</v>
      </c>
      <c r="BK122" s="218">
        <f>ROUND(I122*H122,2)</f>
        <v>0</v>
      </c>
      <c r="BL122" s="19" t="s">
        <v>139</v>
      </c>
      <c r="BM122" s="217" t="s">
        <v>174</v>
      </c>
    </row>
    <row r="123" s="2" customFormat="1">
      <c r="A123" s="40"/>
      <c r="B123" s="41"/>
      <c r="C123" s="42"/>
      <c r="D123" s="219" t="s">
        <v>142</v>
      </c>
      <c r="E123" s="42"/>
      <c r="F123" s="220" t="s">
        <v>175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140</v>
      </c>
    </row>
    <row r="124" s="2" customFormat="1" ht="24.15" customHeight="1">
      <c r="A124" s="40"/>
      <c r="B124" s="41"/>
      <c r="C124" s="206" t="s">
        <v>176</v>
      </c>
      <c r="D124" s="206" t="s">
        <v>134</v>
      </c>
      <c r="E124" s="207" t="s">
        <v>177</v>
      </c>
      <c r="F124" s="208" t="s">
        <v>178</v>
      </c>
      <c r="G124" s="209" t="s">
        <v>137</v>
      </c>
      <c r="H124" s="210">
        <v>25.908999999999999</v>
      </c>
      <c r="I124" s="211"/>
      <c r="J124" s="212">
        <f>ROUND(I124*H124,2)</f>
        <v>0</v>
      </c>
      <c r="K124" s="208" t="s">
        <v>138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0.01575</v>
      </c>
      <c r="R124" s="215">
        <f>Q124*H124</f>
        <v>0.40806674999999998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139</v>
      </c>
      <c r="AT124" s="217" t="s">
        <v>134</v>
      </c>
      <c r="AU124" s="217" t="s">
        <v>140</v>
      </c>
      <c r="AY124" s="19" t="s">
        <v>131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140</v>
      </c>
      <c r="BK124" s="218">
        <f>ROUND(I124*H124,2)</f>
        <v>0</v>
      </c>
      <c r="BL124" s="19" t="s">
        <v>139</v>
      </c>
      <c r="BM124" s="217" t="s">
        <v>179</v>
      </c>
    </row>
    <row r="125" s="2" customFormat="1">
      <c r="A125" s="40"/>
      <c r="B125" s="41"/>
      <c r="C125" s="42"/>
      <c r="D125" s="219" t="s">
        <v>142</v>
      </c>
      <c r="E125" s="42"/>
      <c r="F125" s="220" t="s">
        <v>180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140</v>
      </c>
    </row>
    <row r="126" s="15" customFormat="1">
      <c r="A126" s="15"/>
      <c r="B126" s="247"/>
      <c r="C126" s="248"/>
      <c r="D126" s="226" t="s">
        <v>148</v>
      </c>
      <c r="E126" s="249" t="s">
        <v>19</v>
      </c>
      <c r="F126" s="250" t="s">
        <v>181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148</v>
      </c>
      <c r="AU126" s="256" t="s">
        <v>140</v>
      </c>
      <c r="AV126" s="15" t="s">
        <v>78</v>
      </c>
      <c r="AW126" s="15" t="s">
        <v>32</v>
      </c>
      <c r="AX126" s="15" t="s">
        <v>70</v>
      </c>
      <c r="AY126" s="256" t="s">
        <v>131</v>
      </c>
    </row>
    <row r="127" s="13" customFormat="1">
      <c r="A127" s="13"/>
      <c r="B127" s="224"/>
      <c r="C127" s="225"/>
      <c r="D127" s="226" t="s">
        <v>148</v>
      </c>
      <c r="E127" s="227" t="s">
        <v>19</v>
      </c>
      <c r="F127" s="228" t="s">
        <v>182</v>
      </c>
      <c r="G127" s="225"/>
      <c r="H127" s="229">
        <v>25.908999999999999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148</v>
      </c>
      <c r="AU127" s="235" t="s">
        <v>140</v>
      </c>
      <c r="AV127" s="13" t="s">
        <v>140</v>
      </c>
      <c r="AW127" s="13" t="s">
        <v>32</v>
      </c>
      <c r="AX127" s="13" t="s">
        <v>70</v>
      </c>
      <c r="AY127" s="235" t="s">
        <v>131</v>
      </c>
    </row>
    <row r="128" s="14" customFormat="1">
      <c r="A128" s="14"/>
      <c r="B128" s="236"/>
      <c r="C128" s="237"/>
      <c r="D128" s="226" t="s">
        <v>148</v>
      </c>
      <c r="E128" s="238" t="s">
        <v>19</v>
      </c>
      <c r="F128" s="239" t="s">
        <v>150</v>
      </c>
      <c r="G128" s="237"/>
      <c r="H128" s="240">
        <v>25.908999999999999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148</v>
      </c>
      <c r="AU128" s="246" t="s">
        <v>140</v>
      </c>
      <c r="AV128" s="14" t="s">
        <v>139</v>
      </c>
      <c r="AW128" s="14" t="s">
        <v>32</v>
      </c>
      <c r="AX128" s="14" t="s">
        <v>78</v>
      </c>
      <c r="AY128" s="246" t="s">
        <v>131</v>
      </c>
    </row>
    <row r="129" s="2" customFormat="1" ht="16.5" customHeight="1">
      <c r="A129" s="40"/>
      <c r="B129" s="41"/>
      <c r="C129" s="206" t="s">
        <v>183</v>
      </c>
      <c r="D129" s="206" t="s">
        <v>134</v>
      </c>
      <c r="E129" s="207" t="s">
        <v>184</v>
      </c>
      <c r="F129" s="208" t="s">
        <v>185</v>
      </c>
      <c r="G129" s="209" t="s">
        <v>137</v>
      </c>
      <c r="H129" s="210">
        <v>5.2000000000000002</v>
      </c>
      <c r="I129" s="211"/>
      <c r="J129" s="212">
        <f>ROUND(I129*H129,2)</f>
        <v>0</v>
      </c>
      <c r="K129" s="208" t="s">
        <v>138</v>
      </c>
      <c r="L129" s="46"/>
      <c r="M129" s="213" t="s">
        <v>19</v>
      </c>
      <c r="N129" s="214" t="s">
        <v>42</v>
      </c>
      <c r="O129" s="86"/>
      <c r="P129" s="215">
        <f>O129*H129</f>
        <v>0</v>
      </c>
      <c r="Q129" s="215">
        <v>0.0030000000000000001</v>
      </c>
      <c r="R129" s="215">
        <f>Q129*H129</f>
        <v>0.015600000000000001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139</v>
      </c>
      <c r="AT129" s="217" t="s">
        <v>134</v>
      </c>
      <c r="AU129" s="217" t="s">
        <v>140</v>
      </c>
      <c r="AY129" s="19" t="s">
        <v>131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140</v>
      </c>
      <c r="BK129" s="218">
        <f>ROUND(I129*H129,2)</f>
        <v>0</v>
      </c>
      <c r="BL129" s="19" t="s">
        <v>139</v>
      </c>
      <c r="BM129" s="217" t="s">
        <v>186</v>
      </c>
    </row>
    <row r="130" s="2" customFormat="1">
      <c r="A130" s="40"/>
      <c r="B130" s="41"/>
      <c r="C130" s="42"/>
      <c r="D130" s="219" t="s">
        <v>142</v>
      </c>
      <c r="E130" s="42"/>
      <c r="F130" s="220" t="s">
        <v>187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142</v>
      </c>
      <c r="AU130" s="19" t="s">
        <v>140</v>
      </c>
    </row>
    <row r="131" s="2" customFormat="1" ht="24.15" customHeight="1">
      <c r="A131" s="40"/>
      <c r="B131" s="41"/>
      <c r="C131" s="206" t="s">
        <v>188</v>
      </c>
      <c r="D131" s="206" t="s">
        <v>134</v>
      </c>
      <c r="E131" s="207" t="s">
        <v>189</v>
      </c>
      <c r="F131" s="208" t="s">
        <v>190</v>
      </c>
      <c r="G131" s="209" t="s">
        <v>137</v>
      </c>
      <c r="H131" s="210">
        <v>14.199999999999999</v>
      </c>
      <c r="I131" s="211"/>
      <c r="J131" s="212">
        <f>ROUND(I131*H131,2)</f>
        <v>0</v>
      </c>
      <c r="K131" s="208" t="s">
        <v>138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0.018380000000000001</v>
      </c>
      <c r="R131" s="215">
        <f>Q131*H131</f>
        <v>0.26099600000000001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139</v>
      </c>
      <c r="AT131" s="217" t="s">
        <v>134</v>
      </c>
      <c r="AU131" s="217" t="s">
        <v>140</v>
      </c>
      <c r="AY131" s="19" t="s">
        <v>131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140</v>
      </c>
      <c r="BK131" s="218">
        <f>ROUND(I131*H131,2)</f>
        <v>0</v>
      </c>
      <c r="BL131" s="19" t="s">
        <v>139</v>
      </c>
      <c r="BM131" s="217" t="s">
        <v>191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192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140</v>
      </c>
    </row>
    <row r="133" s="2" customFormat="1" ht="21.75" customHeight="1">
      <c r="A133" s="40"/>
      <c r="B133" s="41"/>
      <c r="C133" s="206" t="s">
        <v>193</v>
      </c>
      <c r="D133" s="206" t="s">
        <v>134</v>
      </c>
      <c r="E133" s="207" t="s">
        <v>194</v>
      </c>
      <c r="F133" s="208" t="s">
        <v>195</v>
      </c>
      <c r="G133" s="209" t="s">
        <v>196</v>
      </c>
      <c r="H133" s="210">
        <v>0.94799999999999995</v>
      </c>
      <c r="I133" s="211"/>
      <c r="J133" s="212">
        <f>ROUND(I133*H133,2)</f>
        <v>0</v>
      </c>
      <c r="K133" s="208" t="s">
        <v>138</v>
      </c>
      <c r="L133" s="46"/>
      <c r="M133" s="213" t="s">
        <v>19</v>
      </c>
      <c r="N133" s="214" t="s">
        <v>42</v>
      </c>
      <c r="O133" s="86"/>
      <c r="P133" s="215">
        <f>O133*H133</f>
        <v>0</v>
      </c>
      <c r="Q133" s="215">
        <v>2.5018699999999998</v>
      </c>
      <c r="R133" s="215">
        <f>Q133*H133</f>
        <v>2.3717727599999998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139</v>
      </c>
      <c r="AT133" s="217" t="s">
        <v>134</v>
      </c>
      <c r="AU133" s="217" t="s">
        <v>140</v>
      </c>
      <c r="AY133" s="19" t="s">
        <v>131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140</v>
      </c>
      <c r="BK133" s="218">
        <f>ROUND(I133*H133,2)</f>
        <v>0</v>
      </c>
      <c r="BL133" s="19" t="s">
        <v>139</v>
      </c>
      <c r="BM133" s="217" t="s">
        <v>197</v>
      </c>
    </row>
    <row r="134" s="2" customFormat="1">
      <c r="A134" s="40"/>
      <c r="B134" s="41"/>
      <c r="C134" s="42"/>
      <c r="D134" s="219" t="s">
        <v>142</v>
      </c>
      <c r="E134" s="42"/>
      <c r="F134" s="220" t="s">
        <v>198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142</v>
      </c>
      <c r="AU134" s="19" t="s">
        <v>140</v>
      </c>
    </row>
    <row r="135" s="13" customFormat="1">
      <c r="A135" s="13"/>
      <c r="B135" s="224"/>
      <c r="C135" s="225"/>
      <c r="D135" s="226" t="s">
        <v>148</v>
      </c>
      <c r="E135" s="227" t="s">
        <v>19</v>
      </c>
      <c r="F135" s="228" t="s">
        <v>199</v>
      </c>
      <c r="G135" s="225"/>
      <c r="H135" s="229">
        <v>0.94799999999999995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148</v>
      </c>
      <c r="AU135" s="235" t="s">
        <v>140</v>
      </c>
      <c r="AV135" s="13" t="s">
        <v>140</v>
      </c>
      <c r="AW135" s="13" t="s">
        <v>32</v>
      </c>
      <c r="AX135" s="13" t="s">
        <v>70</v>
      </c>
      <c r="AY135" s="235" t="s">
        <v>131</v>
      </c>
    </row>
    <row r="136" s="14" customFormat="1">
      <c r="A136" s="14"/>
      <c r="B136" s="236"/>
      <c r="C136" s="237"/>
      <c r="D136" s="226" t="s">
        <v>148</v>
      </c>
      <c r="E136" s="238" t="s">
        <v>19</v>
      </c>
      <c r="F136" s="239" t="s">
        <v>150</v>
      </c>
      <c r="G136" s="237"/>
      <c r="H136" s="240">
        <v>0.94799999999999995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148</v>
      </c>
      <c r="AU136" s="246" t="s">
        <v>140</v>
      </c>
      <c r="AV136" s="14" t="s">
        <v>139</v>
      </c>
      <c r="AW136" s="14" t="s">
        <v>32</v>
      </c>
      <c r="AX136" s="14" t="s">
        <v>78</v>
      </c>
      <c r="AY136" s="246" t="s">
        <v>131</v>
      </c>
    </row>
    <row r="137" s="12" customFormat="1" ht="22.8" customHeight="1">
      <c r="A137" s="12"/>
      <c r="B137" s="190"/>
      <c r="C137" s="191"/>
      <c r="D137" s="192" t="s">
        <v>69</v>
      </c>
      <c r="E137" s="204" t="s">
        <v>183</v>
      </c>
      <c r="F137" s="204" t="s">
        <v>200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SUM(P138:P161)</f>
        <v>0</v>
      </c>
      <c r="Q137" s="198"/>
      <c r="R137" s="199">
        <f>SUM(R138:R161)</f>
        <v>0.0015417999999999999</v>
      </c>
      <c r="S137" s="198"/>
      <c r="T137" s="200">
        <f>SUM(T138:T161)</f>
        <v>5.5674140000000012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78</v>
      </c>
      <c r="AT137" s="202" t="s">
        <v>69</v>
      </c>
      <c r="AU137" s="202" t="s">
        <v>78</v>
      </c>
      <c r="AY137" s="201" t="s">
        <v>131</v>
      </c>
      <c r="BK137" s="203">
        <f>SUM(BK138:BK161)</f>
        <v>0</v>
      </c>
    </row>
    <row r="138" s="2" customFormat="1" ht="24.15" customHeight="1">
      <c r="A138" s="40"/>
      <c r="B138" s="41"/>
      <c r="C138" s="206" t="s">
        <v>8</v>
      </c>
      <c r="D138" s="206" t="s">
        <v>134</v>
      </c>
      <c r="E138" s="207" t="s">
        <v>201</v>
      </c>
      <c r="F138" s="208" t="s">
        <v>202</v>
      </c>
      <c r="G138" s="209" t="s">
        <v>137</v>
      </c>
      <c r="H138" s="210">
        <v>11.859999999999999</v>
      </c>
      <c r="I138" s="211"/>
      <c r="J138" s="212">
        <f>ROUND(I138*H138,2)</f>
        <v>0</v>
      </c>
      <c r="K138" s="208" t="s">
        <v>138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0.00012999999999999999</v>
      </c>
      <c r="R138" s="215">
        <f>Q138*H138</f>
        <v>0.0015417999999999999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139</v>
      </c>
      <c r="AT138" s="217" t="s">
        <v>134</v>
      </c>
      <c r="AU138" s="217" t="s">
        <v>140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140</v>
      </c>
      <c r="BK138" s="218">
        <f>ROUND(I138*H138,2)</f>
        <v>0</v>
      </c>
      <c r="BL138" s="19" t="s">
        <v>139</v>
      </c>
      <c r="BM138" s="217" t="s">
        <v>203</v>
      </c>
    </row>
    <row r="139" s="2" customFormat="1">
      <c r="A139" s="40"/>
      <c r="B139" s="41"/>
      <c r="C139" s="42"/>
      <c r="D139" s="219" t="s">
        <v>142</v>
      </c>
      <c r="E139" s="42"/>
      <c r="F139" s="220" t="s">
        <v>204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140</v>
      </c>
    </row>
    <row r="140" s="13" customFormat="1">
      <c r="A140" s="13"/>
      <c r="B140" s="224"/>
      <c r="C140" s="225"/>
      <c r="D140" s="226" t="s">
        <v>148</v>
      </c>
      <c r="E140" s="227" t="s">
        <v>19</v>
      </c>
      <c r="F140" s="228" t="s">
        <v>205</v>
      </c>
      <c r="G140" s="225"/>
      <c r="H140" s="229">
        <v>5.7000000000000002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148</v>
      </c>
      <c r="AU140" s="235" t="s">
        <v>140</v>
      </c>
      <c r="AV140" s="13" t="s">
        <v>140</v>
      </c>
      <c r="AW140" s="13" t="s">
        <v>32</v>
      </c>
      <c r="AX140" s="13" t="s">
        <v>70</v>
      </c>
      <c r="AY140" s="235" t="s">
        <v>131</v>
      </c>
    </row>
    <row r="141" s="13" customFormat="1">
      <c r="A141" s="13"/>
      <c r="B141" s="224"/>
      <c r="C141" s="225"/>
      <c r="D141" s="226" t="s">
        <v>148</v>
      </c>
      <c r="E141" s="227" t="s">
        <v>19</v>
      </c>
      <c r="F141" s="228" t="s">
        <v>206</v>
      </c>
      <c r="G141" s="225"/>
      <c r="H141" s="229">
        <v>6.1600000000000001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148</v>
      </c>
      <c r="AU141" s="235" t="s">
        <v>140</v>
      </c>
      <c r="AV141" s="13" t="s">
        <v>140</v>
      </c>
      <c r="AW141" s="13" t="s">
        <v>32</v>
      </c>
      <c r="AX141" s="13" t="s">
        <v>70</v>
      </c>
      <c r="AY141" s="235" t="s">
        <v>131</v>
      </c>
    </row>
    <row r="142" s="14" customFormat="1">
      <c r="A142" s="14"/>
      <c r="B142" s="236"/>
      <c r="C142" s="237"/>
      <c r="D142" s="226" t="s">
        <v>148</v>
      </c>
      <c r="E142" s="238" t="s">
        <v>19</v>
      </c>
      <c r="F142" s="239" t="s">
        <v>150</v>
      </c>
      <c r="G142" s="237"/>
      <c r="H142" s="240">
        <v>11.859999999999999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148</v>
      </c>
      <c r="AU142" s="246" t="s">
        <v>140</v>
      </c>
      <c r="AV142" s="14" t="s">
        <v>139</v>
      </c>
      <c r="AW142" s="14" t="s">
        <v>32</v>
      </c>
      <c r="AX142" s="14" t="s">
        <v>78</v>
      </c>
      <c r="AY142" s="246" t="s">
        <v>131</v>
      </c>
    </row>
    <row r="143" s="2" customFormat="1" ht="16.5" customHeight="1">
      <c r="A143" s="40"/>
      <c r="B143" s="41"/>
      <c r="C143" s="206" t="s">
        <v>207</v>
      </c>
      <c r="D143" s="206" t="s">
        <v>134</v>
      </c>
      <c r="E143" s="207" t="s">
        <v>208</v>
      </c>
      <c r="F143" s="208" t="s">
        <v>209</v>
      </c>
      <c r="G143" s="209" t="s">
        <v>137</v>
      </c>
      <c r="H143" s="210">
        <v>7.6699999999999999</v>
      </c>
      <c r="I143" s="211"/>
      <c r="J143" s="212">
        <f>ROUND(I143*H143,2)</f>
        <v>0</v>
      </c>
      <c r="K143" s="208" t="s">
        <v>138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0.14000000000000001</v>
      </c>
      <c r="T143" s="216">
        <f>S143*H143</f>
        <v>1.0738000000000001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139</v>
      </c>
      <c r="AT143" s="217" t="s">
        <v>134</v>
      </c>
      <c r="AU143" s="217" t="s">
        <v>140</v>
      </c>
      <c r="AY143" s="19" t="s">
        <v>131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140</v>
      </c>
      <c r="BK143" s="218">
        <f>ROUND(I143*H143,2)</f>
        <v>0</v>
      </c>
      <c r="BL143" s="19" t="s">
        <v>139</v>
      </c>
      <c r="BM143" s="217" t="s">
        <v>210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211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140</v>
      </c>
    </row>
    <row r="145" s="13" customFormat="1">
      <c r="A145" s="13"/>
      <c r="B145" s="224"/>
      <c r="C145" s="225"/>
      <c r="D145" s="226" t="s">
        <v>148</v>
      </c>
      <c r="E145" s="227" t="s">
        <v>19</v>
      </c>
      <c r="F145" s="228" t="s">
        <v>212</v>
      </c>
      <c r="G145" s="225"/>
      <c r="H145" s="229">
        <v>5.3300000000000001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148</v>
      </c>
      <c r="AU145" s="235" t="s">
        <v>140</v>
      </c>
      <c r="AV145" s="13" t="s">
        <v>140</v>
      </c>
      <c r="AW145" s="13" t="s">
        <v>32</v>
      </c>
      <c r="AX145" s="13" t="s">
        <v>70</v>
      </c>
      <c r="AY145" s="235" t="s">
        <v>131</v>
      </c>
    </row>
    <row r="146" s="13" customFormat="1">
      <c r="A146" s="13"/>
      <c r="B146" s="224"/>
      <c r="C146" s="225"/>
      <c r="D146" s="226" t="s">
        <v>148</v>
      </c>
      <c r="E146" s="227" t="s">
        <v>19</v>
      </c>
      <c r="F146" s="228" t="s">
        <v>213</v>
      </c>
      <c r="G146" s="225"/>
      <c r="H146" s="229">
        <v>2.3399999999999999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148</v>
      </c>
      <c r="AU146" s="235" t="s">
        <v>140</v>
      </c>
      <c r="AV146" s="13" t="s">
        <v>140</v>
      </c>
      <c r="AW146" s="13" t="s">
        <v>32</v>
      </c>
      <c r="AX146" s="13" t="s">
        <v>70</v>
      </c>
      <c r="AY146" s="235" t="s">
        <v>131</v>
      </c>
    </row>
    <row r="147" s="14" customFormat="1">
      <c r="A147" s="14"/>
      <c r="B147" s="236"/>
      <c r="C147" s="237"/>
      <c r="D147" s="226" t="s">
        <v>148</v>
      </c>
      <c r="E147" s="238" t="s">
        <v>19</v>
      </c>
      <c r="F147" s="239" t="s">
        <v>150</v>
      </c>
      <c r="G147" s="237"/>
      <c r="H147" s="240">
        <v>7.6699999999999999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148</v>
      </c>
      <c r="AU147" s="246" t="s">
        <v>140</v>
      </c>
      <c r="AV147" s="14" t="s">
        <v>139</v>
      </c>
      <c r="AW147" s="14" t="s">
        <v>32</v>
      </c>
      <c r="AX147" s="14" t="s">
        <v>78</v>
      </c>
      <c r="AY147" s="246" t="s">
        <v>131</v>
      </c>
    </row>
    <row r="148" s="2" customFormat="1" ht="16.5" customHeight="1">
      <c r="A148" s="40"/>
      <c r="B148" s="41"/>
      <c r="C148" s="206" t="s">
        <v>214</v>
      </c>
      <c r="D148" s="206" t="s">
        <v>134</v>
      </c>
      <c r="E148" s="207" t="s">
        <v>215</v>
      </c>
      <c r="F148" s="208" t="s">
        <v>216</v>
      </c>
      <c r="G148" s="209" t="s">
        <v>196</v>
      </c>
      <c r="H148" s="210">
        <v>0.94699999999999995</v>
      </c>
      <c r="I148" s="211"/>
      <c r="J148" s="212">
        <f>ROUND(I148*H148,2)</f>
        <v>0</v>
      </c>
      <c r="K148" s="208" t="s">
        <v>138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2.2000000000000002</v>
      </c>
      <c r="T148" s="216">
        <f>S148*H148</f>
        <v>2.0834000000000001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139</v>
      </c>
      <c r="AT148" s="217" t="s">
        <v>134</v>
      </c>
      <c r="AU148" s="217" t="s">
        <v>140</v>
      </c>
      <c r="AY148" s="19" t="s">
        <v>131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140</v>
      </c>
      <c r="BK148" s="218">
        <f>ROUND(I148*H148,2)</f>
        <v>0</v>
      </c>
      <c r="BL148" s="19" t="s">
        <v>139</v>
      </c>
      <c r="BM148" s="217" t="s">
        <v>217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218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140</v>
      </c>
    </row>
    <row r="150" s="2" customFormat="1" ht="24.15" customHeight="1">
      <c r="A150" s="40"/>
      <c r="B150" s="41"/>
      <c r="C150" s="206" t="s">
        <v>219</v>
      </c>
      <c r="D150" s="206" t="s">
        <v>134</v>
      </c>
      <c r="E150" s="207" t="s">
        <v>220</v>
      </c>
      <c r="F150" s="208" t="s">
        <v>221</v>
      </c>
      <c r="G150" s="209" t="s">
        <v>137</v>
      </c>
      <c r="H150" s="210">
        <v>3.9199999999999999</v>
      </c>
      <c r="I150" s="211"/>
      <c r="J150" s="212">
        <f>ROUND(I150*H150,2)</f>
        <v>0</v>
      </c>
      <c r="K150" s="208" t="s">
        <v>138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0.035000000000000003</v>
      </c>
      <c r="T150" s="216">
        <f>S150*H150</f>
        <v>0.13720000000000002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139</v>
      </c>
      <c r="AT150" s="217" t="s">
        <v>134</v>
      </c>
      <c r="AU150" s="217" t="s">
        <v>140</v>
      </c>
      <c r="AY150" s="19" t="s">
        <v>131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140</v>
      </c>
      <c r="BK150" s="218">
        <f>ROUND(I150*H150,2)</f>
        <v>0</v>
      </c>
      <c r="BL150" s="19" t="s">
        <v>139</v>
      </c>
      <c r="BM150" s="217" t="s">
        <v>222</v>
      </c>
    </row>
    <row r="151" s="2" customFormat="1">
      <c r="A151" s="40"/>
      <c r="B151" s="41"/>
      <c r="C151" s="42"/>
      <c r="D151" s="219" t="s">
        <v>142</v>
      </c>
      <c r="E151" s="42"/>
      <c r="F151" s="220" t="s">
        <v>223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142</v>
      </c>
      <c r="AU151" s="19" t="s">
        <v>140</v>
      </c>
    </row>
    <row r="152" s="2" customFormat="1" ht="24.15" customHeight="1">
      <c r="A152" s="40"/>
      <c r="B152" s="41"/>
      <c r="C152" s="206" t="s">
        <v>224</v>
      </c>
      <c r="D152" s="206" t="s">
        <v>134</v>
      </c>
      <c r="E152" s="207" t="s">
        <v>225</v>
      </c>
      <c r="F152" s="208" t="s">
        <v>226</v>
      </c>
      <c r="G152" s="209" t="s">
        <v>137</v>
      </c>
      <c r="H152" s="210">
        <v>2</v>
      </c>
      <c r="I152" s="211"/>
      <c r="J152" s="212">
        <f>ROUND(I152*H152,2)</f>
        <v>0</v>
      </c>
      <c r="K152" s="208" t="s">
        <v>138</v>
      </c>
      <c r="L152" s="46"/>
      <c r="M152" s="213" t="s">
        <v>19</v>
      </c>
      <c r="N152" s="214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0.075999999999999998</v>
      </c>
      <c r="T152" s="216">
        <f>S152*H152</f>
        <v>0.152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139</v>
      </c>
      <c r="AT152" s="217" t="s">
        <v>134</v>
      </c>
      <c r="AU152" s="217" t="s">
        <v>140</v>
      </c>
      <c r="AY152" s="19" t="s">
        <v>131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140</v>
      </c>
      <c r="BK152" s="218">
        <f>ROUND(I152*H152,2)</f>
        <v>0</v>
      </c>
      <c r="BL152" s="19" t="s">
        <v>139</v>
      </c>
      <c r="BM152" s="217" t="s">
        <v>227</v>
      </c>
    </row>
    <row r="153" s="2" customFormat="1">
      <c r="A153" s="40"/>
      <c r="B153" s="41"/>
      <c r="C153" s="42"/>
      <c r="D153" s="219" t="s">
        <v>142</v>
      </c>
      <c r="E153" s="42"/>
      <c r="F153" s="220" t="s">
        <v>228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140</v>
      </c>
    </row>
    <row r="154" s="2" customFormat="1" ht="24.15" customHeight="1">
      <c r="A154" s="40"/>
      <c r="B154" s="41"/>
      <c r="C154" s="206" t="s">
        <v>229</v>
      </c>
      <c r="D154" s="206" t="s">
        <v>134</v>
      </c>
      <c r="E154" s="207" t="s">
        <v>230</v>
      </c>
      <c r="F154" s="208" t="s">
        <v>231</v>
      </c>
      <c r="G154" s="209" t="s">
        <v>232</v>
      </c>
      <c r="H154" s="210">
        <v>2</v>
      </c>
      <c r="I154" s="211"/>
      <c r="J154" s="212">
        <f>ROUND(I154*H154,2)</f>
        <v>0</v>
      </c>
      <c r="K154" s="208" t="s">
        <v>138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0.13800000000000001</v>
      </c>
      <c r="T154" s="216">
        <f>S154*H154</f>
        <v>0.27600000000000002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139</v>
      </c>
      <c r="AT154" s="217" t="s">
        <v>134</v>
      </c>
      <c r="AU154" s="217" t="s">
        <v>140</v>
      </c>
      <c r="AY154" s="19" t="s">
        <v>131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140</v>
      </c>
      <c r="BK154" s="218">
        <f>ROUND(I154*H154,2)</f>
        <v>0</v>
      </c>
      <c r="BL154" s="19" t="s">
        <v>139</v>
      </c>
      <c r="BM154" s="217" t="s">
        <v>233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234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140</v>
      </c>
    </row>
    <row r="156" s="2" customFormat="1" ht="24.15" customHeight="1">
      <c r="A156" s="40"/>
      <c r="B156" s="41"/>
      <c r="C156" s="206" t="s">
        <v>235</v>
      </c>
      <c r="D156" s="206" t="s">
        <v>134</v>
      </c>
      <c r="E156" s="207" t="s">
        <v>236</v>
      </c>
      <c r="F156" s="208" t="s">
        <v>237</v>
      </c>
      <c r="G156" s="209" t="s">
        <v>137</v>
      </c>
      <c r="H156" s="210">
        <v>40.109000000000002</v>
      </c>
      <c r="I156" s="211"/>
      <c r="J156" s="212">
        <f>ROUND(I156*H156,2)</f>
        <v>0</v>
      </c>
      <c r="K156" s="208" t="s">
        <v>138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0.045999999999999999</v>
      </c>
      <c r="T156" s="216">
        <f>S156*H156</f>
        <v>1.8450140000000002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139</v>
      </c>
      <c r="AT156" s="217" t="s">
        <v>134</v>
      </c>
      <c r="AU156" s="217" t="s">
        <v>140</v>
      </c>
      <c r="AY156" s="19" t="s">
        <v>131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140</v>
      </c>
      <c r="BK156" s="218">
        <f>ROUND(I156*H156,2)</f>
        <v>0</v>
      </c>
      <c r="BL156" s="19" t="s">
        <v>139</v>
      </c>
      <c r="BM156" s="217" t="s">
        <v>238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239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140</v>
      </c>
    </row>
    <row r="158" s="13" customFormat="1">
      <c r="A158" s="13"/>
      <c r="B158" s="224"/>
      <c r="C158" s="225"/>
      <c r="D158" s="226" t="s">
        <v>148</v>
      </c>
      <c r="E158" s="227" t="s">
        <v>19</v>
      </c>
      <c r="F158" s="228" t="s">
        <v>240</v>
      </c>
      <c r="G158" s="225"/>
      <c r="H158" s="229">
        <v>14.199999999999999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148</v>
      </c>
      <c r="AU158" s="235" t="s">
        <v>140</v>
      </c>
      <c r="AV158" s="13" t="s">
        <v>140</v>
      </c>
      <c r="AW158" s="13" t="s">
        <v>32</v>
      </c>
      <c r="AX158" s="13" t="s">
        <v>70</v>
      </c>
      <c r="AY158" s="235" t="s">
        <v>131</v>
      </c>
    </row>
    <row r="159" s="15" customFormat="1">
      <c r="A159" s="15"/>
      <c r="B159" s="247"/>
      <c r="C159" s="248"/>
      <c r="D159" s="226" t="s">
        <v>148</v>
      </c>
      <c r="E159" s="249" t="s">
        <v>19</v>
      </c>
      <c r="F159" s="250" t="s">
        <v>181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148</v>
      </c>
      <c r="AU159" s="256" t="s">
        <v>140</v>
      </c>
      <c r="AV159" s="15" t="s">
        <v>78</v>
      </c>
      <c r="AW159" s="15" t="s">
        <v>32</v>
      </c>
      <c r="AX159" s="15" t="s">
        <v>70</v>
      </c>
      <c r="AY159" s="256" t="s">
        <v>131</v>
      </c>
    </row>
    <row r="160" s="13" customFormat="1">
      <c r="A160" s="13"/>
      <c r="B160" s="224"/>
      <c r="C160" s="225"/>
      <c r="D160" s="226" t="s">
        <v>148</v>
      </c>
      <c r="E160" s="227" t="s">
        <v>19</v>
      </c>
      <c r="F160" s="228" t="s">
        <v>182</v>
      </c>
      <c r="G160" s="225"/>
      <c r="H160" s="229">
        <v>25.908999999999999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148</v>
      </c>
      <c r="AU160" s="235" t="s">
        <v>140</v>
      </c>
      <c r="AV160" s="13" t="s">
        <v>140</v>
      </c>
      <c r="AW160" s="13" t="s">
        <v>32</v>
      </c>
      <c r="AX160" s="13" t="s">
        <v>70</v>
      </c>
      <c r="AY160" s="235" t="s">
        <v>131</v>
      </c>
    </row>
    <row r="161" s="14" customFormat="1">
      <c r="A161" s="14"/>
      <c r="B161" s="236"/>
      <c r="C161" s="237"/>
      <c r="D161" s="226" t="s">
        <v>148</v>
      </c>
      <c r="E161" s="238" t="s">
        <v>19</v>
      </c>
      <c r="F161" s="239" t="s">
        <v>150</v>
      </c>
      <c r="G161" s="237"/>
      <c r="H161" s="240">
        <v>40.108999999999995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148</v>
      </c>
      <c r="AU161" s="246" t="s">
        <v>140</v>
      </c>
      <c r="AV161" s="14" t="s">
        <v>139</v>
      </c>
      <c r="AW161" s="14" t="s">
        <v>32</v>
      </c>
      <c r="AX161" s="14" t="s">
        <v>78</v>
      </c>
      <c r="AY161" s="246" t="s">
        <v>131</v>
      </c>
    </row>
    <row r="162" s="12" customFormat="1" ht="22.8" customHeight="1">
      <c r="A162" s="12"/>
      <c r="B162" s="190"/>
      <c r="C162" s="191"/>
      <c r="D162" s="192" t="s">
        <v>69</v>
      </c>
      <c r="E162" s="204" t="s">
        <v>241</v>
      </c>
      <c r="F162" s="204" t="s">
        <v>242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SUM(P163:P177)</f>
        <v>0</v>
      </c>
      <c r="Q162" s="198"/>
      <c r="R162" s="199">
        <f>SUM(R163:R177)</f>
        <v>0</v>
      </c>
      <c r="S162" s="198"/>
      <c r="T162" s="200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78</v>
      </c>
      <c r="AT162" s="202" t="s">
        <v>69</v>
      </c>
      <c r="AU162" s="202" t="s">
        <v>78</v>
      </c>
      <c r="AY162" s="201" t="s">
        <v>131</v>
      </c>
      <c r="BK162" s="203">
        <f>SUM(BK163:BK177)</f>
        <v>0</v>
      </c>
    </row>
    <row r="163" s="2" customFormat="1" ht="24.15" customHeight="1">
      <c r="A163" s="40"/>
      <c r="B163" s="41"/>
      <c r="C163" s="206" t="s">
        <v>243</v>
      </c>
      <c r="D163" s="206" t="s">
        <v>134</v>
      </c>
      <c r="E163" s="207" t="s">
        <v>244</v>
      </c>
      <c r="F163" s="208" t="s">
        <v>245</v>
      </c>
      <c r="G163" s="209" t="s">
        <v>246</v>
      </c>
      <c r="H163" s="210">
        <v>6.4340000000000002</v>
      </c>
      <c r="I163" s="211"/>
      <c r="J163" s="212">
        <f>ROUND(I163*H163,2)</f>
        <v>0</v>
      </c>
      <c r="K163" s="208" t="s">
        <v>138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139</v>
      </c>
      <c r="AT163" s="217" t="s">
        <v>134</v>
      </c>
      <c r="AU163" s="217" t="s">
        <v>140</v>
      </c>
      <c r="AY163" s="19" t="s">
        <v>131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140</v>
      </c>
      <c r="BK163" s="218">
        <f>ROUND(I163*H163,2)</f>
        <v>0</v>
      </c>
      <c r="BL163" s="19" t="s">
        <v>139</v>
      </c>
      <c r="BM163" s="217" t="s">
        <v>247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248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140</v>
      </c>
    </row>
    <row r="165" s="2" customFormat="1" ht="37.8" customHeight="1">
      <c r="A165" s="40"/>
      <c r="B165" s="41"/>
      <c r="C165" s="206" t="s">
        <v>249</v>
      </c>
      <c r="D165" s="206" t="s">
        <v>134</v>
      </c>
      <c r="E165" s="207" t="s">
        <v>250</v>
      </c>
      <c r="F165" s="208" t="s">
        <v>251</v>
      </c>
      <c r="G165" s="209" t="s">
        <v>246</v>
      </c>
      <c r="H165" s="210">
        <v>10.092000000000001</v>
      </c>
      <c r="I165" s="211"/>
      <c r="J165" s="212">
        <f>ROUND(I165*H165,2)</f>
        <v>0</v>
      </c>
      <c r="K165" s="208" t="s">
        <v>138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139</v>
      </c>
      <c r="AT165" s="217" t="s">
        <v>134</v>
      </c>
      <c r="AU165" s="217" t="s">
        <v>140</v>
      </c>
      <c r="AY165" s="19" t="s">
        <v>131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140</v>
      </c>
      <c r="BK165" s="218">
        <f>ROUND(I165*H165,2)</f>
        <v>0</v>
      </c>
      <c r="BL165" s="19" t="s">
        <v>139</v>
      </c>
      <c r="BM165" s="217" t="s">
        <v>252</v>
      </c>
    </row>
    <row r="166" s="2" customFormat="1">
      <c r="A166" s="40"/>
      <c r="B166" s="41"/>
      <c r="C166" s="42"/>
      <c r="D166" s="219" t="s">
        <v>142</v>
      </c>
      <c r="E166" s="42"/>
      <c r="F166" s="220" t="s">
        <v>253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140</v>
      </c>
    </row>
    <row r="167" s="13" customFormat="1">
      <c r="A167" s="13"/>
      <c r="B167" s="224"/>
      <c r="C167" s="225"/>
      <c r="D167" s="226" t="s">
        <v>148</v>
      </c>
      <c r="E167" s="227" t="s">
        <v>19</v>
      </c>
      <c r="F167" s="228" t="s">
        <v>254</v>
      </c>
      <c r="G167" s="225"/>
      <c r="H167" s="229">
        <v>10.092000000000001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148</v>
      </c>
      <c r="AU167" s="235" t="s">
        <v>140</v>
      </c>
      <c r="AV167" s="13" t="s">
        <v>140</v>
      </c>
      <c r="AW167" s="13" t="s">
        <v>32</v>
      </c>
      <c r="AX167" s="13" t="s">
        <v>78</v>
      </c>
      <c r="AY167" s="235" t="s">
        <v>131</v>
      </c>
    </row>
    <row r="168" s="2" customFormat="1" ht="21.75" customHeight="1">
      <c r="A168" s="40"/>
      <c r="B168" s="41"/>
      <c r="C168" s="206" t="s">
        <v>7</v>
      </c>
      <c r="D168" s="206" t="s">
        <v>134</v>
      </c>
      <c r="E168" s="207" t="s">
        <v>255</v>
      </c>
      <c r="F168" s="208" t="s">
        <v>256</v>
      </c>
      <c r="G168" s="209" t="s">
        <v>246</v>
      </c>
      <c r="H168" s="210">
        <v>6.4340000000000002</v>
      </c>
      <c r="I168" s="211"/>
      <c r="J168" s="212">
        <f>ROUND(I168*H168,2)</f>
        <v>0</v>
      </c>
      <c r="K168" s="208" t="s">
        <v>138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139</v>
      </c>
      <c r="AT168" s="217" t="s">
        <v>134</v>
      </c>
      <c r="AU168" s="217" t="s">
        <v>140</v>
      </c>
      <c r="AY168" s="19" t="s">
        <v>131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140</v>
      </c>
      <c r="BK168" s="218">
        <f>ROUND(I168*H168,2)</f>
        <v>0</v>
      </c>
      <c r="BL168" s="19" t="s">
        <v>139</v>
      </c>
      <c r="BM168" s="217" t="s">
        <v>257</v>
      </c>
    </row>
    <row r="169" s="2" customFormat="1">
      <c r="A169" s="40"/>
      <c r="B169" s="41"/>
      <c r="C169" s="42"/>
      <c r="D169" s="219" t="s">
        <v>142</v>
      </c>
      <c r="E169" s="42"/>
      <c r="F169" s="220" t="s">
        <v>258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140</v>
      </c>
    </row>
    <row r="170" s="2" customFormat="1" ht="24.15" customHeight="1">
      <c r="A170" s="40"/>
      <c r="B170" s="41"/>
      <c r="C170" s="206" t="s">
        <v>259</v>
      </c>
      <c r="D170" s="206" t="s">
        <v>134</v>
      </c>
      <c r="E170" s="207" t="s">
        <v>260</v>
      </c>
      <c r="F170" s="208" t="s">
        <v>261</v>
      </c>
      <c r="G170" s="209" t="s">
        <v>246</v>
      </c>
      <c r="H170" s="210">
        <v>57.905999999999999</v>
      </c>
      <c r="I170" s="211"/>
      <c r="J170" s="212">
        <f>ROUND(I170*H170,2)</f>
        <v>0</v>
      </c>
      <c r="K170" s="208" t="s">
        <v>138</v>
      </c>
      <c r="L170" s="46"/>
      <c r="M170" s="213" t="s">
        <v>19</v>
      </c>
      <c r="N170" s="214" t="s">
        <v>42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139</v>
      </c>
      <c r="AT170" s="217" t="s">
        <v>134</v>
      </c>
      <c r="AU170" s="217" t="s">
        <v>140</v>
      </c>
      <c r="AY170" s="19" t="s">
        <v>131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140</v>
      </c>
      <c r="BK170" s="218">
        <f>ROUND(I170*H170,2)</f>
        <v>0</v>
      </c>
      <c r="BL170" s="19" t="s">
        <v>139</v>
      </c>
      <c r="BM170" s="217" t="s">
        <v>262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263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140</v>
      </c>
    </row>
    <row r="172" s="15" customFormat="1">
      <c r="A172" s="15"/>
      <c r="B172" s="247"/>
      <c r="C172" s="248"/>
      <c r="D172" s="226" t="s">
        <v>148</v>
      </c>
      <c r="E172" s="249" t="s">
        <v>19</v>
      </c>
      <c r="F172" s="250" t="s">
        <v>264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148</v>
      </c>
      <c r="AU172" s="256" t="s">
        <v>140</v>
      </c>
      <c r="AV172" s="15" t="s">
        <v>78</v>
      </c>
      <c r="AW172" s="15" t="s">
        <v>32</v>
      </c>
      <c r="AX172" s="15" t="s">
        <v>70</v>
      </c>
      <c r="AY172" s="256" t="s">
        <v>131</v>
      </c>
    </row>
    <row r="173" s="13" customFormat="1">
      <c r="A173" s="13"/>
      <c r="B173" s="224"/>
      <c r="C173" s="225"/>
      <c r="D173" s="226" t="s">
        <v>148</v>
      </c>
      <c r="E173" s="227" t="s">
        <v>19</v>
      </c>
      <c r="F173" s="228" t="s">
        <v>265</v>
      </c>
      <c r="G173" s="225"/>
      <c r="H173" s="229">
        <v>57.905999999999999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148</v>
      </c>
      <c r="AU173" s="235" t="s">
        <v>140</v>
      </c>
      <c r="AV173" s="13" t="s">
        <v>140</v>
      </c>
      <c r="AW173" s="13" t="s">
        <v>32</v>
      </c>
      <c r="AX173" s="13" t="s">
        <v>70</v>
      </c>
      <c r="AY173" s="235" t="s">
        <v>131</v>
      </c>
    </row>
    <row r="174" s="14" customFormat="1">
      <c r="A174" s="14"/>
      <c r="B174" s="236"/>
      <c r="C174" s="237"/>
      <c r="D174" s="226" t="s">
        <v>148</v>
      </c>
      <c r="E174" s="238" t="s">
        <v>19</v>
      </c>
      <c r="F174" s="239" t="s">
        <v>150</v>
      </c>
      <c r="G174" s="237"/>
      <c r="H174" s="240">
        <v>57.905999999999999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148</v>
      </c>
      <c r="AU174" s="246" t="s">
        <v>140</v>
      </c>
      <c r="AV174" s="14" t="s">
        <v>139</v>
      </c>
      <c r="AW174" s="14" t="s">
        <v>32</v>
      </c>
      <c r="AX174" s="14" t="s">
        <v>78</v>
      </c>
      <c r="AY174" s="246" t="s">
        <v>131</v>
      </c>
    </row>
    <row r="175" s="2" customFormat="1" ht="24.15" customHeight="1">
      <c r="A175" s="40"/>
      <c r="B175" s="41"/>
      <c r="C175" s="206" t="s">
        <v>266</v>
      </c>
      <c r="D175" s="206" t="s">
        <v>134</v>
      </c>
      <c r="E175" s="207" t="s">
        <v>267</v>
      </c>
      <c r="F175" s="208" t="s">
        <v>268</v>
      </c>
      <c r="G175" s="209" t="s">
        <v>246</v>
      </c>
      <c r="H175" s="210">
        <v>6.4340000000000002</v>
      </c>
      <c r="I175" s="211"/>
      <c r="J175" s="212">
        <f>ROUND(I175*H175,2)</f>
        <v>0</v>
      </c>
      <c r="K175" s="208" t="s">
        <v>138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139</v>
      </c>
      <c r="AT175" s="217" t="s">
        <v>134</v>
      </c>
      <c r="AU175" s="217" t="s">
        <v>140</v>
      </c>
      <c r="AY175" s="19" t="s">
        <v>131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140</v>
      </c>
      <c r="BK175" s="218">
        <f>ROUND(I175*H175,2)</f>
        <v>0</v>
      </c>
      <c r="BL175" s="19" t="s">
        <v>139</v>
      </c>
      <c r="BM175" s="217" t="s">
        <v>269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270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140</v>
      </c>
    </row>
    <row r="177" s="2" customFormat="1">
      <c r="A177" s="40"/>
      <c r="B177" s="41"/>
      <c r="C177" s="42"/>
      <c r="D177" s="226" t="s">
        <v>271</v>
      </c>
      <c r="E177" s="42"/>
      <c r="F177" s="257" t="s">
        <v>272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271</v>
      </c>
      <c r="AU177" s="19" t="s">
        <v>140</v>
      </c>
    </row>
    <row r="178" s="12" customFormat="1" ht="22.8" customHeight="1">
      <c r="A178" s="12"/>
      <c r="B178" s="190"/>
      <c r="C178" s="191"/>
      <c r="D178" s="192" t="s">
        <v>69</v>
      </c>
      <c r="E178" s="204" t="s">
        <v>273</v>
      </c>
      <c r="F178" s="204" t="s">
        <v>274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SUM(P179:P180)</f>
        <v>0</v>
      </c>
      <c r="Q178" s="198"/>
      <c r="R178" s="199">
        <f>SUM(R179:R180)</f>
        <v>0</v>
      </c>
      <c r="S178" s="198"/>
      <c r="T178" s="200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78</v>
      </c>
      <c r="AT178" s="202" t="s">
        <v>69</v>
      </c>
      <c r="AU178" s="202" t="s">
        <v>78</v>
      </c>
      <c r="AY178" s="201" t="s">
        <v>131</v>
      </c>
      <c r="BK178" s="203">
        <f>SUM(BK179:BK180)</f>
        <v>0</v>
      </c>
    </row>
    <row r="179" s="2" customFormat="1" ht="33" customHeight="1">
      <c r="A179" s="40"/>
      <c r="B179" s="41"/>
      <c r="C179" s="206" t="s">
        <v>275</v>
      </c>
      <c r="D179" s="206" t="s">
        <v>134</v>
      </c>
      <c r="E179" s="207" t="s">
        <v>276</v>
      </c>
      <c r="F179" s="208" t="s">
        <v>277</v>
      </c>
      <c r="G179" s="209" t="s">
        <v>246</v>
      </c>
      <c r="H179" s="210">
        <v>4.9630000000000001</v>
      </c>
      <c r="I179" s="211"/>
      <c r="J179" s="212">
        <f>ROUND(I179*H179,2)</f>
        <v>0</v>
      </c>
      <c r="K179" s="208" t="s">
        <v>138</v>
      </c>
      <c r="L179" s="46"/>
      <c r="M179" s="213" t="s">
        <v>19</v>
      </c>
      <c r="N179" s="214" t="s">
        <v>42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139</v>
      </c>
      <c r="AT179" s="217" t="s">
        <v>134</v>
      </c>
      <c r="AU179" s="217" t="s">
        <v>140</v>
      </c>
      <c r="AY179" s="19" t="s">
        <v>131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140</v>
      </c>
      <c r="BK179" s="218">
        <f>ROUND(I179*H179,2)</f>
        <v>0</v>
      </c>
      <c r="BL179" s="19" t="s">
        <v>139</v>
      </c>
      <c r="BM179" s="217" t="s">
        <v>278</v>
      </c>
    </row>
    <row r="180" s="2" customFormat="1">
      <c r="A180" s="40"/>
      <c r="B180" s="41"/>
      <c r="C180" s="42"/>
      <c r="D180" s="219" t="s">
        <v>142</v>
      </c>
      <c r="E180" s="42"/>
      <c r="F180" s="220" t="s">
        <v>279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142</v>
      </c>
      <c r="AU180" s="19" t="s">
        <v>140</v>
      </c>
    </row>
    <row r="181" s="12" customFormat="1" ht="25.92" customHeight="1">
      <c r="A181" s="12"/>
      <c r="B181" s="190"/>
      <c r="C181" s="191"/>
      <c r="D181" s="192" t="s">
        <v>69</v>
      </c>
      <c r="E181" s="193" t="s">
        <v>280</v>
      </c>
      <c r="F181" s="193" t="s">
        <v>281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P182+P199+P224+P270+P280+P294+P310+P316+P322+P337+P371+P399</f>
        <v>0</v>
      </c>
      <c r="Q181" s="198"/>
      <c r="R181" s="199">
        <f>R182+R199+R224+R270+R280+R294+R310+R316+R322+R337+R371+R399</f>
        <v>1.0612665999999997</v>
      </c>
      <c r="S181" s="198"/>
      <c r="T181" s="200">
        <f>T182+T199+T224+T270+T280+T294+T310+T316+T322+T337+T371+T399</f>
        <v>0.86688999999999994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140</v>
      </c>
      <c r="AT181" s="202" t="s">
        <v>69</v>
      </c>
      <c r="AU181" s="202" t="s">
        <v>70</v>
      </c>
      <c r="AY181" s="201" t="s">
        <v>131</v>
      </c>
      <c r="BK181" s="203">
        <f>BK182+BK199+BK224+BK270+BK280+BK294+BK310+BK316+BK322+BK337+BK371+BK399</f>
        <v>0</v>
      </c>
    </row>
    <row r="182" s="12" customFormat="1" ht="22.8" customHeight="1">
      <c r="A182" s="12"/>
      <c r="B182" s="190"/>
      <c r="C182" s="191"/>
      <c r="D182" s="192" t="s">
        <v>69</v>
      </c>
      <c r="E182" s="204" t="s">
        <v>282</v>
      </c>
      <c r="F182" s="204" t="s">
        <v>283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SUM(P183:P198)</f>
        <v>0</v>
      </c>
      <c r="Q182" s="198"/>
      <c r="R182" s="199">
        <f>SUM(R183:R198)</f>
        <v>0.019720000000000001</v>
      </c>
      <c r="S182" s="198"/>
      <c r="T182" s="200">
        <f>SUM(T183:T198)</f>
        <v>0.01188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140</v>
      </c>
      <c r="AT182" s="202" t="s">
        <v>69</v>
      </c>
      <c r="AU182" s="202" t="s">
        <v>78</v>
      </c>
      <c r="AY182" s="201" t="s">
        <v>131</v>
      </c>
      <c r="BK182" s="203">
        <f>SUM(BK183:BK198)</f>
        <v>0</v>
      </c>
    </row>
    <row r="183" s="2" customFormat="1" ht="16.5" customHeight="1">
      <c r="A183" s="40"/>
      <c r="B183" s="41"/>
      <c r="C183" s="206" t="s">
        <v>284</v>
      </c>
      <c r="D183" s="206" t="s">
        <v>134</v>
      </c>
      <c r="E183" s="207" t="s">
        <v>285</v>
      </c>
      <c r="F183" s="208" t="s">
        <v>286</v>
      </c>
      <c r="G183" s="209" t="s">
        <v>287</v>
      </c>
      <c r="H183" s="210">
        <v>6</v>
      </c>
      <c r="I183" s="211"/>
      <c r="J183" s="212">
        <f>ROUND(I183*H183,2)</f>
        <v>0</v>
      </c>
      <c r="K183" s="208" t="s">
        <v>138</v>
      </c>
      <c r="L183" s="46"/>
      <c r="M183" s="213" t="s">
        <v>19</v>
      </c>
      <c r="N183" s="214" t="s">
        <v>42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0.00198</v>
      </c>
      <c r="T183" s="216">
        <f>S183*H183</f>
        <v>0.01188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224</v>
      </c>
      <c r="AT183" s="217" t="s">
        <v>134</v>
      </c>
      <c r="AU183" s="217" t="s">
        <v>140</v>
      </c>
      <c r="AY183" s="19" t="s">
        <v>131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140</v>
      </c>
      <c r="BK183" s="218">
        <f>ROUND(I183*H183,2)</f>
        <v>0</v>
      </c>
      <c r="BL183" s="19" t="s">
        <v>224</v>
      </c>
      <c r="BM183" s="217" t="s">
        <v>288</v>
      </c>
    </row>
    <row r="184" s="2" customFormat="1">
      <c r="A184" s="40"/>
      <c r="B184" s="41"/>
      <c r="C184" s="42"/>
      <c r="D184" s="219" t="s">
        <v>142</v>
      </c>
      <c r="E184" s="42"/>
      <c r="F184" s="220" t="s">
        <v>289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140</v>
      </c>
    </row>
    <row r="185" s="2" customFormat="1" ht="16.5" customHeight="1">
      <c r="A185" s="40"/>
      <c r="B185" s="41"/>
      <c r="C185" s="206" t="s">
        <v>290</v>
      </c>
      <c r="D185" s="206" t="s">
        <v>134</v>
      </c>
      <c r="E185" s="207" t="s">
        <v>291</v>
      </c>
      <c r="F185" s="208" t="s">
        <v>292</v>
      </c>
      <c r="G185" s="209" t="s">
        <v>287</v>
      </c>
      <c r="H185" s="210">
        <v>5</v>
      </c>
      <c r="I185" s="211"/>
      <c r="J185" s="212">
        <f>ROUND(I185*H185,2)</f>
        <v>0</v>
      </c>
      <c r="K185" s="208" t="s">
        <v>138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0.0020100000000000001</v>
      </c>
      <c r="R185" s="215">
        <f>Q185*H185</f>
        <v>0.01005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224</v>
      </c>
      <c r="AT185" s="217" t="s">
        <v>134</v>
      </c>
      <c r="AU185" s="217" t="s">
        <v>140</v>
      </c>
      <c r="AY185" s="19" t="s">
        <v>131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140</v>
      </c>
      <c r="BK185" s="218">
        <f>ROUND(I185*H185,2)</f>
        <v>0</v>
      </c>
      <c r="BL185" s="19" t="s">
        <v>224</v>
      </c>
      <c r="BM185" s="217" t="s">
        <v>293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294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140</v>
      </c>
    </row>
    <row r="187" s="2" customFormat="1" ht="16.5" customHeight="1">
      <c r="A187" s="40"/>
      <c r="B187" s="41"/>
      <c r="C187" s="206" t="s">
        <v>295</v>
      </c>
      <c r="D187" s="206" t="s">
        <v>134</v>
      </c>
      <c r="E187" s="207" t="s">
        <v>296</v>
      </c>
      <c r="F187" s="208" t="s">
        <v>297</v>
      </c>
      <c r="G187" s="209" t="s">
        <v>287</v>
      </c>
      <c r="H187" s="210">
        <v>5</v>
      </c>
      <c r="I187" s="211"/>
      <c r="J187" s="212">
        <f>ROUND(I187*H187,2)</f>
        <v>0</v>
      </c>
      <c r="K187" s="208" t="s">
        <v>138</v>
      </c>
      <c r="L187" s="46"/>
      <c r="M187" s="213" t="s">
        <v>19</v>
      </c>
      <c r="N187" s="214" t="s">
        <v>42</v>
      </c>
      <c r="O187" s="86"/>
      <c r="P187" s="215">
        <f>O187*H187</f>
        <v>0</v>
      </c>
      <c r="Q187" s="215">
        <v>0.00040999999999999999</v>
      </c>
      <c r="R187" s="215">
        <f>Q187*H187</f>
        <v>0.0020499999999999997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224</v>
      </c>
      <c r="AT187" s="217" t="s">
        <v>134</v>
      </c>
      <c r="AU187" s="217" t="s">
        <v>140</v>
      </c>
      <c r="AY187" s="19" t="s">
        <v>131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140</v>
      </c>
      <c r="BK187" s="218">
        <f>ROUND(I187*H187,2)</f>
        <v>0</v>
      </c>
      <c r="BL187" s="19" t="s">
        <v>224</v>
      </c>
      <c r="BM187" s="217" t="s">
        <v>298</v>
      </c>
    </row>
    <row r="188" s="2" customFormat="1">
      <c r="A188" s="40"/>
      <c r="B188" s="41"/>
      <c r="C188" s="42"/>
      <c r="D188" s="219" t="s">
        <v>142</v>
      </c>
      <c r="E188" s="42"/>
      <c r="F188" s="220" t="s">
        <v>299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140</v>
      </c>
    </row>
    <row r="189" s="2" customFormat="1" ht="16.5" customHeight="1">
      <c r="A189" s="40"/>
      <c r="B189" s="41"/>
      <c r="C189" s="206" t="s">
        <v>300</v>
      </c>
      <c r="D189" s="206" t="s">
        <v>134</v>
      </c>
      <c r="E189" s="207" t="s">
        <v>301</v>
      </c>
      <c r="F189" s="208" t="s">
        <v>302</v>
      </c>
      <c r="G189" s="209" t="s">
        <v>287</v>
      </c>
      <c r="H189" s="210">
        <v>6</v>
      </c>
      <c r="I189" s="211"/>
      <c r="J189" s="212">
        <f>ROUND(I189*H189,2)</f>
        <v>0</v>
      </c>
      <c r="K189" s="208" t="s">
        <v>138</v>
      </c>
      <c r="L189" s="46"/>
      <c r="M189" s="213" t="s">
        <v>19</v>
      </c>
      <c r="N189" s="214" t="s">
        <v>42</v>
      </c>
      <c r="O189" s="86"/>
      <c r="P189" s="215">
        <f>O189*H189</f>
        <v>0</v>
      </c>
      <c r="Q189" s="215">
        <v>0.00048000000000000001</v>
      </c>
      <c r="R189" s="215">
        <f>Q189*H189</f>
        <v>0.0028800000000000002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224</v>
      </c>
      <c r="AT189" s="217" t="s">
        <v>134</v>
      </c>
      <c r="AU189" s="217" t="s">
        <v>140</v>
      </c>
      <c r="AY189" s="19" t="s">
        <v>131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140</v>
      </c>
      <c r="BK189" s="218">
        <f>ROUND(I189*H189,2)</f>
        <v>0</v>
      </c>
      <c r="BL189" s="19" t="s">
        <v>224</v>
      </c>
      <c r="BM189" s="217" t="s">
        <v>303</v>
      </c>
    </row>
    <row r="190" s="2" customFormat="1">
      <c r="A190" s="40"/>
      <c r="B190" s="41"/>
      <c r="C190" s="42"/>
      <c r="D190" s="219" t="s">
        <v>142</v>
      </c>
      <c r="E190" s="42"/>
      <c r="F190" s="220" t="s">
        <v>304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142</v>
      </c>
      <c r="AU190" s="19" t="s">
        <v>140</v>
      </c>
    </row>
    <row r="191" s="2" customFormat="1" ht="16.5" customHeight="1">
      <c r="A191" s="40"/>
      <c r="B191" s="41"/>
      <c r="C191" s="206" t="s">
        <v>305</v>
      </c>
      <c r="D191" s="206" t="s">
        <v>134</v>
      </c>
      <c r="E191" s="207" t="s">
        <v>306</v>
      </c>
      <c r="F191" s="208" t="s">
        <v>307</v>
      </c>
      <c r="G191" s="209" t="s">
        <v>232</v>
      </c>
      <c r="H191" s="210">
        <v>1</v>
      </c>
      <c r="I191" s="211"/>
      <c r="J191" s="212">
        <f>ROUND(I191*H191,2)</f>
        <v>0</v>
      </c>
      <c r="K191" s="208" t="s">
        <v>138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0.0047400000000000003</v>
      </c>
      <c r="R191" s="215">
        <f>Q191*H191</f>
        <v>0.0047400000000000003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224</v>
      </c>
      <c r="AT191" s="217" t="s">
        <v>134</v>
      </c>
      <c r="AU191" s="217" t="s">
        <v>140</v>
      </c>
      <c r="AY191" s="19" t="s">
        <v>131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140</v>
      </c>
      <c r="BK191" s="218">
        <f>ROUND(I191*H191,2)</f>
        <v>0</v>
      </c>
      <c r="BL191" s="19" t="s">
        <v>224</v>
      </c>
      <c r="BM191" s="217" t="s">
        <v>308</v>
      </c>
    </row>
    <row r="192" s="2" customFormat="1">
      <c r="A192" s="40"/>
      <c r="B192" s="41"/>
      <c r="C192" s="42"/>
      <c r="D192" s="219" t="s">
        <v>142</v>
      </c>
      <c r="E192" s="42"/>
      <c r="F192" s="220" t="s">
        <v>309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142</v>
      </c>
      <c r="AU192" s="19" t="s">
        <v>140</v>
      </c>
    </row>
    <row r="193" s="2" customFormat="1" ht="16.5" customHeight="1">
      <c r="A193" s="40"/>
      <c r="B193" s="41"/>
      <c r="C193" s="206" t="s">
        <v>310</v>
      </c>
      <c r="D193" s="206" t="s">
        <v>134</v>
      </c>
      <c r="E193" s="207" t="s">
        <v>311</v>
      </c>
      <c r="F193" s="208" t="s">
        <v>312</v>
      </c>
      <c r="G193" s="209" t="s">
        <v>287</v>
      </c>
      <c r="H193" s="210">
        <v>13</v>
      </c>
      <c r="I193" s="211"/>
      <c r="J193" s="212">
        <f>ROUND(I193*H193,2)</f>
        <v>0</v>
      </c>
      <c r="K193" s="208" t="s">
        <v>138</v>
      </c>
      <c r="L193" s="46"/>
      <c r="M193" s="213" t="s">
        <v>19</v>
      </c>
      <c r="N193" s="214" t="s">
        <v>42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224</v>
      </c>
      <c r="AT193" s="217" t="s">
        <v>134</v>
      </c>
      <c r="AU193" s="217" t="s">
        <v>140</v>
      </c>
      <c r="AY193" s="19" t="s">
        <v>131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140</v>
      </c>
      <c r="BK193" s="218">
        <f>ROUND(I193*H193,2)</f>
        <v>0</v>
      </c>
      <c r="BL193" s="19" t="s">
        <v>224</v>
      </c>
      <c r="BM193" s="217" t="s">
        <v>313</v>
      </c>
    </row>
    <row r="194" s="2" customFormat="1">
      <c r="A194" s="40"/>
      <c r="B194" s="41"/>
      <c r="C194" s="42"/>
      <c r="D194" s="219" t="s">
        <v>142</v>
      </c>
      <c r="E194" s="42"/>
      <c r="F194" s="220" t="s">
        <v>314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140</v>
      </c>
    </row>
    <row r="195" s="13" customFormat="1">
      <c r="A195" s="13"/>
      <c r="B195" s="224"/>
      <c r="C195" s="225"/>
      <c r="D195" s="226" t="s">
        <v>148</v>
      </c>
      <c r="E195" s="227" t="s">
        <v>19</v>
      </c>
      <c r="F195" s="228" t="s">
        <v>315</v>
      </c>
      <c r="G195" s="225"/>
      <c r="H195" s="229">
        <v>13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148</v>
      </c>
      <c r="AU195" s="235" t="s">
        <v>140</v>
      </c>
      <c r="AV195" s="13" t="s">
        <v>140</v>
      </c>
      <c r="AW195" s="13" t="s">
        <v>32</v>
      </c>
      <c r="AX195" s="13" t="s">
        <v>70</v>
      </c>
      <c r="AY195" s="235" t="s">
        <v>131</v>
      </c>
    </row>
    <row r="196" s="14" customFormat="1">
      <c r="A196" s="14"/>
      <c r="B196" s="236"/>
      <c r="C196" s="237"/>
      <c r="D196" s="226" t="s">
        <v>148</v>
      </c>
      <c r="E196" s="238" t="s">
        <v>19</v>
      </c>
      <c r="F196" s="239" t="s">
        <v>150</v>
      </c>
      <c r="G196" s="237"/>
      <c r="H196" s="240">
        <v>13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148</v>
      </c>
      <c r="AU196" s="246" t="s">
        <v>140</v>
      </c>
      <c r="AV196" s="14" t="s">
        <v>139</v>
      </c>
      <c r="AW196" s="14" t="s">
        <v>32</v>
      </c>
      <c r="AX196" s="14" t="s">
        <v>78</v>
      </c>
      <c r="AY196" s="246" t="s">
        <v>131</v>
      </c>
    </row>
    <row r="197" s="2" customFormat="1" ht="24.15" customHeight="1">
      <c r="A197" s="40"/>
      <c r="B197" s="41"/>
      <c r="C197" s="206" t="s">
        <v>316</v>
      </c>
      <c r="D197" s="206" t="s">
        <v>134</v>
      </c>
      <c r="E197" s="207" t="s">
        <v>317</v>
      </c>
      <c r="F197" s="208" t="s">
        <v>318</v>
      </c>
      <c r="G197" s="209" t="s">
        <v>246</v>
      </c>
      <c r="H197" s="210">
        <v>0.02</v>
      </c>
      <c r="I197" s="211"/>
      <c r="J197" s="212">
        <f>ROUND(I197*H197,2)</f>
        <v>0</v>
      </c>
      <c r="K197" s="208" t="s">
        <v>138</v>
      </c>
      <c r="L197" s="46"/>
      <c r="M197" s="213" t="s">
        <v>19</v>
      </c>
      <c r="N197" s="214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224</v>
      </c>
      <c r="AT197" s="217" t="s">
        <v>134</v>
      </c>
      <c r="AU197" s="217" t="s">
        <v>140</v>
      </c>
      <c r="AY197" s="19" t="s">
        <v>131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140</v>
      </c>
      <c r="BK197" s="218">
        <f>ROUND(I197*H197,2)</f>
        <v>0</v>
      </c>
      <c r="BL197" s="19" t="s">
        <v>224</v>
      </c>
      <c r="BM197" s="217" t="s">
        <v>319</v>
      </c>
    </row>
    <row r="198" s="2" customFormat="1">
      <c r="A198" s="40"/>
      <c r="B198" s="41"/>
      <c r="C198" s="42"/>
      <c r="D198" s="219" t="s">
        <v>142</v>
      </c>
      <c r="E198" s="42"/>
      <c r="F198" s="220" t="s">
        <v>320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142</v>
      </c>
      <c r="AU198" s="19" t="s">
        <v>140</v>
      </c>
    </row>
    <row r="199" s="12" customFormat="1" ht="22.8" customHeight="1">
      <c r="A199" s="12"/>
      <c r="B199" s="190"/>
      <c r="C199" s="191"/>
      <c r="D199" s="192" t="s">
        <v>69</v>
      </c>
      <c r="E199" s="204" t="s">
        <v>321</v>
      </c>
      <c r="F199" s="204" t="s">
        <v>322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SUM(P200:P223)</f>
        <v>0</v>
      </c>
      <c r="Q199" s="198"/>
      <c r="R199" s="199">
        <f>SUM(R200:R223)</f>
        <v>0.011079800000000001</v>
      </c>
      <c r="S199" s="198"/>
      <c r="T199" s="200">
        <f>SUM(T200:T223)</f>
        <v>0.047119999999999995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140</v>
      </c>
      <c r="AT199" s="202" t="s">
        <v>69</v>
      </c>
      <c r="AU199" s="202" t="s">
        <v>78</v>
      </c>
      <c r="AY199" s="201" t="s">
        <v>131</v>
      </c>
      <c r="BK199" s="203">
        <f>SUM(BK200:BK223)</f>
        <v>0</v>
      </c>
    </row>
    <row r="200" s="2" customFormat="1" ht="16.5" customHeight="1">
      <c r="A200" s="40"/>
      <c r="B200" s="41"/>
      <c r="C200" s="206" t="s">
        <v>323</v>
      </c>
      <c r="D200" s="206" t="s">
        <v>134</v>
      </c>
      <c r="E200" s="207" t="s">
        <v>324</v>
      </c>
      <c r="F200" s="208" t="s">
        <v>325</v>
      </c>
      <c r="G200" s="209" t="s">
        <v>287</v>
      </c>
      <c r="H200" s="210">
        <v>6</v>
      </c>
      <c r="I200" s="211"/>
      <c r="J200" s="212">
        <f>ROUND(I200*H200,2)</f>
        <v>0</v>
      </c>
      <c r="K200" s="208" t="s">
        <v>138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0.0049699999999999996</v>
      </c>
      <c r="T200" s="216">
        <f>S200*H200</f>
        <v>0.029819999999999999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224</v>
      </c>
      <c r="AT200" s="217" t="s">
        <v>134</v>
      </c>
      <c r="AU200" s="217" t="s">
        <v>140</v>
      </c>
      <c r="AY200" s="19" t="s">
        <v>131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140</v>
      </c>
      <c r="BK200" s="218">
        <f>ROUND(I200*H200,2)</f>
        <v>0</v>
      </c>
      <c r="BL200" s="19" t="s">
        <v>224</v>
      </c>
      <c r="BM200" s="217" t="s">
        <v>326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327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140</v>
      </c>
    </row>
    <row r="202" s="2" customFormat="1" ht="16.5" customHeight="1">
      <c r="A202" s="40"/>
      <c r="B202" s="41"/>
      <c r="C202" s="206" t="s">
        <v>328</v>
      </c>
      <c r="D202" s="206" t="s">
        <v>134</v>
      </c>
      <c r="E202" s="207" t="s">
        <v>329</v>
      </c>
      <c r="F202" s="208" t="s">
        <v>330</v>
      </c>
      <c r="G202" s="209" t="s">
        <v>287</v>
      </c>
      <c r="H202" s="210">
        <v>14</v>
      </c>
      <c r="I202" s="211"/>
      <c r="J202" s="212">
        <f>ROUND(I202*H202,2)</f>
        <v>0</v>
      </c>
      <c r="K202" s="208" t="s">
        <v>138</v>
      </c>
      <c r="L202" s="46"/>
      <c r="M202" s="213" t="s">
        <v>19</v>
      </c>
      <c r="N202" s="214" t="s">
        <v>42</v>
      </c>
      <c r="O202" s="86"/>
      <c r="P202" s="215">
        <f>O202*H202</f>
        <v>0</v>
      </c>
      <c r="Q202" s="215">
        <v>0.00042999999999999999</v>
      </c>
      <c r="R202" s="215">
        <f>Q202*H202</f>
        <v>0.0060200000000000002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224</v>
      </c>
      <c r="AT202" s="217" t="s">
        <v>134</v>
      </c>
      <c r="AU202" s="217" t="s">
        <v>140</v>
      </c>
      <c r="AY202" s="19" t="s">
        <v>131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140</v>
      </c>
      <c r="BK202" s="218">
        <f>ROUND(I202*H202,2)</f>
        <v>0</v>
      </c>
      <c r="BL202" s="19" t="s">
        <v>224</v>
      </c>
      <c r="BM202" s="217" t="s">
        <v>331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332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140</v>
      </c>
    </row>
    <row r="204" s="2" customFormat="1" ht="16.5" customHeight="1">
      <c r="A204" s="40"/>
      <c r="B204" s="41"/>
      <c r="C204" s="258" t="s">
        <v>333</v>
      </c>
      <c r="D204" s="258" t="s">
        <v>334</v>
      </c>
      <c r="E204" s="259" t="s">
        <v>335</v>
      </c>
      <c r="F204" s="260" t="s">
        <v>336</v>
      </c>
      <c r="G204" s="261" t="s">
        <v>287</v>
      </c>
      <c r="H204" s="262">
        <v>14.42</v>
      </c>
      <c r="I204" s="263"/>
      <c r="J204" s="264">
        <f>ROUND(I204*H204,2)</f>
        <v>0</v>
      </c>
      <c r="K204" s="260" t="s">
        <v>138</v>
      </c>
      <c r="L204" s="265"/>
      <c r="M204" s="266" t="s">
        <v>19</v>
      </c>
      <c r="N204" s="267" t="s">
        <v>42</v>
      </c>
      <c r="O204" s="86"/>
      <c r="P204" s="215">
        <f>O204*H204</f>
        <v>0</v>
      </c>
      <c r="Q204" s="215">
        <v>0.00019000000000000001</v>
      </c>
      <c r="R204" s="215">
        <f>Q204*H204</f>
        <v>0.0027398000000000001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323</v>
      </c>
      <c r="AT204" s="217" t="s">
        <v>334</v>
      </c>
      <c r="AU204" s="217" t="s">
        <v>140</v>
      </c>
      <c r="AY204" s="19" t="s">
        <v>131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140</v>
      </c>
      <c r="BK204" s="218">
        <f>ROUND(I204*H204,2)</f>
        <v>0</v>
      </c>
      <c r="BL204" s="19" t="s">
        <v>224</v>
      </c>
      <c r="BM204" s="217" t="s">
        <v>337</v>
      </c>
    </row>
    <row r="205" s="13" customFormat="1">
      <c r="A205" s="13"/>
      <c r="B205" s="224"/>
      <c r="C205" s="225"/>
      <c r="D205" s="226" t="s">
        <v>148</v>
      </c>
      <c r="E205" s="225"/>
      <c r="F205" s="228" t="s">
        <v>338</v>
      </c>
      <c r="G205" s="225"/>
      <c r="H205" s="229">
        <v>14.42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148</v>
      </c>
      <c r="AU205" s="235" t="s">
        <v>140</v>
      </c>
      <c r="AV205" s="13" t="s">
        <v>140</v>
      </c>
      <c r="AW205" s="13" t="s">
        <v>4</v>
      </c>
      <c r="AX205" s="13" t="s">
        <v>78</v>
      </c>
      <c r="AY205" s="235" t="s">
        <v>131</v>
      </c>
    </row>
    <row r="206" s="2" customFormat="1" ht="16.5" customHeight="1">
      <c r="A206" s="40"/>
      <c r="B206" s="41"/>
      <c r="C206" s="206" t="s">
        <v>339</v>
      </c>
      <c r="D206" s="206" t="s">
        <v>134</v>
      </c>
      <c r="E206" s="207" t="s">
        <v>340</v>
      </c>
      <c r="F206" s="208" t="s">
        <v>341</v>
      </c>
      <c r="G206" s="209" t="s">
        <v>342</v>
      </c>
      <c r="H206" s="210">
        <v>1</v>
      </c>
      <c r="I206" s="211"/>
      <c r="J206" s="212">
        <f>ROUND(I206*H206,2)</f>
        <v>0</v>
      </c>
      <c r="K206" s="208" t="s">
        <v>138</v>
      </c>
      <c r="L206" s="46"/>
      <c r="M206" s="213" t="s">
        <v>19</v>
      </c>
      <c r="N206" s="214" t="s">
        <v>42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224</v>
      </c>
      <c r="AT206" s="217" t="s">
        <v>134</v>
      </c>
      <c r="AU206" s="217" t="s">
        <v>140</v>
      </c>
      <c r="AY206" s="19" t="s">
        <v>131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140</v>
      </c>
      <c r="BK206" s="218">
        <f>ROUND(I206*H206,2)</f>
        <v>0</v>
      </c>
      <c r="BL206" s="19" t="s">
        <v>224</v>
      </c>
      <c r="BM206" s="217" t="s">
        <v>343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344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140</v>
      </c>
    </row>
    <row r="208" s="2" customFormat="1" ht="24.15" customHeight="1">
      <c r="A208" s="40"/>
      <c r="B208" s="41"/>
      <c r="C208" s="206" t="s">
        <v>345</v>
      </c>
      <c r="D208" s="206" t="s">
        <v>134</v>
      </c>
      <c r="E208" s="207" t="s">
        <v>346</v>
      </c>
      <c r="F208" s="208" t="s">
        <v>347</v>
      </c>
      <c r="G208" s="209" t="s">
        <v>287</v>
      </c>
      <c r="H208" s="210">
        <v>14</v>
      </c>
      <c r="I208" s="211"/>
      <c r="J208" s="212">
        <f>ROUND(I208*H208,2)</f>
        <v>0</v>
      </c>
      <c r="K208" s="208" t="s">
        <v>138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4.0000000000000003E-05</v>
      </c>
      <c r="R208" s="215">
        <f>Q208*H208</f>
        <v>0.00056000000000000006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224</v>
      </c>
      <c r="AT208" s="217" t="s">
        <v>134</v>
      </c>
      <c r="AU208" s="217" t="s">
        <v>140</v>
      </c>
      <c r="AY208" s="19" t="s">
        <v>131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140</v>
      </c>
      <c r="BK208" s="218">
        <f>ROUND(I208*H208,2)</f>
        <v>0</v>
      </c>
      <c r="BL208" s="19" t="s">
        <v>224</v>
      </c>
      <c r="BM208" s="217" t="s">
        <v>348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349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140</v>
      </c>
    </row>
    <row r="210" s="2" customFormat="1" ht="16.5" customHeight="1">
      <c r="A210" s="40"/>
      <c r="B210" s="41"/>
      <c r="C210" s="206" t="s">
        <v>350</v>
      </c>
      <c r="D210" s="206" t="s">
        <v>134</v>
      </c>
      <c r="E210" s="207" t="s">
        <v>351</v>
      </c>
      <c r="F210" s="208" t="s">
        <v>352</v>
      </c>
      <c r="G210" s="209" t="s">
        <v>232</v>
      </c>
      <c r="H210" s="210">
        <v>3</v>
      </c>
      <c r="I210" s="211"/>
      <c r="J210" s="212">
        <f>ROUND(I210*H210,2)</f>
        <v>0</v>
      </c>
      <c r="K210" s="208" t="s">
        <v>138</v>
      </c>
      <c r="L210" s="46"/>
      <c r="M210" s="213" t="s">
        <v>19</v>
      </c>
      <c r="N210" s="214" t="s">
        <v>42</v>
      </c>
      <c r="O210" s="86"/>
      <c r="P210" s="215">
        <f>O210*H210</f>
        <v>0</v>
      </c>
      <c r="Q210" s="215">
        <v>0.00012999999999999999</v>
      </c>
      <c r="R210" s="215">
        <f>Q210*H210</f>
        <v>0.00038999999999999994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224</v>
      </c>
      <c r="AT210" s="217" t="s">
        <v>134</v>
      </c>
      <c r="AU210" s="217" t="s">
        <v>140</v>
      </c>
      <c r="AY210" s="19" t="s">
        <v>131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140</v>
      </c>
      <c r="BK210" s="218">
        <f>ROUND(I210*H210,2)</f>
        <v>0</v>
      </c>
      <c r="BL210" s="19" t="s">
        <v>224</v>
      </c>
      <c r="BM210" s="217" t="s">
        <v>353</v>
      </c>
    </row>
    <row r="211" s="2" customFormat="1">
      <c r="A211" s="40"/>
      <c r="B211" s="41"/>
      <c r="C211" s="42"/>
      <c r="D211" s="219" t="s">
        <v>142</v>
      </c>
      <c r="E211" s="42"/>
      <c r="F211" s="220" t="s">
        <v>354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142</v>
      </c>
      <c r="AU211" s="19" t="s">
        <v>140</v>
      </c>
    </row>
    <row r="212" s="2" customFormat="1" ht="16.5" customHeight="1">
      <c r="A212" s="40"/>
      <c r="B212" s="41"/>
      <c r="C212" s="206" t="s">
        <v>355</v>
      </c>
      <c r="D212" s="206" t="s">
        <v>134</v>
      </c>
      <c r="E212" s="207" t="s">
        <v>356</v>
      </c>
      <c r="F212" s="208" t="s">
        <v>357</v>
      </c>
      <c r="G212" s="209" t="s">
        <v>232</v>
      </c>
      <c r="H212" s="210">
        <v>10</v>
      </c>
      <c r="I212" s="211"/>
      <c r="J212" s="212">
        <f>ROUND(I212*H212,2)</f>
        <v>0</v>
      </c>
      <c r="K212" s="208" t="s">
        <v>138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0.00173</v>
      </c>
      <c r="T212" s="216">
        <f>S212*H212</f>
        <v>0.017299999999999999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224</v>
      </c>
      <c r="AT212" s="217" t="s">
        <v>134</v>
      </c>
      <c r="AU212" s="217" t="s">
        <v>140</v>
      </c>
      <c r="AY212" s="19" t="s">
        <v>131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140</v>
      </c>
      <c r="BK212" s="218">
        <f>ROUND(I212*H212,2)</f>
        <v>0</v>
      </c>
      <c r="BL212" s="19" t="s">
        <v>224</v>
      </c>
      <c r="BM212" s="217" t="s">
        <v>358</v>
      </c>
    </row>
    <row r="213" s="2" customFormat="1">
      <c r="A213" s="40"/>
      <c r="B213" s="41"/>
      <c r="C213" s="42"/>
      <c r="D213" s="219" t="s">
        <v>142</v>
      </c>
      <c r="E213" s="42"/>
      <c r="F213" s="220" t="s">
        <v>359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142</v>
      </c>
      <c r="AU213" s="19" t="s">
        <v>140</v>
      </c>
    </row>
    <row r="214" s="2" customFormat="1" ht="16.5" customHeight="1">
      <c r="A214" s="40"/>
      <c r="B214" s="41"/>
      <c r="C214" s="206" t="s">
        <v>360</v>
      </c>
      <c r="D214" s="206" t="s">
        <v>134</v>
      </c>
      <c r="E214" s="207" t="s">
        <v>361</v>
      </c>
      <c r="F214" s="208" t="s">
        <v>362</v>
      </c>
      <c r="G214" s="209" t="s">
        <v>232</v>
      </c>
      <c r="H214" s="210">
        <v>3</v>
      </c>
      <c r="I214" s="211"/>
      <c r="J214" s="212">
        <f>ROUND(I214*H214,2)</f>
        <v>0</v>
      </c>
      <c r="K214" s="208" t="s">
        <v>138</v>
      </c>
      <c r="L214" s="46"/>
      <c r="M214" s="213" t="s">
        <v>19</v>
      </c>
      <c r="N214" s="214" t="s">
        <v>42</v>
      </c>
      <c r="O214" s="86"/>
      <c r="P214" s="215">
        <f>O214*H214</f>
        <v>0</v>
      </c>
      <c r="Q214" s="215">
        <v>0.00022000000000000001</v>
      </c>
      <c r="R214" s="215">
        <f>Q214*H214</f>
        <v>0.00066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224</v>
      </c>
      <c r="AT214" s="217" t="s">
        <v>134</v>
      </c>
      <c r="AU214" s="217" t="s">
        <v>140</v>
      </c>
      <c r="AY214" s="19" t="s">
        <v>131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140</v>
      </c>
      <c r="BK214" s="218">
        <f>ROUND(I214*H214,2)</f>
        <v>0</v>
      </c>
      <c r="BL214" s="19" t="s">
        <v>224</v>
      </c>
      <c r="BM214" s="217" t="s">
        <v>363</v>
      </c>
    </row>
    <row r="215" s="2" customFormat="1">
      <c r="A215" s="40"/>
      <c r="B215" s="41"/>
      <c r="C215" s="42"/>
      <c r="D215" s="219" t="s">
        <v>142</v>
      </c>
      <c r="E215" s="42"/>
      <c r="F215" s="220" t="s">
        <v>364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140</v>
      </c>
    </row>
    <row r="216" s="2" customFormat="1" ht="16.5" customHeight="1">
      <c r="A216" s="40"/>
      <c r="B216" s="41"/>
      <c r="C216" s="206" t="s">
        <v>365</v>
      </c>
      <c r="D216" s="206" t="s">
        <v>134</v>
      </c>
      <c r="E216" s="207" t="s">
        <v>366</v>
      </c>
      <c r="F216" s="208" t="s">
        <v>367</v>
      </c>
      <c r="G216" s="209" t="s">
        <v>232</v>
      </c>
      <c r="H216" s="210">
        <v>1</v>
      </c>
      <c r="I216" s="211"/>
      <c r="J216" s="212">
        <f>ROUND(I216*H216,2)</f>
        <v>0</v>
      </c>
      <c r="K216" s="208" t="s">
        <v>138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0.00029</v>
      </c>
      <c r="R216" s="215">
        <f>Q216*H216</f>
        <v>0.00029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224</v>
      </c>
      <c r="AT216" s="217" t="s">
        <v>134</v>
      </c>
      <c r="AU216" s="217" t="s">
        <v>140</v>
      </c>
      <c r="AY216" s="19" t="s">
        <v>131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140</v>
      </c>
      <c r="BK216" s="218">
        <f>ROUND(I216*H216,2)</f>
        <v>0</v>
      </c>
      <c r="BL216" s="19" t="s">
        <v>224</v>
      </c>
      <c r="BM216" s="217" t="s">
        <v>368</v>
      </c>
    </row>
    <row r="217" s="2" customFormat="1">
      <c r="A217" s="40"/>
      <c r="B217" s="41"/>
      <c r="C217" s="42"/>
      <c r="D217" s="219" t="s">
        <v>142</v>
      </c>
      <c r="E217" s="42"/>
      <c r="F217" s="220" t="s">
        <v>369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142</v>
      </c>
      <c r="AU217" s="19" t="s">
        <v>140</v>
      </c>
    </row>
    <row r="218" s="2" customFormat="1" ht="21.75" customHeight="1">
      <c r="A218" s="40"/>
      <c r="B218" s="41"/>
      <c r="C218" s="206" t="s">
        <v>370</v>
      </c>
      <c r="D218" s="206" t="s">
        <v>134</v>
      </c>
      <c r="E218" s="207" t="s">
        <v>371</v>
      </c>
      <c r="F218" s="208" t="s">
        <v>372</v>
      </c>
      <c r="G218" s="209" t="s">
        <v>287</v>
      </c>
      <c r="H218" s="210">
        <v>14</v>
      </c>
      <c r="I218" s="211"/>
      <c r="J218" s="212">
        <f>ROUND(I218*H218,2)</f>
        <v>0</v>
      </c>
      <c r="K218" s="208" t="s">
        <v>138</v>
      </c>
      <c r="L218" s="46"/>
      <c r="M218" s="213" t="s">
        <v>19</v>
      </c>
      <c r="N218" s="214" t="s">
        <v>42</v>
      </c>
      <c r="O218" s="86"/>
      <c r="P218" s="215">
        <f>O218*H218</f>
        <v>0</v>
      </c>
      <c r="Q218" s="215">
        <v>1.0000000000000001E-05</v>
      </c>
      <c r="R218" s="215">
        <f>Q218*H218</f>
        <v>0.00014000000000000002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224</v>
      </c>
      <c r="AT218" s="217" t="s">
        <v>134</v>
      </c>
      <c r="AU218" s="217" t="s">
        <v>140</v>
      </c>
      <c r="AY218" s="19" t="s">
        <v>131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140</v>
      </c>
      <c r="BK218" s="218">
        <f>ROUND(I218*H218,2)</f>
        <v>0</v>
      </c>
      <c r="BL218" s="19" t="s">
        <v>224</v>
      </c>
      <c r="BM218" s="217" t="s">
        <v>373</v>
      </c>
    </row>
    <row r="219" s="2" customFormat="1">
      <c r="A219" s="40"/>
      <c r="B219" s="41"/>
      <c r="C219" s="42"/>
      <c r="D219" s="219" t="s">
        <v>142</v>
      </c>
      <c r="E219" s="42"/>
      <c r="F219" s="220" t="s">
        <v>374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142</v>
      </c>
      <c r="AU219" s="19" t="s">
        <v>140</v>
      </c>
    </row>
    <row r="220" s="2" customFormat="1" ht="24.15" customHeight="1">
      <c r="A220" s="40"/>
      <c r="B220" s="41"/>
      <c r="C220" s="206" t="s">
        <v>375</v>
      </c>
      <c r="D220" s="206" t="s">
        <v>134</v>
      </c>
      <c r="E220" s="207" t="s">
        <v>376</v>
      </c>
      <c r="F220" s="208" t="s">
        <v>377</v>
      </c>
      <c r="G220" s="209" t="s">
        <v>287</v>
      </c>
      <c r="H220" s="210">
        <v>14</v>
      </c>
      <c r="I220" s="211"/>
      <c r="J220" s="212">
        <f>ROUND(I220*H220,2)</f>
        <v>0</v>
      </c>
      <c r="K220" s="208" t="s">
        <v>138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2.0000000000000002E-05</v>
      </c>
      <c r="R220" s="215">
        <f>Q220*H220</f>
        <v>0.00028000000000000003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224</v>
      </c>
      <c r="AT220" s="217" t="s">
        <v>134</v>
      </c>
      <c r="AU220" s="217" t="s">
        <v>140</v>
      </c>
      <c r="AY220" s="19" t="s">
        <v>131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140</v>
      </c>
      <c r="BK220" s="218">
        <f>ROUND(I220*H220,2)</f>
        <v>0</v>
      </c>
      <c r="BL220" s="19" t="s">
        <v>224</v>
      </c>
      <c r="BM220" s="217" t="s">
        <v>378</v>
      </c>
    </row>
    <row r="221" s="2" customFormat="1">
      <c r="A221" s="40"/>
      <c r="B221" s="41"/>
      <c r="C221" s="42"/>
      <c r="D221" s="219" t="s">
        <v>142</v>
      </c>
      <c r="E221" s="42"/>
      <c r="F221" s="220" t="s">
        <v>379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142</v>
      </c>
      <c r="AU221" s="19" t="s">
        <v>140</v>
      </c>
    </row>
    <row r="222" s="2" customFormat="1" ht="24.15" customHeight="1">
      <c r="A222" s="40"/>
      <c r="B222" s="41"/>
      <c r="C222" s="206" t="s">
        <v>380</v>
      </c>
      <c r="D222" s="206" t="s">
        <v>134</v>
      </c>
      <c r="E222" s="207" t="s">
        <v>381</v>
      </c>
      <c r="F222" s="208" t="s">
        <v>382</v>
      </c>
      <c r="G222" s="209" t="s">
        <v>246</v>
      </c>
      <c r="H222" s="210">
        <v>0.010999999999999999</v>
      </c>
      <c r="I222" s="211"/>
      <c r="J222" s="212">
        <f>ROUND(I222*H222,2)</f>
        <v>0</v>
      </c>
      <c r="K222" s="208" t="s">
        <v>138</v>
      </c>
      <c r="L222" s="46"/>
      <c r="M222" s="213" t="s">
        <v>19</v>
      </c>
      <c r="N222" s="214" t="s">
        <v>42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224</v>
      </c>
      <c r="AT222" s="217" t="s">
        <v>134</v>
      </c>
      <c r="AU222" s="217" t="s">
        <v>140</v>
      </c>
      <c r="AY222" s="19" t="s">
        <v>131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140</v>
      </c>
      <c r="BK222" s="218">
        <f>ROUND(I222*H222,2)</f>
        <v>0</v>
      </c>
      <c r="BL222" s="19" t="s">
        <v>224</v>
      </c>
      <c r="BM222" s="217" t="s">
        <v>383</v>
      </c>
    </row>
    <row r="223" s="2" customFormat="1">
      <c r="A223" s="40"/>
      <c r="B223" s="41"/>
      <c r="C223" s="42"/>
      <c r="D223" s="219" t="s">
        <v>142</v>
      </c>
      <c r="E223" s="42"/>
      <c r="F223" s="220" t="s">
        <v>384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142</v>
      </c>
      <c r="AU223" s="19" t="s">
        <v>140</v>
      </c>
    </row>
    <row r="224" s="12" customFormat="1" ht="22.8" customHeight="1">
      <c r="A224" s="12"/>
      <c r="B224" s="190"/>
      <c r="C224" s="191"/>
      <c r="D224" s="192" t="s">
        <v>69</v>
      </c>
      <c r="E224" s="204" t="s">
        <v>385</v>
      </c>
      <c r="F224" s="204" t="s">
        <v>386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SUM(P225:P269)</f>
        <v>0</v>
      </c>
      <c r="Q224" s="198"/>
      <c r="R224" s="199">
        <f>SUM(R225:R269)</f>
        <v>0.13103999999999999</v>
      </c>
      <c r="S224" s="198"/>
      <c r="T224" s="200">
        <f>SUM(T225:T269)</f>
        <v>0.13701000000000002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140</v>
      </c>
      <c r="AT224" s="202" t="s">
        <v>69</v>
      </c>
      <c r="AU224" s="202" t="s">
        <v>78</v>
      </c>
      <c r="AY224" s="201" t="s">
        <v>131</v>
      </c>
      <c r="BK224" s="203">
        <f>SUM(BK225:BK269)</f>
        <v>0</v>
      </c>
    </row>
    <row r="225" s="2" customFormat="1" ht="16.5" customHeight="1">
      <c r="A225" s="40"/>
      <c r="B225" s="41"/>
      <c r="C225" s="206" t="s">
        <v>387</v>
      </c>
      <c r="D225" s="206" t="s">
        <v>134</v>
      </c>
      <c r="E225" s="207" t="s">
        <v>388</v>
      </c>
      <c r="F225" s="208" t="s">
        <v>389</v>
      </c>
      <c r="G225" s="209" t="s">
        <v>342</v>
      </c>
      <c r="H225" s="210">
        <v>1</v>
      </c>
      <c r="I225" s="211"/>
      <c r="J225" s="212">
        <f>ROUND(I225*H225,2)</f>
        <v>0</v>
      </c>
      <c r="K225" s="208" t="s">
        <v>138</v>
      </c>
      <c r="L225" s="46"/>
      <c r="M225" s="213" t="s">
        <v>19</v>
      </c>
      <c r="N225" s="214" t="s">
        <v>42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0.01933</v>
      </c>
      <c r="T225" s="216">
        <f>S225*H225</f>
        <v>0.01933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224</v>
      </c>
      <c r="AT225" s="217" t="s">
        <v>134</v>
      </c>
      <c r="AU225" s="217" t="s">
        <v>140</v>
      </c>
      <c r="AY225" s="19" t="s">
        <v>131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140</v>
      </c>
      <c r="BK225" s="218">
        <f>ROUND(I225*H225,2)</f>
        <v>0</v>
      </c>
      <c r="BL225" s="19" t="s">
        <v>224</v>
      </c>
      <c r="BM225" s="217" t="s">
        <v>390</v>
      </c>
    </row>
    <row r="226" s="2" customFormat="1">
      <c r="A226" s="40"/>
      <c r="B226" s="41"/>
      <c r="C226" s="42"/>
      <c r="D226" s="219" t="s">
        <v>142</v>
      </c>
      <c r="E226" s="42"/>
      <c r="F226" s="220" t="s">
        <v>391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142</v>
      </c>
      <c r="AU226" s="19" t="s">
        <v>140</v>
      </c>
    </row>
    <row r="227" s="2" customFormat="1" ht="16.5" customHeight="1">
      <c r="A227" s="40"/>
      <c r="B227" s="41"/>
      <c r="C227" s="206" t="s">
        <v>392</v>
      </c>
      <c r="D227" s="206" t="s">
        <v>134</v>
      </c>
      <c r="E227" s="207" t="s">
        <v>393</v>
      </c>
      <c r="F227" s="208" t="s">
        <v>394</v>
      </c>
      <c r="G227" s="209" t="s">
        <v>342</v>
      </c>
      <c r="H227" s="210">
        <v>1</v>
      </c>
      <c r="I227" s="211"/>
      <c r="J227" s="212">
        <f>ROUND(I227*H227,2)</f>
        <v>0</v>
      </c>
      <c r="K227" s="208" t="s">
        <v>138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0.031919999999999997</v>
      </c>
      <c r="R227" s="215">
        <f>Q227*H227</f>
        <v>0.031919999999999997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224</v>
      </c>
      <c r="AT227" s="217" t="s">
        <v>134</v>
      </c>
      <c r="AU227" s="217" t="s">
        <v>140</v>
      </c>
      <c r="AY227" s="19" t="s">
        <v>131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140</v>
      </c>
      <c r="BK227" s="218">
        <f>ROUND(I227*H227,2)</f>
        <v>0</v>
      </c>
      <c r="BL227" s="19" t="s">
        <v>224</v>
      </c>
      <c r="BM227" s="217" t="s">
        <v>395</v>
      </c>
    </row>
    <row r="228" s="2" customFormat="1">
      <c r="A228" s="40"/>
      <c r="B228" s="41"/>
      <c r="C228" s="42"/>
      <c r="D228" s="219" t="s">
        <v>142</v>
      </c>
      <c r="E228" s="42"/>
      <c r="F228" s="220" t="s">
        <v>396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142</v>
      </c>
      <c r="AU228" s="19" t="s">
        <v>140</v>
      </c>
    </row>
    <row r="229" s="2" customFormat="1" ht="16.5" customHeight="1">
      <c r="A229" s="40"/>
      <c r="B229" s="41"/>
      <c r="C229" s="206" t="s">
        <v>397</v>
      </c>
      <c r="D229" s="206" t="s">
        <v>134</v>
      </c>
      <c r="E229" s="207" t="s">
        <v>398</v>
      </c>
      <c r="F229" s="208" t="s">
        <v>399</v>
      </c>
      <c r="G229" s="209" t="s">
        <v>342</v>
      </c>
      <c r="H229" s="210">
        <v>1</v>
      </c>
      <c r="I229" s="211"/>
      <c r="J229" s="212">
        <f>ROUND(I229*H229,2)</f>
        <v>0</v>
      </c>
      <c r="K229" s="208" t="s">
        <v>138</v>
      </c>
      <c r="L229" s="46"/>
      <c r="M229" s="213" t="s">
        <v>19</v>
      </c>
      <c r="N229" s="214" t="s">
        <v>42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0.019460000000000002</v>
      </c>
      <c r="T229" s="216">
        <f>S229*H229</f>
        <v>0.019460000000000002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224</v>
      </c>
      <c r="AT229" s="217" t="s">
        <v>134</v>
      </c>
      <c r="AU229" s="217" t="s">
        <v>140</v>
      </c>
      <c r="AY229" s="19" t="s">
        <v>131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140</v>
      </c>
      <c r="BK229" s="218">
        <f>ROUND(I229*H229,2)</f>
        <v>0</v>
      </c>
      <c r="BL229" s="19" t="s">
        <v>224</v>
      </c>
      <c r="BM229" s="217" t="s">
        <v>400</v>
      </c>
    </row>
    <row r="230" s="2" customFormat="1">
      <c r="A230" s="40"/>
      <c r="B230" s="41"/>
      <c r="C230" s="42"/>
      <c r="D230" s="219" t="s">
        <v>142</v>
      </c>
      <c r="E230" s="42"/>
      <c r="F230" s="220" t="s">
        <v>401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140</v>
      </c>
    </row>
    <row r="231" s="2" customFormat="1" ht="24.15" customHeight="1">
      <c r="A231" s="40"/>
      <c r="B231" s="41"/>
      <c r="C231" s="206" t="s">
        <v>402</v>
      </c>
      <c r="D231" s="206" t="s">
        <v>134</v>
      </c>
      <c r="E231" s="207" t="s">
        <v>403</v>
      </c>
      <c r="F231" s="208" t="s">
        <v>404</v>
      </c>
      <c r="G231" s="209" t="s">
        <v>342</v>
      </c>
      <c r="H231" s="210">
        <v>1</v>
      </c>
      <c r="I231" s="211"/>
      <c r="J231" s="212">
        <f>ROUND(I231*H231,2)</f>
        <v>0</v>
      </c>
      <c r="K231" s="208" t="s">
        <v>138</v>
      </c>
      <c r="L231" s="46"/>
      <c r="M231" s="213" t="s">
        <v>19</v>
      </c>
      <c r="N231" s="214" t="s">
        <v>42</v>
      </c>
      <c r="O231" s="86"/>
      <c r="P231" s="215">
        <f>O231*H231</f>
        <v>0</v>
      </c>
      <c r="Q231" s="215">
        <v>0.042459999999999998</v>
      </c>
      <c r="R231" s="215">
        <f>Q231*H231</f>
        <v>0.042459999999999998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224</v>
      </c>
      <c r="AT231" s="217" t="s">
        <v>134</v>
      </c>
      <c r="AU231" s="217" t="s">
        <v>140</v>
      </c>
      <c r="AY231" s="19" t="s">
        <v>131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140</v>
      </c>
      <c r="BK231" s="218">
        <f>ROUND(I231*H231,2)</f>
        <v>0</v>
      </c>
      <c r="BL231" s="19" t="s">
        <v>224</v>
      </c>
      <c r="BM231" s="217" t="s">
        <v>405</v>
      </c>
    </row>
    <row r="232" s="2" customFormat="1">
      <c r="A232" s="40"/>
      <c r="B232" s="41"/>
      <c r="C232" s="42"/>
      <c r="D232" s="219" t="s">
        <v>142</v>
      </c>
      <c r="E232" s="42"/>
      <c r="F232" s="220" t="s">
        <v>406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142</v>
      </c>
      <c r="AU232" s="19" t="s">
        <v>140</v>
      </c>
    </row>
    <row r="233" s="2" customFormat="1" ht="16.5" customHeight="1">
      <c r="A233" s="40"/>
      <c r="B233" s="41"/>
      <c r="C233" s="206" t="s">
        <v>407</v>
      </c>
      <c r="D233" s="206" t="s">
        <v>134</v>
      </c>
      <c r="E233" s="207" t="s">
        <v>408</v>
      </c>
      <c r="F233" s="208" t="s">
        <v>409</v>
      </c>
      <c r="G233" s="209" t="s">
        <v>342</v>
      </c>
      <c r="H233" s="210">
        <v>1</v>
      </c>
      <c r="I233" s="211"/>
      <c r="J233" s="212">
        <f>ROUND(I233*H233,2)</f>
        <v>0</v>
      </c>
      <c r="K233" s="208" t="s">
        <v>138</v>
      </c>
      <c r="L233" s="46"/>
      <c r="M233" s="213" t="s">
        <v>19</v>
      </c>
      <c r="N233" s="214" t="s">
        <v>42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0.095100000000000004</v>
      </c>
      <c r="T233" s="216">
        <f>S233*H233</f>
        <v>0.095100000000000004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224</v>
      </c>
      <c r="AT233" s="217" t="s">
        <v>134</v>
      </c>
      <c r="AU233" s="217" t="s">
        <v>140</v>
      </c>
      <c r="AY233" s="19" t="s">
        <v>131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140</v>
      </c>
      <c r="BK233" s="218">
        <f>ROUND(I233*H233,2)</f>
        <v>0</v>
      </c>
      <c r="BL233" s="19" t="s">
        <v>224</v>
      </c>
      <c r="BM233" s="217" t="s">
        <v>410</v>
      </c>
    </row>
    <row r="234" s="2" customFormat="1">
      <c r="A234" s="40"/>
      <c r="B234" s="41"/>
      <c r="C234" s="42"/>
      <c r="D234" s="219" t="s">
        <v>142</v>
      </c>
      <c r="E234" s="42"/>
      <c r="F234" s="220" t="s">
        <v>411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142</v>
      </c>
      <c r="AU234" s="19" t="s">
        <v>140</v>
      </c>
    </row>
    <row r="235" s="2" customFormat="1" ht="16.5" customHeight="1">
      <c r="A235" s="40"/>
      <c r="B235" s="41"/>
      <c r="C235" s="206" t="s">
        <v>412</v>
      </c>
      <c r="D235" s="206" t="s">
        <v>134</v>
      </c>
      <c r="E235" s="207" t="s">
        <v>413</v>
      </c>
      <c r="F235" s="208" t="s">
        <v>414</v>
      </c>
      <c r="G235" s="209" t="s">
        <v>342</v>
      </c>
      <c r="H235" s="210">
        <v>1</v>
      </c>
      <c r="I235" s="211"/>
      <c r="J235" s="212">
        <f>ROUND(I235*H235,2)</f>
        <v>0</v>
      </c>
      <c r="K235" s="208" t="s">
        <v>138</v>
      </c>
      <c r="L235" s="46"/>
      <c r="M235" s="213" t="s">
        <v>19</v>
      </c>
      <c r="N235" s="214" t="s">
        <v>42</v>
      </c>
      <c r="O235" s="86"/>
      <c r="P235" s="215">
        <f>O235*H235</f>
        <v>0</v>
      </c>
      <c r="Q235" s="215">
        <v>0.00034000000000000002</v>
      </c>
      <c r="R235" s="215">
        <f>Q235*H235</f>
        <v>0.00034000000000000002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224</v>
      </c>
      <c r="AT235" s="217" t="s">
        <v>134</v>
      </c>
      <c r="AU235" s="217" t="s">
        <v>140</v>
      </c>
      <c r="AY235" s="19" t="s">
        <v>131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140</v>
      </c>
      <c r="BK235" s="218">
        <f>ROUND(I235*H235,2)</f>
        <v>0</v>
      </c>
      <c r="BL235" s="19" t="s">
        <v>224</v>
      </c>
      <c r="BM235" s="217" t="s">
        <v>415</v>
      </c>
    </row>
    <row r="236" s="2" customFormat="1">
      <c r="A236" s="40"/>
      <c r="B236" s="41"/>
      <c r="C236" s="42"/>
      <c r="D236" s="219" t="s">
        <v>142</v>
      </c>
      <c r="E236" s="42"/>
      <c r="F236" s="220" t="s">
        <v>416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142</v>
      </c>
      <c r="AU236" s="19" t="s">
        <v>140</v>
      </c>
    </row>
    <row r="237" s="2" customFormat="1" ht="16.5" customHeight="1">
      <c r="A237" s="40"/>
      <c r="B237" s="41"/>
      <c r="C237" s="258" t="s">
        <v>417</v>
      </c>
      <c r="D237" s="258" t="s">
        <v>334</v>
      </c>
      <c r="E237" s="259" t="s">
        <v>418</v>
      </c>
      <c r="F237" s="260" t="s">
        <v>419</v>
      </c>
      <c r="G237" s="261" t="s">
        <v>232</v>
      </c>
      <c r="H237" s="262">
        <v>1</v>
      </c>
      <c r="I237" s="263"/>
      <c r="J237" s="264">
        <f>ROUND(I237*H237,2)</f>
        <v>0</v>
      </c>
      <c r="K237" s="260" t="s">
        <v>19</v>
      </c>
      <c r="L237" s="265"/>
      <c r="M237" s="266" t="s">
        <v>19</v>
      </c>
      <c r="N237" s="267" t="s">
        <v>42</v>
      </c>
      <c r="O237" s="86"/>
      <c r="P237" s="215">
        <f>O237*H237</f>
        <v>0</v>
      </c>
      <c r="Q237" s="215">
        <v>0.01</v>
      </c>
      <c r="R237" s="215">
        <f>Q237*H237</f>
        <v>0.01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323</v>
      </c>
      <c r="AT237" s="217" t="s">
        <v>334</v>
      </c>
      <c r="AU237" s="217" t="s">
        <v>140</v>
      </c>
      <c r="AY237" s="19" t="s">
        <v>131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140</v>
      </c>
      <c r="BK237" s="218">
        <f>ROUND(I237*H237,2)</f>
        <v>0</v>
      </c>
      <c r="BL237" s="19" t="s">
        <v>224</v>
      </c>
      <c r="BM237" s="217" t="s">
        <v>420</v>
      </c>
    </row>
    <row r="238" s="2" customFormat="1" ht="16.5" customHeight="1">
      <c r="A238" s="40"/>
      <c r="B238" s="41"/>
      <c r="C238" s="206" t="s">
        <v>421</v>
      </c>
      <c r="D238" s="206" t="s">
        <v>134</v>
      </c>
      <c r="E238" s="207" t="s">
        <v>422</v>
      </c>
      <c r="F238" s="208" t="s">
        <v>423</v>
      </c>
      <c r="G238" s="209" t="s">
        <v>342</v>
      </c>
      <c r="H238" s="210">
        <v>1</v>
      </c>
      <c r="I238" s="211"/>
      <c r="J238" s="212">
        <f>ROUND(I238*H238,2)</f>
        <v>0</v>
      </c>
      <c r="K238" s="208" t="s">
        <v>138</v>
      </c>
      <c r="L238" s="46"/>
      <c r="M238" s="213" t="s">
        <v>19</v>
      </c>
      <c r="N238" s="214" t="s">
        <v>42</v>
      </c>
      <c r="O238" s="86"/>
      <c r="P238" s="215">
        <f>O238*H238</f>
        <v>0</v>
      </c>
      <c r="Q238" s="215">
        <v>0.00017000000000000001</v>
      </c>
      <c r="R238" s="215">
        <f>Q238*H238</f>
        <v>0.00017000000000000001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224</v>
      </c>
      <c r="AT238" s="217" t="s">
        <v>134</v>
      </c>
      <c r="AU238" s="217" t="s">
        <v>140</v>
      </c>
      <c r="AY238" s="19" t="s">
        <v>131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140</v>
      </c>
      <c r="BK238" s="218">
        <f>ROUND(I238*H238,2)</f>
        <v>0</v>
      </c>
      <c r="BL238" s="19" t="s">
        <v>224</v>
      </c>
      <c r="BM238" s="217" t="s">
        <v>424</v>
      </c>
    </row>
    <row r="239" s="2" customFormat="1">
      <c r="A239" s="40"/>
      <c r="B239" s="41"/>
      <c r="C239" s="42"/>
      <c r="D239" s="219" t="s">
        <v>142</v>
      </c>
      <c r="E239" s="42"/>
      <c r="F239" s="220" t="s">
        <v>425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142</v>
      </c>
      <c r="AU239" s="19" t="s">
        <v>140</v>
      </c>
    </row>
    <row r="240" s="2" customFormat="1" ht="16.5" customHeight="1">
      <c r="A240" s="40"/>
      <c r="B240" s="41"/>
      <c r="C240" s="258" t="s">
        <v>426</v>
      </c>
      <c r="D240" s="258" t="s">
        <v>334</v>
      </c>
      <c r="E240" s="259" t="s">
        <v>427</v>
      </c>
      <c r="F240" s="260" t="s">
        <v>428</v>
      </c>
      <c r="G240" s="261" t="s">
        <v>232</v>
      </c>
      <c r="H240" s="262">
        <v>1</v>
      </c>
      <c r="I240" s="263"/>
      <c r="J240" s="264">
        <f>ROUND(I240*H240,2)</f>
        <v>0</v>
      </c>
      <c r="K240" s="260" t="s">
        <v>19</v>
      </c>
      <c r="L240" s="265"/>
      <c r="M240" s="266" t="s">
        <v>19</v>
      </c>
      <c r="N240" s="267" t="s">
        <v>42</v>
      </c>
      <c r="O240" s="86"/>
      <c r="P240" s="215">
        <f>O240*H240</f>
        <v>0</v>
      </c>
      <c r="Q240" s="215">
        <v>0.033000000000000002</v>
      </c>
      <c r="R240" s="215">
        <f>Q240*H240</f>
        <v>0.033000000000000002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323</v>
      </c>
      <c r="AT240" s="217" t="s">
        <v>334</v>
      </c>
      <c r="AU240" s="217" t="s">
        <v>140</v>
      </c>
      <c r="AY240" s="19" t="s">
        <v>131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140</v>
      </c>
      <c r="BK240" s="218">
        <f>ROUND(I240*H240,2)</f>
        <v>0</v>
      </c>
      <c r="BL240" s="19" t="s">
        <v>224</v>
      </c>
      <c r="BM240" s="217" t="s">
        <v>429</v>
      </c>
    </row>
    <row r="241" s="2" customFormat="1" ht="16.5" customHeight="1">
      <c r="A241" s="40"/>
      <c r="B241" s="41"/>
      <c r="C241" s="206" t="s">
        <v>430</v>
      </c>
      <c r="D241" s="206" t="s">
        <v>134</v>
      </c>
      <c r="E241" s="207" t="s">
        <v>431</v>
      </c>
      <c r="F241" s="208" t="s">
        <v>432</v>
      </c>
      <c r="G241" s="209" t="s">
        <v>232</v>
      </c>
      <c r="H241" s="210">
        <v>1</v>
      </c>
      <c r="I241" s="211"/>
      <c r="J241" s="212">
        <f>ROUND(I241*H241,2)</f>
        <v>0</v>
      </c>
      <c r="K241" s="208" t="s">
        <v>138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224</v>
      </c>
      <c r="AT241" s="217" t="s">
        <v>134</v>
      </c>
      <c r="AU241" s="217" t="s">
        <v>140</v>
      </c>
      <c r="AY241" s="19" t="s">
        <v>131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140</v>
      </c>
      <c r="BK241" s="218">
        <f>ROUND(I241*H241,2)</f>
        <v>0</v>
      </c>
      <c r="BL241" s="19" t="s">
        <v>224</v>
      </c>
      <c r="BM241" s="217" t="s">
        <v>433</v>
      </c>
    </row>
    <row r="242" s="2" customFormat="1">
      <c r="A242" s="40"/>
      <c r="B242" s="41"/>
      <c r="C242" s="42"/>
      <c r="D242" s="219" t="s">
        <v>142</v>
      </c>
      <c r="E242" s="42"/>
      <c r="F242" s="220" t="s">
        <v>434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142</v>
      </c>
      <c r="AU242" s="19" t="s">
        <v>140</v>
      </c>
    </row>
    <row r="243" s="2" customFormat="1" ht="16.5" customHeight="1">
      <c r="A243" s="40"/>
      <c r="B243" s="41"/>
      <c r="C243" s="258" t="s">
        <v>435</v>
      </c>
      <c r="D243" s="258" t="s">
        <v>334</v>
      </c>
      <c r="E243" s="259" t="s">
        <v>436</v>
      </c>
      <c r="F243" s="260" t="s">
        <v>437</v>
      </c>
      <c r="G243" s="261" t="s">
        <v>232</v>
      </c>
      <c r="H243" s="262">
        <v>1</v>
      </c>
      <c r="I243" s="263"/>
      <c r="J243" s="264">
        <f>ROUND(I243*H243,2)</f>
        <v>0</v>
      </c>
      <c r="K243" s="260" t="s">
        <v>138</v>
      </c>
      <c r="L243" s="265"/>
      <c r="M243" s="266" t="s">
        <v>19</v>
      </c>
      <c r="N243" s="267" t="s">
        <v>42</v>
      </c>
      <c r="O243" s="86"/>
      <c r="P243" s="215">
        <f>O243*H243</f>
        <v>0</v>
      </c>
      <c r="Q243" s="215">
        <v>0.0030000000000000001</v>
      </c>
      <c r="R243" s="215">
        <f>Q243*H243</f>
        <v>0.0030000000000000001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323</v>
      </c>
      <c r="AT243" s="217" t="s">
        <v>334</v>
      </c>
      <c r="AU243" s="217" t="s">
        <v>140</v>
      </c>
      <c r="AY243" s="19" t="s">
        <v>131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140</v>
      </c>
      <c r="BK243" s="218">
        <f>ROUND(I243*H243,2)</f>
        <v>0</v>
      </c>
      <c r="BL243" s="19" t="s">
        <v>224</v>
      </c>
      <c r="BM243" s="217" t="s">
        <v>438</v>
      </c>
    </row>
    <row r="244" s="2" customFormat="1" ht="16.5" customHeight="1">
      <c r="A244" s="40"/>
      <c r="B244" s="41"/>
      <c r="C244" s="206" t="s">
        <v>439</v>
      </c>
      <c r="D244" s="206" t="s">
        <v>134</v>
      </c>
      <c r="E244" s="207" t="s">
        <v>440</v>
      </c>
      <c r="F244" s="208" t="s">
        <v>441</v>
      </c>
      <c r="G244" s="209" t="s">
        <v>232</v>
      </c>
      <c r="H244" s="210">
        <v>1</v>
      </c>
      <c r="I244" s="211"/>
      <c r="J244" s="212">
        <f>ROUND(I244*H244,2)</f>
        <v>0</v>
      </c>
      <c r="K244" s="208" t="s">
        <v>138</v>
      </c>
      <c r="L244" s="46"/>
      <c r="M244" s="213" t="s">
        <v>19</v>
      </c>
      <c r="N244" s="214" t="s">
        <v>42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224</v>
      </c>
      <c r="AT244" s="217" t="s">
        <v>134</v>
      </c>
      <c r="AU244" s="217" t="s">
        <v>140</v>
      </c>
      <c r="AY244" s="19" t="s">
        <v>131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140</v>
      </c>
      <c r="BK244" s="218">
        <f>ROUND(I244*H244,2)</f>
        <v>0</v>
      </c>
      <c r="BL244" s="19" t="s">
        <v>224</v>
      </c>
      <c r="BM244" s="217" t="s">
        <v>442</v>
      </c>
    </row>
    <row r="245" s="2" customFormat="1">
      <c r="A245" s="40"/>
      <c r="B245" s="41"/>
      <c r="C245" s="42"/>
      <c r="D245" s="219" t="s">
        <v>142</v>
      </c>
      <c r="E245" s="42"/>
      <c r="F245" s="220" t="s">
        <v>443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142</v>
      </c>
      <c r="AU245" s="19" t="s">
        <v>140</v>
      </c>
    </row>
    <row r="246" s="2" customFormat="1" ht="16.5" customHeight="1">
      <c r="A246" s="40"/>
      <c r="B246" s="41"/>
      <c r="C246" s="258" t="s">
        <v>444</v>
      </c>
      <c r="D246" s="258" t="s">
        <v>334</v>
      </c>
      <c r="E246" s="259" t="s">
        <v>445</v>
      </c>
      <c r="F246" s="260" t="s">
        <v>446</v>
      </c>
      <c r="G246" s="261" t="s">
        <v>232</v>
      </c>
      <c r="H246" s="262">
        <v>1</v>
      </c>
      <c r="I246" s="263"/>
      <c r="J246" s="264">
        <f>ROUND(I246*H246,2)</f>
        <v>0</v>
      </c>
      <c r="K246" s="260" t="s">
        <v>138</v>
      </c>
      <c r="L246" s="265"/>
      <c r="M246" s="266" t="s">
        <v>19</v>
      </c>
      <c r="N246" s="267" t="s">
        <v>42</v>
      </c>
      <c r="O246" s="86"/>
      <c r="P246" s="215">
        <f>O246*H246</f>
        <v>0</v>
      </c>
      <c r="Q246" s="215">
        <v>0.0011999999999999999</v>
      </c>
      <c r="R246" s="215">
        <f>Q246*H246</f>
        <v>0.0011999999999999999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323</v>
      </c>
      <c r="AT246" s="217" t="s">
        <v>334</v>
      </c>
      <c r="AU246" s="217" t="s">
        <v>140</v>
      </c>
      <c r="AY246" s="19" t="s">
        <v>131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140</v>
      </c>
      <c r="BK246" s="218">
        <f>ROUND(I246*H246,2)</f>
        <v>0</v>
      </c>
      <c r="BL246" s="19" t="s">
        <v>224</v>
      </c>
      <c r="BM246" s="217" t="s">
        <v>447</v>
      </c>
    </row>
    <row r="247" s="2" customFormat="1" ht="16.5" customHeight="1">
      <c r="A247" s="40"/>
      <c r="B247" s="41"/>
      <c r="C247" s="206" t="s">
        <v>448</v>
      </c>
      <c r="D247" s="206" t="s">
        <v>134</v>
      </c>
      <c r="E247" s="207" t="s">
        <v>449</v>
      </c>
      <c r="F247" s="208" t="s">
        <v>450</v>
      </c>
      <c r="G247" s="209" t="s">
        <v>232</v>
      </c>
      <c r="H247" s="210">
        <v>1</v>
      </c>
      <c r="I247" s="211"/>
      <c r="J247" s="212">
        <f>ROUND(I247*H247,2)</f>
        <v>0</v>
      </c>
      <c r="K247" s="208" t="s">
        <v>138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224</v>
      </c>
      <c r="AT247" s="217" t="s">
        <v>134</v>
      </c>
      <c r="AU247" s="217" t="s">
        <v>140</v>
      </c>
      <c r="AY247" s="19" t="s">
        <v>131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140</v>
      </c>
      <c r="BK247" s="218">
        <f>ROUND(I247*H247,2)</f>
        <v>0</v>
      </c>
      <c r="BL247" s="19" t="s">
        <v>224</v>
      </c>
      <c r="BM247" s="217" t="s">
        <v>451</v>
      </c>
    </row>
    <row r="248" s="2" customFormat="1">
      <c r="A248" s="40"/>
      <c r="B248" s="41"/>
      <c r="C248" s="42"/>
      <c r="D248" s="219" t="s">
        <v>142</v>
      </c>
      <c r="E248" s="42"/>
      <c r="F248" s="220" t="s">
        <v>452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142</v>
      </c>
      <c r="AU248" s="19" t="s">
        <v>140</v>
      </c>
    </row>
    <row r="249" s="2" customFormat="1" ht="16.5" customHeight="1">
      <c r="A249" s="40"/>
      <c r="B249" s="41"/>
      <c r="C249" s="258" t="s">
        <v>453</v>
      </c>
      <c r="D249" s="258" t="s">
        <v>334</v>
      </c>
      <c r="E249" s="259" t="s">
        <v>454</v>
      </c>
      <c r="F249" s="260" t="s">
        <v>455</v>
      </c>
      <c r="G249" s="261" t="s">
        <v>232</v>
      </c>
      <c r="H249" s="262">
        <v>1</v>
      </c>
      <c r="I249" s="263"/>
      <c r="J249" s="264">
        <f>ROUND(I249*H249,2)</f>
        <v>0</v>
      </c>
      <c r="K249" s="260" t="s">
        <v>138</v>
      </c>
      <c r="L249" s="265"/>
      <c r="M249" s="266" t="s">
        <v>19</v>
      </c>
      <c r="N249" s="267" t="s">
        <v>42</v>
      </c>
      <c r="O249" s="86"/>
      <c r="P249" s="215">
        <f>O249*H249</f>
        <v>0</v>
      </c>
      <c r="Q249" s="215">
        <v>0.00084999999999999995</v>
      </c>
      <c r="R249" s="215">
        <f>Q249*H249</f>
        <v>0.00084999999999999995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323</v>
      </c>
      <c r="AT249" s="217" t="s">
        <v>334</v>
      </c>
      <c r="AU249" s="217" t="s">
        <v>140</v>
      </c>
      <c r="AY249" s="19" t="s">
        <v>131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140</v>
      </c>
      <c r="BK249" s="218">
        <f>ROUND(I249*H249,2)</f>
        <v>0</v>
      </c>
      <c r="BL249" s="19" t="s">
        <v>224</v>
      </c>
      <c r="BM249" s="217" t="s">
        <v>456</v>
      </c>
    </row>
    <row r="250" s="2" customFormat="1" ht="16.5" customHeight="1">
      <c r="A250" s="40"/>
      <c r="B250" s="41"/>
      <c r="C250" s="206" t="s">
        <v>457</v>
      </c>
      <c r="D250" s="206" t="s">
        <v>134</v>
      </c>
      <c r="E250" s="207" t="s">
        <v>458</v>
      </c>
      <c r="F250" s="208" t="s">
        <v>459</v>
      </c>
      <c r="G250" s="209" t="s">
        <v>232</v>
      </c>
      <c r="H250" s="210">
        <v>1</v>
      </c>
      <c r="I250" s="211"/>
      <c r="J250" s="212">
        <f>ROUND(I250*H250,2)</f>
        <v>0</v>
      </c>
      <c r="K250" s="208" t="s">
        <v>138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224</v>
      </c>
      <c r="AT250" s="217" t="s">
        <v>134</v>
      </c>
      <c r="AU250" s="217" t="s">
        <v>140</v>
      </c>
      <c r="AY250" s="19" t="s">
        <v>131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140</v>
      </c>
      <c r="BK250" s="218">
        <f>ROUND(I250*H250,2)</f>
        <v>0</v>
      </c>
      <c r="BL250" s="19" t="s">
        <v>224</v>
      </c>
      <c r="BM250" s="217" t="s">
        <v>460</v>
      </c>
    </row>
    <row r="251" s="2" customFormat="1">
      <c r="A251" s="40"/>
      <c r="B251" s="41"/>
      <c r="C251" s="42"/>
      <c r="D251" s="219" t="s">
        <v>142</v>
      </c>
      <c r="E251" s="42"/>
      <c r="F251" s="220" t="s">
        <v>461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142</v>
      </c>
      <c r="AU251" s="19" t="s">
        <v>140</v>
      </c>
    </row>
    <row r="252" s="2" customFormat="1" ht="16.5" customHeight="1">
      <c r="A252" s="40"/>
      <c r="B252" s="41"/>
      <c r="C252" s="258" t="s">
        <v>462</v>
      </c>
      <c r="D252" s="258" t="s">
        <v>334</v>
      </c>
      <c r="E252" s="259" t="s">
        <v>463</v>
      </c>
      <c r="F252" s="260" t="s">
        <v>464</v>
      </c>
      <c r="G252" s="261" t="s">
        <v>232</v>
      </c>
      <c r="H252" s="262">
        <v>1</v>
      </c>
      <c r="I252" s="263"/>
      <c r="J252" s="264">
        <f>ROUND(I252*H252,2)</f>
        <v>0</v>
      </c>
      <c r="K252" s="260" t="s">
        <v>19</v>
      </c>
      <c r="L252" s="265"/>
      <c r="M252" s="266" t="s">
        <v>19</v>
      </c>
      <c r="N252" s="267" t="s">
        <v>42</v>
      </c>
      <c r="O252" s="86"/>
      <c r="P252" s="215">
        <f>O252*H252</f>
        <v>0</v>
      </c>
      <c r="Q252" s="215">
        <v>0.001</v>
      </c>
      <c r="R252" s="215">
        <f>Q252*H252</f>
        <v>0.001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323</v>
      </c>
      <c r="AT252" s="217" t="s">
        <v>334</v>
      </c>
      <c r="AU252" s="217" t="s">
        <v>140</v>
      </c>
      <c r="AY252" s="19" t="s">
        <v>131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140</v>
      </c>
      <c r="BK252" s="218">
        <f>ROUND(I252*H252,2)</f>
        <v>0</v>
      </c>
      <c r="BL252" s="19" t="s">
        <v>224</v>
      </c>
      <c r="BM252" s="217" t="s">
        <v>465</v>
      </c>
    </row>
    <row r="253" s="2" customFormat="1" ht="16.5" customHeight="1">
      <c r="A253" s="40"/>
      <c r="B253" s="41"/>
      <c r="C253" s="206" t="s">
        <v>466</v>
      </c>
      <c r="D253" s="206" t="s">
        <v>134</v>
      </c>
      <c r="E253" s="207" t="s">
        <v>467</v>
      </c>
      <c r="F253" s="208" t="s">
        <v>468</v>
      </c>
      <c r="G253" s="209" t="s">
        <v>232</v>
      </c>
      <c r="H253" s="210">
        <v>2</v>
      </c>
      <c r="I253" s="211"/>
      <c r="J253" s="212">
        <f>ROUND(I253*H253,2)</f>
        <v>0</v>
      </c>
      <c r="K253" s="208" t="s">
        <v>138</v>
      </c>
      <c r="L253" s="46"/>
      <c r="M253" s="213" t="s">
        <v>19</v>
      </c>
      <c r="N253" s="214" t="s">
        <v>42</v>
      </c>
      <c r="O253" s="86"/>
      <c r="P253" s="215">
        <f>O253*H253</f>
        <v>0</v>
      </c>
      <c r="Q253" s="215">
        <v>0.00109</v>
      </c>
      <c r="R253" s="215">
        <f>Q253*H253</f>
        <v>0.0021800000000000001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224</v>
      </c>
      <c r="AT253" s="217" t="s">
        <v>134</v>
      </c>
      <c r="AU253" s="217" t="s">
        <v>140</v>
      </c>
      <c r="AY253" s="19" t="s">
        <v>131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140</v>
      </c>
      <c r="BK253" s="218">
        <f>ROUND(I253*H253,2)</f>
        <v>0</v>
      </c>
      <c r="BL253" s="19" t="s">
        <v>224</v>
      </c>
      <c r="BM253" s="217" t="s">
        <v>469</v>
      </c>
    </row>
    <row r="254" s="2" customFormat="1">
      <c r="A254" s="40"/>
      <c r="B254" s="41"/>
      <c r="C254" s="42"/>
      <c r="D254" s="219" t="s">
        <v>142</v>
      </c>
      <c r="E254" s="42"/>
      <c r="F254" s="220" t="s">
        <v>470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142</v>
      </c>
      <c r="AU254" s="19" t="s">
        <v>140</v>
      </c>
    </row>
    <row r="255" s="2" customFormat="1" ht="16.5" customHeight="1">
      <c r="A255" s="40"/>
      <c r="B255" s="41"/>
      <c r="C255" s="206" t="s">
        <v>471</v>
      </c>
      <c r="D255" s="206" t="s">
        <v>134</v>
      </c>
      <c r="E255" s="207" t="s">
        <v>472</v>
      </c>
      <c r="F255" s="208" t="s">
        <v>473</v>
      </c>
      <c r="G255" s="209" t="s">
        <v>342</v>
      </c>
      <c r="H255" s="210">
        <v>2</v>
      </c>
      <c r="I255" s="211"/>
      <c r="J255" s="212">
        <f>ROUND(I255*H255,2)</f>
        <v>0</v>
      </c>
      <c r="K255" s="208" t="s">
        <v>138</v>
      </c>
      <c r="L255" s="46"/>
      <c r="M255" s="213" t="s">
        <v>19</v>
      </c>
      <c r="N255" s="214" t="s">
        <v>42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0.00156</v>
      </c>
      <c r="T255" s="216">
        <f>S255*H255</f>
        <v>0.0031199999999999999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224</v>
      </c>
      <c r="AT255" s="217" t="s">
        <v>134</v>
      </c>
      <c r="AU255" s="217" t="s">
        <v>140</v>
      </c>
      <c r="AY255" s="19" t="s">
        <v>131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140</v>
      </c>
      <c r="BK255" s="218">
        <f>ROUND(I255*H255,2)</f>
        <v>0</v>
      </c>
      <c r="BL255" s="19" t="s">
        <v>224</v>
      </c>
      <c r="BM255" s="217" t="s">
        <v>474</v>
      </c>
    </row>
    <row r="256" s="2" customFormat="1">
      <c r="A256" s="40"/>
      <c r="B256" s="41"/>
      <c r="C256" s="42"/>
      <c r="D256" s="219" t="s">
        <v>142</v>
      </c>
      <c r="E256" s="42"/>
      <c r="F256" s="220" t="s">
        <v>475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142</v>
      </c>
      <c r="AU256" s="19" t="s">
        <v>140</v>
      </c>
    </row>
    <row r="257" s="13" customFormat="1">
      <c r="A257" s="13"/>
      <c r="B257" s="224"/>
      <c r="C257" s="225"/>
      <c r="D257" s="226" t="s">
        <v>148</v>
      </c>
      <c r="E257" s="227" t="s">
        <v>19</v>
      </c>
      <c r="F257" s="228" t="s">
        <v>476</v>
      </c>
      <c r="G257" s="225"/>
      <c r="H257" s="229">
        <v>2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148</v>
      </c>
      <c r="AU257" s="235" t="s">
        <v>140</v>
      </c>
      <c r="AV257" s="13" t="s">
        <v>140</v>
      </c>
      <c r="AW257" s="13" t="s">
        <v>32</v>
      </c>
      <c r="AX257" s="13" t="s">
        <v>70</v>
      </c>
      <c r="AY257" s="235" t="s">
        <v>131</v>
      </c>
    </row>
    <row r="258" s="14" customFormat="1">
      <c r="A258" s="14"/>
      <c r="B258" s="236"/>
      <c r="C258" s="237"/>
      <c r="D258" s="226" t="s">
        <v>148</v>
      </c>
      <c r="E258" s="238" t="s">
        <v>19</v>
      </c>
      <c r="F258" s="239" t="s">
        <v>150</v>
      </c>
      <c r="G258" s="237"/>
      <c r="H258" s="240">
        <v>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148</v>
      </c>
      <c r="AU258" s="246" t="s">
        <v>140</v>
      </c>
      <c r="AV258" s="14" t="s">
        <v>139</v>
      </c>
      <c r="AW258" s="14" t="s">
        <v>32</v>
      </c>
      <c r="AX258" s="14" t="s">
        <v>78</v>
      </c>
      <c r="AY258" s="246" t="s">
        <v>131</v>
      </c>
    </row>
    <row r="259" s="2" customFormat="1" ht="16.5" customHeight="1">
      <c r="A259" s="40"/>
      <c r="B259" s="41"/>
      <c r="C259" s="206" t="s">
        <v>477</v>
      </c>
      <c r="D259" s="206" t="s">
        <v>134</v>
      </c>
      <c r="E259" s="207" t="s">
        <v>478</v>
      </c>
      <c r="F259" s="208" t="s">
        <v>479</v>
      </c>
      <c r="G259" s="209" t="s">
        <v>342</v>
      </c>
      <c r="H259" s="210">
        <v>1</v>
      </c>
      <c r="I259" s="211"/>
      <c r="J259" s="212">
        <f>ROUND(I259*H259,2)</f>
        <v>0</v>
      </c>
      <c r="K259" s="208" t="s">
        <v>138</v>
      </c>
      <c r="L259" s="46"/>
      <c r="M259" s="213" t="s">
        <v>19</v>
      </c>
      <c r="N259" s="214" t="s">
        <v>42</v>
      </c>
      <c r="O259" s="86"/>
      <c r="P259" s="215">
        <f>O259*H259</f>
        <v>0</v>
      </c>
      <c r="Q259" s="215">
        <v>0.0018</v>
      </c>
      <c r="R259" s="215">
        <f>Q259*H259</f>
        <v>0.0018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224</v>
      </c>
      <c r="AT259" s="217" t="s">
        <v>134</v>
      </c>
      <c r="AU259" s="217" t="s">
        <v>140</v>
      </c>
      <c r="AY259" s="19" t="s">
        <v>131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140</v>
      </c>
      <c r="BK259" s="218">
        <f>ROUND(I259*H259,2)</f>
        <v>0</v>
      </c>
      <c r="BL259" s="19" t="s">
        <v>224</v>
      </c>
      <c r="BM259" s="217" t="s">
        <v>480</v>
      </c>
    </row>
    <row r="260" s="2" customFormat="1">
      <c r="A260" s="40"/>
      <c r="B260" s="41"/>
      <c r="C260" s="42"/>
      <c r="D260" s="219" t="s">
        <v>142</v>
      </c>
      <c r="E260" s="42"/>
      <c r="F260" s="220" t="s">
        <v>481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142</v>
      </c>
      <c r="AU260" s="19" t="s">
        <v>140</v>
      </c>
    </row>
    <row r="261" s="2" customFormat="1" ht="16.5" customHeight="1">
      <c r="A261" s="40"/>
      <c r="B261" s="41"/>
      <c r="C261" s="206" t="s">
        <v>482</v>
      </c>
      <c r="D261" s="206" t="s">
        <v>134</v>
      </c>
      <c r="E261" s="207" t="s">
        <v>483</v>
      </c>
      <c r="F261" s="208" t="s">
        <v>484</v>
      </c>
      <c r="G261" s="209" t="s">
        <v>342</v>
      </c>
      <c r="H261" s="210">
        <v>1</v>
      </c>
      <c r="I261" s="211"/>
      <c r="J261" s="212">
        <f>ROUND(I261*H261,2)</f>
        <v>0</v>
      </c>
      <c r="K261" s="208" t="s">
        <v>138</v>
      </c>
      <c r="L261" s="46"/>
      <c r="M261" s="213" t="s">
        <v>19</v>
      </c>
      <c r="N261" s="214" t="s">
        <v>42</v>
      </c>
      <c r="O261" s="86"/>
      <c r="P261" s="215">
        <f>O261*H261</f>
        <v>0</v>
      </c>
      <c r="Q261" s="215">
        <v>0.0018400000000000001</v>
      </c>
      <c r="R261" s="215">
        <f>Q261*H261</f>
        <v>0.0018400000000000001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224</v>
      </c>
      <c r="AT261" s="217" t="s">
        <v>134</v>
      </c>
      <c r="AU261" s="217" t="s">
        <v>140</v>
      </c>
      <c r="AY261" s="19" t="s">
        <v>131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140</v>
      </c>
      <c r="BK261" s="218">
        <f>ROUND(I261*H261,2)</f>
        <v>0</v>
      </c>
      <c r="BL261" s="19" t="s">
        <v>224</v>
      </c>
      <c r="BM261" s="217" t="s">
        <v>485</v>
      </c>
    </row>
    <row r="262" s="2" customFormat="1">
      <c r="A262" s="40"/>
      <c r="B262" s="41"/>
      <c r="C262" s="42"/>
      <c r="D262" s="219" t="s">
        <v>142</v>
      </c>
      <c r="E262" s="42"/>
      <c r="F262" s="220" t="s">
        <v>486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142</v>
      </c>
      <c r="AU262" s="19" t="s">
        <v>140</v>
      </c>
    </row>
    <row r="263" s="2" customFormat="1" ht="16.5" customHeight="1">
      <c r="A263" s="40"/>
      <c r="B263" s="41"/>
      <c r="C263" s="206" t="s">
        <v>487</v>
      </c>
      <c r="D263" s="206" t="s">
        <v>134</v>
      </c>
      <c r="E263" s="207" t="s">
        <v>488</v>
      </c>
      <c r="F263" s="208" t="s">
        <v>489</v>
      </c>
      <c r="G263" s="209" t="s">
        <v>232</v>
      </c>
      <c r="H263" s="210">
        <v>1</v>
      </c>
      <c r="I263" s="211"/>
      <c r="J263" s="212">
        <f>ROUND(I263*H263,2)</f>
        <v>0</v>
      </c>
      <c r="K263" s="208" t="s">
        <v>138</v>
      </c>
      <c r="L263" s="46"/>
      <c r="M263" s="213" t="s">
        <v>19</v>
      </c>
      <c r="N263" s="214" t="s">
        <v>42</v>
      </c>
      <c r="O263" s="86"/>
      <c r="P263" s="215">
        <f>O263*H263</f>
        <v>0</v>
      </c>
      <c r="Q263" s="215">
        <v>0.0012800000000000001</v>
      </c>
      <c r="R263" s="215">
        <f>Q263*H263</f>
        <v>0.0012800000000000001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224</v>
      </c>
      <c r="AT263" s="217" t="s">
        <v>134</v>
      </c>
      <c r="AU263" s="217" t="s">
        <v>140</v>
      </c>
      <c r="AY263" s="19" t="s">
        <v>131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140</v>
      </c>
      <c r="BK263" s="218">
        <f>ROUND(I263*H263,2)</f>
        <v>0</v>
      </c>
      <c r="BL263" s="19" t="s">
        <v>224</v>
      </c>
      <c r="BM263" s="217" t="s">
        <v>490</v>
      </c>
    </row>
    <row r="264" s="2" customFormat="1">
      <c r="A264" s="40"/>
      <c r="B264" s="41"/>
      <c r="C264" s="42"/>
      <c r="D264" s="219" t="s">
        <v>142</v>
      </c>
      <c r="E264" s="42"/>
      <c r="F264" s="220" t="s">
        <v>491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142</v>
      </c>
      <c r="AU264" s="19" t="s">
        <v>140</v>
      </c>
    </row>
    <row r="265" s="15" customFormat="1">
      <c r="A265" s="15"/>
      <c r="B265" s="247"/>
      <c r="C265" s="248"/>
      <c r="D265" s="226" t="s">
        <v>148</v>
      </c>
      <c r="E265" s="249" t="s">
        <v>19</v>
      </c>
      <c r="F265" s="250" t="s">
        <v>492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148</v>
      </c>
      <c r="AU265" s="256" t="s">
        <v>140</v>
      </c>
      <c r="AV265" s="15" t="s">
        <v>78</v>
      </c>
      <c r="AW265" s="15" t="s">
        <v>32</v>
      </c>
      <c r="AX265" s="15" t="s">
        <v>70</v>
      </c>
      <c r="AY265" s="256" t="s">
        <v>131</v>
      </c>
    </row>
    <row r="266" s="13" customFormat="1">
      <c r="A266" s="13"/>
      <c r="B266" s="224"/>
      <c r="C266" s="225"/>
      <c r="D266" s="226" t="s">
        <v>148</v>
      </c>
      <c r="E266" s="227" t="s">
        <v>19</v>
      </c>
      <c r="F266" s="228" t="s">
        <v>78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148</v>
      </c>
      <c r="AU266" s="235" t="s">
        <v>140</v>
      </c>
      <c r="AV266" s="13" t="s">
        <v>140</v>
      </c>
      <c r="AW266" s="13" t="s">
        <v>32</v>
      </c>
      <c r="AX266" s="13" t="s">
        <v>70</v>
      </c>
      <c r="AY266" s="235" t="s">
        <v>131</v>
      </c>
    </row>
    <row r="267" s="14" customFormat="1">
      <c r="A267" s="14"/>
      <c r="B267" s="236"/>
      <c r="C267" s="237"/>
      <c r="D267" s="226" t="s">
        <v>148</v>
      </c>
      <c r="E267" s="238" t="s">
        <v>19</v>
      </c>
      <c r="F267" s="239" t="s">
        <v>150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148</v>
      </c>
      <c r="AU267" s="246" t="s">
        <v>140</v>
      </c>
      <c r="AV267" s="14" t="s">
        <v>139</v>
      </c>
      <c r="AW267" s="14" t="s">
        <v>32</v>
      </c>
      <c r="AX267" s="14" t="s">
        <v>78</v>
      </c>
      <c r="AY267" s="246" t="s">
        <v>131</v>
      </c>
    </row>
    <row r="268" s="2" customFormat="1" ht="24.15" customHeight="1">
      <c r="A268" s="40"/>
      <c r="B268" s="41"/>
      <c r="C268" s="206" t="s">
        <v>493</v>
      </c>
      <c r="D268" s="206" t="s">
        <v>134</v>
      </c>
      <c r="E268" s="207" t="s">
        <v>494</v>
      </c>
      <c r="F268" s="208" t="s">
        <v>495</v>
      </c>
      <c r="G268" s="209" t="s">
        <v>246</v>
      </c>
      <c r="H268" s="210">
        <v>0.13100000000000001</v>
      </c>
      <c r="I268" s="211"/>
      <c r="J268" s="212">
        <f>ROUND(I268*H268,2)</f>
        <v>0</v>
      </c>
      <c r="K268" s="208" t="s">
        <v>138</v>
      </c>
      <c r="L268" s="46"/>
      <c r="M268" s="213" t="s">
        <v>19</v>
      </c>
      <c r="N268" s="214" t="s">
        <v>42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224</v>
      </c>
      <c r="AT268" s="217" t="s">
        <v>134</v>
      </c>
      <c r="AU268" s="217" t="s">
        <v>140</v>
      </c>
      <c r="AY268" s="19" t="s">
        <v>131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140</v>
      </c>
      <c r="BK268" s="218">
        <f>ROUND(I268*H268,2)</f>
        <v>0</v>
      </c>
      <c r="BL268" s="19" t="s">
        <v>224</v>
      </c>
      <c r="BM268" s="217" t="s">
        <v>496</v>
      </c>
    </row>
    <row r="269" s="2" customFormat="1">
      <c r="A269" s="40"/>
      <c r="B269" s="41"/>
      <c r="C269" s="42"/>
      <c r="D269" s="219" t="s">
        <v>142</v>
      </c>
      <c r="E269" s="42"/>
      <c r="F269" s="220" t="s">
        <v>497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142</v>
      </c>
      <c r="AU269" s="19" t="s">
        <v>140</v>
      </c>
    </row>
    <row r="270" s="12" customFormat="1" ht="22.8" customHeight="1">
      <c r="A270" s="12"/>
      <c r="B270" s="190"/>
      <c r="C270" s="191"/>
      <c r="D270" s="192" t="s">
        <v>69</v>
      </c>
      <c r="E270" s="204" t="s">
        <v>498</v>
      </c>
      <c r="F270" s="204" t="s">
        <v>499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SUM(P271:P279)</f>
        <v>0</v>
      </c>
      <c r="Q270" s="198"/>
      <c r="R270" s="199">
        <f>SUM(R271:R279)</f>
        <v>0.00132</v>
      </c>
      <c r="S270" s="198"/>
      <c r="T270" s="200">
        <f>SUM(T271:T279)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140</v>
      </c>
      <c r="AT270" s="202" t="s">
        <v>69</v>
      </c>
      <c r="AU270" s="202" t="s">
        <v>78</v>
      </c>
      <c r="AY270" s="201" t="s">
        <v>131</v>
      </c>
      <c r="BK270" s="203">
        <f>SUM(BK271:BK279)</f>
        <v>0</v>
      </c>
    </row>
    <row r="271" s="2" customFormat="1" ht="16.5" customHeight="1">
      <c r="A271" s="40"/>
      <c r="B271" s="41"/>
      <c r="C271" s="206" t="s">
        <v>500</v>
      </c>
      <c r="D271" s="206" t="s">
        <v>134</v>
      </c>
      <c r="E271" s="207" t="s">
        <v>501</v>
      </c>
      <c r="F271" s="208" t="s">
        <v>502</v>
      </c>
      <c r="G271" s="209" t="s">
        <v>232</v>
      </c>
      <c r="H271" s="210">
        <v>2</v>
      </c>
      <c r="I271" s="211"/>
      <c r="J271" s="212">
        <f>ROUND(I271*H271,2)</f>
        <v>0</v>
      </c>
      <c r="K271" s="208" t="s">
        <v>138</v>
      </c>
      <c r="L271" s="46"/>
      <c r="M271" s="213" t="s">
        <v>19</v>
      </c>
      <c r="N271" s="214" t="s">
        <v>42</v>
      </c>
      <c r="O271" s="86"/>
      <c r="P271" s="215">
        <f>O271*H271</f>
        <v>0</v>
      </c>
      <c r="Q271" s="215">
        <v>9.0000000000000006E-05</v>
      </c>
      <c r="R271" s="215">
        <f>Q271*H271</f>
        <v>0.00018000000000000001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224</v>
      </c>
      <c r="AT271" s="217" t="s">
        <v>134</v>
      </c>
      <c r="AU271" s="217" t="s">
        <v>140</v>
      </c>
      <c r="AY271" s="19" t="s">
        <v>131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140</v>
      </c>
      <c r="BK271" s="218">
        <f>ROUND(I271*H271,2)</f>
        <v>0</v>
      </c>
      <c r="BL271" s="19" t="s">
        <v>224</v>
      </c>
      <c r="BM271" s="217" t="s">
        <v>503</v>
      </c>
    </row>
    <row r="272" s="2" customFormat="1">
      <c r="A272" s="40"/>
      <c r="B272" s="41"/>
      <c r="C272" s="42"/>
      <c r="D272" s="219" t="s">
        <v>142</v>
      </c>
      <c r="E272" s="42"/>
      <c r="F272" s="220" t="s">
        <v>504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142</v>
      </c>
      <c r="AU272" s="19" t="s">
        <v>140</v>
      </c>
    </row>
    <row r="273" s="2" customFormat="1" ht="16.5" customHeight="1">
      <c r="A273" s="40"/>
      <c r="B273" s="41"/>
      <c r="C273" s="258" t="s">
        <v>505</v>
      </c>
      <c r="D273" s="258" t="s">
        <v>334</v>
      </c>
      <c r="E273" s="259" t="s">
        <v>506</v>
      </c>
      <c r="F273" s="260" t="s">
        <v>507</v>
      </c>
      <c r="G273" s="261" t="s">
        <v>232</v>
      </c>
      <c r="H273" s="262">
        <v>2</v>
      </c>
      <c r="I273" s="263"/>
      <c r="J273" s="264">
        <f>ROUND(I273*H273,2)</f>
        <v>0</v>
      </c>
      <c r="K273" s="260" t="s">
        <v>138</v>
      </c>
      <c r="L273" s="265"/>
      <c r="M273" s="266" t="s">
        <v>19</v>
      </c>
      <c r="N273" s="267" t="s">
        <v>42</v>
      </c>
      <c r="O273" s="86"/>
      <c r="P273" s="215">
        <f>O273*H273</f>
        <v>0</v>
      </c>
      <c r="Q273" s="215">
        <v>5.0000000000000002E-05</v>
      </c>
      <c r="R273" s="215">
        <f>Q273*H273</f>
        <v>0.00010000000000000001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323</v>
      </c>
      <c r="AT273" s="217" t="s">
        <v>334</v>
      </c>
      <c r="AU273" s="217" t="s">
        <v>140</v>
      </c>
      <c r="AY273" s="19" t="s">
        <v>131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140</v>
      </c>
      <c r="BK273" s="218">
        <f>ROUND(I273*H273,2)</f>
        <v>0</v>
      </c>
      <c r="BL273" s="19" t="s">
        <v>224</v>
      </c>
      <c r="BM273" s="217" t="s">
        <v>508</v>
      </c>
    </row>
    <row r="274" s="2" customFormat="1" ht="24.15" customHeight="1">
      <c r="A274" s="40"/>
      <c r="B274" s="41"/>
      <c r="C274" s="206" t="s">
        <v>509</v>
      </c>
      <c r="D274" s="206" t="s">
        <v>134</v>
      </c>
      <c r="E274" s="207" t="s">
        <v>510</v>
      </c>
      <c r="F274" s="208" t="s">
        <v>511</v>
      </c>
      <c r="G274" s="209" t="s">
        <v>342</v>
      </c>
      <c r="H274" s="210">
        <v>1</v>
      </c>
      <c r="I274" s="211"/>
      <c r="J274" s="212">
        <f>ROUND(I274*H274,2)</f>
        <v>0</v>
      </c>
      <c r="K274" s="208" t="s">
        <v>138</v>
      </c>
      <c r="L274" s="46"/>
      <c r="M274" s="213" t="s">
        <v>19</v>
      </c>
      <c r="N274" s="214" t="s">
        <v>42</v>
      </c>
      <c r="O274" s="86"/>
      <c r="P274" s="215">
        <f>O274*H274</f>
        <v>0</v>
      </c>
      <c r="Q274" s="215">
        <v>0.00069999999999999999</v>
      </c>
      <c r="R274" s="215">
        <f>Q274*H274</f>
        <v>0.00069999999999999999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224</v>
      </c>
      <c r="AT274" s="217" t="s">
        <v>134</v>
      </c>
      <c r="AU274" s="217" t="s">
        <v>140</v>
      </c>
      <c r="AY274" s="19" t="s">
        <v>131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140</v>
      </c>
      <c r="BK274" s="218">
        <f>ROUND(I274*H274,2)</f>
        <v>0</v>
      </c>
      <c r="BL274" s="19" t="s">
        <v>224</v>
      </c>
      <c r="BM274" s="217" t="s">
        <v>512</v>
      </c>
    </row>
    <row r="275" s="2" customFormat="1">
      <c r="A275" s="40"/>
      <c r="B275" s="41"/>
      <c r="C275" s="42"/>
      <c r="D275" s="219" t="s">
        <v>142</v>
      </c>
      <c r="E275" s="42"/>
      <c r="F275" s="220" t="s">
        <v>513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142</v>
      </c>
      <c r="AU275" s="19" t="s">
        <v>140</v>
      </c>
    </row>
    <row r="276" s="2" customFormat="1" ht="16.5" customHeight="1">
      <c r="A276" s="40"/>
      <c r="B276" s="41"/>
      <c r="C276" s="206" t="s">
        <v>514</v>
      </c>
      <c r="D276" s="206" t="s">
        <v>134</v>
      </c>
      <c r="E276" s="207" t="s">
        <v>515</v>
      </c>
      <c r="F276" s="208" t="s">
        <v>516</v>
      </c>
      <c r="G276" s="209" t="s">
        <v>232</v>
      </c>
      <c r="H276" s="210">
        <v>1</v>
      </c>
      <c r="I276" s="211"/>
      <c r="J276" s="212">
        <f>ROUND(I276*H276,2)</f>
        <v>0</v>
      </c>
      <c r="K276" s="208" t="s">
        <v>138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0.00034000000000000002</v>
      </c>
      <c r="R276" s="215">
        <f>Q276*H276</f>
        <v>0.00034000000000000002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224</v>
      </c>
      <c r="AT276" s="217" t="s">
        <v>134</v>
      </c>
      <c r="AU276" s="217" t="s">
        <v>140</v>
      </c>
      <c r="AY276" s="19" t="s">
        <v>131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140</v>
      </c>
      <c r="BK276" s="218">
        <f>ROUND(I276*H276,2)</f>
        <v>0</v>
      </c>
      <c r="BL276" s="19" t="s">
        <v>224</v>
      </c>
      <c r="BM276" s="217" t="s">
        <v>517</v>
      </c>
    </row>
    <row r="277" s="2" customFormat="1">
      <c r="A277" s="40"/>
      <c r="B277" s="41"/>
      <c r="C277" s="42"/>
      <c r="D277" s="219" t="s">
        <v>142</v>
      </c>
      <c r="E277" s="42"/>
      <c r="F277" s="220" t="s">
        <v>518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142</v>
      </c>
      <c r="AU277" s="19" t="s">
        <v>140</v>
      </c>
    </row>
    <row r="278" s="2" customFormat="1" ht="24.15" customHeight="1">
      <c r="A278" s="40"/>
      <c r="B278" s="41"/>
      <c r="C278" s="206" t="s">
        <v>519</v>
      </c>
      <c r="D278" s="206" t="s">
        <v>134</v>
      </c>
      <c r="E278" s="207" t="s">
        <v>520</v>
      </c>
      <c r="F278" s="208" t="s">
        <v>521</v>
      </c>
      <c r="G278" s="209" t="s">
        <v>246</v>
      </c>
      <c r="H278" s="210">
        <v>0.001</v>
      </c>
      <c r="I278" s="211"/>
      <c r="J278" s="212">
        <f>ROUND(I278*H278,2)</f>
        <v>0</v>
      </c>
      <c r="K278" s="208" t="s">
        <v>138</v>
      </c>
      <c r="L278" s="46"/>
      <c r="M278" s="213" t="s">
        <v>19</v>
      </c>
      <c r="N278" s="214" t="s">
        <v>42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224</v>
      </c>
      <c r="AT278" s="217" t="s">
        <v>134</v>
      </c>
      <c r="AU278" s="217" t="s">
        <v>140</v>
      </c>
      <c r="AY278" s="19" t="s">
        <v>131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140</v>
      </c>
      <c r="BK278" s="218">
        <f>ROUND(I278*H278,2)</f>
        <v>0</v>
      </c>
      <c r="BL278" s="19" t="s">
        <v>224</v>
      </c>
      <c r="BM278" s="217" t="s">
        <v>522</v>
      </c>
    </row>
    <row r="279" s="2" customFormat="1">
      <c r="A279" s="40"/>
      <c r="B279" s="41"/>
      <c r="C279" s="42"/>
      <c r="D279" s="219" t="s">
        <v>142</v>
      </c>
      <c r="E279" s="42"/>
      <c r="F279" s="220" t="s">
        <v>523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142</v>
      </c>
      <c r="AU279" s="19" t="s">
        <v>140</v>
      </c>
    </row>
    <row r="280" s="12" customFormat="1" ht="22.8" customHeight="1">
      <c r="A280" s="12"/>
      <c r="B280" s="190"/>
      <c r="C280" s="191"/>
      <c r="D280" s="192" t="s">
        <v>69</v>
      </c>
      <c r="E280" s="204" t="s">
        <v>524</v>
      </c>
      <c r="F280" s="204" t="s">
        <v>525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SUM(P281:P293)</f>
        <v>0</v>
      </c>
      <c r="Q280" s="198"/>
      <c r="R280" s="199">
        <f>SUM(R281:R293)</f>
        <v>0.072915999999999995</v>
      </c>
      <c r="S280" s="198"/>
      <c r="T280" s="200">
        <f>SUM(T281:T293)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140</v>
      </c>
      <c r="AT280" s="202" t="s">
        <v>69</v>
      </c>
      <c r="AU280" s="202" t="s">
        <v>78</v>
      </c>
      <c r="AY280" s="201" t="s">
        <v>131</v>
      </c>
      <c r="BK280" s="203">
        <f>SUM(BK281:BK293)</f>
        <v>0</v>
      </c>
    </row>
    <row r="281" s="2" customFormat="1" ht="16.5" customHeight="1">
      <c r="A281" s="40"/>
      <c r="B281" s="41"/>
      <c r="C281" s="206" t="s">
        <v>526</v>
      </c>
      <c r="D281" s="206" t="s">
        <v>134</v>
      </c>
      <c r="E281" s="207" t="s">
        <v>527</v>
      </c>
      <c r="F281" s="208" t="s">
        <v>528</v>
      </c>
      <c r="G281" s="209" t="s">
        <v>232</v>
      </c>
      <c r="H281" s="210">
        <v>1</v>
      </c>
      <c r="I281" s="211"/>
      <c r="J281" s="212">
        <f>ROUND(I281*H281,2)</f>
        <v>0</v>
      </c>
      <c r="K281" s="208" t="s">
        <v>138</v>
      </c>
      <c r="L281" s="46"/>
      <c r="M281" s="213" t="s">
        <v>19</v>
      </c>
      <c r="N281" s="214" t="s">
        <v>42</v>
      </c>
      <c r="O281" s="86"/>
      <c r="P281" s="215">
        <f>O281*H281</f>
        <v>0</v>
      </c>
      <c r="Q281" s="215">
        <v>0.025499999999999998</v>
      </c>
      <c r="R281" s="215">
        <f>Q281*H281</f>
        <v>0.025499999999999998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224</v>
      </c>
      <c r="AT281" s="217" t="s">
        <v>134</v>
      </c>
      <c r="AU281" s="217" t="s">
        <v>140</v>
      </c>
      <c r="AY281" s="19" t="s">
        <v>131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140</v>
      </c>
      <c r="BK281" s="218">
        <f>ROUND(I281*H281,2)</f>
        <v>0</v>
      </c>
      <c r="BL281" s="19" t="s">
        <v>224</v>
      </c>
      <c r="BM281" s="217" t="s">
        <v>529</v>
      </c>
    </row>
    <row r="282" s="2" customFormat="1">
      <c r="A282" s="40"/>
      <c r="B282" s="41"/>
      <c r="C282" s="42"/>
      <c r="D282" s="219" t="s">
        <v>142</v>
      </c>
      <c r="E282" s="42"/>
      <c r="F282" s="220" t="s">
        <v>530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142</v>
      </c>
      <c r="AU282" s="19" t="s">
        <v>140</v>
      </c>
    </row>
    <row r="283" s="2" customFormat="1" ht="16.5" customHeight="1">
      <c r="A283" s="40"/>
      <c r="B283" s="41"/>
      <c r="C283" s="206" t="s">
        <v>531</v>
      </c>
      <c r="D283" s="206" t="s">
        <v>134</v>
      </c>
      <c r="E283" s="207" t="s">
        <v>532</v>
      </c>
      <c r="F283" s="208" t="s">
        <v>533</v>
      </c>
      <c r="G283" s="209" t="s">
        <v>232</v>
      </c>
      <c r="H283" s="210">
        <v>1</v>
      </c>
      <c r="I283" s="211"/>
      <c r="J283" s="212">
        <f>ROUND(I283*H283,2)</f>
        <v>0</v>
      </c>
      <c r="K283" s="208" t="s">
        <v>138</v>
      </c>
      <c r="L283" s="46"/>
      <c r="M283" s="213" t="s">
        <v>19</v>
      </c>
      <c r="N283" s="214" t="s">
        <v>42</v>
      </c>
      <c r="O283" s="86"/>
      <c r="P283" s="215">
        <f>O283*H283</f>
        <v>0</v>
      </c>
      <c r="Q283" s="215">
        <v>0.0395</v>
      </c>
      <c r="R283" s="215">
        <f>Q283*H283</f>
        <v>0.0395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224</v>
      </c>
      <c r="AT283" s="217" t="s">
        <v>134</v>
      </c>
      <c r="AU283" s="217" t="s">
        <v>140</v>
      </c>
      <c r="AY283" s="19" t="s">
        <v>131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140</v>
      </c>
      <c r="BK283" s="218">
        <f>ROUND(I283*H283,2)</f>
        <v>0</v>
      </c>
      <c r="BL283" s="19" t="s">
        <v>224</v>
      </c>
      <c r="BM283" s="217" t="s">
        <v>534</v>
      </c>
    </row>
    <row r="284" s="2" customFormat="1">
      <c r="A284" s="40"/>
      <c r="B284" s="41"/>
      <c r="C284" s="42"/>
      <c r="D284" s="219" t="s">
        <v>142</v>
      </c>
      <c r="E284" s="42"/>
      <c r="F284" s="220" t="s">
        <v>535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142</v>
      </c>
      <c r="AU284" s="19" t="s">
        <v>140</v>
      </c>
    </row>
    <row r="285" s="2" customFormat="1" ht="24.15" customHeight="1">
      <c r="A285" s="40"/>
      <c r="B285" s="41"/>
      <c r="C285" s="206" t="s">
        <v>536</v>
      </c>
      <c r="D285" s="206" t="s">
        <v>134</v>
      </c>
      <c r="E285" s="207" t="s">
        <v>537</v>
      </c>
      <c r="F285" s="208" t="s">
        <v>538</v>
      </c>
      <c r="G285" s="209" t="s">
        <v>137</v>
      </c>
      <c r="H285" s="210">
        <v>6.2000000000000002</v>
      </c>
      <c r="I285" s="211"/>
      <c r="J285" s="212">
        <f>ROUND(I285*H285,2)</f>
        <v>0</v>
      </c>
      <c r="K285" s="208" t="s">
        <v>138</v>
      </c>
      <c r="L285" s="46"/>
      <c r="M285" s="213" t="s">
        <v>19</v>
      </c>
      <c r="N285" s="214" t="s">
        <v>42</v>
      </c>
      <c r="O285" s="86"/>
      <c r="P285" s="215">
        <f>O285*H285</f>
        <v>0</v>
      </c>
      <c r="Q285" s="215">
        <v>0.00123</v>
      </c>
      <c r="R285" s="215">
        <f>Q285*H285</f>
        <v>0.007626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224</v>
      </c>
      <c r="AT285" s="217" t="s">
        <v>134</v>
      </c>
      <c r="AU285" s="217" t="s">
        <v>140</v>
      </c>
      <c r="AY285" s="19" t="s">
        <v>131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140</v>
      </c>
      <c r="BK285" s="218">
        <f>ROUND(I285*H285,2)</f>
        <v>0</v>
      </c>
      <c r="BL285" s="19" t="s">
        <v>224</v>
      </c>
      <c r="BM285" s="217" t="s">
        <v>539</v>
      </c>
    </row>
    <row r="286" s="2" customFormat="1">
      <c r="A286" s="40"/>
      <c r="B286" s="41"/>
      <c r="C286" s="42"/>
      <c r="D286" s="219" t="s">
        <v>142</v>
      </c>
      <c r="E286" s="42"/>
      <c r="F286" s="220" t="s">
        <v>540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142</v>
      </c>
      <c r="AU286" s="19" t="s">
        <v>140</v>
      </c>
    </row>
    <row r="287" s="2" customFormat="1" ht="24.15" customHeight="1">
      <c r="A287" s="40"/>
      <c r="B287" s="41"/>
      <c r="C287" s="206" t="s">
        <v>541</v>
      </c>
      <c r="D287" s="206" t="s">
        <v>134</v>
      </c>
      <c r="E287" s="207" t="s">
        <v>542</v>
      </c>
      <c r="F287" s="208" t="s">
        <v>543</v>
      </c>
      <c r="G287" s="209" t="s">
        <v>287</v>
      </c>
      <c r="H287" s="210">
        <v>2</v>
      </c>
      <c r="I287" s="211"/>
      <c r="J287" s="212">
        <f>ROUND(I287*H287,2)</f>
        <v>0</v>
      </c>
      <c r="K287" s="208" t="s">
        <v>138</v>
      </c>
      <c r="L287" s="46"/>
      <c r="M287" s="213" t="s">
        <v>19</v>
      </c>
      <c r="N287" s="214" t="s">
        <v>42</v>
      </c>
      <c r="O287" s="86"/>
      <c r="P287" s="215">
        <f>O287*H287</f>
        <v>0</v>
      </c>
      <c r="Q287" s="215">
        <v>0.00011</v>
      </c>
      <c r="R287" s="215">
        <f>Q287*H287</f>
        <v>0.00022000000000000001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224</v>
      </c>
      <c r="AT287" s="217" t="s">
        <v>134</v>
      </c>
      <c r="AU287" s="217" t="s">
        <v>140</v>
      </c>
      <c r="AY287" s="19" t="s">
        <v>131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140</v>
      </c>
      <c r="BK287" s="218">
        <f>ROUND(I287*H287,2)</f>
        <v>0</v>
      </c>
      <c r="BL287" s="19" t="s">
        <v>224</v>
      </c>
      <c r="BM287" s="217" t="s">
        <v>544</v>
      </c>
    </row>
    <row r="288" s="2" customFormat="1">
      <c r="A288" s="40"/>
      <c r="B288" s="41"/>
      <c r="C288" s="42"/>
      <c r="D288" s="219" t="s">
        <v>142</v>
      </c>
      <c r="E288" s="42"/>
      <c r="F288" s="220" t="s">
        <v>545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142</v>
      </c>
      <c r="AU288" s="19" t="s">
        <v>140</v>
      </c>
    </row>
    <row r="289" s="2" customFormat="1" ht="16.5" customHeight="1">
      <c r="A289" s="40"/>
      <c r="B289" s="41"/>
      <c r="C289" s="206" t="s">
        <v>546</v>
      </c>
      <c r="D289" s="206" t="s">
        <v>134</v>
      </c>
      <c r="E289" s="207" t="s">
        <v>547</v>
      </c>
      <c r="F289" s="208" t="s">
        <v>548</v>
      </c>
      <c r="G289" s="209" t="s">
        <v>232</v>
      </c>
      <c r="H289" s="210">
        <v>1</v>
      </c>
      <c r="I289" s="211"/>
      <c r="J289" s="212">
        <f>ROUND(I289*H289,2)</f>
        <v>0</v>
      </c>
      <c r="K289" s="208" t="s">
        <v>138</v>
      </c>
      <c r="L289" s="46"/>
      <c r="M289" s="213" t="s">
        <v>19</v>
      </c>
      <c r="N289" s="214" t="s">
        <v>42</v>
      </c>
      <c r="O289" s="86"/>
      <c r="P289" s="215">
        <f>O289*H289</f>
        <v>0</v>
      </c>
      <c r="Q289" s="215">
        <v>6.9999999999999994E-05</v>
      </c>
      <c r="R289" s="215">
        <f>Q289*H289</f>
        <v>6.9999999999999994E-05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224</v>
      </c>
      <c r="AT289" s="217" t="s">
        <v>134</v>
      </c>
      <c r="AU289" s="217" t="s">
        <v>140</v>
      </c>
      <c r="AY289" s="19" t="s">
        <v>131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140</v>
      </c>
      <c r="BK289" s="218">
        <f>ROUND(I289*H289,2)</f>
        <v>0</v>
      </c>
      <c r="BL289" s="19" t="s">
        <v>224</v>
      </c>
      <c r="BM289" s="217" t="s">
        <v>549</v>
      </c>
    </row>
    <row r="290" s="2" customFormat="1">
      <c r="A290" s="40"/>
      <c r="B290" s="41"/>
      <c r="C290" s="42"/>
      <c r="D290" s="219" t="s">
        <v>142</v>
      </c>
      <c r="E290" s="42"/>
      <c r="F290" s="220" t="s">
        <v>550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142</v>
      </c>
      <c r="AU290" s="19" t="s">
        <v>140</v>
      </c>
    </row>
    <row r="291" s="2" customFormat="1" ht="16.5" customHeight="1">
      <c r="A291" s="40"/>
      <c r="B291" s="41"/>
      <c r="C291" s="206" t="s">
        <v>551</v>
      </c>
      <c r="D291" s="206" t="s">
        <v>134</v>
      </c>
      <c r="E291" s="207" t="s">
        <v>552</v>
      </c>
      <c r="F291" s="208" t="s">
        <v>553</v>
      </c>
      <c r="G291" s="209" t="s">
        <v>554</v>
      </c>
      <c r="H291" s="210">
        <v>1</v>
      </c>
      <c r="I291" s="211"/>
      <c r="J291" s="212">
        <f>ROUND(I291*H291,2)</f>
        <v>0</v>
      </c>
      <c r="K291" s="208" t="s">
        <v>555</v>
      </c>
      <c r="L291" s="46"/>
      <c r="M291" s="213" t="s">
        <v>19</v>
      </c>
      <c r="N291" s="214" t="s">
        <v>42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224</v>
      </c>
      <c r="AT291" s="217" t="s">
        <v>134</v>
      </c>
      <c r="AU291" s="217" t="s">
        <v>140</v>
      </c>
      <c r="AY291" s="19" t="s">
        <v>131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140</v>
      </c>
      <c r="BK291" s="218">
        <f>ROUND(I291*H291,2)</f>
        <v>0</v>
      </c>
      <c r="BL291" s="19" t="s">
        <v>224</v>
      </c>
      <c r="BM291" s="217" t="s">
        <v>556</v>
      </c>
    </row>
    <row r="292" s="2" customFormat="1" ht="24.15" customHeight="1">
      <c r="A292" s="40"/>
      <c r="B292" s="41"/>
      <c r="C292" s="206" t="s">
        <v>557</v>
      </c>
      <c r="D292" s="206" t="s">
        <v>134</v>
      </c>
      <c r="E292" s="207" t="s">
        <v>558</v>
      </c>
      <c r="F292" s="208" t="s">
        <v>559</v>
      </c>
      <c r="G292" s="209" t="s">
        <v>246</v>
      </c>
      <c r="H292" s="210">
        <v>0.072999999999999995</v>
      </c>
      <c r="I292" s="211"/>
      <c r="J292" s="212">
        <f>ROUND(I292*H292,2)</f>
        <v>0</v>
      </c>
      <c r="K292" s="208" t="s">
        <v>138</v>
      </c>
      <c r="L292" s="46"/>
      <c r="M292" s="213" t="s">
        <v>19</v>
      </c>
      <c r="N292" s="214" t="s">
        <v>42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224</v>
      </c>
      <c r="AT292" s="217" t="s">
        <v>134</v>
      </c>
      <c r="AU292" s="217" t="s">
        <v>140</v>
      </c>
      <c r="AY292" s="19" t="s">
        <v>131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140</v>
      </c>
      <c r="BK292" s="218">
        <f>ROUND(I292*H292,2)</f>
        <v>0</v>
      </c>
      <c r="BL292" s="19" t="s">
        <v>224</v>
      </c>
      <c r="BM292" s="217" t="s">
        <v>560</v>
      </c>
    </row>
    <row r="293" s="2" customFormat="1">
      <c r="A293" s="40"/>
      <c r="B293" s="41"/>
      <c r="C293" s="42"/>
      <c r="D293" s="219" t="s">
        <v>142</v>
      </c>
      <c r="E293" s="42"/>
      <c r="F293" s="220" t="s">
        <v>561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142</v>
      </c>
      <c r="AU293" s="19" t="s">
        <v>140</v>
      </c>
    </row>
    <row r="294" s="12" customFormat="1" ht="22.8" customHeight="1">
      <c r="A294" s="12"/>
      <c r="B294" s="190"/>
      <c r="C294" s="191"/>
      <c r="D294" s="192" t="s">
        <v>69</v>
      </c>
      <c r="E294" s="204" t="s">
        <v>562</v>
      </c>
      <c r="F294" s="204" t="s">
        <v>563</v>
      </c>
      <c r="G294" s="191"/>
      <c r="H294" s="191"/>
      <c r="I294" s="194"/>
      <c r="J294" s="205">
        <f>BK294</f>
        <v>0</v>
      </c>
      <c r="K294" s="191"/>
      <c r="L294" s="196"/>
      <c r="M294" s="197"/>
      <c r="N294" s="198"/>
      <c r="O294" s="198"/>
      <c r="P294" s="199">
        <f>SUM(P295:P309)</f>
        <v>0</v>
      </c>
      <c r="Q294" s="198"/>
      <c r="R294" s="199">
        <f>SUM(R295:R309)</f>
        <v>0.0016799999999999999</v>
      </c>
      <c r="S294" s="198"/>
      <c r="T294" s="200">
        <f>SUM(T295:T309)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140</v>
      </c>
      <c r="AT294" s="202" t="s">
        <v>69</v>
      </c>
      <c r="AU294" s="202" t="s">
        <v>78</v>
      </c>
      <c r="AY294" s="201" t="s">
        <v>131</v>
      </c>
      <c r="BK294" s="203">
        <f>SUM(BK295:BK309)</f>
        <v>0</v>
      </c>
    </row>
    <row r="295" s="2" customFormat="1" ht="24.15" customHeight="1">
      <c r="A295" s="40"/>
      <c r="B295" s="41"/>
      <c r="C295" s="206" t="s">
        <v>564</v>
      </c>
      <c r="D295" s="206" t="s">
        <v>134</v>
      </c>
      <c r="E295" s="207" t="s">
        <v>565</v>
      </c>
      <c r="F295" s="208" t="s">
        <v>566</v>
      </c>
      <c r="G295" s="209" t="s">
        <v>232</v>
      </c>
      <c r="H295" s="210">
        <v>2</v>
      </c>
      <c r="I295" s="211"/>
      <c r="J295" s="212">
        <f>ROUND(I295*H295,2)</f>
        <v>0</v>
      </c>
      <c r="K295" s="208" t="s">
        <v>138</v>
      </c>
      <c r="L295" s="46"/>
      <c r="M295" s="213" t="s">
        <v>19</v>
      </c>
      <c r="N295" s="214" t="s">
        <v>42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224</v>
      </c>
      <c r="AT295" s="217" t="s">
        <v>134</v>
      </c>
      <c r="AU295" s="217" t="s">
        <v>140</v>
      </c>
      <c r="AY295" s="19" t="s">
        <v>131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140</v>
      </c>
      <c r="BK295" s="218">
        <f>ROUND(I295*H295,2)</f>
        <v>0</v>
      </c>
      <c r="BL295" s="19" t="s">
        <v>224</v>
      </c>
      <c r="BM295" s="217" t="s">
        <v>567</v>
      </c>
    </row>
    <row r="296" s="2" customFormat="1">
      <c r="A296" s="40"/>
      <c r="B296" s="41"/>
      <c r="C296" s="42"/>
      <c r="D296" s="219" t="s">
        <v>142</v>
      </c>
      <c r="E296" s="42"/>
      <c r="F296" s="220" t="s">
        <v>568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142</v>
      </c>
      <c r="AU296" s="19" t="s">
        <v>140</v>
      </c>
    </row>
    <row r="297" s="2" customFormat="1" ht="16.5" customHeight="1">
      <c r="A297" s="40"/>
      <c r="B297" s="41"/>
      <c r="C297" s="258" t="s">
        <v>569</v>
      </c>
      <c r="D297" s="258" t="s">
        <v>334</v>
      </c>
      <c r="E297" s="259" t="s">
        <v>570</v>
      </c>
      <c r="F297" s="260" t="s">
        <v>571</v>
      </c>
      <c r="G297" s="261" t="s">
        <v>232</v>
      </c>
      <c r="H297" s="262">
        <v>1</v>
      </c>
      <c r="I297" s="263"/>
      <c r="J297" s="264">
        <f>ROUND(I297*H297,2)</f>
        <v>0</v>
      </c>
      <c r="K297" s="260" t="s">
        <v>138</v>
      </c>
      <c r="L297" s="265"/>
      <c r="M297" s="266" t="s">
        <v>19</v>
      </c>
      <c r="N297" s="267" t="s">
        <v>42</v>
      </c>
      <c r="O297" s="86"/>
      <c r="P297" s="215">
        <f>O297*H297</f>
        <v>0</v>
      </c>
      <c r="Q297" s="215">
        <v>8.0000000000000007E-05</v>
      </c>
      <c r="R297" s="215">
        <f>Q297*H297</f>
        <v>8.0000000000000007E-05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323</v>
      </c>
      <c r="AT297" s="217" t="s">
        <v>334</v>
      </c>
      <c r="AU297" s="217" t="s">
        <v>140</v>
      </c>
      <c r="AY297" s="19" t="s">
        <v>131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140</v>
      </c>
      <c r="BK297" s="218">
        <f>ROUND(I297*H297,2)</f>
        <v>0</v>
      </c>
      <c r="BL297" s="19" t="s">
        <v>224</v>
      </c>
      <c r="BM297" s="217" t="s">
        <v>572</v>
      </c>
    </row>
    <row r="298" s="2" customFormat="1" ht="21.75" customHeight="1">
      <c r="A298" s="40"/>
      <c r="B298" s="41"/>
      <c r="C298" s="206" t="s">
        <v>573</v>
      </c>
      <c r="D298" s="206" t="s">
        <v>134</v>
      </c>
      <c r="E298" s="207" t="s">
        <v>574</v>
      </c>
      <c r="F298" s="208" t="s">
        <v>575</v>
      </c>
      <c r="G298" s="209" t="s">
        <v>232</v>
      </c>
      <c r="H298" s="210">
        <v>2</v>
      </c>
      <c r="I298" s="211"/>
      <c r="J298" s="212">
        <f>ROUND(I298*H298,2)</f>
        <v>0</v>
      </c>
      <c r="K298" s="208" t="s">
        <v>138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224</v>
      </c>
      <c r="AT298" s="217" t="s">
        <v>134</v>
      </c>
      <c r="AU298" s="217" t="s">
        <v>140</v>
      </c>
      <c r="AY298" s="19" t="s">
        <v>131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140</v>
      </c>
      <c r="BK298" s="218">
        <f>ROUND(I298*H298,2)</f>
        <v>0</v>
      </c>
      <c r="BL298" s="19" t="s">
        <v>224</v>
      </c>
      <c r="BM298" s="217" t="s">
        <v>576</v>
      </c>
    </row>
    <row r="299" s="2" customFormat="1">
      <c r="A299" s="40"/>
      <c r="B299" s="41"/>
      <c r="C299" s="42"/>
      <c r="D299" s="219" t="s">
        <v>142</v>
      </c>
      <c r="E299" s="42"/>
      <c r="F299" s="220" t="s">
        <v>577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142</v>
      </c>
      <c r="AU299" s="19" t="s">
        <v>140</v>
      </c>
    </row>
    <row r="300" s="2" customFormat="1" ht="16.5" customHeight="1">
      <c r="A300" s="40"/>
      <c r="B300" s="41"/>
      <c r="C300" s="258" t="s">
        <v>578</v>
      </c>
      <c r="D300" s="258" t="s">
        <v>334</v>
      </c>
      <c r="E300" s="259" t="s">
        <v>579</v>
      </c>
      <c r="F300" s="260" t="s">
        <v>580</v>
      </c>
      <c r="G300" s="261" t="s">
        <v>232</v>
      </c>
      <c r="H300" s="262">
        <v>2</v>
      </c>
      <c r="I300" s="263"/>
      <c r="J300" s="264">
        <f>ROUND(I300*H300,2)</f>
        <v>0</v>
      </c>
      <c r="K300" s="260" t="s">
        <v>138</v>
      </c>
      <c r="L300" s="265"/>
      <c r="M300" s="266" t="s">
        <v>19</v>
      </c>
      <c r="N300" s="267" t="s">
        <v>42</v>
      </c>
      <c r="O300" s="86"/>
      <c r="P300" s="215">
        <f>O300*H300</f>
        <v>0</v>
      </c>
      <c r="Q300" s="215">
        <v>0.00012999999999999999</v>
      </c>
      <c r="R300" s="215">
        <f>Q300*H300</f>
        <v>0.00025999999999999998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323</v>
      </c>
      <c r="AT300" s="217" t="s">
        <v>334</v>
      </c>
      <c r="AU300" s="217" t="s">
        <v>140</v>
      </c>
      <c r="AY300" s="19" t="s">
        <v>131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140</v>
      </c>
      <c r="BK300" s="218">
        <f>ROUND(I300*H300,2)</f>
        <v>0</v>
      </c>
      <c r="BL300" s="19" t="s">
        <v>224</v>
      </c>
      <c r="BM300" s="217" t="s">
        <v>581</v>
      </c>
    </row>
    <row r="301" s="2" customFormat="1" ht="16.5" customHeight="1">
      <c r="A301" s="40"/>
      <c r="B301" s="41"/>
      <c r="C301" s="258" t="s">
        <v>582</v>
      </c>
      <c r="D301" s="258" t="s">
        <v>334</v>
      </c>
      <c r="E301" s="259" t="s">
        <v>583</v>
      </c>
      <c r="F301" s="260" t="s">
        <v>584</v>
      </c>
      <c r="G301" s="261" t="s">
        <v>232</v>
      </c>
      <c r="H301" s="262">
        <v>2</v>
      </c>
      <c r="I301" s="263"/>
      <c r="J301" s="264">
        <f>ROUND(I301*H301,2)</f>
        <v>0</v>
      </c>
      <c r="K301" s="260" t="s">
        <v>138</v>
      </c>
      <c r="L301" s="265"/>
      <c r="M301" s="266" t="s">
        <v>19</v>
      </c>
      <c r="N301" s="267" t="s">
        <v>42</v>
      </c>
      <c r="O301" s="86"/>
      <c r="P301" s="215">
        <f>O301*H301</f>
        <v>0</v>
      </c>
      <c r="Q301" s="215">
        <v>2.0000000000000002E-05</v>
      </c>
      <c r="R301" s="215">
        <f>Q301*H301</f>
        <v>4.0000000000000003E-05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323</v>
      </c>
      <c r="AT301" s="217" t="s">
        <v>334</v>
      </c>
      <c r="AU301" s="217" t="s">
        <v>140</v>
      </c>
      <c r="AY301" s="19" t="s">
        <v>131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140</v>
      </c>
      <c r="BK301" s="218">
        <f>ROUND(I301*H301,2)</f>
        <v>0</v>
      </c>
      <c r="BL301" s="19" t="s">
        <v>224</v>
      </c>
      <c r="BM301" s="217" t="s">
        <v>585</v>
      </c>
    </row>
    <row r="302" s="2" customFormat="1" ht="24.15" customHeight="1">
      <c r="A302" s="40"/>
      <c r="B302" s="41"/>
      <c r="C302" s="206" t="s">
        <v>586</v>
      </c>
      <c r="D302" s="206" t="s">
        <v>134</v>
      </c>
      <c r="E302" s="207" t="s">
        <v>587</v>
      </c>
      <c r="F302" s="208" t="s">
        <v>588</v>
      </c>
      <c r="G302" s="209" t="s">
        <v>232</v>
      </c>
      <c r="H302" s="210">
        <v>1</v>
      </c>
      <c r="I302" s="211"/>
      <c r="J302" s="212">
        <f>ROUND(I302*H302,2)</f>
        <v>0</v>
      </c>
      <c r="K302" s="208" t="s">
        <v>138</v>
      </c>
      <c r="L302" s="46"/>
      <c r="M302" s="213" t="s">
        <v>19</v>
      </c>
      <c r="N302" s="214" t="s">
        <v>42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224</v>
      </c>
      <c r="AT302" s="217" t="s">
        <v>134</v>
      </c>
      <c r="AU302" s="217" t="s">
        <v>140</v>
      </c>
      <c r="AY302" s="19" t="s">
        <v>131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140</v>
      </c>
      <c r="BK302" s="218">
        <f>ROUND(I302*H302,2)</f>
        <v>0</v>
      </c>
      <c r="BL302" s="19" t="s">
        <v>224</v>
      </c>
      <c r="BM302" s="217" t="s">
        <v>589</v>
      </c>
    </row>
    <row r="303" s="2" customFormat="1">
      <c r="A303" s="40"/>
      <c r="B303" s="41"/>
      <c r="C303" s="42"/>
      <c r="D303" s="219" t="s">
        <v>142</v>
      </c>
      <c r="E303" s="42"/>
      <c r="F303" s="220" t="s">
        <v>590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142</v>
      </c>
      <c r="AU303" s="19" t="s">
        <v>140</v>
      </c>
    </row>
    <row r="304" s="2" customFormat="1" ht="16.5" customHeight="1">
      <c r="A304" s="40"/>
      <c r="B304" s="41"/>
      <c r="C304" s="258" t="s">
        <v>591</v>
      </c>
      <c r="D304" s="258" t="s">
        <v>334</v>
      </c>
      <c r="E304" s="259" t="s">
        <v>592</v>
      </c>
      <c r="F304" s="260" t="s">
        <v>593</v>
      </c>
      <c r="G304" s="261" t="s">
        <v>232</v>
      </c>
      <c r="H304" s="262">
        <v>1</v>
      </c>
      <c r="I304" s="263"/>
      <c r="J304" s="264">
        <f>ROUND(I304*H304,2)</f>
        <v>0</v>
      </c>
      <c r="K304" s="260" t="s">
        <v>138</v>
      </c>
      <c r="L304" s="265"/>
      <c r="M304" s="266" t="s">
        <v>19</v>
      </c>
      <c r="N304" s="267" t="s">
        <v>42</v>
      </c>
      <c r="O304" s="86"/>
      <c r="P304" s="215">
        <f>O304*H304</f>
        <v>0</v>
      </c>
      <c r="Q304" s="215">
        <v>0.0012999999999999999</v>
      </c>
      <c r="R304" s="215">
        <f>Q304*H304</f>
        <v>0.0012999999999999999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323</v>
      </c>
      <c r="AT304" s="217" t="s">
        <v>334</v>
      </c>
      <c r="AU304" s="217" t="s">
        <v>140</v>
      </c>
      <c r="AY304" s="19" t="s">
        <v>131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140</v>
      </c>
      <c r="BK304" s="218">
        <f>ROUND(I304*H304,2)</f>
        <v>0</v>
      </c>
      <c r="BL304" s="19" t="s">
        <v>224</v>
      </c>
      <c r="BM304" s="217" t="s">
        <v>594</v>
      </c>
    </row>
    <row r="305" s="2" customFormat="1" ht="21.75" customHeight="1">
      <c r="A305" s="40"/>
      <c r="B305" s="41"/>
      <c r="C305" s="206" t="s">
        <v>595</v>
      </c>
      <c r="D305" s="206" t="s">
        <v>134</v>
      </c>
      <c r="E305" s="207" t="s">
        <v>596</v>
      </c>
      <c r="F305" s="208" t="s">
        <v>597</v>
      </c>
      <c r="G305" s="209" t="s">
        <v>342</v>
      </c>
      <c r="H305" s="210">
        <v>1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42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224</v>
      </c>
      <c r="AT305" s="217" t="s">
        <v>134</v>
      </c>
      <c r="AU305" s="217" t="s">
        <v>140</v>
      </c>
      <c r="AY305" s="19" t="s">
        <v>131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140</v>
      </c>
      <c r="BK305" s="218">
        <f>ROUND(I305*H305,2)</f>
        <v>0</v>
      </c>
      <c r="BL305" s="19" t="s">
        <v>224</v>
      </c>
      <c r="BM305" s="217" t="s">
        <v>598</v>
      </c>
    </row>
    <row r="306" s="2" customFormat="1" ht="24.15" customHeight="1">
      <c r="A306" s="40"/>
      <c r="B306" s="41"/>
      <c r="C306" s="206" t="s">
        <v>599</v>
      </c>
      <c r="D306" s="206" t="s">
        <v>134</v>
      </c>
      <c r="E306" s="207" t="s">
        <v>600</v>
      </c>
      <c r="F306" s="208" t="s">
        <v>601</v>
      </c>
      <c r="G306" s="209" t="s">
        <v>232</v>
      </c>
      <c r="H306" s="210">
        <v>1</v>
      </c>
      <c r="I306" s="211"/>
      <c r="J306" s="212">
        <f>ROUND(I306*H306,2)</f>
        <v>0</v>
      </c>
      <c r="K306" s="208" t="s">
        <v>138</v>
      </c>
      <c r="L306" s="46"/>
      <c r="M306" s="213" t="s">
        <v>19</v>
      </c>
      <c r="N306" s="214" t="s">
        <v>42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224</v>
      </c>
      <c r="AT306" s="217" t="s">
        <v>134</v>
      </c>
      <c r="AU306" s="217" t="s">
        <v>140</v>
      </c>
      <c r="AY306" s="19" t="s">
        <v>131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140</v>
      </c>
      <c r="BK306" s="218">
        <f>ROUND(I306*H306,2)</f>
        <v>0</v>
      </c>
      <c r="BL306" s="19" t="s">
        <v>224</v>
      </c>
      <c r="BM306" s="217" t="s">
        <v>602</v>
      </c>
    </row>
    <row r="307" s="2" customFormat="1">
      <c r="A307" s="40"/>
      <c r="B307" s="41"/>
      <c r="C307" s="42"/>
      <c r="D307" s="219" t="s">
        <v>142</v>
      </c>
      <c r="E307" s="42"/>
      <c r="F307" s="220" t="s">
        <v>603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142</v>
      </c>
      <c r="AU307" s="19" t="s">
        <v>140</v>
      </c>
    </row>
    <row r="308" s="2" customFormat="1" ht="24.15" customHeight="1">
      <c r="A308" s="40"/>
      <c r="B308" s="41"/>
      <c r="C308" s="206" t="s">
        <v>604</v>
      </c>
      <c r="D308" s="206" t="s">
        <v>134</v>
      </c>
      <c r="E308" s="207" t="s">
        <v>605</v>
      </c>
      <c r="F308" s="208" t="s">
        <v>606</v>
      </c>
      <c r="G308" s="209" t="s">
        <v>246</v>
      </c>
      <c r="H308" s="210">
        <v>0.002</v>
      </c>
      <c r="I308" s="211"/>
      <c r="J308" s="212">
        <f>ROUND(I308*H308,2)</f>
        <v>0</v>
      </c>
      <c r="K308" s="208" t="s">
        <v>138</v>
      </c>
      <c r="L308" s="46"/>
      <c r="M308" s="213" t="s">
        <v>19</v>
      </c>
      <c r="N308" s="214" t="s">
        <v>42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224</v>
      </c>
      <c r="AT308" s="217" t="s">
        <v>134</v>
      </c>
      <c r="AU308" s="217" t="s">
        <v>140</v>
      </c>
      <c r="AY308" s="19" t="s">
        <v>131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140</v>
      </c>
      <c r="BK308" s="218">
        <f>ROUND(I308*H308,2)</f>
        <v>0</v>
      </c>
      <c r="BL308" s="19" t="s">
        <v>224</v>
      </c>
      <c r="BM308" s="217" t="s">
        <v>607</v>
      </c>
    </row>
    <row r="309" s="2" customFormat="1">
      <c r="A309" s="40"/>
      <c r="B309" s="41"/>
      <c r="C309" s="42"/>
      <c r="D309" s="219" t="s">
        <v>142</v>
      </c>
      <c r="E309" s="42"/>
      <c r="F309" s="220" t="s">
        <v>608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142</v>
      </c>
      <c r="AU309" s="19" t="s">
        <v>140</v>
      </c>
    </row>
    <row r="310" s="12" customFormat="1" ht="22.8" customHeight="1">
      <c r="A310" s="12"/>
      <c r="B310" s="190"/>
      <c r="C310" s="191"/>
      <c r="D310" s="192" t="s">
        <v>69</v>
      </c>
      <c r="E310" s="204" t="s">
        <v>609</v>
      </c>
      <c r="F310" s="204" t="s">
        <v>610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SUM(P311:P315)</f>
        <v>0</v>
      </c>
      <c r="Q310" s="198"/>
      <c r="R310" s="199">
        <f>SUM(R311:R315)</f>
        <v>0.00089999999999999998</v>
      </c>
      <c r="S310" s="198"/>
      <c r="T310" s="200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140</v>
      </c>
      <c r="AT310" s="202" t="s">
        <v>69</v>
      </c>
      <c r="AU310" s="202" t="s">
        <v>78</v>
      </c>
      <c r="AY310" s="201" t="s">
        <v>131</v>
      </c>
      <c r="BK310" s="203">
        <f>SUM(BK311:BK315)</f>
        <v>0</v>
      </c>
    </row>
    <row r="311" s="2" customFormat="1" ht="16.5" customHeight="1">
      <c r="A311" s="40"/>
      <c r="B311" s="41"/>
      <c r="C311" s="206" t="s">
        <v>611</v>
      </c>
      <c r="D311" s="206" t="s">
        <v>134</v>
      </c>
      <c r="E311" s="207" t="s">
        <v>612</v>
      </c>
      <c r="F311" s="208" t="s">
        <v>613</v>
      </c>
      <c r="G311" s="209" t="s">
        <v>232</v>
      </c>
      <c r="H311" s="210">
        <v>1</v>
      </c>
      <c r="I311" s="211"/>
      <c r="J311" s="212">
        <f>ROUND(I311*H311,2)</f>
        <v>0</v>
      </c>
      <c r="K311" s="208" t="s">
        <v>138</v>
      </c>
      <c r="L311" s="46"/>
      <c r="M311" s="213" t="s">
        <v>19</v>
      </c>
      <c r="N311" s="214" t="s">
        <v>42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224</v>
      </c>
      <c r="AT311" s="217" t="s">
        <v>134</v>
      </c>
      <c r="AU311" s="217" t="s">
        <v>140</v>
      </c>
      <c r="AY311" s="19" t="s">
        <v>131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140</v>
      </c>
      <c r="BK311" s="218">
        <f>ROUND(I311*H311,2)</f>
        <v>0</v>
      </c>
      <c r="BL311" s="19" t="s">
        <v>224</v>
      </c>
      <c r="BM311" s="217" t="s">
        <v>614</v>
      </c>
    </row>
    <row r="312" s="2" customFormat="1">
      <c r="A312" s="40"/>
      <c r="B312" s="41"/>
      <c r="C312" s="42"/>
      <c r="D312" s="219" t="s">
        <v>142</v>
      </c>
      <c r="E312" s="42"/>
      <c r="F312" s="220" t="s">
        <v>615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142</v>
      </c>
      <c r="AU312" s="19" t="s">
        <v>140</v>
      </c>
    </row>
    <row r="313" s="2" customFormat="1" ht="16.5" customHeight="1">
      <c r="A313" s="40"/>
      <c r="B313" s="41"/>
      <c r="C313" s="258" t="s">
        <v>616</v>
      </c>
      <c r="D313" s="258" t="s">
        <v>334</v>
      </c>
      <c r="E313" s="259" t="s">
        <v>617</v>
      </c>
      <c r="F313" s="260" t="s">
        <v>618</v>
      </c>
      <c r="G313" s="261" t="s">
        <v>232</v>
      </c>
      <c r="H313" s="262">
        <v>1</v>
      </c>
      <c r="I313" s="263"/>
      <c r="J313" s="264">
        <f>ROUND(I313*H313,2)</f>
        <v>0</v>
      </c>
      <c r="K313" s="260" t="s">
        <v>138</v>
      </c>
      <c r="L313" s="265"/>
      <c r="M313" s="266" t="s">
        <v>19</v>
      </c>
      <c r="N313" s="267" t="s">
        <v>42</v>
      </c>
      <c r="O313" s="86"/>
      <c r="P313" s="215">
        <f>O313*H313</f>
        <v>0</v>
      </c>
      <c r="Q313" s="215">
        <v>0.00089999999999999998</v>
      </c>
      <c r="R313" s="215">
        <f>Q313*H313</f>
        <v>0.00089999999999999998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323</v>
      </c>
      <c r="AT313" s="217" t="s">
        <v>334</v>
      </c>
      <c r="AU313" s="217" t="s">
        <v>140</v>
      </c>
      <c r="AY313" s="19" t="s">
        <v>131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140</v>
      </c>
      <c r="BK313" s="218">
        <f>ROUND(I313*H313,2)</f>
        <v>0</v>
      </c>
      <c r="BL313" s="19" t="s">
        <v>224</v>
      </c>
      <c r="BM313" s="217" t="s">
        <v>619</v>
      </c>
    </row>
    <row r="314" s="2" customFormat="1" ht="24.15" customHeight="1">
      <c r="A314" s="40"/>
      <c r="B314" s="41"/>
      <c r="C314" s="206" t="s">
        <v>620</v>
      </c>
      <c r="D314" s="206" t="s">
        <v>134</v>
      </c>
      <c r="E314" s="207" t="s">
        <v>621</v>
      </c>
      <c r="F314" s="208" t="s">
        <v>622</v>
      </c>
      <c r="G314" s="209" t="s">
        <v>246</v>
      </c>
      <c r="H314" s="210">
        <v>0.001</v>
      </c>
      <c r="I314" s="211"/>
      <c r="J314" s="212">
        <f>ROUND(I314*H314,2)</f>
        <v>0</v>
      </c>
      <c r="K314" s="208" t="s">
        <v>138</v>
      </c>
      <c r="L314" s="46"/>
      <c r="M314" s="213" t="s">
        <v>19</v>
      </c>
      <c r="N314" s="214" t="s">
        <v>42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224</v>
      </c>
      <c r="AT314" s="217" t="s">
        <v>134</v>
      </c>
      <c r="AU314" s="217" t="s">
        <v>140</v>
      </c>
      <c r="AY314" s="19" t="s">
        <v>131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140</v>
      </c>
      <c r="BK314" s="218">
        <f>ROUND(I314*H314,2)</f>
        <v>0</v>
      </c>
      <c r="BL314" s="19" t="s">
        <v>224</v>
      </c>
      <c r="BM314" s="217" t="s">
        <v>623</v>
      </c>
    </row>
    <row r="315" s="2" customFormat="1">
      <c r="A315" s="40"/>
      <c r="B315" s="41"/>
      <c r="C315" s="42"/>
      <c r="D315" s="219" t="s">
        <v>142</v>
      </c>
      <c r="E315" s="42"/>
      <c r="F315" s="220" t="s">
        <v>624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142</v>
      </c>
      <c r="AU315" s="19" t="s">
        <v>140</v>
      </c>
    </row>
    <row r="316" s="12" customFormat="1" ht="22.8" customHeight="1">
      <c r="A316" s="12"/>
      <c r="B316" s="190"/>
      <c r="C316" s="191"/>
      <c r="D316" s="192" t="s">
        <v>69</v>
      </c>
      <c r="E316" s="204" t="s">
        <v>625</v>
      </c>
      <c r="F316" s="204" t="s">
        <v>626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SUM(P317:P321)</f>
        <v>0</v>
      </c>
      <c r="Q316" s="198"/>
      <c r="R316" s="199">
        <f>SUM(R317:R321)</f>
        <v>0.0020600000000000002</v>
      </c>
      <c r="S316" s="198"/>
      <c r="T316" s="200">
        <f>SUM(T317:T321)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140</v>
      </c>
      <c r="AT316" s="202" t="s">
        <v>69</v>
      </c>
      <c r="AU316" s="202" t="s">
        <v>78</v>
      </c>
      <c r="AY316" s="201" t="s">
        <v>131</v>
      </c>
      <c r="BK316" s="203">
        <f>SUM(BK317:BK321)</f>
        <v>0</v>
      </c>
    </row>
    <row r="317" s="2" customFormat="1" ht="16.5" customHeight="1">
      <c r="A317" s="40"/>
      <c r="B317" s="41"/>
      <c r="C317" s="206" t="s">
        <v>627</v>
      </c>
      <c r="D317" s="206" t="s">
        <v>134</v>
      </c>
      <c r="E317" s="207" t="s">
        <v>628</v>
      </c>
      <c r="F317" s="208" t="s">
        <v>629</v>
      </c>
      <c r="G317" s="209" t="s">
        <v>232</v>
      </c>
      <c r="H317" s="210">
        <v>1</v>
      </c>
      <c r="I317" s="211"/>
      <c r="J317" s="212">
        <f>ROUND(I317*H317,2)</f>
        <v>0</v>
      </c>
      <c r="K317" s="208" t="s">
        <v>138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224</v>
      </c>
      <c r="AT317" s="217" t="s">
        <v>134</v>
      </c>
      <c r="AU317" s="217" t="s">
        <v>140</v>
      </c>
      <c r="AY317" s="19" t="s">
        <v>131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140</v>
      </c>
      <c r="BK317" s="218">
        <f>ROUND(I317*H317,2)</f>
        <v>0</v>
      </c>
      <c r="BL317" s="19" t="s">
        <v>224</v>
      </c>
      <c r="BM317" s="217" t="s">
        <v>630</v>
      </c>
    </row>
    <row r="318" s="2" customFormat="1">
      <c r="A318" s="40"/>
      <c r="B318" s="41"/>
      <c r="C318" s="42"/>
      <c r="D318" s="219" t="s">
        <v>142</v>
      </c>
      <c r="E318" s="42"/>
      <c r="F318" s="220" t="s">
        <v>631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142</v>
      </c>
      <c r="AU318" s="19" t="s">
        <v>140</v>
      </c>
    </row>
    <row r="319" s="2" customFormat="1" ht="16.5" customHeight="1">
      <c r="A319" s="40"/>
      <c r="B319" s="41"/>
      <c r="C319" s="258" t="s">
        <v>632</v>
      </c>
      <c r="D319" s="258" t="s">
        <v>334</v>
      </c>
      <c r="E319" s="259" t="s">
        <v>633</v>
      </c>
      <c r="F319" s="260" t="s">
        <v>634</v>
      </c>
      <c r="G319" s="261" t="s">
        <v>232</v>
      </c>
      <c r="H319" s="262">
        <v>1</v>
      </c>
      <c r="I319" s="263"/>
      <c r="J319" s="264">
        <f>ROUND(I319*H319,2)</f>
        <v>0</v>
      </c>
      <c r="K319" s="260" t="s">
        <v>19</v>
      </c>
      <c r="L319" s="265"/>
      <c r="M319" s="266" t="s">
        <v>19</v>
      </c>
      <c r="N319" s="267" t="s">
        <v>42</v>
      </c>
      <c r="O319" s="86"/>
      <c r="P319" s="215">
        <f>O319*H319</f>
        <v>0</v>
      </c>
      <c r="Q319" s="215">
        <v>0.0020600000000000002</v>
      </c>
      <c r="R319" s="215">
        <f>Q319*H319</f>
        <v>0.0020600000000000002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323</v>
      </c>
      <c r="AT319" s="217" t="s">
        <v>334</v>
      </c>
      <c r="AU319" s="217" t="s">
        <v>140</v>
      </c>
      <c r="AY319" s="19" t="s">
        <v>131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140</v>
      </c>
      <c r="BK319" s="218">
        <f>ROUND(I319*H319,2)</f>
        <v>0</v>
      </c>
      <c r="BL319" s="19" t="s">
        <v>224</v>
      </c>
      <c r="BM319" s="217" t="s">
        <v>635</v>
      </c>
    </row>
    <row r="320" s="2" customFormat="1" ht="37.8" customHeight="1">
      <c r="A320" s="40"/>
      <c r="B320" s="41"/>
      <c r="C320" s="206" t="s">
        <v>636</v>
      </c>
      <c r="D320" s="206" t="s">
        <v>134</v>
      </c>
      <c r="E320" s="207" t="s">
        <v>637</v>
      </c>
      <c r="F320" s="208" t="s">
        <v>638</v>
      </c>
      <c r="G320" s="209" t="s">
        <v>246</v>
      </c>
      <c r="H320" s="210">
        <v>0.002</v>
      </c>
      <c r="I320" s="211"/>
      <c r="J320" s="212">
        <f>ROUND(I320*H320,2)</f>
        <v>0</v>
      </c>
      <c r="K320" s="208" t="s">
        <v>138</v>
      </c>
      <c r="L320" s="46"/>
      <c r="M320" s="213" t="s">
        <v>19</v>
      </c>
      <c r="N320" s="214" t="s">
        <v>42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224</v>
      </c>
      <c r="AT320" s="217" t="s">
        <v>134</v>
      </c>
      <c r="AU320" s="217" t="s">
        <v>140</v>
      </c>
      <c r="AY320" s="19" t="s">
        <v>131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140</v>
      </c>
      <c r="BK320" s="218">
        <f>ROUND(I320*H320,2)</f>
        <v>0</v>
      </c>
      <c r="BL320" s="19" t="s">
        <v>224</v>
      </c>
      <c r="BM320" s="217" t="s">
        <v>639</v>
      </c>
    </row>
    <row r="321" s="2" customFormat="1">
      <c r="A321" s="40"/>
      <c r="B321" s="41"/>
      <c r="C321" s="42"/>
      <c r="D321" s="219" t="s">
        <v>142</v>
      </c>
      <c r="E321" s="42"/>
      <c r="F321" s="220" t="s">
        <v>640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142</v>
      </c>
      <c r="AU321" s="19" t="s">
        <v>140</v>
      </c>
    </row>
    <row r="322" s="12" customFormat="1" ht="22.8" customHeight="1">
      <c r="A322" s="12"/>
      <c r="B322" s="190"/>
      <c r="C322" s="191"/>
      <c r="D322" s="192" t="s">
        <v>69</v>
      </c>
      <c r="E322" s="204" t="s">
        <v>641</v>
      </c>
      <c r="F322" s="204" t="s">
        <v>642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SUM(P323:P336)</f>
        <v>0</v>
      </c>
      <c r="Q322" s="198"/>
      <c r="R322" s="199">
        <f>SUM(R323:R336)</f>
        <v>0.03252</v>
      </c>
      <c r="S322" s="198"/>
      <c r="T322" s="200">
        <f>SUM(T323:T336)</f>
        <v>0.048000000000000001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140</v>
      </c>
      <c r="AT322" s="202" t="s">
        <v>69</v>
      </c>
      <c r="AU322" s="202" t="s">
        <v>78</v>
      </c>
      <c r="AY322" s="201" t="s">
        <v>131</v>
      </c>
      <c r="BK322" s="203">
        <f>SUM(BK323:BK336)</f>
        <v>0</v>
      </c>
    </row>
    <row r="323" s="2" customFormat="1" ht="24.15" customHeight="1">
      <c r="A323" s="40"/>
      <c r="B323" s="41"/>
      <c r="C323" s="206" t="s">
        <v>643</v>
      </c>
      <c r="D323" s="206" t="s">
        <v>134</v>
      </c>
      <c r="E323" s="207" t="s">
        <v>644</v>
      </c>
      <c r="F323" s="208" t="s">
        <v>645</v>
      </c>
      <c r="G323" s="209" t="s">
        <v>232</v>
      </c>
      <c r="H323" s="210">
        <v>1</v>
      </c>
      <c r="I323" s="211"/>
      <c r="J323" s="212">
        <f>ROUND(I323*H323,2)</f>
        <v>0</v>
      </c>
      <c r="K323" s="208" t="s">
        <v>138</v>
      </c>
      <c r="L323" s="46"/>
      <c r="M323" s="213" t="s">
        <v>19</v>
      </c>
      <c r="N323" s="214" t="s">
        <v>42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224</v>
      </c>
      <c r="AT323" s="217" t="s">
        <v>134</v>
      </c>
      <c r="AU323" s="217" t="s">
        <v>140</v>
      </c>
      <c r="AY323" s="19" t="s">
        <v>131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140</v>
      </c>
      <c r="BK323" s="218">
        <f>ROUND(I323*H323,2)</f>
        <v>0</v>
      </c>
      <c r="BL323" s="19" t="s">
        <v>224</v>
      </c>
      <c r="BM323" s="217" t="s">
        <v>646</v>
      </c>
    </row>
    <row r="324" s="2" customFormat="1">
      <c r="A324" s="40"/>
      <c r="B324" s="41"/>
      <c r="C324" s="42"/>
      <c r="D324" s="219" t="s">
        <v>142</v>
      </c>
      <c r="E324" s="42"/>
      <c r="F324" s="220" t="s">
        <v>647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142</v>
      </c>
      <c r="AU324" s="19" t="s">
        <v>140</v>
      </c>
    </row>
    <row r="325" s="2" customFormat="1" ht="16.5" customHeight="1">
      <c r="A325" s="40"/>
      <c r="B325" s="41"/>
      <c r="C325" s="258" t="s">
        <v>648</v>
      </c>
      <c r="D325" s="258" t="s">
        <v>334</v>
      </c>
      <c r="E325" s="259" t="s">
        <v>649</v>
      </c>
      <c r="F325" s="260" t="s">
        <v>650</v>
      </c>
      <c r="G325" s="261" t="s">
        <v>232</v>
      </c>
      <c r="H325" s="262">
        <v>1</v>
      </c>
      <c r="I325" s="263"/>
      <c r="J325" s="264">
        <f>ROUND(I325*H325,2)</f>
        <v>0</v>
      </c>
      <c r="K325" s="260" t="s">
        <v>138</v>
      </c>
      <c r="L325" s="265"/>
      <c r="M325" s="266" t="s">
        <v>19</v>
      </c>
      <c r="N325" s="267" t="s">
        <v>42</v>
      </c>
      <c r="O325" s="86"/>
      <c r="P325" s="215">
        <f>O325*H325</f>
        <v>0</v>
      </c>
      <c r="Q325" s="215">
        <v>0.016</v>
      </c>
      <c r="R325" s="215">
        <f>Q325*H325</f>
        <v>0.016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323</v>
      </c>
      <c r="AT325" s="217" t="s">
        <v>334</v>
      </c>
      <c r="AU325" s="217" t="s">
        <v>140</v>
      </c>
      <c r="AY325" s="19" t="s">
        <v>131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140</v>
      </c>
      <c r="BK325" s="218">
        <f>ROUND(I325*H325,2)</f>
        <v>0</v>
      </c>
      <c r="BL325" s="19" t="s">
        <v>224</v>
      </c>
      <c r="BM325" s="217" t="s">
        <v>651</v>
      </c>
    </row>
    <row r="326" s="2" customFormat="1" ht="16.5" customHeight="1">
      <c r="A326" s="40"/>
      <c r="B326" s="41"/>
      <c r="C326" s="206" t="s">
        <v>652</v>
      </c>
      <c r="D326" s="206" t="s">
        <v>134</v>
      </c>
      <c r="E326" s="207" t="s">
        <v>653</v>
      </c>
      <c r="F326" s="208" t="s">
        <v>654</v>
      </c>
      <c r="G326" s="209" t="s">
        <v>232</v>
      </c>
      <c r="H326" s="210">
        <v>1</v>
      </c>
      <c r="I326" s="211"/>
      <c r="J326" s="212">
        <f>ROUND(I326*H326,2)</f>
        <v>0</v>
      </c>
      <c r="K326" s="208" t="s">
        <v>138</v>
      </c>
      <c r="L326" s="46"/>
      <c r="M326" s="213" t="s">
        <v>19</v>
      </c>
      <c r="N326" s="214" t="s">
        <v>42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224</v>
      </c>
      <c r="AT326" s="217" t="s">
        <v>134</v>
      </c>
      <c r="AU326" s="217" t="s">
        <v>140</v>
      </c>
      <c r="AY326" s="19" t="s">
        <v>131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140</v>
      </c>
      <c r="BK326" s="218">
        <f>ROUND(I326*H326,2)</f>
        <v>0</v>
      </c>
      <c r="BL326" s="19" t="s">
        <v>224</v>
      </c>
      <c r="BM326" s="217" t="s">
        <v>655</v>
      </c>
    </row>
    <row r="327" s="2" customFormat="1">
      <c r="A327" s="40"/>
      <c r="B327" s="41"/>
      <c r="C327" s="42"/>
      <c r="D327" s="219" t="s">
        <v>142</v>
      </c>
      <c r="E327" s="42"/>
      <c r="F327" s="220" t="s">
        <v>656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142</v>
      </c>
      <c r="AU327" s="19" t="s">
        <v>140</v>
      </c>
    </row>
    <row r="328" s="2" customFormat="1" ht="16.5" customHeight="1">
      <c r="A328" s="40"/>
      <c r="B328" s="41"/>
      <c r="C328" s="258" t="s">
        <v>657</v>
      </c>
      <c r="D328" s="258" t="s">
        <v>334</v>
      </c>
      <c r="E328" s="259" t="s">
        <v>658</v>
      </c>
      <c r="F328" s="260" t="s">
        <v>659</v>
      </c>
      <c r="G328" s="261" t="s">
        <v>232</v>
      </c>
      <c r="H328" s="262">
        <v>1</v>
      </c>
      <c r="I328" s="263"/>
      <c r="J328" s="264">
        <f>ROUND(I328*H328,2)</f>
        <v>0</v>
      </c>
      <c r="K328" s="260" t="s">
        <v>138</v>
      </c>
      <c r="L328" s="265"/>
      <c r="M328" s="266" t="s">
        <v>19</v>
      </c>
      <c r="N328" s="267" t="s">
        <v>42</v>
      </c>
      <c r="O328" s="86"/>
      <c r="P328" s="215">
        <f>O328*H328</f>
        <v>0</v>
      </c>
      <c r="Q328" s="215">
        <v>5.0000000000000002E-05</v>
      </c>
      <c r="R328" s="215">
        <f>Q328*H328</f>
        <v>5.0000000000000002E-05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323</v>
      </c>
      <c r="AT328" s="217" t="s">
        <v>334</v>
      </c>
      <c r="AU328" s="217" t="s">
        <v>140</v>
      </c>
      <c r="AY328" s="19" t="s">
        <v>131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140</v>
      </c>
      <c r="BK328" s="218">
        <f>ROUND(I328*H328,2)</f>
        <v>0</v>
      </c>
      <c r="BL328" s="19" t="s">
        <v>224</v>
      </c>
      <c r="BM328" s="217" t="s">
        <v>660</v>
      </c>
    </row>
    <row r="329" s="2" customFormat="1" ht="21.75" customHeight="1">
      <c r="A329" s="40"/>
      <c r="B329" s="41"/>
      <c r="C329" s="206" t="s">
        <v>661</v>
      </c>
      <c r="D329" s="206" t="s">
        <v>134</v>
      </c>
      <c r="E329" s="207" t="s">
        <v>662</v>
      </c>
      <c r="F329" s="208" t="s">
        <v>663</v>
      </c>
      <c r="G329" s="209" t="s">
        <v>232</v>
      </c>
      <c r="H329" s="210">
        <v>1</v>
      </c>
      <c r="I329" s="211"/>
      <c r="J329" s="212">
        <f>ROUND(I329*H329,2)</f>
        <v>0</v>
      </c>
      <c r="K329" s="208" t="s">
        <v>138</v>
      </c>
      <c r="L329" s="46"/>
      <c r="M329" s="213" t="s">
        <v>19</v>
      </c>
      <c r="N329" s="214" t="s">
        <v>42</v>
      </c>
      <c r="O329" s="86"/>
      <c r="P329" s="215">
        <f>O329*H329</f>
        <v>0</v>
      </c>
      <c r="Q329" s="215">
        <v>0.00046999999999999999</v>
      </c>
      <c r="R329" s="215">
        <f>Q329*H329</f>
        <v>0.00046999999999999999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224</v>
      </c>
      <c r="AT329" s="217" t="s">
        <v>134</v>
      </c>
      <c r="AU329" s="217" t="s">
        <v>140</v>
      </c>
      <c r="AY329" s="19" t="s">
        <v>131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140</v>
      </c>
      <c r="BK329" s="218">
        <f>ROUND(I329*H329,2)</f>
        <v>0</v>
      </c>
      <c r="BL329" s="19" t="s">
        <v>224</v>
      </c>
      <c r="BM329" s="217" t="s">
        <v>664</v>
      </c>
    </row>
    <row r="330" s="2" customFormat="1">
      <c r="A330" s="40"/>
      <c r="B330" s="41"/>
      <c r="C330" s="42"/>
      <c r="D330" s="219" t="s">
        <v>142</v>
      </c>
      <c r="E330" s="42"/>
      <c r="F330" s="220" t="s">
        <v>665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142</v>
      </c>
      <c r="AU330" s="19" t="s">
        <v>140</v>
      </c>
    </row>
    <row r="331" s="2" customFormat="1" ht="21.75" customHeight="1">
      <c r="A331" s="40"/>
      <c r="B331" s="41"/>
      <c r="C331" s="258" t="s">
        <v>666</v>
      </c>
      <c r="D331" s="258" t="s">
        <v>334</v>
      </c>
      <c r="E331" s="259" t="s">
        <v>667</v>
      </c>
      <c r="F331" s="260" t="s">
        <v>668</v>
      </c>
      <c r="G331" s="261" t="s">
        <v>232</v>
      </c>
      <c r="H331" s="262">
        <v>1</v>
      </c>
      <c r="I331" s="263"/>
      <c r="J331" s="264">
        <f>ROUND(I331*H331,2)</f>
        <v>0</v>
      </c>
      <c r="K331" s="260" t="s">
        <v>138</v>
      </c>
      <c r="L331" s="265"/>
      <c r="M331" s="266" t="s">
        <v>19</v>
      </c>
      <c r="N331" s="267" t="s">
        <v>42</v>
      </c>
      <c r="O331" s="86"/>
      <c r="P331" s="215">
        <f>O331*H331</f>
        <v>0</v>
      </c>
      <c r="Q331" s="215">
        <v>0.016</v>
      </c>
      <c r="R331" s="215">
        <f>Q331*H331</f>
        <v>0.016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323</v>
      </c>
      <c r="AT331" s="217" t="s">
        <v>334</v>
      </c>
      <c r="AU331" s="217" t="s">
        <v>140</v>
      </c>
      <c r="AY331" s="19" t="s">
        <v>131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140</v>
      </c>
      <c r="BK331" s="218">
        <f>ROUND(I331*H331,2)</f>
        <v>0</v>
      </c>
      <c r="BL331" s="19" t="s">
        <v>224</v>
      </c>
      <c r="BM331" s="217" t="s">
        <v>669</v>
      </c>
    </row>
    <row r="332" s="2" customFormat="1" ht="16.5" customHeight="1">
      <c r="A332" s="40"/>
      <c r="B332" s="41"/>
      <c r="C332" s="206" t="s">
        <v>670</v>
      </c>
      <c r="D332" s="206" t="s">
        <v>134</v>
      </c>
      <c r="E332" s="207" t="s">
        <v>671</v>
      </c>
      <c r="F332" s="208" t="s">
        <v>672</v>
      </c>
      <c r="G332" s="209" t="s">
        <v>232</v>
      </c>
      <c r="H332" s="210">
        <v>2</v>
      </c>
      <c r="I332" s="211"/>
      <c r="J332" s="212">
        <f>ROUND(I332*H332,2)</f>
        <v>0</v>
      </c>
      <c r="K332" s="208" t="s">
        <v>138</v>
      </c>
      <c r="L332" s="46"/>
      <c r="M332" s="213" t="s">
        <v>19</v>
      </c>
      <c r="N332" s="214" t="s">
        <v>42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0.024</v>
      </c>
      <c r="T332" s="216">
        <f>S332*H332</f>
        <v>0.048000000000000001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224</v>
      </c>
      <c r="AT332" s="217" t="s">
        <v>134</v>
      </c>
      <c r="AU332" s="217" t="s">
        <v>140</v>
      </c>
      <c r="AY332" s="19" t="s">
        <v>131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140</v>
      </c>
      <c r="BK332" s="218">
        <f>ROUND(I332*H332,2)</f>
        <v>0</v>
      </c>
      <c r="BL332" s="19" t="s">
        <v>224</v>
      </c>
      <c r="BM332" s="217" t="s">
        <v>673</v>
      </c>
    </row>
    <row r="333" s="2" customFormat="1">
      <c r="A333" s="40"/>
      <c r="B333" s="41"/>
      <c r="C333" s="42"/>
      <c r="D333" s="219" t="s">
        <v>142</v>
      </c>
      <c r="E333" s="42"/>
      <c r="F333" s="220" t="s">
        <v>674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142</v>
      </c>
      <c r="AU333" s="19" t="s">
        <v>140</v>
      </c>
    </row>
    <row r="334" s="2" customFormat="1" ht="16.5" customHeight="1">
      <c r="A334" s="40"/>
      <c r="B334" s="41"/>
      <c r="C334" s="206" t="s">
        <v>675</v>
      </c>
      <c r="D334" s="206" t="s">
        <v>134</v>
      </c>
      <c r="E334" s="207" t="s">
        <v>676</v>
      </c>
      <c r="F334" s="208" t="s">
        <v>677</v>
      </c>
      <c r="G334" s="209" t="s">
        <v>342</v>
      </c>
      <c r="H334" s="210">
        <v>1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42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224</v>
      </c>
      <c r="AT334" s="217" t="s">
        <v>134</v>
      </c>
      <c r="AU334" s="217" t="s">
        <v>140</v>
      </c>
      <c r="AY334" s="19" t="s">
        <v>131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140</v>
      </c>
      <c r="BK334" s="218">
        <f>ROUND(I334*H334,2)</f>
        <v>0</v>
      </c>
      <c r="BL334" s="19" t="s">
        <v>224</v>
      </c>
      <c r="BM334" s="217" t="s">
        <v>678</v>
      </c>
    </row>
    <row r="335" s="2" customFormat="1" ht="24.15" customHeight="1">
      <c r="A335" s="40"/>
      <c r="B335" s="41"/>
      <c r="C335" s="206" t="s">
        <v>679</v>
      </c>
      <c r="D335" s="206" t="s">
        <v>134</v>
      </c>
      <c r="E335" s="207" t="s">
        <v>680</v>
      </c>
      <c r="F335" s="208" t="s">
        <v>681</v>
      </c>
      <c r="G335" s="209" t="s">
        <v>246</v>
      </c>
      <c r="H335" s="210">
        <v>0.033000000000000002</v>
      </c>
      <c r="I335" s="211"/>
      <c r="J335" s="212">
        <f>ROUND(I335*H335,2)</f>
        <v>0</v>
      </c>
      <c r="K335" s="208" t="s">
        <v>138</v>
      </c>
      <c r="L335" s="46"/>
      <c r="M335" s="213" t="s">
        <v>19</v>
      </c>
      <c r="N335" s="214" t="s">
        <v>42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224</v>
      </c>
      <c r="AT335" s="217" t="s">
        <v>134</v>
      </c>
      <c r="AU335" s="217" t="s">
        <v>140</v>
      </c>
      <c r="AY335" s="19" t="s">
        <v>131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140</v>
      </c>
      <c r="BK335" s="218">
        <f>ROUND(I335*H335,2)</f>
        <v>0</v>
      </c>
      <c r="BL335" s="19" t="s">
        <v>224</v>
      </c>
      <c r="BM335" s="217" t="s">
        <v>682</v>
      </c>
    </row>
    <row r="336" s="2" customFormat="1">
      <c r="A336" s="40"/>
      <c r="B336" s="41"/>
      <c r="C336" s="42"/>
      <c r="D336" s="219" t="s">
        <v>142</v>
      </c>
      <c r="E336" s="42"/>
      <c r="F336" s="220" t="s">
        <v>683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142</v>
      </c>
      <c r="AU336" s="19" t="s">
        <v>140</v>
      </c>
    </row>
    <row r="337" s="12" customFormat="1" ht="22.8" customHeight="1">
      <c r="A337" s="12"/>
      <c r="B337" s="190"/>
      <c r="C337" s="191"/>
      <c r="D337" s="192" t="s">
        <v>69</v>
      </c>
      <c r="E337" s="204" t="s">
        <v>684</v>
      </c>
      <c r="F337" s="204" t="s">
        <v>685</v>
      </c>
      <c r="G337" s="191"/>
      <c r="H337" s="191"/>
      <c r="I337" s="194"/>
      <c r="J337" s="205">
        <f>BK337</f>
        <v>0</v>
      </c>
      <c r="K337" s="191"/>
      <c r="L337" s="196"/>
      <c r="M337" s="197"/>
      <c r="N337" s="198"/>
      <c r="O337" s="198"/>
      <c r="P337" s="199">
        <f>SUM(P338:P370)</f>
        <v>0</v>
      </c>
      <c r="Q337" s="198"/>
      <c r="R337" s="199">
        <f>SUM(R338:R370)</f>
        <v>0.24643089999999995</v>
      </c>
      <c r="S337" s="198"/>
      <c r="T337" s="200">
        <f>SUM(T338:T370)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1" t="s">
        <v>140</v>
      </c>
      <c r="AT337" s="202" t="s">
        <v>69</v>
      </c>
      <c r="AU337" s="202" t="s">
        <v>78</v>
      </c>
      <c r="AY337" s="201" t="s">
        <v>131</v>
      </c>
      <c r="BK337" s="203">
        <f>SUM(BK338:BK370)</f>
        <v>0</v>
      </c>
    </row>
    <row r="338" s="2" customFormat="1" ht="16.5" customHeight="1">
      <c r="A338" s="40"/>
      <c r="B338" s="41"/>
      <c r="C338" s="206" t="s">
        <v>686</v>
      </c>
      <c r="D338" s="206" t="s">
        <v>134</v>
      </c>
      <c r="E338" s="207" t="s">
        <v>687</v>
      </c>
      <c r="F338" s="208" t="s">
        <v>688</v>
      </c>
      <c r="G338" s="209" t="s">
        <v>137</v>
      </c>
      <c r="H338" s="210">
        <v>6.1600000000000001</v>
      </c>
      <c r="I338" s="211"/>
      <c r="J338" s="212">
        <f>ROUND(I338*H338,2)</f>
        <v>0</v>
      </c>
      <c r="K338" s="208" t="s">
        <v>138</v>
      </c>
      <c r="L338" s="46"/>
      <c r="M338" s="213" t="s">
        <v>19</v>
      </c>
      <c r="N338" s="214" t="s">
        <v>42</v>
      </c>
      <c r="O338" s="86"/>
      <c r="P338" s="215">
        <f>O338*H338</f>
        <v>0</v>
      </c>
      <c r="Q338" s="215">
        <v>0.00029999999999999997</v>
      </c>
      <c r="R338" s="215">
        <f>Q338*H338</f>
        <v>0.0018479999999999998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224</v>
      </c>
      <c r="AT338" s="217" t="s">
        <v>134</v>
      </c>
      <c r="AU338" s="217" t="s">
        <v>140</v>
      </c>
      <c r="AY338" s="19" t="s">
        <v>131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140</v>
      </c>
      <c r="BK338" s="218">
        <f>ROUND(I338*H338,2)</f>
        <v>0</v>
      </c>
      <c r="BL338" s="19" t="s">
        <v>224</v>
      </c>
      <c r="BM338" s="217" t="s">
        <v>689</v>
      </c>
    </row>
    <row r="339" s="2" customFormat="1">
      <c r="A339" s="40"/>
      <c r="B339" s="41"/>
      <c r="C339" s="42"/>
      <c r="D339" s="219" t="s">
        <v>142</v>
      </c>
      <c r="E339" s="42"/>
      <c r="F339" s="220" t="s">
        <v>690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142</v>
      </c>
      <c r="AU339" s="19" t="s">
        <v>140</v>
      </c>
    </row>
    <row r="340" s="13" customFormat="1">
      <c r="A340" s="13"/>
      <c r="B340" s="224"/>
      <c r="C340" s="225"/>
      <c r="D340" s="226" t="s">
        <v>148</v>
      </c>
      <c r="E340" s="227" t="s">
        <v>19</v>
      </c>
      <c r="F340" s="228" t="s">
        <v>691</v>
      </c>
      <c r="G340" s="225"/>
      <c r="H340" s="229">
        <v>6.1600000000000001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148</v>
      </c>
      <c r="AU340" s="235" t="s">
        <v>140</v>
      </c>
      <c r="AV340" s="13" t="s">
        <v>140</v>
      </c>
      <c r="AW340" s="13" t="s">
        <v>32</v>
      </c>
      <c r="AX340" s="13" t="s">
        <v>70</v>
      </c>
      <c r="AY340" s="235" t="s">
        <v>131</v>
      </c>
    </row>
    <row r="341" s="14" customFormat="1">
      <c r="A341" s="14"/>
      <c r="B341" s="236"/>
      <c r="C341" s="237"/>
      <c r="D341" s="226" t="s">
        <v>148</v>
      </c>
      <c r="E341" s="238" t="s">
        <v>19</v>
      </c>
      <c r="F341" s="239" t="s">
        <v>150</v>
      </c>
      <c r="G341" s="237"/>
      <c r="H341" s="240">
        <v>6.1600000000000001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148</v>
      </c>
      <c r="AU341" s="246" t="s">
        <v>140</v>
      </c>
      <c r="AV341" s="14" t="s">
        <v>139</v>
      </c>
      <c r="AW341" s="14" t="s">
        <v>32</v>
      </c>
      <c r="AX341" s="14" t="s">
        <v>78</v>
      </c>
      <c r="AY341" s="246" t="s">
        <v>131</v>
      </c>
    </row>
    <row r="342" s="2" customFormat="1" ht="24.15" customHeight="1">
      <c r="A342" s="40"/>
      <c r="B342" s="41"/>
      <c r="C342" s="206" t="s">
        <v>692</v>
      </c>
      <c r="D342" s="206" t="s">
        <v>134</v>
      </c>
      <c r="E342" s="207" t="s">
        <v>693</v>
      </c>
      <c r="F342" s="208" t="s">
        <v>694</v>
      </c>
      <c r="G342" s="209" t="s">
        <v>137</v>
      </c>
      <c r="H342" s="210">
        <v>6.1600000000000001</v>
      </c>
      <c r="I342" s="211"/>
      <c r="J342" s="212">
        <f>ROUND(I342*H342,2)</f>
        <v>0</v>
      </c>
      <c r="K342" s="208" t="s">
        <v>138</v>
      </c>
      <c r="L342" s="46"/>
      <c r="M342" s="213" t="s">
        <v>19</v>
      </c>
      <c r="N342" s="214" t="s">
        <v>42</v>
      </c>
      <c r="O342" s="86"/>
      <c r="P342" s="215">
        <f>O342*H342</f>
        <v>0</v>
      </c>
      <c r="Q342" s="215">
        <v>0.0074999999999999997</v>
      </c>
      <c r="R342" s="215">
        <f>Q342*H342</f>
        <v>0.046199999999999998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224</v>
      </c>
      <c r="AT342" s="217" t="s">
        <v>134</v>
      </c>
      <c r="AU342" s="217" t="s">
        <v>140</v>
      </c>
      <c r="AY342" s="19" t="s">
        <v>131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140</v>
      </c>
      <c r="BK342" s="218">
        <f>ROUND(I342*H342,2)</f>
        <v>0</v>
      </c>
      <c r="BL342" s="19" t="s">
        <v>224</v>
      </c>
      <c r="BM342" s="217" t="s">
        <v>695</v>
      </c>
    </row>
    <row r="343" s="2" customFormat="1">
      <c r="A343" s="40"/>
      <c r="B343" s="41"/>
      <c r="C343" s="42"/>
      <c r="D343" s="219" t="s">
        <v>142</v>
      </c>
      <c r="E343" s="42"/>
      <c r="F343" s="220" t="s">
        <v>696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142</v>
      </c>
      <c r="AU343" s="19" t="s">
        <v>140</v>
      </c>
    </row>
    <row r="344" s="13" customFormat="1">
      <c r="A344" s="13"/>
      <c r="B344" s="224"/>
      <c r="C344" s="225"/>
      <c r="D344" s="226" t="s">
        <v>148</v>
      </c>
      <c r="E344" s="227" t="s">
        <v>19</v>
      </c>
      <c r="F344" s="228" t="s">
        <v>691</v>
      </c>
      <c r="G344" s="225"/>
      <c r="H344" s="229">
        <v>6.1600000000000001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148</v>
      </c>
      <c r="AU344" s="235" t="s">
        <v>140</v>
      </c>
      <c r="AV344" s="13" t="s">
        <v>140</v>
      </c>
      <c r="AW344" s="13" t="s">
        <v>32</v>
      </c>
      <c r="AX344" s="13" t="s">
        <v>70</v>
      </c>
      <c r="AY344" s="235" t="s">
        <v>131</v>
      </c>
    </row>
    <row r="345" s="14" customFormat="1">
      <c r="A345" s="14"/>
      <c r="B345" s="236"/>
      <c r="C345" s="237"/>
      <c r="D345" s="226" t="s">
        <v>148</v>
      </c>
      <c r="E345" s="238" t="s">
        <v>19</v>
      </c>
      <c r="F345" s="239" t="s">
        <v>150</v>
      </c>
      <c r="G345" s="237"/>
      <c r="H345" s="240">
        <v>6.1600000000000001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148</v>
      </c>
      <c r="AU345" s="246" t="s">
        <v>140</v>
      </c>
      <c r="AV345" s="14" t="s">
        <v>139</v>
      </c>
      <c r="AW345" s="14" t="s">
        <v>32</v>
      </c>
      <c r="AX345" s="14" t="s">
        <v>78</v>
      </c>
      <c r="AY345" s="246" t="s">
        <v>131</v>
      </c>
    </row>
    <row r="346" s="2" customFormat="1" ht="24.15" customHeight="1">
      <c r="A346" s="40"/>
      <c r="B346" s="41"/>
      <c r="C346" s="206" t="s">
        <v>697</v>
      </c>
      <c r="D346" s="206" t="s">
        <v>134</v>
      </c>
      <c r="E346" s="207" t="s">
        <v>698</v>
      </c>
      <c r="F346" s="208" t="s">
        <v>699</v>
      </c>
      <c r="G346" s="209" t="s">
        <v>137</v>
      </c>
      <c r="H346" s="210">
        <v>6.1600000000000001</v>
      </c>
      <c r="I346" s="211"/>
      <c r="J346" s="212">
        <f>ROUND(I346*H346,2)</f>
        <v>0</v>
      </c>
      <c r="K346" s="208" t="s">
        <v>138</v>
      </c>
      <c r="L346" s="46"/>
      <c r="M346" s="213" t="s">
        <v>19</v>
      </c>
      <c r="N346" s="214" t="s">
        <v>42</v>
      </c>
      <c r="O346" s="86"/>
      <c r="P346" s="215">
        <f>O346*H346</f>
        <v>0</v>
      </c>
      <c r="Q346" s="215">
        <v>0.0060000000000000001</v>
      </c>
      <c r="R346" s="215">
        <f>Q346*H346</f>
        <v>0.03696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224</v>
      </c>
      <c r="AT346" s="217" t="s">
        <v>134</v>
      </c>
      <c r="AU346" s="217" t="s">
        <v>140</v>
      </c>
      <c r="AY346" s="19" t="s">
        <v>131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140</v>
      </c>
      <c r="BK346" s="218">
        <f>ROUND(I346*H346,2)</f>
        <v>0</v>
      </c>
      <c r="BL346" s="19" t="s">
        <v>224</v>
      </c>
      <c r="BM346" s="217" t="s">
        <v>700</v>
      </c>
    </row>
    <row r="347" s="2" customFormat="1">
      <c r="A347" s="40"/>
      <c r="B347" s="41"/>
      <c r="C347" s="42"/>
      <c r="D347" s="219" t="s">
        <v>142</v>
      </c>
      <c r="E347" s="42"/>
      <c r="F347" s="220" t="s">
        <v>701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142</v>
      </c>
      <c r="AU347" s="19" t="s">
        <v>140</v>
      </c>
    </row>
    <row r="348" s="13" customFormat="1">
      <c r="A348" s="13"/>
      <c r="B348" s="224"/>
      <c r="C348" s="225"/>
      <c r="D348" s="226" t="s">
        <v>148</v>
      </c>
      <c r="E348" s="227" t="s">
        <v>19</v>
      </c>
      <c r="F348" s="228" t="s">
        <v>691</v>
      </c>
      <c r="G348" s="225"/>
      <c r="H348" s="229">
        <v>6.1600000000000001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148</v>
      </c>
      <c r="AU348" s="235" t="s">
        <v>140</v>
      </c>
      <c r="AV348" s="13" t="s">
        <v>140</v>
      </c>
      <c r="AW348" s="13" t="s">
        <v>32</v>
      </c>
      <c r="AX348" s="13" t="s">
        <v>70</v>
      </c>
      <c r="AY348" s="235" t="s">
        <v>131</v>
      </c>
    </row>
    <row r="349" s="14" customFormat="1">
      <c r="A349" s="14"/>
      <c r="B349" s="236"/>
      <c r="C349" s="237"/>
      <c r="D349" s="226" t="s">
        <v>148</v>
      </c>
      <c r="E349" s="238" t="s">
        <v>19</v>
      </c>
      <c r="F349" s="239" t="s">
        <v>150</v>
      </c>
      <c r="G349" s="237"/>
      <c r="H349" s="240">
        <v>6.1600000000000001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148</v>
      </c>
      <c r="AU349" s="246" t="s">
        <v>140</v>
      </c>
      <c r="AV349" s="14" t="s">
        <v>139</v>
      </c>
      <c r="AW349" s="14" t="s">
        <v>32</v>
      </c>
      <c r="AX349" s="14" t="s">
        <v>78</v>
      </c>
      <c r="AY349" s="246" t="s">
        <v>131</v>
      </c>
    </row>
    <row r="350" s="2" customFormat="1" ht="21.75" customHeight="1">
      <c r="A350" s="40"/>
      <c r="B350" s="41"/>
      <c r="C350" s="258" t="s">
        <v>702</v>
      </c>
      <c r="D350" s="258" t="s">
        <v>334</v>
      </c>
      <c r="E350" s="259" t="s">
        <v>703</v>
      </c>
      <c r="F350" s="260" t="s">
        <v>704</v>
      </c>
      <c r="G350" s="261" t="s">
        <v>137</v>
      </c>
      <c r="H350" s="262">
        <v>6.7759999999999998</v>
      </c>
      <c r="I350" s="263"/>
      <c r="J350" s="264">
        <f>ROUND(I350*H350,2)</f>
        <v>0</v>
      </c>
      <c r="K350" s="260" t="s">
        <v>138</v>
      </c>
      <c r="L350" s="265"/>
      <c r="M350" s="266" t="s">
        <v>19</v>
      </c>
      <c r="N350" s="267" t="s">
        <v>42</v>
      </c>
      <c r="O350" s="86"/>
      <c r="P350" s="215">
        <f>O350*H350</f>
        <v>0</v>
      </c>
      <c r="Q350" s="215">
        <v>0.021999999999999999</v>
      </c>
      <c r="R350" s="215">
        <f>Q350*H350</f>
        <v>0.14907199999999998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323</v>
      </c>
      <c r="AT350" s="217" t="s">
        <v>334</v>
      </c>
      <c r="AU350" s="217" t="s">
        <v>140</v>
      </c>
      <c r="AY350" s="19" t="s">
        <v>131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140</v>
      </c>
      <c r="BK350" s="218">
        <f>ROUND(I350*H350,2)</f>
        <v>0</v>
      </c>
      <c r="BL350" s="19" t="s">
        <v>224</v>
      </c>
      <c r="BM350" s="217" t="s">
        <v>705</v>
      </c>
    </row>
    <row r="351" s="13" customFormat="1">
      <c r="A351" s="13"/>
      <c r="B351" s="224"/>
      <c r="C351" s="225"/>
      <c r="D351" s="226" t="s">
        <v>148</v>
      </c>
      <c r="E351" s="227" t="s">
        <v>19</v>
      </c>
      <c r="F351" s="228" t="s">
        <v>691</v>
      </c>
      <c r="G351" s="225"/>
      <c r="H351" s="229">
        <v>6.1600000000000001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148</v>
      </c>
      <c r="AU351" s="235" t="s">
        <v>140</v>
      </c>
      <c r="AV351" s="13" t="s">
        <v>140</v>
      </c>
      <c r="AW351" s="13" t="s">
        <v>32</v>
      </c>
      <c r="AX351" s="13" t="s">
        <v>70</v>
      </c>
      <c r="AY351" s="235" t="s">
        <v>131</v>
      </c>
    </row>
    <row r="352" s="14" customFormat="1">
      <c r="A352" s="14"/>
      <c r="B352" s="236"/>
      <c r="C352" s="237"/>
      <c r="D352" s="226" t="s">
        <v>148</v>
      </c>
      <c r="E352" s="238" t="s">
        <v>19</v>
      </c>
      <c r="F352" s="239" t="s">
        <v>150</v>
      </c>
      <c r="G352" s="237"/>
      <c r="H352" s="240">
        <v>6.1600000000000001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148</v>
      </c>
      <c r="AU352" s="246" t="s">
        <v>140</v>
      </c>
      <c r="AV352" s="14" t="s">
        <v>139</v>
      </c>
      <c r="AW352" s="14" t="s">
        <v>32</v>
      </c>
      <c r="AX352" s="14" t="s">
        <v>78</v>
      </c>
      <c r="AY352" s="246" t="s">
        <v>131</v>
      </c>
    </row>
    <row r="353" s="13" customFormat="1">
      <c r="A353" s="13"/>
      <c r="B353" s="224"/>
      <c r="C353" s="225"/>
      <c r="D353" s="226" t="s">
        <v>148</v>
      </c>
      <c r="E353" s="225"/>
      <c r="F353" s="228" t="s">
        <v>706</v>
      </c>
      <c r="G353" s="225"/>
      <c r="H353" s="229">
        <v>6.7759999999999998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148</v>
      </c>
      <c r="AU353" s="235" t="s">
        <v>140</v>
      </c>
      <c r="AV353" s="13" t="s">
        <v>140</v>
      </c>
      <c r="AW353" s="13" t="s">
        <v>4</v>
      </c>
      <c r="AX353" s="13" t="s">
        <v>78</v>
      </c>
      <c r="AY353" s="235" t="s">
        <v>131</v>
      </c>
    </row>
    <row r="354" s="2" customFormat="1" ht="16.5" customHeight="1">
      <c r="A354" s="40"/>
      <c r="B354" s="41"/>
      <c r="C354" s="206" t="s">
        <v>707</v>
      </c>
      <c r="D354" s="206" t="s">
        <v>134</v>
      </c>
      <c r="E354" s="207" t="s">
        <v>708</v>
      </c>
      <c r="F354" s="208" t="s">
        <v>709</v>
      </c>
      <c r="G354" s="209" t="s">
        <v>137</v>
      </c>
      <c r="H354" s="210">
        <v>5.0350000000000001</v>
      </c>
      <c r="I354" s="211"/>
      <c r="J354" s="212">
        <f>ROUND(I354*H354,2)</f>
        <v>0</v>
      </c>
      <c r="K354" s="208" t="s">
        <v>138</v>
      </c>
      <c r="L354" s="46"/>
      <c r="M354" s="213" t="s">
        <v>19</v>
      </c>
      <c r="N354" s="214" t="s">
        <v>42</v>
      </c>
      <c r="O354" s="86"/>
      <c r="P354" s="215">
        <f>O354*H354</f>
        <v>0</v>
      </c>
      <c r="Q354" s="215">
        <v>0.0015</v>
      </c>
      <c r="R354" s="215">
        <f>Q354*H354</f>
        <v>0.0075525000000000002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224</v>
      </c>
      <c r="AT354" s="217" t="s">
        <v>134</v>
      </c>
      <c r="AU354" s="217" t="s">
        <v>140</v>
      </c>
      <c r="AY354" s="19" t="s">
        <v>131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140</v>
      </c>
      <c r="BK354" s="218">
        <f>ROUND(I354*H354,2)</f>
        <v>0</v>
      </c>
      <c r="BL354" s="19" t="s">
        <v>224</v>
      </c>
      <c r="BM354" s="217" t="s">
        <v>710</v>
      </c>
    </row>
    <row r="355" s="2" customFormat="1">
      <c r="A355" s="40"/>
      <c r="B355" s="41"/>
      <c r="C355" s="42"/>
      <c r="D355" s="219" t="s">
        <v>142</v>
      </c>
      <c r="E355" s="42"/>
      <c r="F355" s="220" t="s">
        <v>711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142</v>
      </c>
      <c r="AU355" s="19" t="s">
        <v>140</v>
      </c>
    </row>
    <row r="356" s="15" customFormat="1">
      <c r="A356" s="15"/>
      <c r="B356" s="247"/>
      <c r="C356" s="248"/>
      <c r="D356" s="226" t="s">
        <v>148</v>
      </c>
      <c r="E356" s="249" t="s">
        <v>19</v>
      </c>
      <c r="F356" s="250" t="s">
        <v>712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148</v>
      </c>
      <c r="AU356" s="256" t="s">
        <v>140</v>
      </c>
      <c r="AV356" s="15" t="s">
        <v>78</v>
      </c>
      <c r="AW356" s="15" t="s">
        <v>32</v>
      </c>
      <c r="AX356" s="15" t="s">
        <v>70</v>
      </c>
      <c r="AY356" s="256" t="s">
        <v>131</v>
      </c>
    </row>
    <row r="357" s="13" customFormat="1">
      <c r="A357" s="13"/>
      <c r="B357" s="224"/>
      <c r="C357" s="225"/>
      <c r="D357" s="226" t="s">
        <v>148</v>
      </c>
      <c r="E357" s="227" t="s">
        <v>19</v>
      </c>
      <c r="F357" s="228" t="s">
        <v>713</v>
      </c>
      <c r="G357" s="225"/>
      <c r="H357" s="229">
        <v>5.0350000000000001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148</v>
      </c>
      <c r="AU357" s="235" t="s">
        <v>140</v>
      </c>
      <c r="AV357" s="13" t="s">
        <v>140</v>
      </c>
      <c r="AW357" s="13" t="s">
        <v>32</v>
      </c>
      <c r="AX357" s="13" t="s">
        <v>70</v>
      </c>
      <c r="AY357" s="235" t="s">
        <v>131</v>
      </c>
    </row>
    <row r="358" s="14" customFormat="1">
      <c r="A358" s="14"/>
      <c r="B358" s="236"/>
      <c r="C358" s="237"/>
      <c r="D358" s="226" t="s">
        <v>148</v>
      </c>
      <c r="E358" s="238" t="s">
        <v>19</v>
      </c>
      <c r="F358" s="239" t="s">
        <v>150</v>
      </c>
      <c r="G358" s="237"/>
      <c r="H358" s="240">
        <v>5.0350000000000001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148</v>
      </c>
      <c r="AU358" s="246" t="s">
        <v>140</v>
      </c>
      <c r="AV358" s="14" t="s">
        <v>139</v>
      </c>
      <c r="AW358" s="14" t="s">
        <v>32</v>
      </c>
      <c r="AX358" s="14" t="s">
        <v>78</v>
      </c>
      <c r="AY358" s="246" t="s">
        <v>131</v>
      </c>
    </row>
    <row r="359" s="2" customFormat="1" ht="16.5" customHeight="1">
      <c r="A359" s="40"/>
      <c r="B359" s="41"/>
      <c r="C359" s="206" t="s">
        <v>714</v>
      </c>
      <c r="D359" s="206" t="s">
        <v>134</v>
      </c>
      <c r="E359" s="207" t="s">
        <v>715</v>
      </c>
      <c r="F359" s="208" t="s">
        <v>716</v>
      </c>
      <c r="G359" s="209" t="s">
        <v>232</v>
      </c>
      <c r="H359" s="210">
        <v>4</v>
      </c>
      <c r="I359" s="211"/>
      <c r="J359" s="212">
        <f>ROUND(I359*H359,2)</f>
        <v>0</v>
      </c>
      <c r="K359" s="208" t="s">
        <v>138</v>
      </c>
      <c r="L359" s="46"/>
      <c r="M359" s="213" t="s">
        <v>19</v>
      </c>
      <c r="N359" s="214" t="s">
        <v>42</v>
      </c>
      <c r="O359" s="86"/>
      <c r="P359" s="215">
        <f>O359*H359</f>
        <v>0</v>
      </c>
      <c r="Q359" s="215">
        <v>0.00021000000000000001</v>
      </c>
      <c r="R359" s="215">
        <f>Q359*H359</f>
        <v>0.00084000000000000003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224</v>
      </c>
      <c r="AT359" s="217" t="s">
        <v>134</v>
      </c>
      <c r="AU359" s="217" t="s">
        <v>140</v>
      </c>
      <c r="AY359" s="19" t="s">
        <v>131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140</v>
      </c>
      <c r="BK359" s="218">
        <f>ROUND(I359*H359,2)</f>
        <v>0</v>
      </c>
      <c r="BL359" s="19" t="s">
        <v>224</v>
      </c>
      <c r="BM359" s="217" t="s">
        <v>717</v>
      </c>
    </row>
    <row r="360" s="2" customFormat="1">
      <c r="A360" s="40"/>
      <c r="B360" s="41"/>
      <c r="C360" s="42"/>
      <c r="D360" s="219" t="s">
        <v>142</v>
      </c>
      <c r="E360" s="42"/>
      <c r="F360" s="220" t="s">
        <v>718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142</v>
      </c>
      <c r="AU360" s="19" t="s">
        <v>140</v>
      </c>
    </row>
    <row r="361" s="13" customFormat="1">
      <c r="A361" s="13"/>
      <c r="B361" s="224"/>
      <c r="C361" s="225"/>
      <c r="D361" s="226" t="s">
        <v>148</v>
      </c>
      <c r="E361" s="227" t="s">
        <v>19</v>
      </c>
      <c r="F361" s="228" t="s">
        <v>139</v>
      </c>
      <c r="G361" s="225"/>
      <c r="H361" s="229">
        <v>4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148</v>
      </c>
      <c r="AU361" s="235" t="s">
        <v>140</v>
      </c>
      <c r="AV361" s="13" t="s">
        <v>140</v>
      </c>
      <c r="AW361" s="13" t="s">
        <v>32</v>
      </c>
      <c r="AX361" s="13" t="s">
        <v>70</v>
      </c>
      <c r="AY361" s="235" t="s">
        <v>131</v>
      </c>
    </row>
    <row r="362" s="13" customFormat="1">
      <c r="A362" s="13"/>
      <c r="B362" s="224"/>
      <c r="C362" s="225"/>
      <c r="D362" s="226" t="s">
        <v>148</v>
      </c>
      <c r="E362" s="227" t="s">
        <v>19</v>
      </c>
      <c r="F362" s="228" t="s">
        <v>139</v>
      </c>
      <c r="G362" s="225"/>
      <c r="H362" s="229">
        <v>4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148</v>
      </c>
      <c r="AU362" s="235" t="s">
        <v>140</v>
      </c>
      <c r="AV362" s="13" t="s">
        <v>140</v>
      </c>
      <c r="AW362" s="13" t="s">
        <v>32</v>
      </c>
      <c r="AX362" s="13" t="s">
        <v>78</v>
      </c>
      <c r="AY362" s="235" t="s">
        <v>131</v>
      </c>
    </row>
    <row r="363" s="2" customFormat="1" ht="16.5" customHeight="1">
      <c r="A363" s="40"/>
      <c r="B363" s="41"/>
      <c r="C363" s="206" t="s">
        <v>719</v>
      </c>
      <c r="D363" s="206" t="s">
        <v>134</v>
      </c>
      <c r="E363" s="207" t="s">
        <v>720</v>
      </c>
      <c r="F363" s="208" t="s">
        <v>721</v>
      </c>
      <c r="G363" s="209" t="s">
        <v>287</v>
      </c>
      <c r="H363" s="210">
        <v>12.369999999999999</v>
      </c>
      <c r="I363" s="211"/>
      <c r="J363" s="212">
        <f>ROUND(I363*H363,2)</f>
        <v>0</v>
      </c>
      <c r="K363" s="208" t="s">
        <v>138</v>
      </c>
      <c r="L363" s="46"/>
      <c r="M363" s="213" t="s">
        <v>19</v>
      </c>
      <c r="N363" s="214" t="s">
        <v>42</v>
      </c>
      <c r="O363" s="86"/>
      <c r="P363" s="215">
        <f>O363*H363</f>
        <v>0</v>
      </c>
      <c r="Q363" s="215">
        <v>0.00032000000000000003</v>
      </c>
      <c r="R363" s="215">
        <f>Q363*H363</f>
        <v>0.0039583999999999999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224</v>
      </c>
      <c r="AT363" s="217" t="s">
        <v>134</v>
      </c>
      <c r="AU363" s="217" t="s">
        <v>140</v>
      </c>
      <c r="AY363" s="19" t="s">
        <v>131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140</v>
      </c>
      <c r="BK363" s="218">
        <f>ROUND(I363*H363,2)</f>
        <v>0</v>
      </c>
      <c r="BL363" s="19" t="s">
        <v>224</v>
      </c>
      <c r="BM363" s="217" t="s">
        <v>722</v>
      </c>
    </row>
    <row r="364" s="2" customFormat="1">
      <c r="A364" s="40"/>
      <c r="B364" s="41"/>
      <c r="C364" s="42"/>
      <c r="D364" s="219" t="s">
        <v>142</v>
      </c>
      <c r="E364" s="42"/>
      <c r="F364" s="220" t="s">
        <v>723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142</v>
      </c>
      <c r="AU364" s="19" t="s">
        <v>140</v>
      </c>
    </row>
    <row r="365" s="15" customFormat="1">
      <c r="A365" s="15"/>
      <c r="B365" s="247"/>
      <c r="C365" s="248"/>
      <c r="D365" s="226" t="s">
        <v>148</v>
      </c>
      <c r="E365" s="249" t="s">
        <v>19</v>
      </c>
      <c r="F365" s="250" t="s">
        <v>712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148</v>
      </c>
      <c r="AU365" s="256" t="s">
        <v>140</v>
      </c>
      <c r="AV365" s="15" t="s">
        <v>78</v>
      </c>
      <c r="AW365" s="15" t="s">
        <v>32</v>
      </c>
      <c r="AX365" s="15" t="s">
        <v>70</v>
      </c>
      <c r="AY365" s="256" t="s">
        <v>131</v>
      </c>
    </row>
    <row r="366" s="13" customFormat="1">
      <c r="A366" s="13"/>
      <c r="B366" s="224"/>
      <c r="C366" s="225"/>
      <c r="D366" s="226" t="s">
        <v>148</v>
      </c>
      <c r="E366" s="227" t="s">
        <v>19</v>
      </c>
      <c r="F366" s="228" t="s">
        <v>724</v>
      </c>
      <c r="G366" s="225"/>
      <c r="H366" s="229">
        <v>4.71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148</v>
      </c>
      <c r="AU366" s="235" t="s">
        <v>140</v>
      </c>
      <c r="AV366" s="13" t="s">
        <v>140</v>
      </c>
      <c r="AW366" s="13" t="s">
        <v>32</v>
      </c>
      <c r="AX366" s="13" t="s">
        <v>70</v>
      </c>
      <c r="AY366" s="235" t="s">
        <v>131</v>
      </c>
    </row>
    <row r="367" s="13" customFormat="1">
      <c r="A367" s="13"/>
      <c r="B367" s="224"/>
      <c r="C367" s="225"/>
      <c r="D367" s="226" t="s">
        <v>148</v>
      </c>
      <c r="E367" s="227" t="s">
        <v>19</v>
      </c>
      <c r="F367" s="228" t="s">
        <v>725</v>
      </c>
      <c r="G367" s="225"/>
      <c r="H367" s="229">
        <v>7.6600000000000001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148</v>
      </c>
      <c r="AU367" s="235" t="s">
        <v>140</v>
      </c>
      <c r="AV367" s="13" t="s">
        <v>140</v>
      </c>
      <c r="AW367" s="13" t="s">
        <v>32</v>
      </c>
      <c r="AX367" s="13" t="s">
        <v>70</v>
      </c>
      <c r="AY367" s="235" t="s">
        <v>131</v>
      </c>
    </row>
    <row r="368" s="14" customFormat="1">
      <c r="A368" s="14"/>
      <c r="B368" s="236"/>
      <c r="C368" s="237"/>
      <c r="D368" s="226" t="s">
        <v>148</v>
      </c>
      <c r="E368" s="238" t="s">
        <v>19</v>
      </c>
      <c r="F368" s="239" t="s">
        <v>150</v>
      </c>
      <c r="G368" s="237"/>
      <c r="H368" s="240">
        <v>12.370000000000001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148</v>
      </c>
      <c r="AU368" s="246" t="s">
        <v>140</v>
      </c>
      <c r="AV368" s="14" t="s">
        <v>139</v>
      </c>
      <c r="AW368" s="14" t="s">
        <v>32</v>
      </c>
      <c r="AX368" s="14" t="s">
        <v>78</v>
      </c>
      <c r="AY368" s="246" t="s">
        <v>131</v>
      </c>
    </row>
    <row r="369" s="2" customFormat="1" ht="24.15" customHeight="1">
      <c r="A369" s="40"/>
      <c r="B369" s="41"/>
      <c r="C369" s="206" t="s">
        <v>726</v>
      </c>
      <c r="D369" s="206" t="s">
        <v>134</v>
      </c>
      <c r="E369" s="207" t="s">
        <v>727</v>
      </c>
      <c r="F369" s="208" t="s">
        <v>728</v>
      </c>
      <c r="G369" s="209" t="s">
        <v>246</v>
      </c>
      <c r="H369" s="210">
        <v>0.246</v>
      </c>
      <c r="I369" s="211"/>
      <c r="J369" s="212">
        <f>ROUND(I369*H369,2)</f>
        <v>0</v>
      </c>
      <c r="K369" s="208" t="s">
        <v>138</v>
      </c>
      <c r="L369" s="46"/>
      <c r="M369" s="213" t="s">
        <v>19</v>
      </c>
      <c r="N369" s="214" t="s">
        <v>42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224</v>
      </c>
      <c r="AT369" s="217" t="s">
        <v>134</v>
      </c>
      <c r="AU369" s="217" t="s">
        <v>140</v>
      </c>
      <c r="AY369" s="19" t="s">
        <v>131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140</v>
      </c>
      <c r="BK369" s="218">
        <f>ROUND(I369*H369,2)</f>
        <v>0</v>
      </c>
      <c r="BL369" s="19" t="s">
        <v>224</v>
      </c>
      <c r="BM369" s="217" t="s">
        <v>729</v>
      </c>
    </row>
    <row r="370" s="2" customFormat="1">
      <c r="A370" s="40"/>
      <c r="B370" s="41"/>
      <c r="C370" s="42"/>
      <c r="D370" s="219" t="s">
        <v>142</v>
      </c>
      <c r="E370" s="42"/>
      <c r="F370" s="220" t="s">
        <v>730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142</v>
      </c>
      <c r="AU370" s="19" t="s">
        <v>140</v>
      </c>
    </row>
    <row r="371" s="12" customFormat="1" ht="22.8" customHeight="1">
      <c r="A371" s="12"/>
      <c r="B371" s="190"/>
      <c r="C371" s="191"/>
      <c r="D371" s="192" t="s">
        <v>69</v>
      </c>
      <c r="E371" s="204" t="s">
        <v>731</v>
      </c>
      <c r="F371" s="204" t="s">
        <v>732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SUM(P372:P398)</f>
        <v>0</v>
      </c>
      <c r="Q371" s="198"/>
      <c r="R371" s="199">
        <f>SUM(R372:R398)</f>
        <v>0.53507389999999988</v>
      </c>
      <c r="S371" s="198"/>
      <c r="T371" s="200">
        <f>SUM(T372:T398)</f>
        <v>0.62287999999999988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140</v>
      </c>
      <c r="AT371" s="202" t="s">
        <v>69</v>
      </c>
      <c r="AU371" s="202" t="s">
        <v>78</v>
      </c>
      <c r="AY371" s="201" t="s">
        <v>131</v>
      </c>
      <c r="BK371" s="203">
        <f>SUM(BK372:BK398)</f>
        <v>0</v>
      </c>
    </row>
    <row r="372" s="2" customFormat="1" ht="16.5" customHeight="1">
      <c r="A372" s="40"/>
      <c r="B372" s="41"/>
      <c r="C372" s="206" t="s">
        <v>733</v>
      </c>
      <c r="D372" s="206" t="s">
        <v>134</v>
      </c>
      <c r="E372" s="207" t="s">
        <v>734</v>
      </c>
      <c r="F372" s="208" t="s">
        <v>735</v>
      </c>
      <c r="G372" s="209" t="s">
        <v>137</v>
      </c>
      <c r="H372" s="210">
        <v>25.908999999999999</v>
      </c>
      <c r="I372" s="211"/>
      <c r="J372" s="212">
        <f>ROUND(I372*H372,2)</f>
        <v>0</v>
      </c>
      <c r="K372" s="208" t="s">
        <v>138</v>
      </c>
      <c r="L372" s="46"/>
      <c r="M372" s="213" t="s">
        <v>19</v>
      </c>
      <c r="N372" s="214" t="s">
        <v>42</v>
      </c>
      <c r="O372" s="86"/>
      <c r="P372" s="215">
        <f>O372*H372</f>
        <v>0</v>
      </c>
      <c r="Q372" s="215">
        <v>0.00029999999999999997</v>
      </c>
      <c r="R372" s="215">
        <f>Q372*H372</f>
        <v>0.0077726999999999987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224</v>
      </c>
      <c r="AT372" s="217" t="s">
        <v>134</v>
      </c>
      <c r="AU372" s="217" t="s">
        <v>140</v>
      </c>
      <c r="AY372" s="19" t="s">
        <v>131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140</v>
      </c>
      <c r="BK372" s="218">
        <f>ROUND(I372*H372,2)</f>
        <v>0</v>
      </c>
      <c r="BL372" s="19" t="s">
        <v>224</v>
      </c>
      <c r="BM372" s="217" t="s">
        <v>736</v>
      </c>
    </row>
    <row r="373" s="2" customFormat="1">
      <c r="A373" s="40"/>
      <c r="B373" s="41"/>
      <c r="C373" s="42"/>
      <c r="D373" s="219" t="s">
        <v>142</v>
      </c>
      <c r="E373" s="42"/>
      <c r="F373" s="220" t="s">
        <v>737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142</v>
      </c>
      <c r="AU373" s="19" t="s">
        <v>140</v>
      </c>
    </row>
    <row r="374" s="15" customFormat="1">
      <c r="A374" s="15"/>
      <c r="B374" s="247"/>
      <c r="C374" s="248"/>
      <c r="D374" s="226" t="s">
        <v>148</v>
      </c>
      <c r="E374" s="249" t="s">
        <v>19</v>
      </c>
      <c r="F374" s="250" t="s">
        <v>181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148</v>
      </c>
      <c r="AU374" s="256" t="s">
        <v>140</v>
      </c>
      <c r="AV374" s="15" t="s">
        <v>78</v>
      </c>
      <c r="AW374" s="15" t="s">
        <v>32</v>
      </c>
      <c r="AX374" s="15" t="s">
        <v>70</v>
      </c>
      <c r="AY374" s="256" t="s">
        <v>131</v>
      </c>
    </row>
    <row r="375" s="13" customFormat="1">
      <c r="A375" s="13"/>
      <c r="B375" s="224"/>
      <c r="C375" s="225"/>
      <c r="D375" s="226" t="s">
        <v>148</v>
      </c>
      <c r="E375" s="227" t="s">
        <v>19</v>
      </c>
      <c r="F375" s="228" t="s">
        <v>182</v>
      </c>
      <c r="G375" s="225"/>
      <c r="H375" s="229">
        <v>25.908999999999999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148</v>
      </c>
      <c r="AU375" s="235" t="s">
        <v>140</v>
      </c>
      <c r="AV375" s="13" t="s">
        <v>140</v>
      </c>
      <c r="AW375" s="13" t="s">
        <v>32</v>
      </c>
      <c r="AX375" s="13" t="s">
        <v>70</v>
      </c>
      <c r="AY375" s="235" t="s">
        <v>131</v>
      </c>
    </row>
    <row r="376" s="14" customFormat="1">
      <c r="A376" s="14"/>
      <c r="B376" s="236"/>
      <c r="C376" s="237"/>
      <c r="D376" s="226" t="s">
        <v>148</v>
      </c>
      <c r="E376" s="238" t="s">
        <v>19</v>
      </c>
      <c r="F376" s="239" t="s">
        <v>150</v>
      </c>
      <c r="G376" s="237"/>
      <c r="H376" s="240">
        <v>25.908999999999999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148</v>
      </c>
      <c r="AU376" s="246" t="s">
        <v>140</v>
      </c>
      <c r="AV376" s="14" t="s">
        <v>139</v>
      </c>
      <c r="AW376" s="14" t="s">
        <v>32</v>
      </c>
      <c r="AX376" s="14" t="s">
        <v>78</v>
      </c>
      <c r="AY376" s="246" t="s">
        <v>131</v>
      </c>
    </row>
    <row r="377" s="2" customFormat="1" ht="16.5" customHeight="1">
      <c r="A377" s="40"/>
      <c r="B377" s="41"/>
      <c r="C377" s="206" t="s">
        <v>738</v>
      </c>
      <c r="D377" s="206" t="s">
        <v>134</v>
      </c>
      <c r="E377" s="207" t="s">
        <v>739</v>
      </c>
      <c r="F377" s="208" t="s">
        <v>740</v>
      </c>
      <c r="G377" s="209" t="s">
        <v>137</v>
      </c>
      <c r="H377" s="210">
        <v>25.908999999999999</v>
      </c>
      <c r="I377" s="211"/>
      <c r="J377" s="212">
        <f>ROUND(I377*H377,2)</f>
        <v>0</v>
      </c>
      <c r="K377" s="208" t="s">
        <v>138</v>
      </c>
      <c r="L377" s="46"/>
      <c r="M377" s="213" t="s">
        <v>19</v>
      </c>
      <c r="N377" s="214" t="s">
        <v>42</v>
      </c>
      <c r="O377" s="86"/>
      <c r="P377" s="215">
        <f>O377*H377</f>
        <v>0</v>
      </c>
      <c r="Q377" s="215">
        <v>0.0015</v>
      </c>
      <c r="R377" s="215">
        <f>Q377*H377</f>
        <v>0.038863500000000002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224</v>
      </c>
      <c r="AT377" s="217" t="s">
        <v>134</v>
      </c>
      <c r="AU377" s="217" t="s">
        <v>140</v>
      </c>
      <c r="AY377" s="19" t="s">
        <v>131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140</v>
      </c>
      <c r="BK377" s="218">
        <f>ROUND(I377*H377,2)</f>
        <v>0</v>
      </c>
      <c r="BL377" s="19" t="s">
        <v>224</v>
      </c>
      <c r="BM377" s="217" t="s">
        <v>741</v>
      </c>
    </row>
    <row r="378" s="2" customFormat="1">
      <c r="A378" s="40"/>
      <c r="B378" s="41"/>
      <c r="C378" s="42"/>
      <c r="D378" s="219" t="s">
        <v>142</v>
      </c>
      <c r="E378" s="42"/>
      <c r="F378" s="220" t="s">
        <v>742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142</v>
      </c>
      <c r="AU378" s="19" t="s">
        <v>140</v>
      </c>
    </row>
    <row r="379" s="15" customFormat="1">
      <c r="A379" s="15"/>
      <c r="B379" s="247"/>
      <c r="C379" s="248"/>
      <c r="D379" s="226" t="s">
        <v>148</v>
      </c>
      <c r="E379" s="249" t="s">
        <v>19</v>
      </c>
      <c r="F379" s="250" t="s">
        <v>181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148</v>
      </c>
      <c r="AU379" s="256" t="s">
        <v>140</v>
      </c>
      <c r="AV379" s="15" t="s">
        <v>78</v>
      </c>
      <c r="AW379" s="15" t="s">
        <v>32</v>
      </c>
      <c r="AX379" s="15" t="s">
        <v>70</v>
      </c>
      <c r="AY379" s="256" t="s">
        <v>131</v>
      </c>
    </row>
    <row r="380" s="13" customFormat="1">
      <c r="A380" s="13"/>
      <c r="B380" s="224"/>
      <c r="C380" s="225"/>
      <c r="D380" s="226" t="s">
        <v>148</v>
      </c>
      <c r="E380" s="227" t="s">
        <v>19</v>
      </c>
      <c r="F380" s="228" t="s">
        <v>182</v>
      </c>
      <c r="G380" s="225"/>
      <c r="H380" s="229">
        <v>25.908999999999999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148</v>
      </c>
      <c r="AU380" s="235" t="s">
        <v>140</v>
      </c>
      <c r="AV380" s="13" t="s">
        <v>140</v>
      </c>
      <c r="AW380" s="13" t="s">
        <v>32</v>
      </c>
      <c r="AX380" s="13" t="s">
        <v>70</v>
      </c>
      <c r="AY380" s="235" t="s">
        <v>131</v>
      </c>
    </row>
    <row r="381" s="14" customFormat="1">
      <c r="A381" s="14"/>
      <c r="B381" s="236"/>
      <c r="C381" s="237"/>
      <c r="D381" s="226" t="s">
        <v>148</v>
      </c>
      <c r="E381" s="238" t="s">
        <v>19</v>
      </c>
      <c r="F381" s="239" t="s">
        <v>150</v>
      </c>
      <c r="G381" s="237"/>
      <c r="H381" s="240">
        <v>25.908999999999999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148</v>
      </c>
      <c r="AU381" s="246" t="s">
        <v>140</v>
      </c>
      <c r="AV381" s="14" t="s">
        <v>139</v>
      </c>
      <c r="AW381" s="14" t="s">
        <v>32</v>
      </c>
      <c r="AX381" s="14" t="s">
        <v>78</v>
      </c>
      <c r="AY381" s="246" t="s">
        <v>131</v>
      </c>
    </row>
    <row r="382" s="2" customFormat="1" ht="21.75" customHeight="1">
      <c r="A382" s="40"/>
      <c r="B382" s="41"/>
      <c r="C382" s="206" t="s">
        <v>743</v>
      </c>
      <c r="D382" s="206" t="s">
        <v>134</v>
      </c>
      <c r="E382" s="207" t="s">
        <v>744</v>
      </c>
      <c r="F382" s="208" t="s">
        <v>745</v>
      </c>
      <c r="G382" s="209" t="s">
        <v>137</v>
      </c>
      <c r="H382" s="210">
        <v>25.908999999999999</v>
      </c>
      <c r="I382" s="211"/>
      <c r="J382" s="212">
        <f>ROUND(I382*H382,2)</f>
        <v>0</v>
      </c>
      <c r="K382" s="208" t="s">
        <v>138</v>
      </c>
      <c r="L382" s="46"/>
      <c r="M382" s="213" t="s">
        <v>19</v>
      </c>
      <c r="N382" s="214" t="s">
        <v>42</v>
      </c>
      <c r="O382" s="86"/>
      <c r="P382" s="215">
        <f>O382*H382</f>
        <v>0</v>
      </c>
      <c r="Q382" s="215">
        <v>0.0053</v>
      </c>
      <c r="R382" s="215">
        <f>Q382*H382</f>
        <v>0.13731769999999999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224</v>
      </c>
      <c r="AT382" s="217" t="s">
        <v>134</v>
      </c>
      <c r="AU382" s="217" t="s">
        <v>140</v>
      </c>
      <c r="AY382" s="19" t="s">
        <v>131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140</v>
      </c>
      <c r="BK382" s="218">
        <f>ROUND(I382*H382,2)</f>
        <v>0</v>
      </c>
      <c r="BL382" s="19" t="s">
        <v>224</v>
      </c>
      <c r="BM382" s="217" t="s">
        <v>746</v>
      </c>
    </row>
    <row r="383" s="2" customFormat="1">
      <c r="A383" s="40"/>
      <c r="B383" s="41"/>
      <c r="C383" s="42"/>
      <c r="D383" s="219" t="s">
        <v>142</v>
      </c>
      <c r="E383" s="42"/>
      <c r="F383" s="220" t="s">
        <v>747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142</v>
      </c>
      <c r="AU383" s="19" t="s">
        <v>140</v>
      </c>
    </row>
    <row r="384" s="15" customFormat="1">
      <c r="A384" s="15"/>
      <c r="B384" s="247"/>
      <c r="C384" s="248"/>
      <c r="D384" s="226" t="s">
        <v>148</v>
      </c>
      <c r="E384" s="249" t="s">
        <v>19</v>
      </c>
      <c r="F384" s="250" t="s">
        <v>181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148</v>
      </c>
      <c r="AU384" s="256" t="s">
        <v>140</v>
      </c>
      <c r="AV384" s="15" t="s">
        <v>78</v>
      </c>
      <c r="AW384" s="15" t="s">
        <v>32</v>
      </c>
      <c r="AX384" s="15" t="s">
        <v>70</v>
      </c>
      <c r="AY384" s="256" t="s">
        <v>131</v>
      </c>
    </row>
    <row r="385" s="13" customFormat="1">
      <c r="A385" s="13"/>
      <c r="B385" s="224"/>
      <c r="C385" s="225"/>
      <c r="D385" s="226" t="s">
        <v>148</v>
      </c>
      <c r="E385" s="227" t="s">
        <v>19</v>
      </c>
      <c r="F385" s="228" t="s">
        <v>182</v>
      </c>
      <c r="G385" s="225"/>
      <c r="H385" s="229">
        <v>25.908999999999999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148</v>
      </c>
      <c r="AU385" s="235" t="s">
        <v>140</v>
      </c>
      <c r="AV385" s="13" t="s">
        <v>140</v>
      </c>
      <c r="AW385" s="13" t="s">
        <v>32</v>
      </c>
      <c r="AX385" s="13" t="s">
        <v>70</v>
      </c>
      <c r="AY385" s="235" t="s">
        <v>131</v>
      </c>
    </row>
    <row r="386" s="14" customFormat="1">
      <c r="A386" s="14"/>
      <c r="B386" s="236"/>
      <c r="C386" s="237"/>
      <c r="D386" s="226" t="s">
        <v>148</v>
      </c>
      <c r="E386" s="238" t="s">
        <v>19</v>
      </c>
      <c r="F386" s="239" t="s">
        <v>150</v>
      </c>
      <c r="G386" s="237"/>
      <c r="H386" s="240">
        <v>25.908999999999999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148</v>
      </c>
      <c r="AU386" s="246" t="s">
        <v>140</v>
      </c>
      <c r="AV386" s="14" t="s">
        <v>139</v>
      </c>
      <c r="AW386" s="14" t="s">
        <v>32</v>
      </c>
      <c r="AX386" s="14" t="s">
        <v>78</v>
      </c>
      <c r="AY386" s="246" t="s">
        <v>131</v>
      </c>
    </row>
    <row r="387" s="2" customFormat="1" ht="16.5" customHeight="1">
      <c r="A387" s="40"/>
      <c r="B387" s="41"/>
      <c r="C387" s="258" t="s">
        <v>748</v>
      </c>
      <c r="D387" s="258" t="s">
        <v>334</v>
      </c>
      <c r="E387" s="259" t="s">
        <v>749</v>
      </c>
      <c r="F387" s="260" t="s">
        <v>750</v>
      </c>
      <c r="G387" s="261" t="s">
        <v>137</v>
      </c>
      <c r="H387" s="262">
        <v>28.5</v>
      </c>
      <c r="I387" s="263"/>
      <c r="J387" s="264">
        <f>ROUND(I387*H387,2)</f>
        <v>0</v>
      </c>
      <c r="K387" s="260" t="s">
        <v>138</v>
      </c>
      <c r="L387" s="265"/>
      <c r="M387" s="266" t="s">
        <v>19</v>
      </c>
      <c r="N387" s="267" t="s">
        <v>42</v>
      </c>
      <c r="O387" s="86"/>
      <c r="P387" s="215">
        <f>O387*H387</f>
        <v>0</v>
      </c>
      <c r="Q387" s="215">
        <v>0.012319999999999999</v>
      </c>
      <c r="R387" s="215">
        <f>Q387*H387</f>
        <v>0.35111999999999999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323</v>
      </c>
      <c r="AT387" s="217" t="s">
        <v>334</v>
      </c>
      <c r="AU387" s="217" t="s">
        <v>140</v>
      </c>
      <c r="AY387" s="19" t="s">
        <v>131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140</v>
      </c>
      <c r="BK387" s="218">
        <f>ROUND(I387*H387,2)</f>
        <v>0</v>
      </c>
      <c r="BL387" s="19" t="s">
        <v>224</v>
      </c>
      <c r="BM387" s="217" t="s">
        <v>751</v>
      </c>
    </row>
    <row r="388" s="15" customFormat="1">
      <c r="A388" s="15"/>
      <c r="B388" s="247"/>
      <c r="C388" s="248"/>
      <c r="D388" s="226" t="s">
        <v>148</v>
      </c>
      <c r="E388" s="249" t="s">
        <v>19</v>
      </c>
      <c r="F388" s="250" t="s">
        <v>181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148</v>
      </c>
      <c r="AU388" s="256" t="s">
        <v>140</v>
      </c>
      <c r="AV388" s="15" t="s">
        <v>78</v>
      </c>
      <c r="AW388" s="15" t="s">
        <v>32</v>
      </c>
      <c r="AX388" s="15" t="s">
        <v>70</v>
      </c>
      <c r="AY388" s="256" t="s">
        <v>131</v>
      </c>
    </row>
    <row r="389" s="13" customFormat="1">
      <c r="A389" s="13"/>
      <c r="B389" s="224"/>
      <c r="C389" s="225"/>
      <c r="D389" s="226" t="s">
        <v>148</v>
      </c>
      <c r="E389" s="227" t="s">
        <v>19</v>
      </c>
      <c r="F389" s="228" t="s">
        <v>182</v>
      </c>
      <c r="G389" s="225"/>
      <c r="H389" s="229">
        <v>25.908999999999999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148</v>
      </c>
      <c r="AU389" s="235" t="s">
        <v>140</v>
      </c>
      <c r="AV389" s="13" t="s">
        <v>140</v>
      </c>
      <c r="AW389" s="13" t="s">
        <v>32</v>
      </c>
      <c r="AX389" s="13" t="s">
        <v>70</v>
      </c>
      <c r="AY389" s="235" t="s">
        <v>131</v>
      </c>
    </row>
    <row r="390" s="14" customFormat="1">
      <c r="A390" s="14"/>
      <c r="B390" s="236"/>
      <c r="C390" s="237"/>
      <c r="D390" s="226" t="s">
        <v>148</v>
      </c>
      <c r="E390" s="238" t="s">
        <v>19</v>
      </c>
      <c r="F390" s="239" t="s">
        <v>150</v>
      </c>
      <c r="G390" s="237"/>
      <c r="H390" s="240">
        <v>25.908999999999999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148</v>
      </c>
      <c r="AU390" s="246" t="s">
        <v>140</v>
      </c>
      <c r="AV390" s="14" t="s">
        <v>139</v>
      </c>
      <c r="AW390" s="14" t="s">
        <v>32</v>
      </c>
      <c r="AX390" s="14" t="s">
        <v>78</v>
      </c>
      <c r="AY390" s="246" t="s">
        <v>131</v>
      </c>
    </row>
    <row r="391" s="13" customFormat="1">
      <c r="A391" s="13"/>
      <c r="B391" s="224"/>
      <c r="C391" s="225"/>
      <c r="D391" s="226" t="s">
        <v>148</v>
      </c>
      <c r="E391" s="225"/>
      <c r="F391" s="228" t="s">
        <v>752</v>
      </c>
      <c r="G391" s="225"/>
      <c r="H391" s="229">
        <v>28.5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148</v>
      </c>
      <c r="AU391" s="235" t="s">
        <v>140</v>
      </c>
      <c r="AV391" s="13" t="s">
        <v>140</v>
      </c>
      <c r="AW391" s="13" t="s">
        <v>4</v>
      </c>
      <c r="AX391" s="13" t="s">
        <v>78</v>
      </c>
      <c r="AY391" s="235" t="s">
        <v>131</v>
      </c>
    </row>
    <row r="392" s="2" customFormat="1" ht="16.5" customHeight="1">
      <c r="A392" s="40"/>
      <c r="B392" s="41"/>
      <c r="C392" s="206" t="s">
        <v>753</v>
      </c>
      <c r="D392" s="206" t="s">
        <v>134</v>
      </c>
      <c r="E392" s="207" t="s">
        <v>754</v>
      </c>
      <c r="F392" s="208" t="s">
        <v>755</v>
      </c>
      <c r="G392" s="209" t="s">
        <v>137</v>
      </c>
      <c r="H392" s="210">
        <v>22.899999999999999</v>
      </c>
      <c r="I392" s="211"/>
      <c r="J392" s="212">
        <f>ROUND(I392*H392,2)</f>
        <v>0</v>
      </c>
      <c r="K392" s="208" t="s">
        <v>138</v>
      </c>
      <c r="L392" s="46"/>
      <c r="M392" s="213" t="s">
        <v>19</v>
      </c>
      <c r="N392" s="214" t="s">
        <v>42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0.027199999999999998</v>
      </c>
      <c r="T392" s="216">
        <f>S392*H392</f>
        <v>0.62287999999999988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224</v>
      </c>
      <c r="AT392" s="217" t="s">
        <v>134</v>
      </c>
      <c r="AU392" s="217" t="s">
        <v>140</v>
      </c>
      <c r="AY392" s="19" t="s">
        <v>131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140</v>
      </c>
      <c r="BK392" s="218">
        <f>ROUND(I392*H392,2)</f>
        <v>0</v>
      </c>
      <c r="BL392" s="19" t="s">
        <v>224</v>
      </c>
      <c r="BM392" s="217" t="s">
        <v>756</v>
      </c>
    </row>
    <row r="393" s="2" customFormat="1">
      <c r="A393" s="40"/>
      <c r="B393" s="41"/>
      <c r="C393" s="42"/>
      <c r="D393" s="219" t="s">
        <v>142</v>
      </c>
      <c r="E393" s="42"/>
      <c r="F393" s="220" t="s">
        <v>757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142</v>
      </c>
      <c r="AU393" s="19" t="s">
        <v>140</v>
      </c>
    </row>
    <row r="394" s="13" customFormat="1">
      <c r="A394" s="13"/>
      <c r="B394" s="224"/>
      <c r="C394" s="225"/>
      <c r="D394" s="226" t="s">
        <v>148</v>
      </c>
      <c r="E394" s="227" t="s">
        <v>19</v>
      </c>
      <c r="F394" s="228" t="s">
        <v>188</v>
      </c>
      <c r="G394" s="225"/>
      <c r="H394" s="229">
        <v>10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148</v>
      </c>
      <c r="AU394" s="235" t="s">
        <v>140</v>
      </c>
      <c r="AV394" s="13" t="s">
        <v>140</v>
      </c>
      <c r="AW394" s="13" t="s">
        <v>32</v>
      </c>
      <c r="AX394" s="13" t="s">
        <v>70</v>
      </c>
      <c r="AY394" s="235" t="s">
        <v>131</v>
      </c>
    </row>
    <row r="395" s="13" customFormat="1">
      <c r="A395" s="13"/>
      <c r="B395" s="224"/>
      <c r="C395" s="225"/>
      <c r="D395" s="226" t="s">
        <v>148</v>
      </c>
      <c r="E395" s="227" t="s">
        <v>19</v>
      </c>
      <c r="F395" s="228" t="s">
        <v>758</v>
      </c>
      <c r="G395" s="225"/>
      <c r="H395" s="229">
        <v>12.9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148</v>
      </c>
      <c r="AU395" s="235" t="s">
        <v>140</v>
      </c>
      <c r="AV395" s="13" t="s">
        <v>140</v>
      </c>
      <c r="AW395" s="13" t="s">
        <v>32</v>
      </c>
      <c r="AX395" s="13" t="s">
        <v>70</v>
      </c>
      <c r="AY395" s="235" t="s">
        <v>131</v>
      </c>
    </row>
    <row r="396" s="14" customFormat="1">
      <c r="A396" s="14"/>
      <c r="B396" s="236"/>
      <c r="C396" s="237"/>
      <c r="D396" s="226" t="s">
        <v>148</v>
      </c>
      <c r="E396" s="238" t="s">
        <v>19</v>
      </c>
      <c r="F396" s="239" t="s">
        <v>150</v>
      </c>
      <c r="G396" s="237"/>
      <c r="H396" s="240">
        <v>22.899999999999999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148</v>
      </c>
      <c r="AU396" s="246" t="s">
        <v>140</v>
      </c>
      <c r="AV396" s="14" t="s">
        <v>139</v>
      </c>
      <c r="AW396" s="14" t="s">
        <v>32</v>
      </c>
      <c r="AX396" s="14" t="s">
        <v>78</v>
      </c>
      <c r="AY396" s="246" t="s">
        <v>131</v>
      </c>
    </row>
    <row r="397" s="2" customFormat="1" ht="24.15" customHeight="1">
      <c r="A397" s="40"/>
      <c r="B397" s="41"/>
      <c r="C397" s="206" t="s">
        <v>759</v>
      </c>
      <c r="D397" s="206" t="s">
        <v>134</v>
      </c>
      <c r="E397" s="207" t="s">
        <v>760</v>
      </c>
      <c r="F397" s="208" t="s">
        <v>761</v>
      </c>
      <c r="G397" s="209" t="s">
        <v>246</v>
      </c>
      <c r="H397" s="210">
        <v>0.53500000000000003</v>
      </c>
      <c r="I397" s="211"/>
      <c r="J397" s="212">
        <f>ROUND(I397*H397,2)</f>
        <v>0</v>
      </c>
      <c r="K397" s="208" t="s">
        <v>138</v>
      </c>
      <c r="L397" s="46"/>
      <c r="M397" s="213" t="s">
        <v>19</v>
      </c>
      <c r="N397" s="214" t="s">
        <v>42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224</v>
      </c>
      <c r="AT397" s="217" t="s">
        <v>134</v>
      </c>
      <c r="AU397" s="217" t="s">
        <v>140</v>
      </c>
      <c r="AY397" s="19" t="s">
        <v>131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140</v>
      </c>
      <c r="BK397" s="218">
        <f>ROUND(I397*H397,2)</f>
        <v>0</v>
      </c>
      <c r="BL397" s="19" t="s">
        <v>224</v>
      </c>
      <c r="BM397" s="217" t="s">
        <v>762</v>
      </c>
    </row>
    <row r="398" s="2" customFormat="1">
      <c r="A398" s="40"/>
      <c r="B398" s="41"/>
      <c r="C398" s="42"/>
      <c r="D398" s="219" t="s">
        <v>142</v>
      </c>
      <c r="E398" s="42"/>
      <c r="F398" s="220" t="s">
        <v>763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142</v>
      </c>
      <c r="AU398" s="19" t="s">
        <v>140</v>
      </c>
    </row>
    <row r="399" s="12" customFormat="1" ht="22.8" customHeight="1">
      <c r="A399" s="12"/>
      <c r="B399" s="190"/>
      <c r="C399" s="191"/>
      <c r="D399" s="192" t="s">
        <v>69</v>
      </c>
      <c r="E399" s="204" t="s">
        <v>764</v>
      </c>
      <c r="F399" s="204" t="s">
        <v>765</v>
      </c>
      <c r="G399" s="191"/>
      <c r="H399" s="191"/>
      <c r="I399" s="194"/>
      <c r="J399" s="205">
        <f>BK399</f>
        <v>0</v>
      </c>
      <c r="K399" s="191"/>
      <c r="L399" s="196"/>
      <c r="M399" s="197"/>
      <c r="N399" s="198"/>
      <c r="O399" s="198"/>
      <c r="P399" s="199">
        <f>SUM(P400:P405)</f>
        <v>0</v>
      </c>
      <c r="Q399" s="198"/>
      <c r="R399" s="199">
        <f>SUM(R400:R405)</f>
        <v>0.0065259999999999997</v>
      </c>
      <c r="S399" s="198"/>
      <c r="T399" s="200">
        <f>SUM(T400:T405)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140</v>
      </c>
      <c r="AT399" s="202" t="s">
        <v>69</v>
      </c>
      <c r="AU399" s="202" t="s">
        <v>78</v>
      </c>
      <c r="AY399" s="201" t="s">
        <v>131</v>
      </c>
      <c r="BK399" s="203">
        <f>SUM(BK400:BK405)</f>
        <v>0</v>
      </c>
    </row>
    <row r="400" s="2" customFormat="1" ht="24.15" customHeight="1">
      <c r="A400" s="40"/>
      <c r="B400" s="41"/>
      <c r="C400" s="206" t="s">
        <v>766</v>
      </c>
      <c r="D400" s="206" t="s">
        <v>134</v>
      </c>
      <c r="E400" s="207" t="s">
        <v>767</v>
      </c>
      <c r="F400" s="208" t="s">
        <v>768</v>
      </c>
      <c r="G400" s="209" t="s">
        <v>137</v>
      </c>
      <c r="H400" s="210">
        <v>25.100000000000001</v>
      </c>
      <c r="I400" s="211"/>
      <c r="J400" s="212">
        <f>ROUND(I400*H400,2)</f>
        <v>0</v>
      </c>
      <c r="K400" s="208" t="s">
        <v>138</v>
      </c>
      <c r="L400" s="46"/>
      <c r="M400" s="213" t="s">
        <v>19</v>
      </c>
      <c r="N400" s="214" t="s">
        <v>42</v>
      </c>
      <c r="O400" s="86"/>
      <c r="P400" s="215">
        <f>O400*H400</f>
        <v>0</v>
      </c>
      <c r="Q400" s="215">
        <v>0.00025999999999999998</v>
      </c>
      <c r="R400" s="215">
        <f>Q400*H400</f>
        <v>0.0065259999999999997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224</v>
      </c>
      <c r="AT400" s="217" t="s">
        <v>134</v>
      </c>
      <c r="AU400" s="217" t="s">
        <v>140</v>
      </c>
      <c r="AY400" s="19" t="s">
        <v>131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140</v>
      </c>
      <c r="BK400" s="218">
        <f>ROUND(I400*H400,2)</f>
        <v>0</v>
      </c>
      <c r="BL400" s="19" t="s">
        <v>224</v>
      </c>
      <c r="BM400" s="217" t="s">
        <v>769</v>
      </c>
    </row>
    <row r="401" s="2" customFormat="1">
      <c r="A401" s="40"/>
      <c r="B401" s="41"/>
      <c r="C401" s="42"/>
      <c r="D401" s="219" t="s">
        <v>142</v>
      </c>
      <c r="E401" s="42"/>
      <c r="F401" s="220" t="s">
        <v>770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142</v>
      </c>
      <c r="AU401" s="19" t="s">
        <v>140</v>
      </c>
    </row>
    <row r="402" s="13" customFormat="1">
      <c r="A402" s="13"/>
      <c r="B402" s="224"/>
      <c r="C402" s="225"/>
      <c r="D402" s="226" t="s">
        <v>148</v>
      </c>
      <c r="E402" s="227" t="s">
        <v>19</v>
      </c>
      <c r="F402" s="228" t="s">
        <v>240</v>
      </c>
      <c r="G402" s="225"/>
      <c r="H402" s="229">
        <v>14.199999999999999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148</v>
      </c>
      <c r="AU402" s="235" t="s">
        <v>140</v>
      </c>
      <c r="AV402" s="13" t="s">
        <v>140</v>
      </c>
      <c r="AW402" s="13" t="s">
        <v>32</v>
      </c>
      <c r="AX402" s="13" t="s">
        <v>70</v>
      </c>
      <c r="AY402" s="235" t="s">
        <v>131</v>
      </c>
    </row>
    <row r="403" s="13" customFormat="1">
      <c r="A403" s="13"/>
      <c r="B403" s="224"/>
      <c r="C403" s="225"/>
      <c r="D403" s="226" t="s">
        <v>148</v>
      </c>
      <c r="E403" s="227" t="s">
        <v>19</v>
      </c>
      <c r="F403" s="228" t="s">
        <v>771</v>
      </c>
      <c r="G403" s="225"/>
      <c r="H403" s="229">
        <v>5.2000000000000002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148</v>
      </c>
      <c r="AU403" s="235" t="s">
        <v>140</v>
      </c>
      <c r="AV403" s="13" t="s">
        <v>140</v>
      </c>
      <c r="AW403" s="13" t="s">
        <v>32</v>
      </c>
      <c r="AX403" s="13" t="s">
        <v>70</v>
      </c>
      <c r="AY403" s="235" t="s">
        <v>131</v>
      </c>
    </row>
    <row r="404" s="13" customFormat="1">
      <c r="A404" s="13"/>
      <c r="B404" s="224"/>
      <c r="C404" s="225"/>
      <c r="D404" s="226" t="s">
        <v>148</v>
      </c>
      <c r="E404" s="227" t="s">
        <v>19</v>
      </c>
      <c r="F404" s="228" t="s">
        <v>205</v>
      </c>
      <c r="G404" s="225"/>
      <c r="H404" s="229">
        <v>5.7000000000000002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148</v>
      </c>
      <c r="AU404" s="235" t="s">
        <v>140</v>
      </c>
      <c r="AV404" s="13" t="s">
        <v>140</v>
      </c>
      <c r="AW404" s="13" t="s">
        <v>32</v>
      </c>
      <c r="AX404" s="13" t="s">
        <v>70</v>
      </c>
      <c r="AY404" s="235" t="s">
        <v>131</v>
      </c>
    </row>
    <row r="405" s="14" customFormat="1">
      <c r="A405" s="14"/>
      <c r="B405" s="236"/>
      <c r="C405" s="237"/>
      <c r="D405" s="226" t="s">
        <v>148</v>
      </c>
      <c r="E405" s="238" t="s">
        <v>19</v>
      </c>
      <c r="F405" s="239" t="s">
        <v>150</v>
      </c>
      <c r="G405" s="237"/>
      <c r="H405" s="240">
        <v>25.099999999999998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148</v>
      </c>
      <c r="AU405" s="246" t="s">
        <v>140</v>
      </c>
      <c r="AV405" s="14" t="s">
        <v>139</v>
      </c>
      <c r="AW405" s="14" t="s">
        <v>32</v>
      </c>
      <c r="AX405" s="14" t="s">
        <v>78</v>
      </c>
      <c r="AY405" s="246" t="s">
        <v>131</v>
      </c>
    </row>
    <row r="406" s="12" customFormat="1" ht="25.92" customHeight="1">
      <c r="A406" s="12"/>
      <c r="B406" s="190"/>
      <c r="C406" s="191"/>
      <c r="D406" s="192" t="s">
        <v>69</v>
      </c>
      <c r="E406" s="193" t="s">
        <v>334</v>
      </c>
      <c r="F406" s="193" t="s">
        <v>772</v>
      </c>
      <c r="G406" s="191"/>
      <c r="H406" s="191"/>
      <c r="I406" s="194"/>
      <c r="J406" s="195">
        <f>BK406</f>
        <v>0</v>
      </c>
      <c r="K406" s="191"/>
      <c r="L406" s="196"/>
      <c r="M406" s="197"/>
      <c r="N406" s="198"/>
      <c r="O406" s="198"/>
      <c r="P406" s="199">
        <f>P407+P410</f>
        <v>0</v>
      </c>
      <c r="Q406" s="198"/>
      <c r="R406" s="199">
        <f>R407+R410</f>
        <v>0.00010000000000000001</v>
      </c>
      <c r="S406" s="198"/>
      <c r="T406" s="200">
        <f>T407+T410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1" t="s">
        <v>132</v>
      </c>
      <c r="AT406" s="202" t="s">
        <v>69</v>
      </c>
      <c r="AU406" s="202" t="s">
        <v>70</v>
      </c>
      <c r="AY406" s="201" t="s">
        <v>131</v>
      </c>
      <c r="BK406" s="203">
        <f>BK407+BK410</f>
        <v>0</v>
      </c>
    </row>
    <row r="407" s="12" customFormat="1" ht="22.8" customHeight="1">
      <c r="A407" s="12"/>
      <c r="B407" s="190"/>
      <c r="C407" s="191"/>
      <c r="D407" s="192" t="s">
        <v>69</v>
      </c>
      <c r="E407" s="204" t="s">
        <v>773</v>
      </c>
      <c r="F407" s="204" t="s">
        <v>774</v>
      </c>
      <c r="G407" s="191"/>
      <c r="H407" s="191"/>
      <c r="I407" s="194"/>
      <c r="J407" s="205">
        <f>BK407</f>
        <v>0</v>
      </c>
      <c r="K407" s="191"/>
      <c r="L407" s="196"/>
      <c r="M407" s="197"/>
      <c r="N407" s="198"/>
      <c r="O407" s="198"/>
      <c r="P407" s="199">
        <f>SUM(P408:P409)</f>
        <v>0</v>
      </c>
      <c r="Q407" s="198"/>
      <c r="R407" s="199">
        <f>SUM(R408:R409)</f>
        <v>0</v>
      </c>
      <c r="S407" s="198"/>
      <c r="T407" s="200">
        <f>SUM(T408:T409)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1" t="s">
        <v>132</v>
      </c>
      <c r="AT407" s="202" t="s">
        <v>69</v>
      </c>
      <c r="AU407" s="202" t="s">
        <v>78</v>
      </c>
      <c r="AY407" s="201" t="s">
        <v>131</v>
      </c>
      <c r="BK407" s="203">
        <f>SUM(BK408:BK409)</f>
        <v>0</v>
      </c>
    </row>
    <row r="408" s="2" customFormat="1" ht="16.5" customHeight="1">
      <c r="A408" s="40"/>
      <c r="B408" s="41"/>
      <c r="C408" s="206" t="s">
        <v>775</v>
      </c>
      <c r="D408" s="206" t="s">
        <v>134</v>
      </c>
      <c r="E408" s="207" t="s">
        <v>776</v>
      </c>
      <c r="F408" s="208" t="s">
        <v>777</v>
      </c>
      <c r="G408" s="209" t="s">
        <v>342</v>
      </c>
      <c r="H408" s="210">
        <v>1</v>
      </c>
      <c r="I408" s="211"/>
      <c r="J408" s="212">
        <f>ROUND(I408*H408,2)</f>
        <v>0</v>
      </c>
      <c r="K408" s="208" t="s">
        <v>19</v>
      </c>
      <c r="L408" s="46"/>
      <c r="M408" s="213" t="s">
        <v>19</v>
      </c>
      <c r="N408" s="214" t="s">
        <v>42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482</v>
      </c>
      <c r="AT408" s="217" t="s">
        <v>134</v>
      </c>
      <c r="AU408" s="217" t="s">
        <v>140</v>
      </c>
      <c r="AY408" s="19" t="s">
        <v>131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140</v>
      </c>
      <c r="BK408" s="218">
        <f>ROUND(I408*H408,2)</f>
        <v>0</v>
      </c>
      <c r="BL408" s="19" t="s">
        <v>482</v>
      </c>
      <c r="BM408" s="217" t="s">
        <v>778</v>
      </c>
    </row>
    <row r="409" s="2" customFormat="1" ht="16.5" customHeight="1">
      <c r="A409" s="40"/>
      <c r="B409" s="41"/>
      <c r="C409" s="206" t="s">
        <v>779</v>
      </c>
      <c r="D409" s="206" t="s">
        <v>134</v>
      </c>
      <c r="E409" s="207" t="s">
        <v>780</v>
      </c>
      <c r="F409" s="208" t="s">
        <v>781</v>
      </c>
      <c r="G409" s="209" t="s">
        <v>342</v>
      </c>
      <c r="H409" s="210">
        <v>1</v>
      </c>
      <c r="I409" s="211"/>
      <c r="J409" s="212">
        <f>ROUND(I409*H409,2)</f>
        <v>0</v>
      </c>
      <c r="K409" s="208" t="s">
        <v>19</v>
      </c>
      <c r="L409" s="46"/>
      <c r="M409" s="213" t="s">
        <v>19</v>
      </c>
      <c r="N409" s="214" t="s">
        <v>42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482</v>
      </c>
      <c r="AT409" s="217" t="s">
        <v>134</v>
      </c>
      <c r="AU409" s="217" t="s">
        <v>140</v>
      </c>
      <c r="AY409" s="19" t="s">
        <v>131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140</v>
      </c>
      <c r="BK409" s="218">
        <f>ROUND(I409*H409,2)</f>
        <v>0</v>
      </c>
      <c r="BL409" s="19" t="s">
        <v>482</v>
      </c>
      <c r="BM409" s="217" t="s">
        <v>782</v>
      </c>
    </row>
    <row r="410" s="12" customFormat="1" ht="22.8" customHeight="1">
      <c r="A410" s="12"/>
      <c r="B410" s="190"/>
      <c r="C410" s="191"/>
      <c r="D410" s="192" t="s">
        <v>69</v>
      </c>
      <c r="E410" s="204" t="s">
        <v>783</v>
      </c>
      <c r="F410" s="204" t="s">
        <v>784</v>
      </c>
      <c r="G410" s="191"/>
      <c r="H410" s="191"/>
      <c r="I410" s="194"/>
      <c r="J410" s="205">
        <f>BK410</f>
        <v>0</v>
      </c>
      <c r="K410" s="191"/>
      <c r="L410" s="196"/>
      <c r="M410" s="197"/>
      <c r="N410" s="198"/>
      <c r="O410" s="198"/>
      <c r="P410" s="199">
        <f>SUM(P411:P413)</f>
        <v>0</v>
      </c>
      <c r="Q410" s="198"/>
      <c r="R410" s="199">
        <f>SUM(R411:R413)</f>
        <v>0.00010000000000000001</v>
      </c>
      <c r="S410" s="198"/>
      <c r="T410" s="200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1" t="s">
        <v>132</v>
      </c>
      <c r="AT410" s="202" t="s">
        <v>69</v>
      </c>
      <c r="AU410" s="202" t="s">
        <v>78</v>
      </c>
      <c r="AY410" s="201" t="s">
        <v>131</v>
      </c>
      <c r="BK410" s="203">
        <f>SUM(BK411:BK413)</f>
        <v>0</v>
      </c>
    </row>
    <row r="411" s="2" customFormat="1" ht="16.5" customHeight="1">
      <c r="A411" s="40"/>
      <c r="B411" s="41"/>
      <c r="C411" s="206" t="s">
        <v>785</v>
      </c>
      <c r="D411" s="206" t="s">
        <v>134</v>
      </c>
      <c r="E411" s="207" t="s">
        <v>786</v>
      </c>
      <c r="F411" s="208" t="s">
        <v>787</v>
      </c>
      <c r="G411" s="209" t="s">
        <v>232</v>
      </c>
      <c r="H411" s="210">
        <v>1</v>
      </c>
      <c r="I411" s="211"/>
      <c r="J411" s="212">
        <f>ROUND(I411*H411,2)</f>
        <v>0</v>
      </c>
      <c r="K411" s="208" t="s">
        <v>138</v>
      </c>
      <c r="L411" s="46"/>
      <c r="M411" s="213" t="s">
        <v>19</v>
      </c>
      <c r="N411" s="214" t="s">
        <v>42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482</v>
      </c>
      <c r="AT411" s="217" t="s">
        <v>134</v>
      </c>
      <c r="AU411" s="217" t="s">
        <v>140</v>
      </c>
      <c r="AY411" s="19" t="s">
        <v>131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140</v>
      </c>
      <c r="BK411" s="218">
        <f>ROUND(I411*H411,2)</f>
        <v>0</v>
      </c>
      <c r="BL411" s="19" t="s">
        <v>482</v>
      </c>
      <c r="BM411" s="217" t="s">
        <v>788</v>
      </c>
    </row>
    <row r="412" s="2" customFormat="1">
      <c r="A412" s="40"/>
      <c r="B412" s="41"/>
      <c r="C412" s="42"/>
      <c r="D412" s="219" t="s">
        <v>142</v>
      </c>
      <c r="E412" s="42"/>
      <c r="F412" s="220" t="s">
        <v>789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142</v>
      </c>
      <c r="AU412" s="19" t="s">
        <v>140</v>
      </c>
    </row>
    <row r="413" s="2" customFormat="1" ht="16.5" customHeight="1">
      <c r="A413" s="40"/>
      <c r="B413" s="41"/>
      <c r="C413" s="258" t="s">
        <v>790</v>
      </c>
      <c r="D413" s="258" t="s">
        <v>334</v>
      </c>
      <c r="E413" s="259" t="s">
        <v>791</v>
      </c>
      <c r="F413" s="260" t="s">
        <v>792</v>
      </c>
      <c r="G413" s="261" t="s">
        <v>232</v>
      </c>
      <c r="H413" s="262">
        <v>1</v>
      </c>
      <c r="I413" s="263"/>
      <c r="J413" s="264">
        <f>ROUND(I413*H413,2)</f>
        <v>0</v>
      </c>
      <c r="K413" s="260" t="s">
        <v>138</v>
      </c>
      <c r="L413" s="265"/>
      <c r="M413" s="266" t="s">
        <v>19</v>
      </c>
      <c r="N413" s="267" t="s">
        <v>42</v>
      </c>
      <c r="O413" s="86"/>
      <c r="P413" s="215">
        <f>O413*H413</f>
        <v>0</v>
      </c>
      <c r="Q413" s="215">
        <v>0.00010000000000000001</v>
      </c>
      <c r="R413" s="215">
        <f>Q413*H413</f>
        <v>0.00010000000000000001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793</v>
      </c>
      <c r="AT413" s="217" t="s">
        <v>334</v>
      </c>
      <c r="AU413" s="217" t="s">
        <v>140</v>
      </c>
      <c r="AY413" s="19" t="s">
        <v>131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140</v>
      </c>
      <c r="BK413" s="218">
        <f>ROUND(I413*H413,2)</f>
        <v>0</v>
      </c>
      <c r="BL413" s="19" t="s">
        <v>793</v>
      </c>
      <c r="BM413" s="217" t="s">
        <v>794</v>
      </c>
    </row>
    <row r="414" s="12" customFormat="1" ht="25.92" customHeight="1">
      <c r="A414" s="12"/>
      <c r="B414" s="190"/>
      <c r="C414" s="191"/>
      <c r="D414" s="192" t="s">
        <v>69</v>
      </c>
      <c r="E414" s="193" t="s">
        <v>795</v>
      </c>
      <c r="F414" s="193" t="s">
        <v>796</v>
      </c>
      <c r="G414" s="191"/>
      <c r="H414" s="191"/>
      <c r="I414" s="194"/>
      <c r="J414" s="195">
        <f>BK414</f>
        <v>0</v>
      </c>
      <c r="K414" s="191"/>
      <c r="L414" s="196"/>
      <c r="M414" s="197"/>
      <c r="N414" s="198"/>
      <c r="O414" s="198"/>
      <c r="P414" s="199">
        <f>SUM(P415:P422)</f>
        <v>0</v>
      </c>
      <c r="Q414" s="198"/>
      <c r="R414" s="199">
        <f>SUM(R415:R422)</f>
        <v>0</v>
      </c>
      <c r="S414" s="198"/>
      <c r="T414" s="200">
        <f>SUM(T415:T422)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1" t="s">
        <v>161</v>
      </c>
      <c r="AT414" s="202" t="s">
        <v>69</v>
      </c>
      <c r="AU414" s="202" t="s">
        <v>70</v>
      </c>
      <c r="AY414" s="201" t="s">
        <v>131</v>
      </c>
      <c r="BK414" s="203">
        <f>SUM(BK415:BK422)</f>
        <v>0</v>
      </c>
    </row>
    <row r="415" s="2" customFormat="1" ht="16.5" customHeight="1">
      <c r="A415" s="40"/>
      <c r="B415" s="41"/>
      <c r="C415" s="206" t="s">
        <v>797</v>
      </c>
      <c r="D415" s="206" t="s">
        <v>134</v>
      </c>
      <c r="E415" s="207" t="s">
        <v>798</v>
      </c>
      <c r="F415" s="208" t="s">
        <v>799</v>
      </c>
      <c r="G415" s="209" t="s">
        <v>342</v>
      </c>
      <c r="H415" s="210">
        <v>1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42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139</v>
      </c>
      <c r="AT415" s="217" t="s">
        <v>134</v>
      </c>
      <c r="AU415" s="217" t="s">
        <v>78</v>
      </c>
      <c r="AY415" s="19" t="s">
        <v>131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140</v>
      </c>
      <c r="BK415" s="218">
        <f>ROUND(I415*H415,2)</f>
        <v>0</v>
      </c>
      <c r="BL415" s="19" t="s">
        <v>139</v>
      </c>
      <c r="BM415" s="217" t="s">
        <v>800</v>
      </c>
    </row>
    <row r="416" s="2" customFormat="1" ht="16.5" customHeight="1">
      <c r="A416" s="40"/>
      <c r="B416" s="41"/>
      <c r="C416" s="206" t="s">
        <v>801</v>
      </c>
      <c r="D416" s="206" t="s">
        <v>134</v>
      </c>
      <c r="E416" s="207" t="s">
        <v>802</v>
      </c>
      <c r="F416" s="208" t="s">
        <v>803</v>
      </c>
      <c r="G416" s="209" t="s">
        <v>342</v>
      </c>
      <c r="H416" s="210">
        <v>1</v>
      </c>
      <c r="I416" s="211"/>
      <c r="J416" s="212">
        <f>ROUND(I416*H416,2)</f>
        <v>0</v>
      </c>
      <c r="K416" s="208" t="s">
        <v>19</v>
      </c>
      <c r="L416" s="46"/>
      <c r="M416" s="213" t="s">
        <v>19</v>
      </c>
      <c r="N416" s="214" t="s">
        <v>42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139</v>
      </c>
      <c r="AT416" s="217" t="s">
        <v>134</v>
      </c>
      <c r="AU416" s="217" t="s">
        <v>78</v>
      </c>
      <c r="AY416" s="19" t="s">
        <v>131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140</v>
      </c>
      <c r="BK416" s="218">
        <f>ROUND(I416*H416,2)</f>
        <v>0</v>
      </c>
      <c r="BL416" s="19" t="s">
        <v>139</v>
      </c>
      <c r="BM416" s="217" t="s">
        <v>804</v>
      </c>
    </row>
    <row r="417" s="2" customFormat="1" ht="24.15" customHeight="1">
      <c r="A417" s="40"/>
      <c r="B417" s="41"/>
      <c r="C417" s="206" t="s">
        <v>805</v>
      </c>
      <c r="D417" s="206" t="s">
        <v>134</v>
      </c>
      <c r="E417" s="207" t="s">
        <v>806</v>
      </c>
      <c r="F417" s="208" t="s">
        <v>807</v>
      </c>
      <c r="G417" s="209" t="s">
        <v>342</v>
      </c>
      <c r="H417" s="210">
        <v>1</v>
      </c>
      <c r="I417" s="211"/>
      <c r="J417" s="212">
        <f>ROUND(I417*H417,2)</f>
        <v>0</v>
      </c>
      <c r="K417" s="208" t="s">
        <v>19</v>
      </c>
      <c r="L417" s="46"/>
      <c r="M417" s="213" t="s">
        <v>19</v>
      </c>
      <c r="N417" s="214" t="s">
        <v>42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139</v>
      </c>
      <c r="AT417" s="217" t="s">
        <v>134</v>
      </c>
      <c r="AU417" s="217" t="s">
        <v>78</v>
      </c>
      <c r="AY417" s="19" t="s">
        <v>131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140</v>
      </c>
      <c r="BK417" s="218">
        <f>ROUND(I417*H417,2)</f>
        <v>0</v>
      </c>
      <c r="BL417" s="19" t="s">
        <v>139</v>
      </c>
      <c r="BM417" s="217" t="s">
        <v>808</v>
      </c>
    </row>
    <row r="418" s="2" customFormat="1" ht="16.5" customHeight="1">
      <c r="A418" s="40"/>
      <c r="B418" s="41"/>
      <c r="C418" s="206" t="s">
        <v>809</v>
      </c>
      <c r="D418" s="206" t="s">
        <v>134</v>
      </c>
      <c r="E418" s="207" t="s">
        <v>810</v>
      </c>
      <c r="F418" s="208" t="s">
        <v>811</v>
      </c>
      <c r="G418" s="209" t="s">
        <v>342</v>
      </c>
      <c r="H418" s="210">
        <v>1</v>
      </c>
      <c r="I418" s="211"/>
      <c r="J418" s="212">
        <f>ROUND(I418*H418,2)</f>
        <v>0</v>
      </c>
      <c r="K418" s="208" t="s">
        <v>19</v>
      </c>
      <c r="L418" s="46"/>
      <c r="M418" s="213" t="s">
        <v>19</v>
      </c>
      <c r="N418" s="214" t="s">
        <v>42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139</v>
      </c>
      <c r="AT418" s="217" t="s">
        <v>134</v>
      </c>
      <c r="AU418" s="217" t="s">
        <v>78</v>
      </c>
      <c r="AY418" s="19" t="s">
        <v>131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140</v>
      </c>
      <c r="BK418" s="218">
        <f>ROUND(I418*H418,2)</f>
        <v>0</v>
      </c>
      <c r="BL418" s="19" t="s">
        <v>139</v>
      </c>
      <c r="BM418" s="217" t="s">
        <v>812</v>
      </c>
    </row>
    <row r="419" s="2" customFormat="1" ht="16.5" customHeight="1">
      <c r="A419" s="40"/>
      <c r="B419" s="41"/>
      <c r="C419" s="206" t="s">
        <v>813</v>
      </c>
      <c r="D419" s="206" t="s">
        <v>134</v>
      </c>
      <c r="E419" s="207" t="s">
        <v>814</v>
      </c>
      <c r="F419" s="208" t="s">
        <v>815</v>
      </c>
      <c r="G419" s="209" t="s">
        <v>342</v>
      </c>
      <c r="H419" s="210">
        <v>1</v>
      </c>
      <c r="I419" s="211"/>
      <c r="J419" s="212">
        <f>ROUND(I419*H419,2)</f>
        <v>0</v>
      </c>
      <c r="K419" s="208" t="s">
        <v>19</v>
      </c>
      <c r="L419" s="46"/>
      <c r="M419" s="213" t="s">
        <v>19</v>
      </c>
      <c r="N419" s="214" t="s">
        <v>42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139</v>
      </c>
      <c r="AT419" s="217" t="s">
        <v>134</v>
      </c>
      <c r="AU419" s="217" t="s">
        <v>78</v>
      </c>
      <c r="AY419" s="19" t="s">
        <v>131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140</v>
      </c>
      <c r="BK419" s="218">
        <f>ROUND(I419*H419,2)</f>
        <v>0</v>
      </c>
      <c r="BL419" s="19" t="s">
        <v>139</v>
      </c>
      <c r="BM419" s="217" t="s">
        <v>816</v>
      </c>
    </row>
    <row r="420" s="2" customFormat="1" ht="24.15" customHeight="1">
      <c r="A420" s="40"/>
      <c r="B420" s="41"/>
      <c r="C420" s="206" t="s">
        <v>793</v>
      </c>
      <c r="D420" s="206" t="s">
        <v>134</v>
      </c>
      <c r="E420" s="207" t="s">
        <v>817</v>
      </c>
      <c r="F420" s="208" t="s">
        <v>818</v>
      </c>
      <c r="G420" s="209" t="s">
        <v>342</v>
      </c>
      <c r="H420" s="210">
        <v>1</v>
      </c>
      <c r="I420" s="211"/>
      <c r="J420" s="212">
        <f>ROUND(I420*H420,2)</f>
        <v>0</v>
      </c>
      <c r="K420" s="208" t="s">
        <v>19</v>
      </c>
      <c r="L420" s="46"/>
      <c r="M420" s="213" t="s">
        <v>19</v>
      </c>
      <c r="N420" s="214" t="s">
        <v>42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139</v>
      </c>
      <c r="AT420" s="217" t="s">
        <v>134</v>
      </c>
      <c r="AU420" s="217" t="s">
        <v>78</v>
      </c>
      <c r="AY420" s="19" t="s">
        <v>131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140</v>
      </c>
      <c r="BK420" s="218">
        <f>ROUND(I420*H420,2)</f>
        <v>0</v>
      </c>
      <c r="BL420" s="19" t="s">
        <v>139</v>
      </c>
      <c r="BM420" s="217" t="s">
        <v>819</v>
      </c>
    </row>
    <row r="421" s="2" customFormat="1" ht="33" customHeight="1">
      <c r="A421" s="40"/>
      <c r="B421" s="41"/>
      <c r="C421" s="206" t="s">
        <v>820</v>
      </c>
      <c r="D421" s="206" t="s">
        <v>134</v>
      </c>
      <c r="E421" s="207" t="s">
        <v>821</v>
      </c>
      <c r="F421" s="208" t="s">
        <v>822</v>
      </c>
      <c r="G421" s="209" t="s">
        <v>342</v>
      </c>
      <c r="H421" s="210">
        <v>1</v>
      </c>
      <c r="I421" s="211"/>
      <c r="J421" s="212">
        <f>ROUND(I421*H421,2)</f>
        <v>0</v>
      </c>
      <c r="K421" s="208" t="s">
        <v>19</v>
      </c>
      <c r="L421" s="46"/>
      <c r="M421" s="213" t="s">
        <v>19</v>
      </c>
      <c r="N421" s="214" t="s">
        <v>42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139</v>
      </c>
      <c r="AT421" s="217" t="s">
        <v>134</v>
      </c>
      <c r="AU421" s="217" t="s">
        <v>78</v>
      </c>
      <c r="AY421" s="19" t="s">
        <v>131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140</v>
      </c>
      <c r="BK421" s="218">
        <f>ROUND(I421*H421,2)</f>
        <v>0</v>
      </c>
      <c r="BL421" s="19" t="s">
        <v>139</v>
      </c>
      <c r="BM421" s="217" t="s">
        <v>823</v>
      </c>
    </row>
    <row r="422" s="2" customFormat="1" ht="16.5" customHeight="1">
      <c r="A422" s="40"/>
      <c r="B422" s="41"/>
      <c r="C422" s="206" t="s">
        <v>824</v>
      </c>
      <c r="D422" s="206" t="s">
        <v>134</v>
      </c>
      <c r="E422" s="207" t="s">
        <v>825</v>
      </c>
      <c r="F422" s="208" t="s">
        <v>826</v>
      </c>
      <c r="G422" s="209" t="s">
        <v>342</v>
      </c>
      <c r="H422" s="210">
        <v>1</v>
      </c>
      <c r="I422" s="211"/>
      <c r="J422" s="212">
        <f>ROUND(I422*H422,2)</f>
        <v>0</v>
      </c>
      <c r="K422" s="208" t="s">
        <v>19</v>
      </c>
      <c r="L422" s="46"/>
      <c r="M422" s="268" t="s">
        <v>19</v>
      </c>
      <c r="N422" s="269" t="s">
        <v>42</v>
      </c>
      <c r="O422" s="270"/>
      <c r="P422" s="271">
        <f>O422*H422</f>
        <v>0</v>
      </c>
      <c r="Q422" s="271">
        <v>0</v>
      </c>
      <c r="R422" s="271">
        <f>Q422*H422</f>
        <v>0</v>
      </c>
      <c r="S422" s="271">
        <v>0</v>
      </c>
      <c r="T422" s="272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139</v>
      </c>
      <c r="AT422" s="217" t="s">
        <v>134</v>
      </c>
      <c r="AU422" s="217" t="s">
        <v>78</v>
      </c>
      <c r="AY422" s="19" t="s">
        <v>131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140</v>
      </c>
      <c r="BK422" s="218">
        <f>ROUND(I422*H422,2)</f>
        <v>0</v>
      </c>
      <c r="BL422" s="19" t="s">
        <v>139</v>
      </c>
      <c r="BM422" s="217" t="s">
        <v>827</v>
      </c>
    </row>
    <row r="423" s="2" customFormat="1" ht="6.96" customHeight="1">
      <c r="A423" s="40"/>
      <c r="B423" s="61"/>
      <c r="C423" s="62"/>
      <c r="D423" s="62"/>
      <c r="E423" s="62"/>
      <c r="F423" s="62"/>
      <c r="G423" s="62"/>
      <c r="H423" s="62"/>
      <c r="I423" s="62"/>
      <c r="J423" s="62"/>
      <c r="K423" s="62"/>
      <c r="L423" s="46"/>
      <c r="M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</sheetData>
  <sheetProtection sheet="1" autoFilter="0" formatColumns="0" formatRows="0" objects="1" scenarios="1" spinCount="100000" saltValue="PDoCoU6TFpGIiTLm3dnzHffBZ9mKB3PLxpSqmlxk7ZRXNd6kxWSc26mSzUIYFxCNKlX68L5zltm/ElPpsary2g==" hashValue="Wh97tv3XS49N+Ie5Sv6N1G3G7YwD84b3HiVj1Wpl1Bo/N3824SdjYHSfAbfI3yLMoRA0a7yPk6DDjVyMpYePAw==" algorithmName="SHA-512" password="CC35"/>
  <autoFilter ref="C101:K422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4_01/340271021"/>
    <hyperlink ref="F108" r:id="rId2" display="https://podminky.urs.cz/item/CS_URS_2024_01/340271041"/>
    <hyperlink ref="F113" r:id="rId3" display="https://podminky.urs.cz/item/CS_URS_2024_01/611142001"/>
    <hyperlink ref="F115" r:id="rId4" display="https://podminky.urs.cz/item/CS_URS_2024_01/611321131"/>
    <hyperlink ref="F117" r:id="rId5" display="https://podminky.urs.cz/item/CS_URS_2024_01/612135001"/>
    <hyperlink ref="F119" r:id="rId6" display="https://podminky.urs.cz/item/CS_URS_2024_01/612135091"/>
    <hyperlink ref="F123" r:id="rId7" display="https://podminky.urs.cz/item/CS_URS_2024_01/612142001"/>
    <hyperlink ref="F125" r:id="rId8" display="https://podminky.urs.cz/item/CS_URS_2024_01/612321111"/>
    <hyperlink ref="F130" r:id="rId9" display="https://podminky.urs.cz/item/CS_URS_2024_01/612321131"/>
    <hyperlink ref="F132" r:id="rId10" display="https://podminky.urs.cz/item/CS_URS_2024_01/612321141"/>
    <hyperlink ref="F134" r:id="rId11" display="https://podminky.urs.cz/item/CS_URS_2024_01/631311115"/>
    <hyperlink ref="F139" r:id="rId12" display="https://podminky.urs.cz/item/CS_URS_2024_01/949101111"/>
    <hyperlink ref="F144" r:id="rId13" display="https://podminky.urs.cz/item/CS_URS_2024_01/962031013"/>
    <hyperlink ref="F149" r:id="rId14" display="https://podminky.urs.cz/item/CS_URS_2024_01/965042131"/>
    <hyperlink ref="F151" r:id="rId15" display="https://podminky.urs.cz/item/CS_URS_2024_01/965081213"/>
    <hyperlink ref="F153" r:id="rId16" display="https://podminky.urs.cz/item/CS_URS_2024_01/968072455"/>
    <hyperlink ref="F155" r:id="rId17" display="https://podminky.urs.cz/item/CS_URS_2024_01/971033441"/>
    <hyperlink ref="F157" r:id="rId18" display="https://podminky.urs.cz/item/CS_URS_2024_01/978013191"/>
    <hyperlink ref="F164" r:id="rId19" display="https://podminky.urs.cz/item/CS_URS_2024_01/997013213"/>
    <hyperlink ref="F166" r:id="rId20" display="https://podminky.urs.cz/item/CS_URS_2024_01/997013219"/>
    <hyperlink ref="F169" r:id="rId21" display="https://podminky.urs.cz/item/CS_URS_2024_01/997013501"/>
    <hyperlink ref="F171" r:id="rId22" display="https://podminky.urs.cz/item/CS_URS_2024_01/997013509"/>
    <hyperlink ref="F176" r:id="rId23" display="https://podminky.urs.cz/item/CS_URS_2024_01/997013609"/>
    <hyperlink ref="F180" r:id="rId24" display="https://podminky.urs.cz/item/CS_URS_2024_01/998018002"/>
    <hyperlink ref="F184" r:id="rId25" display="https://podminky.urs.cz/item/CS_URS_2024_01/721171808"/>
    <hyperlink ref="F186" r:id="rId26" display="https://podminky.urs.cz/item/CS_URS_2024_01/721174025"/>
    <hyperlink ref="F188" r:id="rId27" display="https://podminky.urs.cz/item/CS_URS_2024_01/721174042"/>
    <hyperlink ref="F190" r:id="rId28" display="https://podminky.urs.cz/item/CS_URS_2024_01/721174043"/>
    <hyperlink ref="F192" r:id="rId29" display="https://podminky.urs.cz/item/CS_URS_2024_01/721212126"/>
    <hyperlink ref="F194" r:id="rId30" display="https://podminky.urs.cz/item/CS_URS_2024_01/721290111"/>
    <hyperlink ref="F198" r:id="rId31" display="https://podminky.urs.cz/item/CS_URS_2024_01/998721122"/>
    <hyperlink ref="F201" r:id="rId32" display="https://podminky.urs.cz/item/CS_URS_2024_01/722130802"/>
    <hyperlink ref="F203" r:id="rId33" display="https://podminky.urs.cz/item/CS_URS_2024_01/722176113"/>
    <hyperlink ref="F207" r:id="rId34" display="https://podminky.urs.cz/item/CS_URS_2024_01/722179191"/>
    <hyperlink ref="F209" r:id="rId35" display="https://podminky.urs.cz/item/CS_URS_2024_01/722181212"/>
    <hyperlink ref="F211" r:id="rId36" display="https://podminky.urs.cz/item/CS_URS_2024_01/722220111"/>
    <hyperlink ref="F213" r:id="rId37" display="https://podminky.urs.cz/item/CS_URS_2024_01/722220853"/>
    <hyperlink ref="F215" r:id="rId38" display="https://podminky.urs.cz/item/CS_URS_2024_01/722224115"/>
    <hyperlink ref="F217" r:id="rId39" display="https://podminky.urs.cz/item/CS_URS_2024_01/722231141"/>
    <hyperlink ref="F219" r:id="rId40" display="https://podminky.urs.cz/item/CS_URS_2024_01/722290234"/>
    <hyperlink ref="F221" r:id="rId41" display="https://podminky.urs.cz/item/CS_URS_2024_01/722290246"/>
    <hyperlink ref="F223" r:id="rId42" display="https://podminky.urs.cz/item/CS_URS_2024_01/998722122"/>
    <hyperlink ref="F226" r:id="rId43" display="https://podminky.urs.cz/item/CS_URS_2024_01/725110811"/>
    <hyperlink ref="F228" r:id="rId44" display="https://podminky.urs.cz/item/CS_URS_2024_01/725112182"/>
    <hyperlink ref="F230" r:id="rId45" display="https://podminky.urs.cz/item/CS_URS_2024_01/725210821"/>
    <hyperlink ref="F232" r:id="rId46" display="https://podminky.urs.cz/item/CS_URS_2024_01/725212213"/>
    <hyperlink ref="F234" r:id="rId47" display="https://podminky.urs.cz/item/CS_URS_2024_01/725220831"/>
    <hyperlink ref="F236" r:id="rId48" display="https://podminky.urs.cz/item/CS_URS_2024_01/725243902"/>
    <hyperlink ref="F239" r:id="rId49" display="https://podminky.urs.cz/item/CS_URS_2024_01/725244904"/>
    <hyperlink ref="F242" r:id="rId50" display="https://podminky.urs.cz/item/CS_URS_2024_01/725291662"/>
    <hyperlink ref="F245" r:id="rId51" display="https://podminky.urs.cz/item/CS_URS_2024_01/725291668"/>
    <hyperlink ref="F248" r:id="rId52" display="https://podminky.urs.cz/item/CS_URS_2024_01/725291670"/>
    <hyperlink ref="F251" r:id="rId53" display="https://podminky.urs.cz/item/CS_URS_2024_01/725291676"/>
    <hyperlink ref="F254" r:id="rId54" display="https://podminky.urs.cz/item/CS_URS_2024_01/725813112"/>
    <hyperlink ref="F256" r:id="rId55" display="https://podminky.urs.cz/item/CS_URS_2024_01/725820801"/>
    <hyperlink ref="F260" r:id="rId56" display="https://podminky.urs.cz/item/CS_URS_2024_01/725822611"/>
    <hyperlink ref="F262" r:id="rId57" display="https://podminky.urs.cz/item/CS_URS_2024_01/725841312"/>
    <hyperlink ref="F264" r:id="rId58" display="https://podminky.urs.cz/item/CS_URS_2024_01/725865501"/>
    <hyperlink ref="F269" r:id="rId59" display="https://podminky.urs.cz/item/CS_URS_2024_01/998725122"/>
    <hyperlink ref="F272" r:id="rId60" display="https://podminky.urs.cz/item/CS_URS_2024_01/734209103"/>
    <hyperlink ref="F275" r:id="rId61" display="https://podminky.urs.cz/item/CS_URS_2024_01/734221514"/>
    <hyperlink ref="F277" r:id="rId62" display="https://podminky.urs.cz/item/CS_URS_2024_01/734261418"/>
    <hyperlink ref="F279" r:id="rId63" display="https://podminky.urs.cz/item/CS_URS_2024_01/998734122"/>
    <hyperlink ref="F282" r:id="rId64" display="https://podminky.urs.cz/item/CS_URS_2024_01/735164261"/>
    <hyperlink ref="F284" r:id="rId65" display="https://podminky.urs.cz/item/CS_URS_2024_01/735164272"/>
    <hyperlink ref="F286" r:id="rId66" display="https://podminky.urs.cz/item/CS_URS_2024_01/735511009"/>
    <hyperlink ref="F288" r:id="rId67" display="https://podminky.urs.cz/item/CS_URS_2024_01/735511010"/>
    <hyperlink ref="F290" r:id="rId68" display="https://podminky.urs.cz/item/CS_URS_2024_01/735511138"/>
    <hyperlink ref="F293" r:id="rId69" display="https://podminky.urs.cz/item/CS_URS_2024_01/998735122"/>
    <hyperlink ref="F296" r:id="rId70" display="https://podminky.urs.cz/item/CS_URS_2024_01/741310261"/>
    <hyperlink ref="F299" r:id="rId71" display="https://podminky.urs.cz/item/CS_URS_2024_01/741313082"/>
    <hyperlink ref="F303" r:id="rId72" display="https://podminky.urs.cz/item/CS_URS_2024_01/741371001"/>
    <hyperlink ref="F307" r:id="rId73" display="https://podminky.urs.cz/item/CS_URS_2024_01/741810001"/>
    <hyperlink ref="F309" r:id="rId74" display="https://podminky.urs.cz/item/CS_URS_2024_01/998741122"/>
    <hyperlink ref="F312" r:id="rId75" display="https://podminky.urs.cz/item/CS_URS_2024_01/751111012"/>
    <hyperlink ref="F315" r:id="rId76" display="https://podminky.urs.cz/item/CS_URS_2024_01/998751121"/>
    <hyperlink ref="F318" r:id="rId77" display="https://podminky.urs.cz/item/CS_URS_2024_01/763761201"/>
    <hyperlink ref="F321" r:id="rId78" display="https://podminky.urs.cz/item/CS_URS_2024_01/998763332"/>
    <hyperlink ref="F324" r:id="rId79" display="https://podminky.urs.cz/item/CS_URS_2024_01/766660351"/>
    <hyperlink ref="F327" r:id="rId80" display="https://podminky.urs.cz/item/CS_URS_2024_01/766660748"/>
    <hyperlink ref="F330" r:id="rId81" display="https://podminky.urs.cz/item/CS_URS_2024_01/766682111"/>
    <hyperlink ref="F333" r:id="rId82" display="https://podminky.urs.cz/item/CS_URS_2024_01/766691914"/>
    <hyperlink ref="F336" r:id="rId83" display="https://podminky.urs.cz/item/CS_URS_2024_01/998766122"/>
    <hyperlink ref="F339" r:id="rId84" display="https://podminky.urs.cz/item/CS_URS_2024_01/771121011"/>
    <hyperlink ref="F343" r:id="rId85" display="https://podminky.urs.cz/item/CS_URS_2024_01/771151022"/>
    <hyperlink ref="F347" r:id="rId86" display="https://podminky.urs.cz/item/CS_URS_2024_01/771574416"/>
    <hyperlink ref="F355" r:id="rId87" display="https://podminky.urs.cz/item/CS_URS_2024_01/771591112"/>
    <hyperlink ref="F360" r:id="rId88" display="https://podminky.urs.cz/item/CS_URS_2024_01/771591241"/>
    <hyperlink ref="F364" r:id="rId89" display="https://podminky.urs.cz/item/CS_URS_2024_01/771591264"/>
    <hyperlink ref="F370" r:id="rId90" display="https://podminky.urs.cz/item/CS_URS_2024_01/998771122"/>
    <hyperlink ref="F373" r:id="rId91" display="https://podminky.urs.cz/item/CS_URS_2024_01/781121011"/>
    <hyperlink ref="F378" r:id="rId92" display="https://podminky.urs.cz/item/CS_URS_2024_01/781131112"/>
    <hyperlink ref="F383" r:id="rId93" display="https://podminky.urs.cz/item/CS_URS_2024_01/781472217"/>
    <hyperlink ref="F393" r:id="rId94" display="https://podminky.urs.cz/item/CS_URS_2024_01/781473810"/>
    <hyperlink ref="F398" r:id="rId95" display="https://podminky.urs.cz/item/CS_URS_2024_01/998781122"/>
    <hyperlink ref="F401" r:id="rId96" display="https://podminky.urs.cz/item/CS_URS_2024_01/784211101"/>
    <hyperlink ref="F412" r:id="rId97" display="https://podminky.urs.cz/item/CS_URS_2024_01/2203202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koupelen JK Tyla,Valašské Meziříčí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31. 1. 2024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146">
        <f>ROUND(J102,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38</v>
      </c>
      <c r="G32" s="40"/>
      <c r="H32" s="40"/>
      <c r="I32" s="147" t="s">
        <v>37</v>
      </c>
      <c r="J32" s="147" t="s">
        <v>39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40</v>
      </c>
      <c r="E33" s="134" t="s">
        <v>41</v>
      </c>
      <c r="F33" s="149">
        <f>ROUND((SUM(BE102:BE422)),  2)</f>
        <v>0</v>
      </c>
      <c r="G33" s="40"/>
      <c r="H33" s="40"/>
      <c r="I33" s="150">
        <v>0.20999999999999999</v>
      </c>
      <c r="J33" s="149">
        <f>ROUND(((SUM(BE102:BE422))*I33),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42</v>
      </c>
      <c r="F34" s="149">
        <f>ROUND((SUM(BF102:BF422)),  2)</f>
        <v>0</v>
      </c>
      <c r="G34" s="40"/>
      <c r="H34" s="40"/>
      <c r="I34" s="150">
        <v>0.12</v>
      </c>
      <c r="J34" s="149">
        <f>ROUND(((SUM(BF102:BF422))*I34),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43</v>
      </c>
      <c r="F35" s="149">
        <f>ROUND((SUM(BG102:BG422)),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44</v>
      </c>
      <c r="F36" s="149">
        <f>ROUND((SUM(BH102:BH422)),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45</v>
      </c>
      <c r="F37" s="149">
        <f>ROUND((SUM(BI102:BI422)),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koupelen JK Tyla,Valašské Meziříčí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Koupelna 3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31. 1. 2024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Valašské Meziříčí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68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J103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J104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J162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J178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99</v>
      </c>
      <c r="E66" s="170"/>
      <c r="F66" s="170"/>
      <c r="G66" s="170"/>
      <c r="H66" s="170"/>
      <c r="I66" s="170"/>
      <c r="J66" s="171">
        <f>J181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J199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J270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J280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J294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J310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107</v>
      </c>
      <c r="E74" s="176"/>
      <c r="F74" s="176"/>
      <c r="G74" s="176"/>
      <c r="H74" s="176"/>
      <c r="I74" s="176"/>
      <c r="J74" s="177">
        <f>J316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108</v>
      </c>
      <c r="E75" s="176"/>
      <c r="F75" s="176"/>
      <c r="G75" s="176"/>
      <c r="H75" s="176"/>
      <c r="I75" s="176"/>
      <c r="J75" s="177">
        <f>J322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109</v>
      </c>
      <c r="E76" s="176"/>
      <c r="F76" s="176"/>
      <c r="G76" s="176"/>
      <c r="H76" s="176"/>
      <c r="I76" s="176"/>
      <c r="J76" s="177">
        <f>J337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110</v>
      </c>
      <c r="E77" s="176"/>
      <c r="F77" s="176"/>
      <c r="G77" s="176"/>
      <c r="H77" s="176"/>
      <c r="I77" s="176"/>
      <c r="J77" s="177">
        <f>J371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111</v>
      </c>
      <c r="E78" s="176"/>
      <c r="F78" s="176"/>
      <c r="G78" s="176"/>
      <c r="H78" s="176"/>
      <c r="I78" s="176"/>
      <c r="J78" s="177">
        <f>J399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7"/>
      <c r="C79" s="168"/>
      <c r="D79" s="169" t="s">
        <v>112</v>
      </c>
      <c r="E79" s="170"/>
      <c r="F79" s="170"/>
      <c r="G79" s="170"/>
      <c r="H79" s="170"/>
      <c r="I79" s="170"/>
      <c r="J79" s="171">
        <f>J406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3"/>
      <c r="C80" s="174"/>
      <c r="D80" s="175" t="s">
        <v>113</v>
      </c>
      <c r="E80" s="176"/>
      <c r="F80" s="176"/>
      <c r="G80" s="176"/>
      <c r="H80" s="176"/>
      <c r="I80" s="176"/>
      <c r="J80" s="177">
        <f>J407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114</v>
      </c>
      <c r="E81" s="176"/>
      <c r="F81" s="176"/>
      <c r="G81" s="176"/>
      <c r="H81" s="176"/>
      <c r="I81" s="176"/>
      <c r="J81" s="177">
        <f>J410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7"/>
      <c r="C82" s="168"/>
      <c r="D82" s="169" t="s">
        <v>115</v>
      </c>
      <c r="E82" s="170"/>
      <c r="F82" s="170"/>
      <c r="G82" s="170"/>
      <c r="H82" s="170"/>
      <c r="I82" s="170"/>
      <c r="J82" s="171">
        <f>J414</f>
        <v>0</v>
      </c>
      <c r="K82" s="168"/>
      <c r="L82" s="17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62" t="str">
        <f>E7</f>
        <v>Rekonstrukce koupelen JK Tyla,Valašské Meziříčí</v>
      </c>
      <c r="F92" s="34"/>
      <c r="G92" s="34"/>
      <c r="H92" s="34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87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03 - Koupelna 3 architektonicko stavební řešení</v>
      </c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 xml:space="preserve"> </v>
      </c>
      <c r="G96" s="42"/>
      <c r="H96" s="42"/>
      <c r="I96" s="34" t="s">
        <v>23</v>
      </c>
      <c r="J96" s="74" t="str">
        <f>IF(J12="","",J12)</f>
        <v>31. 1. 2024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E15</f>
        <v>Město Valašské Meziříčí</v>
      </c>
      <c r="G98" s="42"/>
      <c r="H98" s="42"/>
      <c r="I98" s="34" t="s">
        <v>31</v>
      </c>
      <c r="J98" s="38" t="str">
        <f>E21</f>
        <v xml:space="preserve"> 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33</v>
      </c>
      <c r="J99" s="38" t="str">
        <f>E24</f>
        <v xml:space="preserve"> </v>
      </c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79"/>
      <c r="B101" s="180"/>
      <c r="C101" s="181" t="s">
        <v>117</v>
      </c>
      <c r="D101" s="182" t="s">
        <v>55</v>
      </c>
      <c r="E101" s="182" t="s">
        <v>51</v>
      </c>
      <c r="F101" s="182" t="s">
        <v>52</v>
      </c>
      <c r="G101" s="182" t="s">
        <v>118</v>
      </c>
      <c r="H101" s="182" t="s">
        <v>119</v>
      </c>
      <c r="I101" s="182" t="s">
        <v>120</v>
      </c>
      <c r="J101" s="182" t="s">
        <v>91</v>
      </c>
      <c r="K101" s="183" t="s">
        <v>121</v>
      </c>
      <c r="L101" s="184"/>
      <c r="M101" s="94" t="s">
        <v>19</v>
      </c>
      <c r="N101" s="95" t="s">
        <v>40</v>
      </c>
      <c r="O101" s="95" t="s">
        <v>122</v>
      </c>
      <c r="P101" s="95" t="s">
        <v>123</v>
      </c>
      <c r="Q101" s="95" t="s">
        <v>124</v>
      </c>
      <c r="R101" s="95" t="s">
        <v>125</v>
      </c>
      <c r="S101" s="95" t="s">
        <v>126</v>
      </c>
      <c r="T101" s="96" t="s">
        <v>127</v>
      </c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</row>
    <row r="102" s="2" customFormat="1" ht="22.8" customHeight="1">
      <c r="A102" s="40"/>
      <c r="B102" s="41"/>
      <c r="C102" s="101" t="s">
        <v>128</v>
      </c>
      <c r="D102" s="42"/>
      <c r="E102" s="42"/>
      <c r="F102" s="42"/>
      <c r="G102" s="42"/>
      <c r="H102" s="42"/>
      <c r="I102" s="42"/>
      <c r="J102" s="185">
        <f>BK102</f>
        <v>0</v>
      </c>
      <c r="K102" s="42"/>
      <c r="L102" s="46"/>
      <c r="M102" s="97"/>
      <c r="N102" s="186"/>
      <c r="O102" s="98"/>
      <c r="P102" s="187">
        <f>P103+P181+P406+P414</f>
        <v>0</v>
      </c>
      <c r="Q102" s="98"/>
      <c r="R102" s="187">
        <f>R103+R181+R406+R414</f>
        <v>6.0247049099999996</v>
      </c>
      <c r="S102" s="98"/>
      <c r="T102" s="188">
        <f>T103+T181+T406+T414</f>
        <v>6.4343040000000009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69</v>
      </c>
      <c r="AU102" s="19" t="s">
        <v>92</v>
      </c>
      <c r="BK102" s="189">
        <f>BK103+BK181+BK406+BK414</f>
        <v>0</v>
      </c>
    </row>
    <row r="103" s="12" customFormat="1" ht="25.92" customHeight="1">
      <c r="A103" s="12"/>
      <c r="B103" s="190"/>
      <c r="C103" s="191"/>
      <c r="D103" s="192" t="s">
        <v>69</v>
      </c>
      <c r="E103" s="193" t="s">
        <v>129</v>
      </c>
      <c r="F103" s="193" t="s">
        <v>130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P104+P111+P137+P162+P178</f>
        <v>0</v>
      </c>
      <c r="Q103" s="198"/>
      <c r="R103" s="199">
        <f>R104+R111+R137+R162+R178</f>
        <v>4.9633383100000001</v>
      </c>
      <c r="S103" s="198"/>
      <c r="T103" s="200">
        <f>T104+T111+T137+T162+T178</f>
        <v>5.5674140000000012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78</v>
      </c>
      <c r="AT103" s="202" t="s">
        <v>69</v>
      </c>
      <c r="AU103" s="202" t="s">
        <v>70</v>
      </c>
      <c r="AY103" s="201" t="s">
        <v>131</v>
      </c>
      <c r="BK103" s="203">
        <f>BK104+BK111+BK137+BK162+BK178</f>
        <v>0</v>
      </c>
    </row>
    <row r="104" s="12" customFormat="1" ht="22.8" customHeight="1">
      <c r="A104" s="12"/>
      <c r="B104" s="190"/>
      <c r="C104" s="191"/>
      <c r="D104" s="192" t="s">
        <v>69</v>
      </c>
      <c r="E104" s="204" t="s">
        <v>132</v>
      </c>
      <c r="F104" s="204" t="s">
        <v>133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SUM(P105:P110)</f>
        <v>0</v>
      </c>
      <c r="Q104" s="198"/>
      <c r="R104" s="199">
        <f>SUM(R105:R110)</f>
        <v>0.491647</v>
      </c>
      <c r="S104" s="198"/>
      <c r="T104" s="20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78</v>
      </c>
      <c r="AT104" s="202" t="s">
        <v>69</v>
      </c>
      <c r="AU104" s="202" t="s">
        <v>78</v>
      </c>
      <c r="AY104" s="201" t="s">
        <v>131</v>
      </c>
      <c r="BK104" s="203">
        <f>SUM(BK105:BK110)</f>
        <v>0</v>
      </c>
    </row>
    <row r="105" s="2" customFormat="1" ht="24.15" customHeight="1">
      <c r="A105" s="40"/>
      <c r="B105" s="41"/>
      <c r="C105" s="206" t="s">
        <v>78</v>
      </c>
      <c r="D105" s="206" t="s">
        <v>134</v>
      </c>
      <c r="E105" s="207" t="s">
        <v>135</v>
      </c>
      <c r="F105" s="208" t="s">
        <v>136</v>
      </c>
      <c r="G105" s="209" t="s">
        <v>137</v>
      </c>
      <c r="H105" s="210">
        <v>4.5999999999999996</v>
      </c>
      <c r="I105" s="211"/>
      <c r="J105" s="212">
        <f>ROUND(I105*H105,2)</f>
        <v>0</v>
      </c>
      <c r="K105" s="208" t="s">
        <v>138</v>
      </c>
      <c r="L105" s="46"/>
      <c r="M105" s="213" t="s">
        <v>19</v>
      </c>
      <c r="N105" s="214" t="s">
        <v>42</v>
      </c>
      <c r="O105" s="86"/>
      <c r="P105" s="215">
        <f>O105*H105</f>
        <v>0</v>
      </c>
      <c r="Q105" s="215">
        <v>0.063070000000000001</v>
      </c>
      <c r="R105" s="215">
        <f>Q105*H105</f>
        <v>0.29012199999999999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139</v>
      </c>
      <c r="AT105" s="217" t="s">
        <v>134</v>
      </c>
      <c r="AU105" s="217" t="s">
        <v>140</v>
      </c>
      <c r="AY105" s="19" t="s">
        <v>131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140</v>
      </c>
      <c r="BK105" s="218">
        <f>ROUND(I105*H105,2)</f>
        <v>0</v>
      </c>
      <c r="BL105" s="19" t="s">
        <v>139</v>
      </c>
      <c r="BM105" s="217" t="s">
        <v>141</v>
      </c>
    </row>
    <row r="106" s="2" customFormat="1">
      <c r="A106" s="40"/>
      <c r="B106" s="41"/>
      <c r="C106" s="42"/>
      <c r="D106" s="219" t="s">
        <v>142</v>
      </c>
      <c r="E106" s="42"/>
      <c r="F106" s="220" t="s">
        <v>143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140</v>
      </c>
    </row>
    <row r="107" s="2" customFormat="1" ht="24.15" customHeight="1">
      <c r="A107" s="40"/>
      <c r="B107" s="41"/>
      <c r="C107" s="206" t="s">
        <v>140</v>
      </c>
      <c r="D107" s="206" t="s">
        <v>134</v>
      </c>
      <c r="E107" s="207" t="s">
        <v>144</v>
      </c>
      <c r="F107" s="208" t="s">
        <v>145</v>
      </c>
      <c r="G107" s="209" t="s">
        <v>137</v>
      </c>
      <c r="H107" s="210">
        <v>2.5</v>
      </c>
      <c r="I107" s="211"/>
      <c r="J107" s="212">
        <f>ROUND(I107*H107,2)</f>
        <v>0</v>
      </c>
      <c r="K107" s="208" t="s">
        <v>138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0.080610000000000001</v>
      </c>
      <c r="R107" s="215">
        <f>Q107*H107</f>
        <v>0.20152500000000001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139</v>
      </c>
      <c r="AT107" s="217" t="s">
        <v>134</v>
      </c>
      <c r="AU107" s="217" t="s">
        <v>140</v>
      </c>
      <c r="AY107" s="19" t="s">
        <v>131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140</v>
      </c>
      <c r="BK107" s="218">
        <f>ROUND(I107*H107,2)</f>
        <v>0</v>
      </c>
      <c r="BL107" s="19" t="s">
        <v>139</v>
      </c>
      <c r="BM107" s="217" t="s">
        <v>146</v>
      </c>
    </row>
    <row r="108" s="2" customFormat="1">
      <c r="A108" s="40"/>
      <c r="B108" s="41"/>
      <c r="C108" s="42"/>
      <c r="D108" s="219" t="s">
        <v>142</v>
      </c>
      <c r="E108" s="42"/>
      <c r="F108" s="220" t="s">
        <v>147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140</v>
      </c>
    </row>
    <row r="109" s="13" customFormat="1">
      <c r="A109" s="13"/>
      <c r="B109" s="224"/>
      <c r="C109" s="225"/>
      <c r="D109" s="226" t="s">
        <v>148</v>
      </c>
      <c r="E109" s="227" t="s">
        <v>19</v>
      </c>
      <c r="F109" s="228" t="s">
        <v>149</v>
      </c>
      <c r="G109" s="225"/>
      <c r="H109" s="229">
        <v>2.5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148</v>
      </c>
      <c r="AU109" s="235" t="s">
        <v>140</v>
      </c>
      <c r="AV109" s="13" t="s">
        <v>140</v>
      </c>
      <c r="AW109" s="13" t="s">
        <v>32</v>
      </c>
      <c r="AX109" s="13" t="s">
        <v>70</v>
      </c>
      <c r="AY109" s="235" t="s">
        <v>131</v>
      </c>
    </row>
    <row r="110" s="14" customFormat="1">
      <c r="A110" s="14"/>
      <c r="B110" s="236"/>
      <c r="C110" s="237"/>
      <c r="D110" s="226" t="s">
        <v>148</v>
      </c>
      <c r="E110" s="238" t="s">
        <v>19</v>
      </c>
      <c r="F110" s="239" t="s">
        <v>150</v>
      </c>
      <c r="G110" s="237"/>
      <c r="H110" s="240">
        <v>2.5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148</v>
      </c>
      <c r="AU110" s="246" t="s">
        <v>140</v>
      </c>
      <c r="AV110" s="14" t="s">
        <v>139</v>
      </c>
      <c r="AW110" s="14" t="s">
        <v>32</v>
      </c>
      <c r="AX110" s="14" t="s">
        <v>78</v>
      </c>
      <c r="AY110" s="246" t="s">
        <v>131</v>
      </c>
    </row>
    <row r="111" s="12" customFormat="1" ht="22.8" customHeight="1">
      <c r="A111" s="12"/>
      <c r="B111" s="190"/>
      <c r="C111" s="191"/>
      <c r="D111" s="192" t="s">
        <v>69</v>
      </c>
      <c r="E111" s="204" t="s">
        <v>151</v>
      </c>
      <c r="F111" s="204" t="s">
        <v>152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SUM(P112:P136)</f>
        <v>0</v>
      </c>
      <c r="Q111" s="198"/>
      <c r="R111" s="199">
        <f>SUM(R112:R136)</f>
        <v>4.4701495099999997</v>
      </c>
      <c r="S111" s="198"/>
      <c r="T111" s="200">
        <f>SUM(T112:T136)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78</v>
      </c>
      <c r="AT111" s="202" t="s">
        <v>69</v>
      </c>
      <c r="AU111" s="202" t="s">
        <v>78</v>
      </c>
      <c r="AY111" s="201" t="s">
        <v>131</v>
      </c>
      <c r="BK111" s="203">
        <f>SUM(BK112:BK136)</f>
        <v>0</v>
      </c>
    </row>
    <row r="112" s="2" customFormat="1" ht="24.15" customHeight="1">
      <c r="A112" s="40"/>
      <c r="B112" s="41"/>
      <c r="C112" s="206" t="s">
        <v>132</v>
      </c>
      <c r="D112" s="206" t="s">
        <v>134</v>
      </c>
      <c r="E112" s="207" t="s">
        <v>153</v>
      </c>
      <c r="F112" s="208" t="s">
        <v>154</v>
      </c>
      <c r="G112" s="209" t="s">
        <v>137</v>
      </c>
      <c r="H112" s="210">
        <v>5.7000000000000002</v>
      </c>
      <c r="I112" s="211"/>
      <c r="J112" s="212">
        <f>ROUND(I112*H112,2)</f>
        <v>0</v>
      </c>
      <c r="K112" s="208" t="s">
        <v>138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0.0043800000000000002</v>
      </c>
      <c r="R112" s="215">
        <f>Q112*H112</f>
        <v>0.024966000000000002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139</v>
      </c>
      <c r="AT112" s="217" t="s">
        <v>134</v>
      </c>
      <c r="AU112" s="217" t="s">
        <v>140</v>
      </c>
      <c r="AY112" s="19" t="s">
        <v>131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140</v>
      </c>
      <c r="BK112" s="218">
        <f>ROUND(I112*H112,2)</f>
        <v>0</v>
      </c>
      <c r="BL112" s="19" t="s">
        <v>139</v>
      </c>
      <c r="BM112" s="217" t="s">
        <v>155</v>
      </c>
    </row>
    <row r="113" s="2" customFormat="1">
      <c r="A113" s="40"/>
      <c r="B113" s="41"/>
      <c r="C113" s="42"/>
      <c r="D113" s="219" t="s">
        <v>142</v>
      </c>
      <c r="E113" s="42"/>
      <c r="F113" s="220" t="s">
        <v>156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140</v>
      </c>
    </row>
    <row r="114" s="2" customFormat="1" ht="16.5" customHeight="1">
      <c r="A114" s="40"/>
      <c r="B114" s="41"/>
      <c r="C114" s="206" t="s">
        <v>139</v>
      </c>
      <c r="D114" s="206" t="s">
        <v>134</v>
      </c>
      <c r="E114" s="207" t="s">
        <v>157</v>
      </c>
      <c r="F114" s="208" t="s">
        <v>158</v>
      </c>
      <c r="G114" s="209" t="s">
        <v>137</v>
      </c>
      <c r="H114" s="210">
        <v>5.7000000000000002</v>
      </c>
      <c r="I114" s="211"/>
      <c r="J114" s="212">
        <f>ROUND(I114*H114,2)</f>
        <v>0</v>
      </c>
      <c r="K114" s="208" t="s">
        <v>138</v>
      </c>
      <c r="L114" s="46"/>
      <c r="M114" s="213" t="s">
        <v>19</v>
      </c>
      <c r="N114" s="214" t="s">
        <v>42</v>
      </c>
      <c r="O114" s="86"/>
      <c r="P114" s="215">
        <f>O114*H114</f>
        <v>0</v>
      </c>
      <c r="Q114" s="215">
        <v>0.0030000000000000001</v>
      </c>
      <c r="R114" s="215">
        <f>Q114*H114</f>
        <v>0.017100000000000001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139</v>
      </c>
      <c r="AT114" s="217" t="s">
        <v>134</v>
      </c>
      <c r="AU114" s="217" t="s">
        <v>140</v>
      </c>
      <c r="AY114" s="19" t="s">
        <v>131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140</v>
      </c>
      <c r="BK114" s="218">
        <f>ROUND(I114*H114,2)</f>
        <v>0</v>
      </c>
      <c r="BL114" s="19" t="s">
        <v>139</v>
      </c>
      <c r="BM114" s="217" t="s">
        <v>159</v>
      </c>
    </row>
    <row r="115" s="2" customFormat="1">
      <c r="A115" s="40"/>
      <c r="B115" s="41"/>
      <c r="C115" s="42"/>
      <c r="D115" s="219" t="s">
        <v>142</v>
      </c>
      <c r="E115" s="42"/>
      <c r="F115" s="220" t="s">
        <v>160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140</v>
      </c>
    </row>
    <row r="116" s="2" customFormat="1" ht="21.75" customHeight="1">
      <c r="A116" s="40"/>
      <c r="B116" s="41"/>
      <c r="C116" s="206" t="s">
        <v>161</v>
      </c>
      <c r="D116" s="206" t="s">
        <v>134</v>
      </c>
      <c r="E116" s="207" t="s">
        <v>162</v>
      </c>
      <c r="F116" s="208" t="s">
        <v>163</v>
      </c>
      <c r="G116" s="209" t="s">
        <v>137</v>
      </c>
      <c r="H116" s="210">
        <v>25.899999999999999</v>
      </c>
      <c r="I116" s="211"/>
      <c r="J116" s="212">
        <f>ROUND(I116*H116,2)</f>
        <v>0</v>
      </c>
      <c r="K116" s="208" t="s">
        <v>138</v>
      </c>
      <c r="L116" s="46"/>
      <c r="M116" s="213" t="s">
        <v>19</v>
      </c>
      <c r="N116" s="214" t="s">
        <v>42</v>
      </c>
      <c r="O116" s="86"/>
      <c r="P116" s="215">
        <f>O116*H116</f>
        <v>0</v>
      </c>
      <c r="Q116" s="215">
        <v>0.020480000000000002</v>
      </c>
      <c r="R116" s="215">
        <f>Q116*H116</f>
        <v>0.53043200000000001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139</v>
      </c>
      <c r="AT116" s="217" t="s">
        <v>134</v>
      </c>
      <c r="AU116" s="217" t="s">
        <v>140</v>
      </c>
      <c r="AY116" s="19" t="s">
        <v>131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140</v>
      </c>
      <c r="BK116" s="218">
        <f>ROUND(I116*H116,2)</f>
        <v>0</v>
      </c>
      <c r="BL116" s="19" t="s">
        <v>139</v>
      </c>
      <c r="BM116" s="217" t="s">
        <v>164</v>
      </c>
    </row>
    <row r="117" s="2" customFormat="1">
      <c r="A117" s="40"/>
      <c r="B117" s="41"/>
      <c r="C117" s="42"/>
      <c r="D117" s="219" t="s">
        <v>142</v>
      </c>
      <c r="E117" s="42"/>
      <c r="F117" s="220" t="s">
        <v>165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142</v>
      </c>
      <c r="AU117" s="19" t="s">
        <v>140</v>
      </c>
    </row>
    <row r="118" s="2" customFormat="1" ht="24.15" customHeight="1">
      <c r="A118" s="40"/>
      <c r="B118" s="41"/>
      <c r="C118" s="206" t="s">
        <v>151</v>
      </c>
      <c r="D118" s="206" t="s">
        <v>134</v>
      </c>
      <c r="E118" s="207" t="s">
        <v>166</v>
      </c>
      <c r="F118" s="208" t="s">
        <v>167</v>
      </c>
      <c r="G118" s="209" t="s">
        <v>137</v>
      </c>
      <c r="H118" s="210">
        <v>103.59999999999999</v>
      </c>
      <c r="I118" s="211"/>
      <c r="J118" s="212">
        <f>ROUND(I118*H118,2)</f>
        <v>0</v>
      </c>
      <c r="K118" s="208" t="s">
        <v>138</v>
      </c>
      <c r="L118" s="46"/>
      <c r="M118" s="213" t="s">
        <v>19</v>
      </c>
      <c r="N118" s="214" t="s">
        <v>42</v>
      </c>
      <c r="O118" s="86"/>
      <c r="P118" s="215">
        <f>O118*H118</f>
        <v>0</v>
      </c>
      <c r="Q118" s="215">
        <v>0.0079000000000000008</v>
      </c>
      <c r="R118" s="215">
        <f>Q118*H118</f>
        <v>0.81844000000000006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139</v>
      </c>
      <c r="AT118" s="217" t="s">
        <v>134</v>
      </c>
      <c r="AU118" s="217" t="s">
        <v>140</v>
      </c>
      <c r="AY118" s="19" t="s">
        <v>131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140</v>
      </c>
      <c r="BK118" s="218">
        <f>ROUND(I118*H118,2)</f>
        <v>0</v>
      </c>
      <c r="BL118" s="19" t="s">
        <v>139</v>
      </c>
      <c r="BM118" s="217" t="s">
        <v>168</v>
      </c>
    </row>
    <row r="119" s="2" customFormat="1">
      <c r="A119" s="40"/>
      <c r="B119" s="41"/>
      <c r="C119" s="42"/>
      <c r="D119" s="219" t="s">
        <v>142</v>
      </c>
      <c r="E119" s="42"/>
      <c r="F119" s="220" t="s">
        <v>169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140</v>
      </c>
    </row>
    <row r="120" s="13" customFormat="1">
      <c r="A120" s="13"/>
      <c r="B120" s="224"/>
      <c r="C120" s="225"/>
      <c r="D120" s="226" t="s">
        <v>148</v>
      </c>
      <c r="E120" s="227" t="s">
        <v>19</v>
      </c>
      <c r="F120" s="228" t="s">
        <v>170</v>
      </c>
      <c r="G120" s="225"/>
      <c r="H120" s="229">
        <v>103.59999999999999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148</v>
      </c>
      <c r="AU120" s="235" t="s">
        <v>140</v>
      </c>
      <c r="AV120" s="13" t="s">
        <v>140</v>
      </c>
      <c r="AW120" s="13" t="s">
        <v>32</v>
      </c>
      <c r="AX120" s="13" t="s">
        <v>70</v>
      </c>
      <c r="AY120" s="235" t="s">
        <v>131</v>
      </c>
    </row>
    <row r="121" s="14" customFormat="1">
      <c r="A121" s="14"/>
      <c r="B121" s="236"/>
      <c r="C121" s="237"/>
      <c r="D121" s="226" t="s">
        <v>148</v>
      </c>
      <c r="E121" s="238" t="s">
        <v>19</v>
      </c>
      <c r="F121" s="239" t="s">
        <v>150</v>
      </c>
      <c r="G121" s="237"/>
      <c r="H121" s="240">
        <v>103.59999999999999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148</v>
      </c>
      <c r="AU121" s="246" t="s">
        <v>140</v>
      </c>
      <c r="AV121" s="14" t="s">
        <v>139</v>
      </c>
      <c r="AW121" s="14" t="s">
        <v>32</v>
      </c>
      <c r="AX121" s="14" t="s">
        <v>78</v>
      </c>
      <c r="AY121" s="246" t="s">
        <v>131</v>
      </c>
    </row>
    <row r="122" s="2" customFormat="1" ht="24.15" customHeight="1">
      <c r="A122" s="40"/>
      <c r="B122" s="41"/>
      <c r="C122" s="206" t="s">
        <v>171</v>
      </c>
      <c r="D122" s="206" t="s">
        <v>134</v>
      </c>
      <c r="E122" s="207" t="s">
        <v>172</v>
      </c>
      <c r="F122" s="208" t="s">
        <v>173</v>
      </c>
      <c r="G122" s="209" t="s">
        <v>137</v>
      </c>
      <c r="H122" s="210">
        <v>5.2000000000000002</v>
      </c>
      <c r="I122" s="211"/>
      <c r="J122" s="212">
        <f>ROUND(I122*H122,2)</f>
        <v>0</v>
      </c>
      <c r="K122" s="208" t="s">
        <v>138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0.0043800000000000002</v>
      </c>
      <c r="R122" s="215">
        <f>Q122*H122</f>
        <v>0.022776000000000001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139</v>
      </c>
      <c r="AT122" s="217" t="s">
        <v>134</v>
      </c>
      <c r="AU122" s="217" t="s">
        <v>140</v>
      </c>
      <c r="AY122" s="19" t="s">
        <v>131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140</v>
      </c>
      <c r="BK122" s="218">
        <f>ROUND(I122*H122,2)</f>
        <v>0</v>
      </c>
      <c r="BL122" s="19" t="s">
        <v>139</v>
      </c>
      <c r="BM122" s="217" t="s">
        <v>174</v>
      </c>
    </row>
    <row r="123" s="2" customFormat="1">
      <c r="A123" s="40"/>
      <c r="B123" s="41"/>
      <c r="C123" s="42"/>
      <c r="D123" s="219" t="s">
        <v>142</v>
      </c>
      <c r="E123" s="42"/>
      <c r="F123" s="220" t="s">
        <v>175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140</v>
      </c>
    </row>
    <row r="124" s="2" customFormat="1" ht="24.15" customHeight="1">
      <c r="A124" s="40"/>
      <c r="B124" s="41"/>
      <c r="C124" s="206" t="s">
        <v>176</v>
      </c>
      <c r="D124" s="206" t="s">
        <v>134</v>
      </c>
      <c r="E124" s="207" t="s">
        <v>177</v>
      </c>
      <c r="F124" s="208" t="s">
        <v>178</v>
      </c>
      <c r="G124" s="209" t="s">
        <v>137</v>
      </c>
      <c r="H124" s="210">
        <v>25.908999999999999</v>
      </c>
      <c r="I124" s="211"/>
      <c r="J124" s="212">
        <f>ROUND(I124*H124,2)</f>
        <v>0</v>
      </c>
      <c r="K124" s="208" t="s">
        <v>138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0.01575</v>
      </c>
      <c r="R124" s="215">
        <f>Q124*H124</f>
        <v>0.40806674999999998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139</v>
      </c>
      <c r="AT124" s="217" t="s">
        <v>134</v>
      </c>
      <c r="AU124" s="217" t="s">
        <v>140</v>
      </c>
      <c r="AY124" s="19" t="s">
        <v>131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140</v>
      </c>
      <c r="BK124" s="218">
        <f>ROUND(I124*H124,2)</f>
        <v>0</v>
      </c>
      <c r="BL124" s="19" t="s">
        <v>139</v>
      </c>
      <c r="BM124" s="217" t="s">
        <v>179</v>
      </c>
    </row>
    <row r="125" s="2" customFormat="1">
      <c r="A125" s="40"/>
      <c r="B125" s="41"/>
      <c r="C125" s="42"/>
      <c r="D125" s="219" t="s">
        <v>142</v>
      </c>
      <c r="E125" s="42"/>
      <c r="F125" s="220" t="s">
        <v>180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140</v>
      </c>
    </row>
    <row r="126" s="15" customFormat="1">
      <c r="A126" s="15"/>
      <c r="B126" s="247"/>
      <c r="C126" s="248"/>
      <c r="D126" s="226" t="s">
        <v>148</v>
      </c>
      <c r="E126" s="249" t="s">
        <v>19</v>
      </c>
      <c r="F126" s="250" t="s">
        <v>181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148</v>
      </c>
      <c r="AU126" s="256" t="s">
        <v>140</v>
      </c>
      <c r="AV126" s="15" t="s">
        <v>78</v>
      </c>
      <c r="AW126" s="15" t="s">
        <v>32</v>
      </c>
      <c r="AX126" s="15" t="s">
        <v>70</v>
      </c>
      <c r="AY126" s="256" t="s">
        <v>131</v>
      </c>
    </row>
    <row r="127" s="13" customFormat="1">
      <c r="A127" s="13"/>
      <c r="B127" s="224"/>
      <c r="C127" s="225"/>
      <c r="D127" s="226" t="s">
        <v>148</v>
      </c>
      <c r="E127" s="227" t="s">
        <v>19</v>
      </c>
      <c r="F127" s="228" t="s">
        <v>182</v>
      </c>
      <c r="G127" s="225"/>
      <c r="H127" s="229">
        <v>25.908999999999999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148</v>
      </c>
      <c r="AU127" s="235" t="s">
        <v>140</v>
      </c>
      <c r="AV127" s="13" t="s">
        <v>140</v>
      </c>
      <c r="AW127" s="13" t="s">
        <v>32</v>
      </c>
      <c r="AX127" s="13" t="s">
        <v>70</v>
      </c>
      <c r="AY127" s="235" t="s">
        <v>131</v>
      </c>
    </row>
    <row r="128" s="14" customFormat="1">
      <c r="A128" s="14"/>
      <c r="B128" s="236"/>
      <c r="C128" s="237"/>
      <c r="D128" s="226" t="s">
        <v>148</v>
      </c>
      <c r="E128" s="238" t="s">
        <v>19</v>
      </c>
      <c r="F128" s="239" t="s">
        <v>150</v>
      </c>
      <c r="G128" s="237"/>
      <c r="H128" s="240">
        <v>25.908999999999999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148</v>
      </c>
      <c r="AU128" s="246" t="s">
        <v>140</v>
      </c>
      <c r="AV128" s="14" t="s">
        <v>139</v>
      </c>
      <c r="AW128" s="14" t="s">
        <v>32</v>
      </c>
      <c r="AX128" s="14" t="s">
        <v>78</v>
      </c>
      <c r="AY128" s="246" t="s">
        <v>131</v>
      </c>
    </row>
    <row r="129" s="2" customFormat="1" ht="16.5" customHeight="1">
      <c r="A129" s="40"/>
      <c r="B129" s="41"/>
      <c r="C129" s="206" t="s">
        <v>183</v>
      </c>
      <c r="D129" s="206" t="s">
        <v>134</v>
      </c>
      <c r="E129" s="207" t="s">
        <v>184</v>
      </c>
      <c r="F129" s="208" t="s">
        <v>185</v>
      </c>
      <c r="G129" s="209" t="s">
        <v>137</v>
      </c>
      <c r="H129" s="210">
        <v>5.2000000000000002</v>
      </c>
      <c r="I129" s="211"/>
      <c r="J129" s="212">
        <f>ROUND(I129*H129,2)</f>
        <v>0</v>
      </c>
      <c r="K129" s="208" t="s">
        <v>138</v>
      </c>
      <c r="L129" s="46"/>
      <c r="M129" s="213" t="s">
        <v>19</v>
      </c>
      <c r="N129" s="214" t="s">
        <v>42</v>
      </c>
      <c r="O129" s="86"/>
      <c r="P129" s="215">
        <f>O129*H129</f>
        <v>0</v>
      </c>
      <c r="Q129" s="215">
        <v>0.0030000000000000001</v>
      </c>
      <c r="R129" s="215">
        <f>Q129*H129</f>
        <v>0.015600000000000001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139</v>
      </c>
      <c r="AT129" s="217" t="s">
        <v>134</v>
      </c>
      <c r="AU129" s="217" t="s">
        <v>140</v>
      </c>
      <c r="AY129" s="19" t="s">
        <v>131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140</v>
      </c>
      <c r="BK129" s="218">
        <f>ROUND(I129*H129,2)</f>
        <v>0</v>
      </c>
      <c r="BL129" s="19" t="s">
        <v>139</v>
      </c>
      <c r="BM129" s="217" t="s">
        <v>186</v>
      </c>
    </row>
    <row r="130" s="2" customFormat="1">
      <c r="A130" s="40"/>
      <c r="B130" s="41"/>
      <c r="C130" s="42"/>
      <c r="D130" s="219" t="s">
        <v>142</v>
      </c>
      <c r="E130" s="42"/>
      <c r="F130" s="220" t="s">
        <v>187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142</v>
      </c>
      <c r="AU130" s="19" t="s">
        <v>140</v>
      </c>
    </row>
    <row r="131" s="2" customFormat="1" ht="24.15" customHeight="1">
      <c r="A131" s="40"/>
      <c r="B131" s="41"/>
      <c r="C131" s="206" t="s">
        <v>188</v>
      </c>
      <c r="D131" s="206" t="s">
        <v>134</v>
      </c>
      <c r="E131" s="207" t="s">
        <v>189</v>
      </c>
      <c r="F131" s="208" t="s">
        <v>190</v>
      </c>
      <c r="G131" s="209" t="s">
        <v>137</v>
      </c>
      <c r="H131" s="210">
        <v>14.199999999999999</v>
      </c>
      <c r="I131" s="211"/>
      <c r="J131" s="212">
        <f>ROUND(I131*H131,2)</f>
        <v>0</v>
      </c>
      <c r="K131" s="208" t="s">
        <v>138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0.018380000000000001</v>
      </c>
      <c r="R131" s="215">
        <f>Q131*H131</f>
        <v>0.26099600000000001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139</v>
      </c>
      <c r="AT131" s="217" t="s">
        <v>134</v>
      </c>
      <c r="AU131" s="217" t="s">
        <v>140</v>
      </c>
      <c r="AY131" s="19" t="s">
        <v>131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140</v>
      </c>
      <c r="BK131" s="218">
        <f>ROUND(I131*H131,2)</f>
        <v>0</v>
      </c>
      <c r="BL131" s="19" t="s">
        <v>139</v>
      </c>
      <c r="BM131" s="217" t="s">
        <v>191</v>
      </c>
    </row>
    <row r="132" s="2" customFormat="1">
      <c r="A132" s="40"/>
      <c r="B132" s="41"/>
      <c r="C132" s="42"/>
      <c r="D132" s="219" t="s">
        <v>142</v>
      </c>
      <c r="E132" s="42"/>
      <c r="F132" s="220" t="s">
        <v>192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140</v>
      </c>
    </row>
    <row r="133" s="2" customFormat="1" ht="21.75" customHeight="1">
      <c r="A133" s="40"/>
      <c r="B133" s="41"/>
      <c r="C133" s="206" t="s">
        <v>193</v>
      </c>
      <c r="D133" s="206" t="s">
        <v>134</v>
      </c>
      <c r="E133" s="207" t="s">
        <v>194</v>
      </c>
      <c r="F133" s="208" t="s">
        <v>195</v>
      </c>
      <c r="G133" s="209" t="s">
        <v>196</v>
      </c>
      <c r="H133" s="210">
        <v>0.94799999999999995</v>
      </c>
      <c r="I133" s="211"/>
      <c r="J133" s="212">
        <f>ROUND(I133*H133,2)</f>
        <v>0</v>
      </c>
      <c r="K133" s="208" t="s">
        <v>138</v>
      </c>
      <c r="L133" s="46"/>
      <c r="M133" s="213" t="s">
        <v>19</v>
      </c>
      <c r="N133" s="214" t="s">
        <v>42</v>
      </c>
      <c r="O133" s="86"/>
      <c r="P133" s="215">
        <f>O133*H133</f>
        <v>0</v>
      </c>
      <c r="Q133" s="215">
        <v>2.5018699999999998</v>
      </c>
      <c r="R133" s="215">
        <f>Q133*H133</f>
        <v>2.3717727599999998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139</v>
      </c>
      <c r="AT133" s="217" t="s">
        <v>134</v>
      </c>
      <c r="AU133" s="217" t="s">
        <v>140</v>
      </c>
      <c r="AY133" s="19" t="s">
        <v>131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140</v>
      </c>
      <c r="BK133" s="218">
        <f>ROUND(I133*H133,2)</f>
        <v>0</v>
      </c>
      <c r="BL133" s="19" t="s">
        <v>139</v>
      </c>
      <c r="BM133" s="217" t="s">
        <v>197</v>
      </c>
    </row>
    <row r="134" s="2" customFormat="1">
      <c r="A134" s="40"/>
      <c r="B134" s="41"/>
      <c r="C134" s="42"/>
      <c r="D134" s="219" t="s">
        <v>142</v>
      </c>
      <c r="E134" s="42"/>
      <c r="F134" s="220" t="s">
        <v>198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142</v>
      </c>
      <c r="AU134" s="19" t="s">
        <v>140</v>
      </c>
    </row>
    <row r="135" s="13" customFormat="1">
      <c r="A135" s="13"/>
      <c r="B135" s="224"/>
      <c r="C135" s="225"/>
      <c r="D135" s="226" t="s">
        <v>148</v>
      </c>
      <c r="E135" s="227" t="s">
        <v>19</v>
      </c>
      <c r="F135" s="228" t="s">
        <v>199</v>
      </c>
      <c r="G135" s="225"/>
      <c r="H135" s="229">
        <v>0.94799999999999995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148</v>
      </c>
      <c r="AU135" s="235" t="s">
        <v>140</v>
      </c>
      <c r="AV135" s="13" t="s">
        <v>140</v>
      </c>
      <c r="AW135" s="13" t="s">
        <v>32</v>
      </c>
      <c r="AX135" s="13" t="s">
        <v>70</v>
      </c>
      <c r="AY135" s="235" t="s">
        <v>131</v>
      </c>
    </row>
    <row r="136" s="14" customFormat="1">
      <c r="A136" s="14"/>
      <c r="B136" s="236"/>
      <c r="C136" s="237"/>
      <c r="D136" s="226" t="s">
        <v>148</v>
      </c>
      <c r="E136" s="238" t="s">
        <v>19</v>
      </c>
      <c r="F136" s="239" t="s">
        <v>150</v>
      </c>
      <c r="G136" s="237"/>
      <c r="H136" s="240">
        <v>0.94799999999999995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148</v>
      </c>
      <c r="AU136" s="246" t="s">
        <v>140</v>
      </c>
      <c r="AV136" s="14" t="s">
        <v>139</v>
      </c>
      <c r="AW136" s="14" t="s">
        <v>32</v>
      </c>
      <c r="AX136" s="14" t="s">
        <v>78</v>
      </c>
      <c r="AY136" s="246" t="s">
        <v>131</v>
      </c>
    </row>
    <row r="137" s="12" customFormat="1" ht="22.8" customHeight="1">
      <c r="A137" s="12"/>
      <c r="B137" s="190"/>
      <c r="C137" s="191"/>
      <c r="D137" s="192" t="s">
        <v>69</v>
      </c>
      <c r="E137" s="204" t="s">
        <v>183</v>
      </c>
      <c r="F137" s="204" t="s">
        <v>200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SUM(P138:P161)</f>
        <v>0</v>
      </c>
      <c r="Q137" s="198"/>
      <c r="R137" s="199">
        <f>SUM(R138:R161)</f>
        <v>0.0015417999999999999</v>
      </c>
      <c r="S137" s="198"/>
      <c r="T137" s="200">
        <f>SUM(T138:T161)</f>
        <v>5.5674140000000012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78</v>
      </c>
      <c r="AT137" s="202" t="s">
        <v>69</v>
      </c>
      <c r="AU137" s="202" t="s">
        <v>78</v>
      </c>
      <c r="AY137" s="201" t="s">
        <v>131</v>
      </c>
      <c r="BK137" s="203">
        <f>SUM(BK138:BK161)</f>
        <v>0</v>
      </c>
    </row>
    <row r="138" s="2" customFormat="1" ht="24.15" customHeight="1">
      <c r="A138" s="40"/>
      <c r="B138" s="41"/>
      <c r="C138" s="206" t="s">
        <v>8</v>
      </c>
      <c r="D138" s="206" t="s">
        <v>134</v>
      </c>
      <c r="E138" s="207" t="s">
        <v>201</v>
      </c>
      <c r="F138" s="208" t="s">
        <v>202</v>
      </c>
      <c r="G138" s="209" t="s">
        <v>137</v>
      </c>
      <c r="H138" s="210">
        <v>11.859999999999999</v>
      </c>
      <c r="I138" s="211"/>
      <c r="J138" s="212">
        <f>ROUND(I138*H138,2)</f>
        <v>0</v>
      </c>
      <c r="K138" s="208" t="s">
        <v>138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0.00012999999999999999</v>
      </c>
      <c r="R138" s="215">
        <f>Q138*H138</f>
        <v>0.0015417999999999999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139</v>
      </c>
      <c r="AT138" s="217" t="s">
        <v>134</v>
      </c>
      <c r="AU138" s="217" t="s">
        <v>140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140</v>
      </c>
      <c r="BK138" s="218">
        <f>ROUND(I138*H138,2)</f>
        <v>0</v>
      </c>
      <c r="BL138" s="19" t="s">
        <v>139</v>
      </c>
      <c r="BM138" s="217" t="s">
        <v>203</v>
      </c>
    </row>
    <row r="139" s="2" customFormat="1">
      <c r="A139" s="40"/>
      <c r="B139" s="41"/>
      <c r="C139" s="42"/>
      <c r="D139" s="219" t="s">
        <v>142</v>
      </c>
      <c r="E139" s="42"/>
      <c r="F139" s="220" t="s">
        <v>204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140</v>
      </c>
    </row>
    <row r="140" s="13" customFormat="1">
      <c r="A140" s="13"/>
      <c r="B140" s="224"/>
      <c r="C140" s="225"/>
      <c r="D140" s="226" t="s">
        <v>148</v>
      </c>
      <c r="E140" s="227" t="s">
        <v>19</v>
      </c>
      <c r="F140" s="228" t="s">
        <v>205</v>
      </c>
      <c r="G140" s="225"/>
      <c r="H140" s="229">
        <v>5.7000000000000002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148</v>
      </c>
      <c r="AU140" s="235" t="s">
        <v>140</v>
      </c>
      <c r="AV140" s="13" t="s">
        <v>140</v>
      </c>
      <c r="AW140" s="13" t="s">
        <v>32</v>
      </c>
      <c r="AX140" s="13" t="s">
        <v>70</v>
      </c>
      <c r="AY140" s="235" t="s">
        <v>131</v>
      </c>
    </row>
    <row r="141" s="13" customFormat="1">
      <c r="A141" s="13"/>
      <c r="B141" s="224"/>
      <c r="C141" s="225"/>
      <c r="D141" s="226" t="s">
        <v>148</v>
      </c>
      <c r="E141" s="227" t="s">
        <v>19</v>
      </c>
      <c r="F141" s="228" t="s">
        <v>206</v>
      </c>
      <c r="G141" s="225"/>
      <c r="H141" s="229">
        <v>6.1600000000000001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148</v>
      </c>
      <c r="AU141" s="235" t="s">
        <v>140</v>
      </c>
      <c r="AV141" s="13" t="s">
        <v>140</v>
      </c>
      <c r="AW141" s="13" t="s">
        <v>32</v>
      </c>
      <c r="AX141" s="13" t="s">
        <v>70</v>
      </c>
      <c r="AY141" s="235" t="s">
        <v>131</v>
      </c>
    </row>
    <row r="142" s="14" customFormat="1">
      <c r="A142" s="14"/>
      <c r="B142" s="236"/>
      <c r="C142" s="237"/>
      <c r="D142" s="226" t="s">
        <v>148</v>
      </c>
      <c r="E142" s="238" t="s">
        <v>19</v>
      </c>
      <c r="F142" s="239" t="s">
        <v>150</v>
      </c>
      <c r="G142" s="237"/>
      <c r="H142" s="240">
        <v>11.859999999999999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148</v>
      </c>
      <c r="AU142" s="246" t="s">
        <v>140</v>
      </c>
      <c r="AV142" s="14" t="s">
        <v>139</v>
      </c>
      <c r="AW142" s="14" t="s">
        <v>32</v>
      </c>
      <c r="AX142" s="14" t="s">
        <v>78</v>
      </c>
      <c r="AY142" s="246" t="s">
        <v>131</v>
      </c>
    </row>
    <row r="143" s="2" customFormat="1" ht="16.5" customHeight="1">
      <c r="A143" s="40"/>
      <c r="B143" s="41"/>
      <c r="C143" s="206" t="s">
        <v>207</v>
      </c>
      <c r="D143" s="206" t="s">
        <v>134</v>
      </c>
      <c r="E143" s="207" t="s">
        <v>208</v>
      </c>
      <c r="F143" s="208" t="s">
        <v>209</v>
      </c>
      <c r="G143" s="209" t="s">
        <v>137</v>
      </c>
      <c r="H143" s="210">
        <v>7.6699999999999999</v>
      </c>
      <c r="I143" s="211"/>
      <c r="J143" s="212">
        <f>ROUND(I143*H143,2)</f>
        <v>0</v>
      </c>
      <c r="K143" s="208" t="s">
        <v>138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0.14000000000000001</v>
      </c>
      <c r="T143" s="216">
        <f>S143*H143</f>
        <v>1.0738000000000001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139</v>
      </c>
      <c r="AT143" s="217" t="s">
        <v>134</v>
      </c>
      <c r="AU143" s="217" t="s">
        <v>140</v>
      </c>
      <c r="AY143" s="19" t="s">
        <v>131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140</v>
      </c>
      <c r="BK143" s="218">
        <f>ROUND(I143*H143,2)</f>
        <v>0</v>
      </c>
      <c r="BL143" s="19" t="s">
        <v>139</v>
      </c>
      <c r="BM143" s="217" t="s">
        <v>210</v>
      </c>
    </row>
    <row r="144" s="2" customFormat="1">
      <c r="A144" s="40"/>
      <c r="B144" s="41"/>
      <c r="C144" s="42"/>
      <c r="D144" s="219" t="s">
        <v>142</v>
      </c>
      <c r="E144" s="42"/>
      <c r="F144" s="220" t="s">
        <v>211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142</v>
      </c>
      <c r="AU144" s="19" t="s">
        <v>140</v>
      </c>
    </row>
    <row r="145" s="13" customFormat="1">
      <c r="A145" s="13"/>
      <c r="B145" s="224"/>
      <c r="C145" s="225"/>
      <c r="D145" s="226" t="s">
        <v>148</v>
      </c>
      <c r="E145" s="227" t="s">
        <v>19</v>
      </c>
      <c r="F145" s="228" t="s">
        <v>212</v>
      </c>
      <c r="G145" s="225"/>
      <c r="H145" s="229">
        <v>5.3300000000000001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148</v>
      </c>
      <c r="AU145" s="235" t="s">
        <v>140</v>
      </c>
      <c r="AV145" s="13" t="s">
        <v>140</v>
      </c>
      <c r="AW145" s="13" t="s">
        <v>32</v>
      </c>
      <c r="AX145" s="13" t="s">
        <v>70</v>
      </c>
      <c r="AY145" s="235" t="s">
        <v>131</v>
      </c>
    </row>
    <row r="146" s="13" customFormat="1">
      <c r="A146" s="13"/>
      <c r="B146" s="224"/>
      <c r="C146" s="225"/>
      <c r="D146" s="226" t="s">
        <v>148</v>
      </c>
      <c r="E146" s="227" t="s">
        <v>19</v>
      </c>
      <c r="F146" s="228" t="s">
        <v>213</v>
      </c>
      <c r="G146" s="225"/>
      <c r="H146" s="229">
        <v>2.3399999999999999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148</v>
      </c>
      <c r="AU146" s="235" t="s">
        <v>140</v>
      </c>
      <c r="AV146" s="13" t="s">
        <v>140</v>
      </c>
      <c r="AW146" s="13" t="s">
        <v>32</v>
      </c>
      <c r="AX146" s="13" t="s">
        <v>70</v>
      </c>
      <c r="AY146" s="235" t="s">
        <v>131</v>
      </c>
    </row>
    <row r="147" s="14" customFormat="1">
      <c r="A147" s="14"/>
      <c r="B147" s="236"/>
      <c r="C147" s="237"/>
      <c r="D147" s="226" t="s">
        <v>148</v>
      </c>
      <c r="E147" s="238" t="s">
        <v>19</v>
      </c>
      <c r="F147" s="239" t="s">
        <v>150</v>
      </c>
      <c r="G147" s="237"/>
      <c r="H147" s="240">
        <v>7.6699999999999999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148</v>
      </c>
      <c r="AU147" s="246" t="s">
        <v>140</v>
      </c>
      <c r="AV147" s="14" t="s">
        <v>139</v>
      </c>
      <c r="AW147" s="14" t="s">
        <v>32</v>
      </c>
      <c r="AX147" s="14" t="s">
        <v>78</v>
      </c>
      <c r="AY147" s="246" t="s">
        <v>131</v>
      </c>
    </row>
    <row r="148" s="2" customFormat="1" ht="16.5" customHeight="1">
      <c r="A148" s="40"/>
      <c r="B148" s="41"/>
      <c r="C148" s="206" t="s">
        <v>214</v>
      </c>
      <c r="D148" s="206" t="s">
        <v>134</v>
      </c>
      <c r="E148" s="207" t="s">
        <v>215</v>
      </c>
      <c r="F148" s="208" t="s">
        <v>216</v>
      </c>
      <c r="G148" s="209" t="s">
        <v>196</v>
      </c>
      <c r="H148" s="210">
        <v>0.94699999999999995</v>
      </c>
      <c r="I148" s="211"/>
      <c r="J148" s="212">
        <f>ROUND(I148*H148,2)</f>
        <v>0</v>
      </c>
      <c r="K148" s="208" t="s">
        <v>138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2.2000000000000002</v>
      </c>
      <c r="T148" s="216">
        <f>S148*H148</f>
        <v>2.0834000000000001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139</v>
      </c>
      <c r="AT148" s="217" t="s">
        <v>134</v>
      </c>
      <c r="AU148" s="217" t="s">
        <v>140</v>
      </c>
      <c r="AY148" s="19" t="s">
        <v>131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140</v>
      </c>
      <c r="BK148" s="218">
        <f>ROUND(I148*H148,2)</f>
        <v>0</v>
      </c>
      <c r="BL148" s="19" t="s">
        <v>139</v>
      </c>
      <c r="BM148" s="217" t="s">
        <v>217</v>
      </c>
    </row>
    <row r="149" s="2" customFormat="1">
      <c r="A149" s="40"/>
      <c r="B149" s="41"/>
      <c r="C149" s="42"/>
      <c r="D149" s="219" t="s">
        <v>142</v>
      </c>
      <c r="E149" s="42"/>
      <c r="F149" s="220" t="s">
        <v>218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140</v>
      </c>
    </row>
    <row r="150" s="2" customFormat="1" ht="24.15" customHeight="1">
      <c r="A150" s="40"/>
      <c r="B150" s="41"/>
      <c r="C150" s="206" t="s">
        <v>219</v>
      </c>
      <c r="D150" s="206" t="s">
        <v>134</v>
      </c>
      <c r="E150" s="207" t="s">
        <v>220</v>
      </c>
      <c r="F150" s="208" t="s">
        <v>221</v>
      </c>
      <c r="G150" s="209" t="s">
        <v>137</v>
      </c>
      <c r="H150" s="210">
        <v>3.9199999999999999</v>
      </c>
      <c r="I150" s="211"/>
      <c r="J150" s="212">
        <f>ROUND(I150*H150,2)</f>
        <v>0</v>
      </c>
      <c r="K150" s="208" t="s">
        <v>138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0.035000000000000003</v>
      </c>
      <c r="T150" s="216">
        <f>S150*H150</f>
        <v>0.13720000000000002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139</v>
      </c>
      <c r="AT150" s="217" t="s">
        <v>134</v>
      </c>
      <c r="AU150" s="217" t="s">
        <v>140</v>
      </c>
      <c r="AY150" s="19" t="s">
        <v>131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140</v>
      </c>
      <c r="BK150" s="218">
        <f>ROUND(I150*H150,2)</f>
        <v>0</v>
      </c>
      <c r="BL150" s="19" t="s">
        <v>139</v>
      </c>
      <c r="BM150" s="217" t="s">
        <v>222</v>
      </c>
    </row>
    <row r="151" s="2" customFormat="1">
      <c r="A151" s="40"/>
      <c r="B151" s="41"/>
      <c r="C151" s="42"/>
      <c r="D151" s="219" t="s">
        <v>142</v>
      </c>
      <c r="E151" s="42"/>
      <c r="F151" s="220" t="s">
        <v>223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142</v>
      </c>
      <c r="AU151" s="19" t="s">
        <v>140</v>
      </c>
    </row>
    <row r="152" s="2" customFormat="1" ht="24.15" customHeight="1">
      <c r="A152" s="40"/>
      <c r="B152" s="41"/>
      <c r="C152" s="206" t="s">
        <v>224</v>
      </c>
      <c r="D152" s="206" t="s">
        <v>134</v>
      </c>
      <c r="E152" s="207" t="s">
        <v>225</v>
      </c>
      <c r="F152" s="208" t="s">
        <v>226</v>
      </c>
      <c r="G152" s="209" t="s">
        <v>137</v>
      </c>
      <c r="H152" s="210">
        <v>2</v>
      </c>
      <c r="I152" s="211"/>
      <c r="J152" s="212">
        <f>ROUND(I152*H152,2)</f>
        <v>0</v>
      </c>
      <c r="K152" s="208" t="s">
        <v>138</v>
      </c>
      <c r="L152" s="46"/>
      <c r="M152" s="213" t="s">
        <v>19</v>
      </c>
      <c r="N152" s="214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0.075999999999999998</v>
      </c>
      <c r="T152" s="216">
        <f>S152*H152</f>
        <v>0.152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139</v>
      </c>
      <c r="AT152" s="217" t="s">
        <v>134</v>
      </c>
      <c r="AU152" s="217" t="s">
        <v>140</v>
      </c>
      <c r="AY152" s="19" t="s">
        <v>131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140</v>
      </c>
      <c r="BK152" s="218">
        <f>ROUND(I152*H152,2)</f>
        <v>0</v>
      </c>
      <c r="BL152" s="19" t="s">
        <v>139</v>
      </c>
      <c r="BM152" s="217" t="s">
        <v>227</v>
      </c>
    </row>
    <row r="153" s="2" customFormat="1">
      <c r="A153" s="40"/>
      <c r="B153" s="41"/>
      <c r="C153" s="42"/>
      <c r="D153" s="219" t="s">
        <v>142</v>
      </c>
      <c r="E153" s="42"/>
      <c r="F153" s="220" t="s">
        <v>228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140</v>
      </c>
    </row>
    <row r="154" s="2" customFormat="1" ht="24.15" customHeight="1">
      <c r="A154" s="40"/>
      <c r="B154" s="41"/>
      <c r="C154" s="206" t="s">
        <v>229</v>
      </c>
      <c r="D154" s="206" t="s">
        <v>134</v>
      </c>
      <c r="E154" s="207" t="s">
        <v>230</v>
      </c>
      <c r="F154" s="208" t="s">
        <v>231</v>
      </c>
      <c r="G154" s="209" t="s">
        <v>232</v>
      </c>
      <c r="H154" s="210">
        <v>2</v>
      </c>
      <c r="I154" s="211"/>
      <c r="J154" s="212">
        <f>ROUND(I154*H154,2)</f>
        <v>0</v>
      </c>
      <c r="K154" s="208" t="s">
        <v>138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0.13800000000000001</v>
      </c>
      <c r="T154" s="216">
        <f>S154*H154</f>
        <v>0.27600000000000002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139</v>
      </c>
      <c r="AT154" s="217" t="s">
        <v>134</v>
      </c>
      <c r="AU154" s="217" t="s">
        <v>140</v>
      </c>
      <c r="AY154" s="19" t="s">
        <v>131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140</v>
      </c>
      <c r="BK154" s="218">
        <f>ROUND(I154*H154,2)</f>
        <v>0</v>
      </c>
      <c r="BL154" s="19" t="s">
        <v>139</v>
      </c>
      <c r="BM154" s="217" t="s">
        <v>233</v>
      </c>
    </row>
    <row r="155" s="2" customFormat="1">
      <c r="A155" s="40"/>
      <c r="B155" s="41"/>
      <c r="C155" s="42"/>
      <c r="D155" s="219" t="s">
        <v>142</v>
      </c>
      <c r="E155" s="42"/>
      <c r="F155" s="220" t="s">
        <v>234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142</v>
      </c>
      <c r="AU155" s="19" t="s">
        <v>140</v>
      </c>
    </row>
    <row r="156" s="2" customFormat="1" ht="24.15" customHeight="1">
      <c r="A156" s="40"/>
      <c r="B156" s="41"/>
      <c r="C156" s="206" t="s">
        <v>235</v>
      </c>
      <c r="D156" s="206" t="s">
        <v>134</v>
      </c>
      <c r="E156" s="207" t="s">
        <v>236</v>
      </c>
      <c r="F156" s="208" t="s">
        <v>237</v>
      </c>
      <c r="G156" s="209" t="s">
        <v>137</v>
      </c>
      <c r="H156" s="210">
        <v>40.109000000000002</v>
      </c>
      <c r="I156" s="211"/>
      <c r="J156" s="212">
        <f>ROUND(I156*H156,2)</f>
        <v>0</v>
      </c>
      <c r="K156" s="208" t="s">
        <v>138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0.045999999999999999</v>
      </c>
      <c r="T156" s="216">
        <f>S156*H156</f>
        <v>1.8450140000000002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139</v>
      </c>
      <c r="AT156" s="217" t="s">
        <v>134</v>
      </c>
      <c r="AU156" s="217" t="s">
        <v>140</v>
      </c>
      <c r="AY156" s="19" t="s">
        <v>131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140</v>
      </c>
      <c r="BK156" s="218">
        <f>ROUND(I156*H156,2)</f>
        <v>0</v>
      </c>
      <c r="BL156" s="19" t="s">
        <v>139</v>
      </c>
      <c r="BM156" s="217" t="s">
        <v>238</v>
      </c>
    </row>
    <row r="157" s="2" customFormat="1">
      <c r="A157" s="40"/>
      <c r="B157" s="41"/>
      <c r="C157" s="42"/>
      <c r="D157" s="219" t="s">
        <v>142</v>
      </c>
      <c r="E157" s="42"/>
      <c r="F157" s="220" t="s">
        <v>239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140</v>
      </c>
    </row>
    <row r="158" s="13" customFormat="1">
      <c r="A158" s="13"/>
      <c r="B158" s="224"/>
      <c r="C158" s="225"/>
      <c r="D158" s="226" t="s">
        <v>148</v>
      </c>
      <c r="E158" s="227" t="s">
        <v>19</v>
      </c>
      <c r="F158" s="228" t="s">
        <v>240</v>
      </c>
      <c r="G158" s="225"/>
      <c r="H158" s="229">
        <v>14.199999999999999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148</v>
      </c>
      <c r="AU158" s="235" t="s">
        <v>140</v>
      </c>
      <c r="AV158" s="13" t="s">
        <v>140</v>
      </c>
      <c r="AW158" s="13" t="s">
        <v>32</v>
      </c>
      <c r="AX158" s="13" t="s">
        <v>70</v>
      </c>
      <c r="AY158" s="235" t="s">
        <v>131</v>
      </c>
    </row>
    <row r="159" s="15" customFormat="1">
      <c r="A159" s="15"/>
      <c r="B159" s="247"/>
      <c r="C159" s="248"/>
      <c r="D159" s="226" t="s">
        <v>148</v>
      </c>
      <c r="E159" s="249" t="s">
        <v>19</v>
      </c>
      <c r="F159" s="250" t="s">
        <v>181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148</v>
      </c>
      <c r="AU159" s="256" t="s">
        <v>140</v>
      </c>
      <c r="AV159" s="15" t="s">
        <v>78</v>
      </c>
      <c r="AW159" s="15" t="s">
        <v>32</v>
      </c>
      <c r="AX159" s="15" t="s">
        <v>70</v>
      </c>
      <c r="AY159" s="256" t="s">
        <v>131</v>
      </c>
    </row>
    <row r="160" s="13" customFormat="1">
      <c r="A160" s="13"/>
      <c r="B160" s="224"/>
      <c r="C160" s="225"/>
      <c r="D160" s="226" t="s">
        <v>148</v>
      </c>
      <c r="E160" s="227" t="s">
        <v>19</v>
      </c>
      <c r="F160" s="228" t="s">
        <v>182</v>
      </c>
      <c r="G160" s="225"/>
      <c r="H160" s="229">
        <v>25.908999999999999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148</v>
      </c>
      <c r="AU160" s="235" t="s">
        <v>140</v>
      </c>
      <c r="AV160" s="13" t="s">
        <v>140</v>
      </c>
      <c r="AW160" s="13" t="s">
        <v>32</v>
      </c>
      <c r="AX160" s="13" t="s">
        <v>70</v>
      </c>
      <c r="AY160" s="235" t="s">
        <v>131</v>
      </c>
    </row>
    <row r="161" s="14" customFormat="1">
      <c r="A161" s="14"/>
      <c r="B161" s="236"/>
      <c r="C161" s="237"/>
      <c r="D161" s="226" t="s">
        <v>148</v>
      </c>
      <c r="E161" s="238" t="s">
        <v>19</v>
      </c>
      <c r="F161" s="239" t="s">
        <v>150</v>
      </c>
      <c r="G161" s="237"/>
      <c r="H161" s="240">
        <v>40.108999999999995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148</v>
      </c>
      <c r="AU161" s="246" t="s">
        <v>140</v>
      </c>
      <c r="AV161" s="14" t="s">
        <v>139</v>
      </c>
      <c r="AW161" s="14" t="s">
        <v>32</v>
      </c>
      <c r="AX161" s="14" t="s">
        <v>78</v>
      </c>
      <c r="AY161" s="246" t="s">
        <v>131</v>
      </c>
    </row>
    <row r="162" s="12" customFormat="1" ht="22.8" customHeight="1">
      <c r="A162" s="12"/>
      <c r="B162" s="190"/>
      <c r="C162" s="191"/>
      <c r="D162" s="192" t="s">
        <v>69</v>
      </c>
      <c r="E162" s="204" t="s">
        <v>241</v>
      </c>
      <c r="F162" s="204" t="s">
        <v>242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SUM(P163:P177)</f>
        <v>0</v>
      </c>
      <c r="Q162" s="198"/>
      <c r="R162" s="199">
        <f>SUM(R163:R177)</f>
        <v>0</v>
      </c>
      <c r="S162" s="198"/>
      <c r="T162" s="200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78</v>
      </c>
      <c r="AT162" s="202" t="s">
        <v>69</v>
      </c>
      <c r="AU162" s="202" t="s">
        <v>78</v>
      </c>
      <c r="AY162" s="201" t="s">
        <v>131</v>
      </c>
      <c r="BK162" s="203">
        <f>SUM(BK163:BK177)</f>
        <v>0</v>
      </c>
    </row>
    <row r="163" s="2" customFormat="1" ht="24.15" customHeight="1">
      <c r="A163" s="40"/>
      <c r="B163" s="41"/>
      <c r="C163" s="206" t="s">
        <v>243</v>
      </c>
      <c r="D163" s="206" t="s">
        <v>134</v>
      </c>
      <c r="E163" s="207" t="s">
        <v>244</v>
      </c>
      <c r="F163" s="208" t="s">
        <v>245</v>
      </c>
      <c r="G163" s="209" t="s">
        <v>246</v>
      </c>
      <c r="H163" s="210">
        <v>6.4340000000000002</v>
      </c>
      <c r="I163" s="211"/>
      <c r="J163" s="212">
        <f>ROUND(I163*H163,2)</f>
        <v>0</v>
      </c>
      <c r="K163" s="208" t="s">
        <v>138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139</v>
      </c>
      <c r="AT163" s="217" t="s">
        <v>134</v>
      </c>
      <c r="AU163" s="217" t="s">
        <v>140</v>
      </c>
      <c r="AY163" s="19" t="s">
        <v>131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140</v>
      </c>
      <c r="BK163" s="218">
        <f>ROUND(I163*H163,2)</f>
        <v>0</v>
      </c>
      <c r="BL163" s="19" t="s">
        <v>139</v>
      </c>
      <c r="BM163" s="217" t="s">
        <v>247</v>
      </c>
    </row>
    <row r="164" s="2" customFormat="1">
      <c r="A164" s="40"/>
      <c r="B164" s="41"/>
      <c r="C164" s="42"/>
      <c r="D164" s="219" t="s">
        <v>142</v>
      </c>
      <c r="E164" s="42"/>
      <c r="F164" s="220" t="s">
        <v>248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142</v>
      </c>
      <c r="AU164" s="19" t="s">
        <v>140</v>
      </c>
    </row>
    <row r="165" s="2" customFormat="1" ht="37.8" customHeight="1">
      <c r="A165" s="40"/>
      <c r="B165" s="41"/>
      <c r="C165" s="206" t="s">
        <v>249</v>
      </c>
      <c r="D165" s="206" t="s">
        <v>134</v>
      </c>
      <c r="E165" s="207" t="s">
        <v>250</v>
      </c>
      <c r="F165" s="208" t="s">
        <v>251</v>
      </c>
      <c r="G165" s="209" t="s">
        <v>246</v>
      </c>
      <c r="H165" s="210">
        <v>10.092000000000001</v>
      </c>
      <c r="I165" s="211"/>
      <c r="J165" s="212">
        <f>ROUND(I165*H165,2)</f>
        <v>0</v>
      </c>
      <c r="K165" s="208" t="s">
        <v>138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139</v>
      </c>
      <c r="AT165" s="217" t="s">
        <v>134</v>
      </c>
      <c r="AU165" s="217" t="s">
        <v>140</v>
      </c>
      <c r="AY165" s="19" t="s">
        <v>131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140</v>
      </c>
      <c r="BK165" s="218">
        <f>ROUND(I165*H165,2)</f>
        <v>0</v>
      </c>
      <c r="BL165" s="19" t="s">
        <v>139</v>
      </c>
      <c r="BM165" s="217" t="s">
        <v>252</v>
      </c>
    </row>
    <row r="166" s="2" customFormat="1">
      <c r="A166" s="40"/>
      <c r="B166" s="41"/>
      <c r="C166" s="42"/>
      <c r="D166" s="219" t="s">
        <v>142</v>
      </c>
      <c r="E166" s="42"/>
      <c r="F166" s="220" t="s">
        <v>253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140</v>
      </c>
    </row>
    <row r="167" s="13" customFormat="1">
      <c r="A167" s="13"/>
      <c r="B167" s="224"/>
      <c r="C167" s="225"/>
      <c r="D167" s="226" t="s">
        <v>148</v>
      </c>
      <c r="E167" s="227" t="s">
        <v>19</v>
      </c>
      <c r="F167" s="228" t="s">
        <v>254</v>
      </c>
      <c r="G167" s="225"/>
      <c r="H167" s="229">
        <v>10.092000000000001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148</v>
      </c>
      <c r="AU167" s="235" t="s">
        <v>140</v>
      </c>
      <c r="AV167" s="13" t="s">
        <v>140</v>
      </c>
      <c r="AW167" s="13" t="s">
        <v>32</v>
      </c>
      <c r="AX167" s="13" t="s">
        <v>78</v>
      </c>
      <c r="AY167" s="235" t="s">
        <v>131</v>
      </c>
    </row>
    <row r="168" s="2" customFormat="1" ht="21.75" customHeight="1">
      <c r="A168" s="40"/>
      <c r="B168" s="41"/>
      <c r="C168" s="206" t="s">
        <v>7</v>
      </c>
      <c r="D168" s="206" t="s">
        <v>134</v>
      </c>
      <c r="E168" s="207" t="s">
        <v>255</v>
      </c>
      <c r="F168" s="208" t="s">
        <v>256</v>
      </c>
      <c r="G168" s="209" t="s">
        <v>246</v>
      </c>
      <c r="H168" s="210">
        <v>6.4340000000000002</v>
      </c>
      <c r="I168" s="211"/>
      <c r="J168" s="212">
        <f>ROUND(I168*H168,2)</f>
        <v>0</v>
      </c>
      <c r="K168" s="208" t="s">
        <v>138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139</v>
      </c>
      <c r="AT168" s="217" t="s">
        <v>134</v>
      </c>
      <c r="AU168" s="217" t="s">
        <v>140</v>
      </c>
      <c r="AY168" s="19" t="s">
        <v>131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140</v>
      </c>
      <c r="BK168" s="218">
        <f>ROUND(I168*H168,2)</f>
        <v>0</v>
      </c>
      <c r="BL168" s="19" t="s">
        <v>139</v>
      </c>
      <c r="BM168" s="217" t="s">
        <v>257</v>
      </c>
    </row>
    <row r="169" s="2" customFormat="1">
      <c r="A169" s="40"/>
      <c r="B169" s="41"/>
      <c r="C169" s="42"/>
      <c r="D169" s="219" t="s">
        <v>142</v>
      </c>
      <c r="E169" s="42"/>
      <c r="F169" s="220" t="s">
        <v>258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140</v>
      </c>
    </row>
    <row r="170" s="2" customFormat="1" ht="24.15" customHeight="1">
      <c r="A170" s="40"/>
      <c r="B170" s="41"/>
      <c r="C170" s="206" t="s">
        <v>259</v>
      </c>
      <c r="D170" s="206" t="s">
        <v>134</v>
      </c>
      <c r="E170" s="207" t="s">
        <v>260</v>
      </c>
      <c r="F170" s="208" t="s">
        <v>261</v>
      </c>
      <c r="G170" s="209" t="s">
        <v>246</v>
      </c>
      <c r="H170" s="210">
        <v>57.905999999999999</v>
      </c>
      <c r="I170" s="211"/>
      <c r="J170" s="212">
        <f>ROUND(I170*H170,2)</f>
        <v>0</v>
      </c>
      <c r="K170" s="208" t="s">
        <v>138</v>
      </c>
      <c r="L170" s="46"/>
      <c r="M170" s="213" t="s">
        <v>19</v>
      </c>
      <c r="N170" s="214" t="s">
        <v>42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139</v>
      </c>
      <c r="AT170" s="217" t="s">
        <v>134</v>
      </c>
      <c r="AU170" s="217" t="s">
        <v>140</v>
      </c>
      <c r="AY170" s="19" t="s">
        <v>131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140</v>
      </c>
      <c r="BK170" s="218">
        <f>ROUND(I170*H170,2)</f>
        <v>0</v>
      </c>
      <c r="BL170" s="19" t="s">
        <v>139</v>
      </c>
      <c r="BM170" s="217" t="s">
        <v>262</v>
      </c>
    </row>
    <row r="171" s="2" customFormat="1">
      <c r="A171" s="40"/>
      <c r="B171" s="41"/>
      <c r="C171" s="42"/>
      <c r="D171" s="219" t="s">
        <v>142</v>
      </c>
      <c r="E171" s="42"/>
      <c r="F171" s="220" t="s">
        <v>263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142</v>
      </c>
      <c r="AU171" s="19" t="s">
        <v>140</v>
      </c>
    </row>
    <row r="172" s="15" customFormat="1">
      <c r="A172" s="15"/>
      <c r="B172" s="247"/>
      <c r="C172" s="248"/>
      <c r="D172" s="226" t="s">
        <v>148</v>
      </c>
      <c r="E172" s="249" t="s">
        <v>19</v>
      </c>
      <c r="F172" s="250" t="s">
        <v>264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148</v>
      </c>
      <c r="AU172" s="256" t="s">
        <v>140</v>
      </c>
      <c r="AV172" s="15" t="s">
        <v>78</v>
      </c>
      <c r="AW172" s="15" t="s">
        <v>32</v>
      </c>
      <c r="AX172" s="15" t="s">
        <v>70</v>
      </c>
      <c r="AY172" s="256" t="s">
        <v>131</v>
      </c>
    </row>
    <row r="173" s="13" customFormat="1">
      <c r="A173" s="13"/>
      <c r="B173" s="224"/>
      <c r="C173" s="225"/>
      <c r="D173" s="226" t="s">
        <v>148</v>
      </c>
      <c r="E173" s="227" t="s">
        <v>19</v>
      </c>
      <c r="F173" s="228" t="s">
        <v>265</v>
      </c>
      <c r="G173" s="225"/>
      <c r="H173" s="229">
        <v>57.905999999999999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148</v>
      </c>
      <c r="AU173" s="235" t="s">
        <v>140</v>
      </c>
      <c r="AV173" s="13" t="s">
        <v>140</v>
      </c>
      <c r="AW173" s="13" t="s">
        <v>32</v>
      </c>
      <c r="AX173" s="13" t="s">
        <v>70</v>
      </c>
      <c r="AY173" s="235" t="s">
        <v>131</v>
      </c>
    </row>
    <row r="174" s="14" customFormat="1">
      <c r="A174" s="14"/>
      <c r="B174" s="236"/>
      <c r="C174" s="237"/>
      <c r="D174" s="226" t="s">
        <v>148</v>
      </c>
      <c r="E174" s="238" t="s">
        <v>19</v>
      </c>
      <c r="F174" s="239" t="s">
        <v>150</v>
      </c>
      <c r="G174" s="237"/>
      <c r="H174" s="240">
        <v>57.905999999999999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148</v>
      </c>
      <c r="AU174" s="246" t="s">
        <v>140</v>
      </c>
      <c r="AV174" s="14" t="s">
        <v>139</v>
      </c>
      <c r="AW174" s="14" t="s">
        <v>32</v>
      </c>
      <c r="AX174" s="14" t="s">
        <v>78</v>
      </c>
      <c r="AY174" s="246" t="s">
        <v>131</v>
      </c>
    </row>
    <row r="175" s="2" customFormat="1" ht="24.15" customHeight="1">
      <c r="A175" s="40"/>
      <c r="B175" s="41"/>
      <c r="C175" s="206" t="s">
        <v>266</v>
      </c>
      <c r="D175" s="206" t="s">
        <v>134</v>
      </c>
      <c r="E175" s="207" t="s">
        <v>267</v>
      </c>
      <c r="F175" s="208" t="s">
        <v>268</v>
      </c>
      <c r="G175" s="209" t="s">
        <v>246</v>
      </c>
      <c r="H175" s="210">
        <v>6.4340000000000002</v>
      </c>
      <c r="I175" s="211"/>
      <c r="J175" s="212">
        <f>ROUND(I175*H175,2)</f>
        <v>0</v>
      </c>
      <c r="K175" s="208" t="s">
        <v>138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139</v>
      </c>
      <c r="AT175" s="217" t="s">
        <v>134</v>
      </c>
      <c r="AU175" s="217" t="s">
        <v>140</v>
      </c>
      <c r="AY175" s="19" t="s">
        <v>131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140</v>
      </c>
      <c r="BK175" s="218">
        <f>ROUND(I175*H175,2)</f>
        <v>0</v>
      </c>
      <c r="BL175" s="19" t="s">
        <v>139</v>
      </c>
      <c r="BM175" s="217" t="s">
        <v>269</v>
      </c>
    </row>
    <row r="176" s="2" customFormat="1">
      <c r="A176" s="40"/>
      <c r="B176" s="41"/>
      <c r="C176" s="42"/>
      <c r="D176" s="219" t="s">
        <v>142</v>
      </c>
      <c r="E176" s="42"/>
      <c r="F176" s="220" t="s">
        <v>270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140</v>
      </c>
    </row>
    <row r="177" s="2" customFormat="1">
      <c r="A177" s="40"/>
      <c r="B177" s="41"/>
      <c r="C177" s="42"/>
      <c r="D177" s="226" t="s">
        <v>271</v>
      </c>
      <c r="E177" s="42"/>
      <c r="F177" s="257" t="s">
        <v>272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271</v>
      </c>
      <c r="AU177" s="19" t="s">
        <v>140</v>
      </c>
    </row>
    <row r="178" s="12" customFormat="1" ht="22.8" customHeight="1">
      <c r="A178" s="12"/>
      <c r="B178" s="190"/>
      <c r="C178" s="191"/>
      <c r="D178" s="192" t="s">
        <v>69</v>
      </c>
      <c r="E178" s="204" t="s">
        <v>273</v>
      </c>
      <c r="F178" s="204" t="s">
        <v>274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SUM(P179:P180)</f>
        <v>0</v>
      </c>
      <c r="Q178" s="198"/>
      <c r="R178" s="199">
        <f>SUM(R179:R180)</f>
        <v>0</v>
      </c>
      <c r="S178" s="198"/>
      <c r="T178" s="200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78</v>
      </c>
      <c r="AT178" s="202" t="s">
        <v>69</v>
      </c>
      <c r="AU178" s="202" t="s">
        <v>78</v>
      </c>
      <c r="AY178" s="201" t="s">
        <v>131</v>
      </c>
      <c r="BK178" s="203">
        <f>SUM(BK179:BK180)</f>
        <v>0</v>
      </c>
    </row>
    <row r="179" s="2" customFormat="1" ht="33" customHeight="1">
      <c r="A179" s="40"/>
      <c r="B179" s="41"/>
      <c r="C179" s="206" t="s">
        <v>275</v>
      </c>
      <c r="D179" s="206" t="s">
        <v>134</v>
      </c>
      <c r="E179" s="207" t="s">
        <v>276</v>
      </c>
      <c r="F179" s="208" t="s">
        <v>277</v>
      </c>
      <c r="G179" s="209" t="s">
        <v>246</v>
      </c>
      <c r="H179" s="210">
        <v>4.9630000000000001</v>
      </c>
      <c r="I179" s="211"/>
      <c r="J179" s="212">
        <f>ROUND(I179*H179,2)</f>
        <v>0</v>
      </c>
      <c r="K179" s="208" t="s">
        <v>138</v>
      </c>
      <c r="L179" s="46"/>
      <c r="M179" s="213" t="s">
        <v>19</v>
      </c>
      <c r="N179" s="214" t="s">
        <v>42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139</v>
      </c>
      <c r="AT179" s="217" t="s">
        <v>134</v>
      </c>
      <c r="AU179" s="217" t="s">
        <v>140</v>
      </c>
      <c r="AY179" s="19" t="s">
        <v>131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140</v>
      </c>
      <c r="BK179" s="218">
        <f>ROUND(I179*H179,2)</f>
        <v>0</v>
      </c>
      <c r="BL179" s="19" t="s">
        <v>139</v>
      </c>
      <c r="BM179" s="217" t="s">
        <v>278</v>
      </c>
    </row>
    <row r="180" s="2" customFormat="1">
      <c r="A180" s="40"/>
      <c r="B180" s="41"/>
      <c r="C180" s="42"/>
      <c r="D180" s="219" t="s">
        <v>142</v>
      </c>
      <c r="E180" s="42"/>
      <c r="F180" s="220" t="s">
        <v>279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142</v>
      </c>
      <c r="AU180" s="19" t="s">
        <v>140</v>
      </c>
    </row>
    <row r="181" s="12" customFormat="1" ht="25.92" customHeight="1">
      <c r="A181" s="12"/>
      <c r="B181" s="190"/>
      <c r="C181" s="191"/>
      <c r="D181" s="192" t="s">
        <v>69</v>
      </c>
      <c r="E181" s="193" t="s">
        <v>280</v>
      </c>
      <c r="F181" s="193" t="s">
        <v>281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P182+P199+P224+P270+P280+P294+P310+P316+P322+P337+P371+P399</f>
        <v>0</v>
      </c>
      <c r="Q181" s="198"/>
      <c r="R181" s="199">
        <f>R182+R199+R224+R270+R280+R294+R310+R316+R322+R337+R371+R399</f>
        <v>1.0612665999999997</v>
      </c>
      <c r="S181" s="198"/>
      <c r="T181" s="200">
        <f>T182+T199+T224+T270+T280+T294+T310+T316+T322+T337+T371+T399</f>
        <v>0.86688999999999994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140</v>
      </c>
      <c r="AT181" s="202" t="s">
        <v>69</v>
      </c>
      <c r="AU181" s="202" t="s">
        <v>70</v>
      </c>
      <c r="AY181" s="201" t="s">
        <v>131</v>
      </c>
      <c r="BK181" s="203">
        <f>BK182+BK199+BK224+BK270+BK280+BK294+BK310+BK316+BK322+BK337+BK371+BK399</f>
        <v>0</v>
      </c>
    </row>
    <row r="182" s="12" customFormat="1" ht="22.8" customHeight="1">
      <c r="A182" s="12"/>
      <c r="B182" s="190"/>
      <c r="C182" s="191"/>
      <c r="D182" s="192" t="s">
        <v>69</v>
      </c>
      <c r="E182" s="204" t="s">
        <v>282</v>
      </c>
      <c r="F182" s="204" t="s">
        <v>283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SUM(P183:P198)</f>
        <v>0</v>
      </c>
      <c r="Q182" s="198"/>
      <c r="R182" s="199">
        <f>SUM(R183:R198)</f>
        <v>0.019720000000000001</v>
      </c>
      <c r="S182" s="198"/>
      <c r="T182" s="200">
        <f>SUM(T183:T198)</f>
        <v>0.01188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140</v>
      </c>
      <c r="AT182" s="202" t="s">
        <v>69</v>
      </c>
      <c r="AU182" s="202" t="s">
        <v>78</v>
      </c>
      <c r="AY182" s="201" t="s">
        <v>131</v>
      </c>
      <c r="BK182" s="203">
        <f>SUM(BK183:BK198)</f>
        <v>0</v>
      </c>
    </row>
    <row r="183" s="2" customFormat="1" ht="16.5" customHeight="1">
      <c r="A183" s="40"/>
      <c r="B183" s="41"/>
      <c r="C183" s="206" t="s">
        <v>284</v>
      </c>
      <c r="D183" s="206" t="s">
        <v>134</v>
      </c>
      <c r="E183" s="207" t="s">
        <v>285</v>
      </c>
      <c r="F183" s="208" t="s">
        <v>286</v>
      </c>
      <c r="G183" s="209" t="s">
        <v>287</v>
      </c>
      <c r="H183" s="210">
        <v>6</v>
      </c>
      <c r="I183" s="211"/>
      <c r="J183" s="212">
        <f>ROUND(I183*H183,2)</f>
        <v>0</v>
      </c>
      <c r="K183" s="208" t="s">
        <v>138</v>
      </c>
      <c r="L183" s="46"/>
      <c r="M183" s="213" t="s">
        <v>19</v>
      </c>
      <c r="N183" s="214" t="s">
        <v>42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0.00198</v>
      </c>
      <c r="T183" s="216">
        <f>S183*H183</f>
        <v>0.01188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224</v>
      </c>
      <c r="AT183" s="217" t="s">
        <v>134</v>
      </c>
      <c r="AU183" s="217" t="s">
        <v>140</v>
      </c>
      <c r="AY183" s="19" t="s">
        <v>131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140</v>
      </c>
      <c r="BK183" s="218">
        <f>ROUND(I183*H183,2)</f>
        <v>0</v>
      </c>
      <c r="BL183" s="19" t="s">
        <v>224</v>
      </c>
      <c r="BM183" s="217" t="s">
        <v>288</v>
      </c>
    </row>
    <row r="184" s="2" customFormat="1">
      <c r="A184" s="40"/>
      <c r="B184" s="41"/>
      <c r="C184" s="42"/>
      <c r="D184" s="219" t="s">
        <v>142</v>
      </c>
      <c r="E184" s="42"/>
      <c r="F184" s="220" t="s">
        <v>289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142</v>
      </c>
      <c r="AU184" s="19" t="s">
        <v>140</v>
      </c>
    </row>
    <row r="185" s="2" customFormat="1" ht="16.5" customHeight="1">
      <c r="A185" s="40"/>
      <c r="B185" s="41"/>
      <c r="C185" s="206" t="s">
        <v>290</v>
      </c>
      <c r="D185" s="206" t="s">
        <v>134</v>
      </c>
      <c r="E185" s="207" t="s">
        <v>291</v>
      </c>
      <c r="F185" s="208" t="s">
        <v>292</v>
      </c>
      <c r="G185" s="209" t="s">
        <v>287</v>
      </c>
      <c r="H185" s="210">
        <v>5</v>
      </c>
      <c r="I185" s="211"/>
      <c r="J185" s="212">
        <f>ROUND(I185*H185,2)</f>
        <v>0</v>
      </c>
      <c r="K185" s="208" t="s">
        <v>138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0.0020100000000000001</v>
      </c>
      <c r="R185" s="215">
        <f>Q185*H185</f>
        <v>0.01005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224</v>
      </c>
      <c r="AT185" s="217" t="s">
        <v>134</v>
      </c>
      <c r="AU185" s="217" t="s">
        <v>140</v>
      </c>
      <c r="AY185" s="19" t="s">
        <v>131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140</v>
      </c>
      <c r="BK185" s="218">
        <f>ROUND(I185*H185,2)</f>
        <v>0</v>
      </c>
      <c r="BL185" s="19" t="s">
        <v>224</v>
      </c>
      <c r="BM185" s="217" t="s">
        <v>293</v>
      </c>
    </row>
    <row r="186" s="2" customFormat="1">
      <c r="A186" s="40"/>
      <c r="B186" s="41"/>
      <c r="C186" s="42"/>
      <c r="D186" s="219" t="s">
        <v>142</v>
      </c>
      <c r="E186" s="42"/>
      <c r="F186" s="220" t="s">
        <v>294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140</v>
      </c>
    </row>
    <row r="187" s="2" customFormat="1" ht="16.5" customHeight="1">
      <c r="A187" s="40"/>
      <c r="B187" s="41"/>
      <c r="C187" s="206" t="s">
        <v>295</v>
      </c>
      <c r="D187" s="206" t="s">
        <v>134</v>
      </c>
      <c r="E187" s="207" t="s">
        <v>296</v>
      </c>
      <c r="F187" s="208" t="s">
        <v>297</v>
      </c>
      <c r="G187" s="209" t="s">
        <v>287</v>
      </c>
      <c r="H187" s="210">
        <v>5</v>
      </c>
      <c r="I187" s="211"/>
      <c r="J187" s="212">
        <f>ROUND(I187*H187,2)</f>
        <v>0</v>
      </c>
      <c r="K187" s="208" t="s">
        <v>138</v>
      </c>
      <c r="L187" s="46"/>
      <c r="M187" s="213" t="s">
        <v>19</v>
      </c>
      <c r="N187" s="214" t="s">
        <v>42</v>
      </c>
      <c r="O187" s="86"/>
      <c r="P187" s="215">
        <f>O187*H187</f>
        <v>0</v>
      </c>
      <c r="Q187" s="215">
        <v>0.00040999999999999999</v>
      </c>
      <c r="R187" s="215">
        <f>Q187*H187</f>
        <v>0.0020499999999999997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224</v>
      </c>
      <c r="AT187" s="217" t="s">
        <v>134</v>
      </c>
      <c r="AU187" s="217" t="s">
        <v>140</v>
      </c>
      <c r="AY187" s="19" t="s">
        <v>131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140</v>
      </c>
      <c r="BK187" s="218">
        <f>ROUND(I187*H187,2)</f>
        <v>0</v>
      </c>
      <c r="BL187" s="19" t="s">
        <v>224</v>
      </c>
      <c r="BM187" s="217" t="s">
        <v>298</v>
      </c>
    </row>
    <row r="188" s="2" customFormat="1">
      <c r="A188" s="40"/>
      <c r="B188" s="41"/>
      <c r="C188" s="42"/>
      <c r="D188" s="219" t="s">
        <v>142</v>
      </c>
      <c r="E188" s="42"/>
      <c r="F188" s="220" t="s">
        <v>299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140</v>
      </c>
    </row>
    <row r="189" s="2" customFormat="1" ht="16.5" customHeight="1">
      <c r="A189" s="40"/>
      <c r="B189" s="41"/>
      <c r="C189" s="206" t="s">
        <v>300</v>
      </c>
      <c r="D189" s="206" t="s">
        <v>134</v>
      </c>
      <c r="E189" s="207" t="s">
        <v>301</v>
      </c>
      <c r="F189" s="208" t="s">
        <v>302</v>
      </c>
      <c r="G189" s="209" t="s">
        <v>287</v>
      </c>
      <c r="H189" s="210">
        <v>6</v>
      </c>
      <c r="I189" s="211"/>
      <c r="J189" s="212">
        <f>ROUND(I189*H189,2)</f>
        <v>0</v>
      </c>
      <c r="K189" s="208" t="s">
        <v>138</v>
      </c>
      <c r="L189" s="46"/>
      <c r="M189" s="213" t="s">
        <v>19</v>
      </c>
      <c r="N189" s="214" t="s">
        <v>42</v>
      </c>
      <c r="O189" s="86"/>
      <c r="P189" s="215">
        <f>O189*H189</f>
        <v>0</v>
      </c>
      <c r="Q189" s="215">
        <v>0.00048000000000000001</v>
      </c>
      <c r="R189" s="215">
        <f>Q189*H189</f>
        <v>0.0028800000000000002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224</v>
      </c>
      <c r="AT189" s="217" t="s">
        <v>134</v>
      </c>
      <c r="AU189" s="217" t="s">
        <v>140</v>
      </c>
      <c r="AY189" s="19" t="s">
        <v>131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140</v>
      </c>
      <c r="BK189" s="218">
        <f>ROUND(I189*H189,2)</f>
        <v>0</v>
      </c>
      <c r="BL189" s="19" t="s">
        <v>224</v>
      </c>
      <c r="BM189" s="217" t="s">
        <v>303</v>
      </c>
    </row>
    <row r="190" s="2" customFormat="1">
      <c r="A190" s="40"/>
      <c r="B190" s="41"/>
      <c r="C190" s="42"/>
      <c r="D190" s="219" t="s">
        <v>142</v>
      </c>
      <c r="E190" s="42"/>
      <c r="F190" s="220" t="s">
        <v>304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142</v>
      </c>
      <c r="AU190" s="19" t="s">
        <v>140</v>
      </c>
    </row>
    <row r="191" s="2" customFormat="1" ht="16.5" customHeight="1">
      <c r="A191" s="40"/>
      <c r="B191" s="41"/>
      <c r="C191" s="206" t="s">
        <v>305</v>
      </c>
      <c r="D191" s="206" t="s">
        <v>134</v>
      </c>
      <c r="E191" s="207" t="s">
        <v>306</v>
      </c>
      <c r="F191" s="208" t="s">
        <v>307</v>
      </c>
      <c r="G191" s="209" t="s">
        <v>232</v>
      </c>
      <c r="H191" s="210">
        <v>1</v>
      </c>
      <c r="I191" s="211"/>
      <c r="J191" s="212">
        <f>ROUND(I191*H191,2)</f>
        <v>0</v>
      </c>
      <c r="K191" s="208" t="s">
        <v>138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0.0047400000000000003</v>
      </c>
      <c r="R191" s="215">
        <f>Q191*H191</f>
        <v>0.0047400000000000003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224</v>
      </c>
      <c r="AT191" s="217" t="s">
        <v>134</v>
      </c>
      <c r="AU191" s="217" t="s">
        <v>140</v>
      </c>
      <c r="AY191" s="19" t="s">
        <v>131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140</v>
      </c>
      <c r="BK191" s="218">
        <f>ROUND(I191*H191,2)</f>
        <v>0</v>
      </c>
      <c r="BL191" s="19" t="s">
        <v>224</v>
      </c>
      <c r="BM191" s="217" t="s">
        <v>308</v>
      </c>
    </row>
    <row r="192" s="2" customFormat="1">
      <c r="A192" s="40"/>
      <c r="B192" s="41"/>
      <c r="C192" s="42"/>
      <c r="D192" s="219" t="s">
        <v>142</v>
      </c>
      <c r="E192" s="42"/>
      <c r="F192" s="220" t="s">
        <v>309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142</v>
      </c>
      <c r="AU192" s="19" t="s">
        <v>140</v>
      </c>
    </row>
    <row r="193" s="2" customFormat="1" ht="16.5" customHeight="1">
      <c r="A193" s="40"/>
      <c r="B193" s="41"/>
      <c r="C193" s="206" t="s">
        <v>310</v>
      </c>
      <c r="D193" s="206" t="s">
        <v>134</v>
      </c>
      <c r="E193" s="207" t="s">
        <v>311</v>
      </c>
      <c r="F193" s="208" t="s">
        <v>312</v>
      </c>
      <c r="G193" s="209" t="s">
        <v>287</v>
      </c>
      <c r="H193" s="210">
        <v>13</v>
      </c>
      <c r="I193" s="211"/>
      <c r="J193" s="212">
        <f>ROUND(I193*H193,2)</f>
        <v>0</v>
      </c>
      <c r="K193" s="208" t="s">
        <v>138</v>
      </c>
      <c r="L193" s="46"/>
      <c r="M193" s="213" t="s">
        <v>19</v>
      </c>
      <c r="N193" s="214" t="s">
        <v>42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224</v>
      </c>
      <c r="AT193" s="217" t="s">
        <v>134</v>
      </c>
      <c r="AU193" s="217" t="s">
        <v>140</v>
      </c>
      <c r="AY193" s="19" t="s">
        <v>131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140</v>
      </c>
      <c r="BK193" s="218">
        <f>ROUND(I193*H193,2)</f>
        <v>0</v>
      </c>
      <c r="BL193" s="19" t="s">
        <v>224</v>
      </c>
      <c r="BM193" s="217" t="s">
        <v>313</v>
      </c>
    </row>
    <row r="194" s="2" customFormat="1">
      <c r="A194" s="40"/>
      <c r="B194" s="41"/>
      <c r="C194" s="42"/>
      <c r="D194" s="219" t="s">
        <v>142</v>
      </c>
      <c r="E194" s="42"/>
      <c r="F194" s="220" t="s">
        <v>314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140</v>
      </c>
    </row>
    <row r="195" s="13" customFormat="1">
      <c r="A195" s="13"/>
      <c r="B195" s="224"/>
      <c r="C195" s="225"/>
      <c r="D195" s="226" t="s">
        <v>148</v>
      </c>
      <c r="E195" s="227" t="s">
        <v>19</v>
      </c>
      <c r="F195" s="228" t="s">
        <v>315</v>
      </c>
      <c r="G195" s="225"/>
      <c r="H195" s="229">
        <v>13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148</v>
      </c>
      <c r="AU195" s="235" t="s">
        <v>140</v>
      </c>
      <c r="AV195" s="13" t="s">
        <v>140</v>
      </c>
      <c r="AW195" s="13" t="s">
        <v>32</v>
      </c>
      <c r="AX195" s="13" t="s">
        <v>70</v>
      </c>
      <c r="AY195" s="235" t="s">
        <v>131</v>
      </c>
    </row>
    <row r="196" s="14" customFormat="1">
      <c r="A196" s="14"/>
      <c r="B196" s="236"/>
      <c r="C196" s="237"/>
      <c r="D196" s="226" t="s">
        <v>148</v>
      </c>
      <c r="E196" s="238" t="s">
        <v>19</v>
      </c>
      <c r="F196" s="239" t="s">
        <v>150</v>
      </c>
      <c r="G196" s="237"/>
      <c r="H196" s="240">
        <v>13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148</v>
      </c>
      <c r="AU196" s="246" t="s">
        <v>140</v>
      </c>
      <c r="AV196" s="14" t="s">
        <v>139</v>
      </c>
      <c r="AW196" s="14" t="s">
        <v>32</v>
      </c>
      <c r="AX196" s="14" t="s">
        <v>78</v>
      </c>
      <c r="AY196" s="246" t="s">
        <v>131</v>
      </c>
    </row>
    <row r="197" s="2" customFormat="1" ht="24.15" customHeight="1">
      <c r="A197" s="40"/>
      <c r="B197" s="41"/>
      <c r="C197" s="206" t="s">
        <v>316</v>
      </c>
      <c r="D197" s="206" t="s">
        <v>134</v>
      </c>
      <c r="E197" s="207" t="s">
        <v>317</v>
      </c>
      <c r="F197" s="208" t="s">
        <v>318</v>
      </c>
      <c r="G197" s="209" t="s">
        <v>246</v>
      </c>
      <c r="H197" s="210">
        <v>0.02</v>
      </c>
      <c r="I197" s="211"/>
      <c r="J197" s="212">
        <f>ROUND(I197*H197,2)</f>
        <v>0</v>
      </c>
      <c r="K197" s="208" t="s">
        <v>138</v>
      </c>
      <c r="L197" s="46"/>
      <c r="M197" s="213" t="s">
        <v>19</v>
      </c>
      <c r="N197" s="214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224</v>
      </c>
      <c r="AT197" s="217" t="s">
        <v>134</v>
      </c>
      <c r="AU197" s="217" t="s">
        <v>140</v>
      </c>
      <c r="AY197" s="19" t="s">
        <v>131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140</v>
      </c>
      <c r="BK197" s="218">
        <f>ROUND(I197*H197,2)</f>
        <v>0</v>
      </c>
      <c r="BL197" s="19" t="s">
        <v>224</v>
      </c>
      <c r="BM197" s="217" t="s">
        <v>319</v>
      </c>
    </row>
    <row r="198" s="2" customFormat="1">
      <c r="A198" s="40"/>
      <c r="B198" s="41"/>
      <c r="C198" s="42"/>
      <c r="D198" s="219" t="s">
        <v>142</v>
      </c>
      <c r="E198" s="42"/>
      <c r="F198" s="220" t="s">
        <v>320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142</v>
      </c>
      <c r="AU198" s="19" t="s">
        <v>140</v>
      </c>
    </row>
    <row r="199" s="12" customFormat="1" ht="22.8" customHeight="1">
      <c r="A199" s="12"/>
      <c r="B199" s="190"/>
      <c r="C199" s="191"/>
      <c r="D199" s="192" t="s">
        <v>69</v>
      </c>
      <c r="E199" s="204" t="s">
        <v>321</v>
      </c>
      <c r="F199" s="204" t="s">
        <v>322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SUM(P200:P223)</f>
        <v>0</v>
      </c>
      <c r="Q199" s="198"/>
      <c r="R199" s="199">
        <f>SUM(R200:R223)</f>
        <v>0.011079800000000001</v>
      </c>
      <c r="S199" s="198"/>
      <c r="T199" s="200">
        <f>SUM(T200:T223)</f>
        <v>0.047119999999999995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140</v>
      </c>
      <c r="AT199" s="202" t="s">
        <v>69</v>
      </c>
      <c r="AU199" s="202" t="s">
        <v>78</v>
      </c>
      <c r="AY199" s="201" t="s">
        <v>131</v>
      </c>
      <c r="BK199" s="203">
        <f>SUM(BK200:BK223)</f>
        <v>0</v>
      </c>
    </row>
    <row r="200" s="2" customFormat="1" ht="16.5" customHeight="1">
      <c r="A200" s="40"/>
      <c r="B200" s="41"/>
      <c r="C200" s="206" t="s">
        <v>323</v>
      </c>
      <c r="D200" s="206" t="s">
        <v>134</v>
      </c>
      <c r="E200" s="207" t="s">
        <v>324</v>
      </c>
      <c r="F200" s="208" t="s">
        <v>325</v>
      </c>
      <c r="G200" s="209" t="s">
        <v>287</v>
      </c>
      <c r="H200" s="210">
        <v>6</v>
      </c>
      <c r="I200" s="211"/>
      <c r="J200" s="212">
        <f>ROUND(I200*H200,2)</f>
        <v>0</v>
      </c>
      <c r="K200" s="208" t="s">
        <v>138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0.0049699999999999996</v>
      </c>
      <c r="T200" s="216">
        <f>S200*H200</f>
        <v>0.029819999999999999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224</v>
      </c>
      <c r="AT200" s="217" t="s">
        <v>134</v>
      </c>
      <c r="AU200" s="217" t="s">
        <v>140</v>
      </c>
      <c r="AY200" s="19" t="s">
        <v>131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140</v>
      </c>
      <c r="BK200" s="218">
        <f>ROUND(I200*H200,2)</f>
        <v>0</v>
      </c>
      <c r="BL200" s="19" t="s">
        <v>224</v>
      </c>
      <c r="BM200" s="217" t="s">
        <v>326</v>
      </c>
    </row>
    <row r="201" s="2" customFormat="1">
      <c r="A201" s="40"/>
      <c r="B201" s="41"/>
      <c r="C201" s="42"/>
      <c r="D201" s="219" t="s">
        <v>142</v>
      </c>
      <c r="E201" s="42"/>
      <c r="F201" s="220" t="s">
        <v>327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142</v>
      </c>
      <c r="AU201" s="19" t="s">
        <v>140</v>
      </c>
    </row>
    <row r="202" s="2" customFormat="1" ht="16.5" customHeight="1">
      <c r="A202" s="40"/>
      <c r="B202" s="41"/>
      <c r="C202" s="206" t="s">
        <v>328</v>
      </c>
      <c r="D202" s="206" t="s">
        <v>134</v>
      </c>
      <c r="E202" s="207" t="s">
        <v>329</v>
      </c>
      <c r="F202" s="208" t="s">
        <v>330</v>
      </c>
      <c r="G202" s="209" t="s">
        <v>287</v>
      </c>
      <c r="H202" s="210">
        <v>14</v>
      </c>
      <c r="I202" s="211"/>
      <c r="J202" s="212">
        <f>ROUND(I202*H202,2)</f>
        <v>0</v>
      </c>
      <c r="K202" s="208" t="s">
        <v>138</v>
      </c>
      <c r="L202" s="46"/>
      <c r="M202" s="213" t="s">
        <v>19</v>
      </c>
      <c r="N202" s="214" t="s">
        <v>42</v>
      </c>
      <c r="O202" s="86"/>
      <c r="P202" s="215">
        <f>O202*H202</f>
        <v>0</v>
      </c>
      <c r="Q202" s="215">
        <v>0.00042999999999999999</v>
      </c>
      <c r="R202" s="215">
        <f>Q202*H202</f>
        <v>0.0060200000000000002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224</v>
      </c>
      <c r="AT202" s="217" t="s">
        <v>134</v>
      </c>
      <c r="AU202" s="217" t="s">
        <v>140</v>
      </c>
      <c r="AY202" s="19" t="s">
        <v>131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140</v>
      </c>
      <c r="BK202" s="218">
        <f>ROUND(I202*H202,2)</f>
        <v>0</v>
      </c>
      <c r="BL202" s="19" t="s">
        <v>224</v>
      </c>
      <c r="BM202" s="217" t="s">
        <v>331</v>
      </c>
    </row>
    <row r="203" s="2" customFormat="1">
      <c r="A203" s="40"/>
      <c r="B203" s="41"/>
      <c r="C203" s="42"/>
      <c r="D203" s="219" t="s">
        <v>142</v>
      </c>
      <c r="E203" s="42"/>
      <c r="F203" s="220" t="s">
        <v>332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140</v>
      </c>
    </row>
    <row r="204" s="2" customFormat="1" ht="16.5" customHeight="1">
      <c r="A204" s="40"/>
      <c r="B204" s="41"/>
      <c r="C204" s="258" t="s">
        <v>333</v>
      </c>
      <c r="D204" s="258" t="s">
        <v>334</v>
      </c>
      <c r="E204" s="259" t="s">
        <v>335</v>
      </c>
      <c r="F204" s="260" t="s">
        <v>336</v>
      </c>
      <c r="G204" s="261" t="s">
        <v>287</v>
      </c>
      <c r="H204" s="262">
        <v>14.42</v>
      </c>
      <c r="I204" s="263"/>
      <c r="J204" s="264">
        <f>ROUND(I204*H204,2)</f>
        <v>0</v>
      </c>
      <c r="K204" s="260" t="s">
        <v>138</v>
      </c>
      <c r="L204" s="265"/>
      <c r="M204" s="266" t="s">
        <v>19</v>
      </c>
      <c r="N204" s="267" t="s">
        <v>42</v>
      </c>
      <c r="O204" s="86"/>
      <c r="P204" s="215">
        <f>O204*H204</f>
        <v>0</v>
      </c>
      <c r="Q204" s="215">
        <v>0.00019000000000000001</v>
      </c>
      <c r="R204" s="215">
        <f>Q204*H204</f>
        <v>0.0027398000000000001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323</v>
      </c>
      <c r="AT204" s="217" t="s">
        <v>334</v>
      </c>
      <c r="AU204" s="217" t="s">
        <v>140</v>
      </c>
      <c r="AY204" s="19" t="s">
        <v>131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140</v>
      </c>
      <c r="BK204" s="218">
        <f>ROUND(I204*H204,2)</f>
        <v>0</v>
      </c>
      <c r="BL204" s="19" t="s">
        <v>224</v>
      </c>
      <c r="BM204" s="217" t="s">
        <v>337</v>
      </c>
    </row>
    <row r="205" s="13" customFormat="1">
      <c r="A205" s="13"/>
      <c r="B205" s="224"/>
      <c r="C205" s="225"/>
      <c r="D205" s="226" t="s">
        <v>148</v>
      </c>
      <c r="E205" s="225"/>
      <c r="F205" s="228" t="s">
        <v>338</v>
      </c>
      <c r="G205" s="225"/>
      <c r="H205" s="229">
        <v>14.42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148</v>
      </c>
      <c r="AU205" s="235" t="s">
        <v>140</v>
      </c>
      <c r="AV205" s="13" t="s">
        <v>140</v>
      </c>
      <c r="AW205" s="13" t="s">
        <v>4</v>
      </c>
      <c r="AX205" s="13" t="s">
        <v>78</v>
      </c>
      <c r="AY205" s="235" t="s">
        <v>131</v>
      </c>
    </row>
    <row r="206" s="2" customFormat="1" ht="16.5" customHeight="1">
      <c r="A206" s="40"/>
      <c r="B206" s="41"/>
      <c r="C206" s="206" t="s">
        <v>339</v>
      </c>
      <c r="D206" s="206" t="s">
        <v>134</v>
      </c>
      <c r="E206" s="207" t="s">
        <v>340</v>
      </c>
      <c r="F206" s="208" t="s">
        <v>341</v>
      </c>
      <c r="G206" s="209" t="s">
        <v>342</v>
      </c>
      <c r="H206" s="210">
        <v>1</v>
      </c>
      <c r="I206" s="211"/>
      <c r="J206" s="212">
        <f>ROUND(I206*H206,2)</f>
        <v>0</v>
      </c>
      <c r="K206" s="208" t="s">
        <v>138</v>
      </c>
      <c r="L206" s="46"/>
      <c r="M206" s="213" t="s">
        <v>19</v>
      </c>
      <c r="N206" s="214" t="s">
        <v>42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224</v>
      </c>
      <c r="AT206" s="217" t="s">
        <v>134</v>
      </c>
      <c r="AU206" s="217" t="s">
        <v>140</v>
      </c>
      <c r="AY206" s="19" t="s">
        <v>131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140</v>
      </c>
      <c r="BK206" s="218">
        <f>ROUND(I206*H206,2)</f>
        <v>0</v>
      </c>
      <c r="BL206" s="19" t="s">
        <v>224</v>
      </c>
      <c r="BM206" s="217" t="s">
        <v>343</v>
      </c>
    </row>
    <row r="207" s="2" customFormat="1">
      <c r="A207" s="40"/>
      <c r="B207" s="41"/>
      <c r="C207" s="42"/>
      <c r="D207" s="219" t="s">
        <v>142</v>
      </c>
      <c r="E207" s="42"/>
      <c r="F207" s="220" t="s">
        <v>344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140</v>
      </c>
    </row>
    <row r="208" s="2" customFormat="1" ht="24.15" customHeight="1">
      <c r="A208" s="40"/>
      <c r="B208" s="41"/>
      <c r="C208" s="206" t="s">
        <v>345</v>
      </c>
      <c r="D208" s="206" t="s">
        <v>134</v>
      </c>
      <c r="E208" s="207" t="s">
        <v>346</v>
      </c>
      <c r="F208" s="208" t="s">
        <v>347</v>
      </c>
      <c r="G208" s="209" t="s">
        <v>287</v>
      </c>
      <c r="H208" s="210">
        <v>14</v>
      </c>
      <c r="I208" s="211"/>
      <c r="J208" s="212">
        <f>ROUND(I208*H208,2)</f>
        <v>0</v>
      </c>
      <c r="K208" s="208" t="s">
        <v>138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4.0000000000000003E-05</v>
      </c>
      <c r="R208" s="215">
        <f>Q208*H208</f>
        <v>0.00056000000000000006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224</v>
      </c>
      <c r="AT208" s="217" t="s">
        <v>134</v>
      </c>
      <c r="AU208" s="217" t="s">
        <v>140</v>
      </c>
      <c r="AY208" s="19" t="s">
        <v>131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140</v>
      </c>
      <c r="BK208" s="218">
        <f>ROUND(I208*H208,2)</f>
        <v>0</v>
      </c>
      <c r="BL208" s="19" t="s">
        <v>224</v>
      </c>
      <c r="BM208" s="217" t="s">
        <v>348</v>
      </c>
    </row>
    <row r="209" s="2" customFormat="1">
      <c r="A209" s="40"/>
      <c r="B209" s="41"/>
      <c r="C209" s="42"/>
      <c r="D209" s="219" t="s">
        <v>142</v>
      </c>
      <c r="E209" s="42"/>
      <c r="F209" s="220" t="s">
        <v>349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140</v>
      </c>
    </row>
    <row r="210" s="2" customFormat="1" ht="16.5" customHeight="1">
      <c r="A210" s="40"/>
      <c r="B210" s="41"/>
      <c r="C210" s="206" t="s">
        <v>350</v>
      </c>
      <c r="D210" s="206" t="s">
        <v>134</v>
      </c>
      <c r="E210" s="207" t="s">
        <v>351</v>
      </c>
      <c r="F210" s="208" t="s">
        <v>352</v>
      </c>
      <c r="G210" s="209" t="s">
        <v>232</v>
      </c>
      <c r="H210" s="210">
        <v>3</v>
      </c>
      <c r="I210" s="211"/>
      <c r="J210" s="212">
        <f>ROUND(I210*H210,2)</f>
        <v>0</v>
      </c>
      <c r="K210" s="208" t="s">
        <v>138</v>
      </c>
      <c r="L210" s="46"/>
      <c r="M210" s="213" t="s">
        <v>19</v>
      </c>
      <c r="N210" s="214" t="s">
        <v>42</v>
      </c>
      <c r="O210" s="86"/>
      <c r="P210" s="215">
        <f>O210*H210</f>
        <v>0</v>
      </c>
      <c r="Q210" s="215">
        <v>0.00012999999999999999</v>
      </c>
      <c r="R210" s="215">
        <f>Q210*H210</f>
        <v>0.00038999999999999994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224</v>
      </c>
      <c r="AT210" s="217" t="s">
        <v>134</v>
      </c>
      <c r="AU210" s="217" t="s">
        <v>140</v>
      </c>
      <c r="AY210" s="19" t="s">
        <v>131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140</v>
      </c>
      <c r="BK210" s="218">
        <f>ROUND(I210*H210,2)</f>
        <v>0</v>
      </c>
      <c r="BL210" s="19" t="s">
        <v>224</v>
      </c>
      <c r="BM210" s="217" t="s">
        <v>353</v>
      </c>
    </row>
    <row r="211" s="2" customFormat="1">
      <c r="A211" s="40"/>
      <c r="B211" s="41"/>
      <c r="C211" s="42"/>
      <c r="D211" s="219" t="s">
        <v>142</v>
      </c>
      <c r="E211" s="42"/>
      <c r="F211" s="220" t="s">
        <v>354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142</v>
      </c>
      <c r="AU211" s="19" t="s">
        <v>140</v>
      </c>
    </row>
    <row r="212" s="2" customFormat="1" ht="16.5" customHeight="1">
      <c r="A212" s="40"/>
      <c r="B212" s="41"/>
      <c r="C212" s="206" t="s">
        <v>355</v>
      </c>
      <c r="D212" s="206" t="s">
        <v>134</v>
      </c>
      <c r="E212" s="207" t="s">
        <v>356</v>
      </c>
      <c r="F212" s="208" t="s">
        <v>357</v>
      </c>
      <c r="G212" s="209" t="s">
        <v>232</v>
      </c>
      <c r="H212" s="210">
        <v>10</v>
      </c>
      <c r="I212" s="211"/>
      <c r="J212" s="212">
        <f>ROUND(I212*H212,2)</f>
        <v>0</v>
      </c>
      <c r="K212" s="208" t="s">
        <v>138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0.00173</v>
      </c>
      <c r="T212" s="216">
        <f>S212*H212</f>
        <v>0.017299999999999999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224</v>
      </c>
      <c r="AT212" s="217" t="s">
        <v>134</v>
      </c>
      <c r="AU212" s="217" t="s">
        <v>140</v>
      </c>
      <c r="AY212" s="19" t="s">
        <v>131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140</v>
      </c>
      <c r="BK212" s="218">
        <f>ROUND(I212*H212,2)</f>
        <v>0</v>
      </c>
      <c r="BL212" s="19" t="s">
        <v>224</v>
      </c>
      <c r="BM212" s="217" t="s">
        <v>358</v>
      </c>
    </row>
    <row r="213" s="2" customFormat="1">
      <c r="A213" s="40"/>
      <c r="B213" s="41"/>
      <c r="C213" s="42"/>
      <c r="D213" s="219" t="s">
        <v>142</v>
      </c>
      <c r="E213" s="42"/>
      <c r="F213" s="220" t="s">
        <v>359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142</v>
      </c>
      <c r="AU213" s="19" t="s">
        <v>140</v>
      </c>
    </row>
    <row r="214" s="2" customFormat="1" ht="16.5" customHeight="1">
      <c r="A214" s="40"/>
      <c r="B214" s="41"/>
      <c r="C214" s="206" t="s">
        <v>360</v>
      </c>
      <c r="D214" s="206" t="s">
        <v>134</v>
      </c>
      <c r="E214" s="207" t="s">
        <v>361</v>
      </c>
      <c r="F214" s="208" t="s">
        <v>362</v>
      </c>
      <c r="G214" s="209" t="s">
        <v>232</v>
      </c>
      <c r="H214" s="210">
        <v>3</v>
      </c>
      <c r="I214" s="211"/>
      <c r="J214" s="212">
        <f>ROUND(I214*H214,2)</f>
        <v>0</v>
      </c>
      <c r="K214" s="208" t="s">
        <v>138</v>
      </c>
      <c r="L214" s="46"/>
      <c r="M214" s="213" t="s">
        <v>19</v>
      </c>
      <c r="N214" s="214" t="s">
        <v>42</v>
      </c>
      <c r="O214" s="86"/>
      <c r="P214" s="215">
        <f>O214*H214</f>
        <v>0</v>
      </c>
      <c r="Q214" s="215">
        <v>0.00022000000000000001</v>
      </c>
      <c r="R214" s="215">
        <f>Q214*H214</f>
        <v>0.00066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224</v>
      </c>
      <c r="AT214" s="217" t="s">
        <v>134</v>
      </c>
      <c r="AU214" s="217" t="s">
        <v>140</v>
      </c>
      <c r="AY214" s="19" t="s">
        <v>131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140</v>
      </c>
      <c r="BK214" s="218">
        <f>ROUND(I214*H214,2)</f>
        <v>0</v>
      </c>
      <c r="BL214" s="19" t="s">
        <v>224</v>
      </c>
      <c r="BM214" s="217" t="s">
        <v>363</v>
      </c>
    </row>
    <row r="215" s="2" customFormat="1">
      <c r="A215" s="40"/>
      <c r="B215" s="41"/>
      <c r="C215" s="42"/>
      <c r="D215" s="219" t="s">
        <v>142</v>
      </c>
      <c r="E215" s="42"/>
      <c r="F215" s="220" t="s">
        <v>364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140</v>
      </c>
    </row>
    <row r="216" s="2" customFormat="1" ht="16.5" customHeight="1">
      <c r="A216" s="40"/>
      <c r="B216" s="41"/>
      <c r="C216" s="206" t="s">
        <v>365</v>
      </c>
      <c r="D216" s="206" t="s">
        <v>134</v>
      </c>
      <c r="E216" s="207" t="s">
        <v>366</v>
      </c>
      <c r="F216" s="208" t="s">
        <v>367</v>
      </c>
      <c r="G216" s="209" t="s">
        <v>232</v>
      </c>
      <c r="H216" s="210">
        <v>1</v>
      </c>
      <c r="I216" s="211"/>
      <c r="J216" s="212">
        <f>ROUND(I216*H216,2)</f>
        <v>0</v>
      </c>
      <c r="K216" s="208" t="s">
        <v>138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0.00029</v>
      </c>
      <c r="R216" s="215">
        <f>Q216*H216</f>
        <v>0.00029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224</v>
      </c>
      <c r="AT216" s="217" t="s">
        <v>134</v>
      </c>
      <c r="AU216" s="217" t="s">
        <v>140</v>
      </c>
      <c r="AY216" s="19" t="s">
        <v>131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140</v>
      </c>
      <c r="BK216" s="218">
        <f>ROUND(I216*H216,2)</f>
        <v>0</v>
      </c>
      <c r="BL216" s="19" t="s">
        <v>224</v>
      </c>
      <c r="BM216" s="217" t="s">
        <v>368</v>
      </c>
    </row>
    <row r="217" s="2" customFormat="1">
      <c r="A217" s="40"/>
      <c r="B217" s="41"/>
      <c r="C217" s="42"/>
      <c r="D217" s="219" t="s">
        <v>142</v>
      </c>
      <c r="E217" s="42"/>
      <c r="F217" s="220" t="s">
        <v>369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142</v>
      </c>
      <c r="AU217" s="19" t="s">
        <v>140</v>
      </c>
    </row>
    <row r="218" s="2" customFormat="1" ht="21.75" customHeight="1">
      <c r="A218" s="40"/>
      <c r="B218" s="41"/>
      <c r="C218" s="206" t="s">
        <v>370</v>
      </c>
      <c r="D218" s="206" t="s">
        <v>134</v>
      </c>
      <c r="E218" s="207" t="s">
        <v>371</v>
      </c>
      <c r="F218" s="208" t="s">
        <v>372</v>
      </c>
      <c r="G218" s="209" t="s">
        <v>287</v>
      </c>
      <c r="H218" s="210">
        <v>14</v>
      </c>
      <c r="I218" s="211"/>
      <c r="J218" s="212">
        <f>ROUND(I218*H218,2)</f>
        <v>0</v>
      </c>
      <c r="K218" s="208" t="s">
        <v>138</v>
      </c>
      <c r="L218" s="46"/>
      <c r="M218" s="213" t="s">
        <v>19</v>
      </c>
      <c r="N218" s="214" t="s">
        <v>42</v>
      </c>
      <c r="O218" s="86"/>
      <c r="P218" s="215">
        <f>O218*H218</f>
        <v>0</v>
      </c>
      <c r="Q218" s="215">
        <v>1.0000000000000001E-05</v>
      </c>
      <c r="R218" s="215">
        <f>Q218*H218</f>
        <v>0.00014000000000000002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224</v>
      </c>
      <c r="AT218" s="217" t="s">
        <v>134</v>
      </c>
      <c r="AU218" s="217" t="s">
        <v>140</v>
      </c>
      <c r="AY218" s="19" t="s">
        <v>131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140</v>
      </c>
      <c r="BK218" s="218">
        <f>ROUND(I218*H218,2)</f>
        <v>0</v>
      </c>
      <c r="BL218" s="19" t="s">
        <v>224</v>
      </c>
      <c r="BM218" s="217" t="s">
        <v>373</v>
      </c>
    </row>
    <row r="219" s="2" customFormat="1">
      <c r="A219" s="40"/>
      <c r="B219" s="41"/>
      <c r="C219" s="42"/>
      <c r="D219" s="219" t="s">
        <v>142</v>
      </c>
      <c r="E219" s="42"/>
      <c r="F219" s="220" t="s">
        <v>374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142</v>
      </c>
      <c r="AU219" s="19" t="s">
        <v>140</v>
      </c>
    </row>
    <row r="220" s="2" customFormat="1" ht="24.15" customHeight="1">
      <c r="A220" s="40"/>
      <c r="B220" s="41"/>
      <c r="C220" s="206" t="s">
        <v>375</v>
      </c>
      <c r="D220" s="206" t="s">
        <v>134</v>
      </c>
      <c r="E220" s="207" t="s">
        <v>376</v>
      </c>
      <c r="F220" s="208" t="s">
        <v>377</v>
      </c>
      <c r="G220" s="209" t="s">
        <v>287</v>
      </c>
      <c r="H220" s="210">
        <v>14</v>
      </c>
      <c r="I220" s="211"/>
      <c r="J220" s="212">
        <f>ROUND(I220*H220,2)</f>
        <v>0</v>
      </c>
      <c r="K220" s="208" t="s">
        <v>138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2.0000000000000002E-05</v>
      </c>
      <c r="R220" s="215">
        <f>Q220*H220</f>
        <v>0.00028000000000000003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224</v>
      </c>
      <c r="AT220" s="217" t="s">
        <v>134</v>
      </c>
      <c r="AU220" s="217" t="s">
        <v>140</v>
      </c>
      <c r="AY220" s="19" t="s">
        <v>131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140</v>
      </c>
      <c r="BK220" s="218">
        <f>ROUND(I220*H220,2)</f>
        <v>0</v>
      </c>
      <c r="BL220" s="19" t="s">
        <v>224</v>
      </c>
      <c r="BM220" s="217" t="s">
        <v>378</v>
      </c>
    </row>
    <row r="221" s="2" customFormat="1">
      <c r="A221" s="40"/>
      <c r="B221" s="41"/>
      <c r="C221" s="42"/>
      <c r="D221" s="219" t="s">
        <v>142</v>
      </c>
      <c r="E221" s="42"/>
      <c r="F221" s="220" t="s">
        <v>379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142</v>
      </c>
      <c r="AU221" s="19" t="s">
        <v>140</v>
      </c>
    </row>
    <row r="222" s="2" customFormat="1" ht="24.15" customHeight="1">
      <c r="A222" s="40"/>
      <c r="B222" s="41"/>
      <c r="C222" s="206" t="s">
        <v>380</v>
      </c>
      <c r="D222" s="206" t="s">
        <v>134</v>
      </c>
      <c r="E222" s="207" t="s">
        <v>381</v>
      </c>
      <c r="F222" s="208" t="s">
        <v>382</v>
      </c>
      <c r="G222" s="209" t="s">
        <v>246</v>
      </c>
      <c r="H222" s="210">
        <v>0.010999999999999999</v>
      </c>
      <c r="I222" s="211"/>
      <c r="J222" s="212">
        <f>ROUND(I222*H222,2)</f>
        <v>0</v>
      </c>
      <c r="K222" s="208" t="s">
        <v>138</v>
      </c>
      <c r="L222" s="46"/>
      <c r="M222" s="213" t="s">
        <v>19</v>
      </c>
      <c r="N222" s="214" t="s">
        <v>42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224</v>
      </c>
      <c r="AT222" s="217" t="s">
        <v>134</v>
      </c>
      <c r="AU222" s="217" t="s">
        <v>140</v>
      </c>
      <c r="AY222" s="19" t="s">
        <v>131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140</v>
      </c>
      <c r="BK222" s="218">
        <f>ROUND(I222*H222,2)</f>
        <v>0</v>
      </c>
      <c r="BL222" s="19" t="s">
        <v>224</v>
      </c>
      <c r="BM222" s="217" t="s">
        <v>383</v>
      </c>
    </row>
    <row r="223" s="2" customFormat="1">
      <c r="A223" s="40"/>
      <c r="B223" s="41"/>
      <c r="C223" s="42"/>
      <c r="D223" s="219" t="s">
        <v>142</v>
      </c>
      <c r="E223" s="42"/>
      <c r="F223" s="220" t="s">
        <v>384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142</v>
      </c>
      <c r="AU223" s="19" t="s">
        <v>140</v>
      </c>
    </row>
    <row r="224" s="12" customFormat="1" ht="22.8" customHeight="1">
      <c r="A224" s="12"/>
      <c r="B224" s="190"/>
      <c r="C224" s="191"/>
      <c r="D224" s="192" t="s">
        <v>69</v>
      </c>
      <c r="E224" s="204" t="s">
        <v>385</v>
      </c>
      <c r="F224" s="204" t="s">
        <v>386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SUM(P225:P269)</f>
        <v>0</v>
      </c>
      <c r="Q224" s="198"/>
      <c r="R224" s="199">
        <f>SUM(R225:R269)</f>
        <v>0.13103999999999999</v>
      </c>
      <c r="S224" s="198"/>
      <c r="T224" s="200">
        <f>SUM(T225:T269)</f>
        <v>0.13701000000000002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140</v>
      </c>
      <c r="AT224" s="202" t="s">
        <v>69</v>
      </c>
      <c r="AU224" s="202" t="s">
        <v>78</v>
      </c>
      <c r="AY224" s="201" t="s">
        <v>131</v>
      </c>
      <c r="BK224" s="203">
        <f>SUM(BK225:BK269)</f>
        <v>0</v>
      </c>
    </row>
    <row r="225" s="2" customFormat="1" ht="16.5" customHeight="1">
      <c r="A225" s="40"/>
      <c r="B225" s="41"/>
      <c r="C225" s="206" t="s">
        <v>387</v>
      </c>
      <c r="D225" s="206" t="s">
        <v>134</v>
      </c>
      <c r="E225" s="207" t="s">
        <v>388</v>
      </c>
      <c r="F225" s="208" t="s">
        <v>389</v>
      </c>
      <c r="G225" s="209" t="s">
        <v>342</v>
      </c>
      <c r="H225" s="210">
        <v>1</v>
      </c>
      <c r="I225" s="211"/>
      <c r="J225" s="212">
        <f>ROUND(I225*H225,2)</f>
        <v>0</v>
      </c>
      <c r="K225" s="208" t="s">
        <v>138</v>
      </c>
      <c r="L225" s="46"/>
      <c r="M225" s="213" t="s">
        <v>19</v>
      </c>
      <c r="N225" s="214" t="s">
        <v>42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0.01933</v>
      </c>
      <c r="T225" s="216">
        <f>S225*H225</f>
        <v>0.01933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224</v>
      </c>
      <c r="AT225" s="217" t="s">
        <v>134</v>
      </c>
      <c r="AU225" s="217" t="s">
        <v>140</v>
      </c>
      <c r="AY225" s="19" t="s">
        <v>131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140</v>
      </c>
      <c r="BK225" s="218">
        <f>ROUND(I225*H225,2)</f>
        <v>0</v>
      </c>
      <c r="BL225" s="19" t="s">
        <v>224</v>
      </c>
      <c r="BM225" s="217" t="s">
        <v>390</v>
      </c>
    </row>
    <row r="226" s="2" customFormat="1">
      <c r="A226" s="40"/>
      <c r="B226" s="41"/>
      <c r="C226" s="42"/>
      <c r="D226" s="219" t="s">
        <v>142</v>
      </c>
      <c r="E226" s="42"/>
      <c r="F226" s="220" t="s">
        <v>391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142</v>
      </c>
      <c r="AU226" s="19" t="s">
        <v>140</v>
      </c>
    </row>
    <row r="227" s="2" customFormat="1" ht="16.5" customHeight="1">
      <c r="A227" s="40"/>
      <c r="B227" s="41"/>
      <c r="C227" s="206" t="s">
        <v>392</v>
      </c>
      <c r="D227" s="206" t="s">
        <v>134</v>
      </c>
      <c r="E227" s="207" t="s">
        <v>393</v>
      </c>
      <c r="F227" s="208" t="s">
        <v>394</v>
      </c>
      <c r="G227" s="209" t="s">
        <v>342</v>
      </c>
      <c r="H227" s="210">
        <v>1</v>
      </c>
      <c r="I227" s="211"/>
      <c r="J227" s="212">
        <f>ROUND(I227*H227,2)</f>
        <v>0</v>
      </c>
      <c r="K227" s="208" t="s">
        <v>138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0.031919999999999997</v>
      </c>
      <c r="R227" s="215">
        <f>Q227*H227</f>
        <v>0.031919999999999997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224</v>
      </c>
      <c r="AT227" s="217" t="s">
        <v>134</v>
      </c>
      <c r="AU227" s="217" t="s">
        <v>140</v>
      </c>
      <c r="AY227" s="19" t="s">
        <v>131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140</v>
      </c>
      <c r="BK227" s="218">
        <f>ROUND(I227*H227,2)</f>
        <v>0</v>
      </c>
      <c r="BL227" s="19" t="s">
        <v>224</v>
      </c>
      <c r="BM227" s="217" t="s">
        <v>395</v>
      </c>
    </row>
    <row r="228" s="2" customFormat="1">
      <c r="A228" s="40"/>
      <c r="B228" s="41"/>
      <c r="C228" s="42"/>
      <c r="D228" s="219" t="s">
        <v>142</v>
      </c>
      <c r="E228" s="42"/>
      <c r="F228" s="220" t="s">
        <v>396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142</v>
      </c>
      <c r="AU228" s="19" t="s">
        <v>140</v>
      </c>
    </row>
    <row r="229" s="2" customFormat="1" ht="16.5" customHeight="1">
      <c r="A229" s="40"/>
      <c r="B229" s="41"/>
      <c r="C229" s="206" t="s">
        <v>397</v>
      </c>
      <c r="D229" s="206" t="s">
        <v>134</v>
      </c>
      <c r="E229" s="207" t="s">
        <v>398</v>
      </c>
      <c r="F229" s="208" t="s">
        <v>399</v>
      </c>
      <c r="G229" s="209" t="s">
        <v>342</v>
      </c>
      <c r="H229" s="210">
        <v>1</v>
      </c>
      <c r="I229" s="211"/>
      <c r="J229" s="212">
        <f>ROUND(I229*H229,2)</f>
        <v>0</v>
      </c>
      <c r="K229" s="208" t="s">
        <v>138</v>
      </c>
      <c r="L229" s="46"/>
      <c r="M229" s="213" t="s">
        <v>19</v>
      </c>
      <c r="N229" s="214" t="s">
        <v>42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0.019460000000000002</v>
      </c>
      <c r="T229" s="216">
        <f>S229*H229</f>
        <v>0.019460000000000002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224</v>
      </c>
      <c r="AT229" s="217" t="s">
        <v>134</v>
      </c>
      <c r="AU229" s="217" t="s">
        <v>140</v>
      </c>
      <c r="AY229" s="19" t="s">
        <v>131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140</v>
      </c>
      <c r="BK229" s="218">
        <f>ROUND(I229*H229,2)</f>
        <v>0</v>
      </c>
      <c r="BL229" s="19" t="s">
        <v>224</v>
      </c>
      <c r="BM229" s="217" t="s">
        <v>400</v>
      </c>
    </row>
    <row r="230" s="2" customFormat="1">
      <c r="A230" s="40"/>
      <c r="B230" s="41"/>
      <c r="C230" s="42"/>
      <c r="D230" s="219" t="s">
        <v>142</v>
      </c>
      <c r="E230" s="42"/>
      <c r="F230" s="220" t="s">
        <v>401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140</v>
      </c>
    </row>
    <row r="231" s="2" customFormat="1" ht="24.15" customHeight="1">
      <c r="A231" s="40"/>
      <c r="B231" s="41"/>
      <c r="C231" s="206" t="s">
        <v>402</v>
      </c>
      <c r="D231" s="206" t="s">
        <v>134</v>
      </c>
      <c r="E231" s="207" t="s">
        <v>403</v>
      </c>
      <c r="F231" s="208" t="s">
        <v>404</v>
      </c>
      <c r="G231" s="209" t="s">
        <v>342</v>
      </c>
      <c r="H231" s="210">
        <v>1</v>
      </c>
      <c r="I231" s="211"/>
      <c r="J231" s="212">
        <f>ROUND(I231*H231,2)</f>
        <v>0</v>
      </c>
      <c r="K231" s="208" t="s">
        <v>138</v>
      </c>
      <c r="L231" s="46"/>
      <c r="M231" s="213" t="s">
        <v>19</v>
      </c>
      <c r="N231" s="214" t="s">
        <v>42</v>
      </c>
      <c r="O231" s="86"/>
      <c r="P231" s="215">
        <f>O231*H231</f>
        <v>0</v>
      </c>
      <c r="Q231" s="215">
        <v>0.042459999999999998</v>
      </c>
      <c r="R231" s="215">
        <f>Q231*H231</f>
        <v>0.042459999999999998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224</v>
      </c>
      <c r="AT231" s="217" t="s">
        <v>134</v>
      </c>
      <c r="AU231" s="217" t="s">
        <v>140</v>
      </c>
      <c r="AY231" s="19" t="s">
        <v>131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140</v>
      </c>
      <c r="BK231" s="218">
        <f>ROUND(I231*H231,2)</f>
        <v>0</v>
      </c>
      <c r="BL231" s="19" t="s">
        <v>224</v>
      </c>
      <c r="BM231" s="217" t="s">
        <v>405</v>
      </c>
    </row>
    <row r="232" s="2" customFormat="1">
      <c r="A232" s="40"/>
      <c r="B232" s="41"/>
      <c r="C232" s="42"/>
      <c r="D232" s="219" t="s">
        <v>142</v>
      </c>
      <c r="E232" s="42"/>
      <c r="F232" s="220" t="s">
        <v>406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142</v>
      </c>
      <c r="AU232" s="19" t="s">
        <v>140</v>
      </c>
    </row>
    <row r="233" s="2" customFormat="1" ht="16.5" customHeight="1">
      <c r="A233" s="40"/>
      <c r="B233" s="41"/>
      <c r="C233" s="206" t="s">
        <v>407</v>
      </c>
      <c r="D233" s="206" t="s">
        <v>134</v>
      </c>
      <c r="E233" s="207" t="s">
        <v>408</v>
      </c>
      <c r="F233" s="208" t="s">
        <v>409</v>
      </c>
      <c r="G233" s="209" t="s">
        <v>342</v>
      </c>
      <c r="H233" s="210">
        <v>1</v>
      </c>
      <c r="I233" s="211"/>
      <c r="J233" s="212">
        <f>ROUND(I233*H233,2)</f>
        <v>0</v>
      </c>
      <c r="K233" s="208" t="s">
        <v>138</v>
      </c>
      <c r="L233" s="46"/>
      <c r="M233" s="213" t="s">
        <v>19</v>
      </c>
      <c r="N233" s="214" t="s">
        <v>42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0.095100000000000004</v>
      </c>
      <c r="T233" s="216">
        <f>S233*H233</f>
        <v>0.095100000000000004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224</v>
      </c>
      <c r="AT233" s="217" t="s">
        <v>134</v>
      </c>
      <c r="AU233" s="217" t="s">
        <v>140</v>
      </c>
      <c r="AY233" s="19" t="s">
        <v>131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140</v>
      </c>
      <c r="BK233" s="218">
        <f>ROUND(I233*H233,2)</f>
        <v>0</v>
      </c>
      <c r="BL233" s="19" t="s">
        <v>224</v>
      </c>
      <c r="BM233" s="217" t="s">
        <v>410</v>
      </c>
    </row>
    <row r="234" s="2" customFormat="1">
      <c r="A234" s="40"/>
      <c r="B234" s="41"/>
      <c r="C234" s="42"/>
      <c r="D234" s="219" t="s">
        <v>142</v>
      </c>
      <c r="E234" s="42"/>
      <c r="F234" s="220" t="s">
        <v>411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142</v>
      </c>
      <c r="AU234" s="19" t="s">
        <v>140</v>
      </c>
    </row>
    <row r="235" s="2" customFormat="1" ht="16.5" customHeight="1">
      <c r="A235" s="40"/>
      <c r="B235" s="41"/>
      <c r="C235" s="206" t="s">
        <v>412</v>
      </c>
      <c r="D235" s="206" t="s">
        <v>134</v>
      </c>
      <c r="E235" s="207" t="s">
        <v>413</v>
      </c>
      <c r="F235" s="208" t="s">
        <v>414</v>
      </c>
      <c r="G235" s="209" t="s">
        <v>342</v>
      </c>
      <c r="H235" s="210">
        <v>1</v>
      </c>
      <c r="I235" s="211"/>
      <c r="J235" s="212">
        <f>ROUND(I235*H235,2)</f>
        <v>0</v>
      </c>
      <c r="K235" s="208" t="s">
        <v>138</v>
      </c>
      <c r="L235" s="46"/>
      <c r="M235" s="213" t="s">
        <v>19</v>
      </c>
      <c r="N235" s="214" t="s">
        <v>42</v>
      </c>
      <c r="O235" s="86"/>
      <c r="P235" s="215">
        <f>O235*H235</f>
        <v>0</v>
      </c>
      <c r="Q235" s="215">
        <v>0.00034000000000000002</v>
      </c>
      <c r="R235" s="215">
        <f>Q235*H235</f>
        <v>0.00034000000000000002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224</v>
      </c>
      <c r="AT235" s="217" t="s">
        <v>134</v>
      </c>
      <c r="AU235" s="217" t="s">
        <v>140</v>
      </c>
      <c r="AY235" s="19" t="s">
        <v>131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140</v>
      </c>
      <c r="BK235" s="218">
        <f>ROUND(I235*H235,2)</f>
        <v>0</v>
      </c>
      <c r="BL235" s="19" t="s">
        <v>224</v>
      </c>
      <c r="BM235" s="217" t="s">
        <v>415</v>
      </c>
    </row>
    <row r="236" s="2" customFormat="1">
      <c r="A236" s="40"/>
      <c r="B236" s="41"/>
      <c r="C236" s="42"/>
      <c r="D236" s="219" t="s">
        <v>142</v>
      </c>
      <c r="E236" s="42"/>
      <c r="F236" s="220" t="s">
        <v>416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142</v>
      </c>
      <c r="AU236" s="19" t="s">
        <v>140</v>
      </c>
    </row>
    <row r="237" s="2" customFormat="1" ht="16.5" customHeight="1">
      <c r="A237" s="40"/>
      <c r="B237" s="41"/>
      <c r="C237" s="258" t="s">
        <v>417</v>
      </c>
      <c r="D237" s="258" t="s">
        <v>334</v>
      </c>
      <c r="E237" s="259" t="s">
        <v>418</v>
      </c>
      <c r="F237" s="260" t="s">
        <v>419</v>
      </c>
      <c r="G237" s="261" t="s">
        <v>232</v>
      </c>
      <c r="H237" s="262">
        <v>1</v>
      </c>
      <c r="I237" s="263"/>
      <c r="J237" s="264">
        <f>ROUND(I237*H237,2)</f>
        <v>0</v>
      </c>
      <c r="K237" s="260" t="s">
        <v>19</v>
      </c>
      <c r="L237" s="265"/>
      <c r="M237" s="266" t="s">
        <v>19</v>
      </c>
      <c r="N237" s="267" t="s">
        <v>42</v>
      </c>
      <c r="O237" s="86"/>
      <c r="P237" s="215">
        <f>O237*H237</f>
        <v>0</v>
      </c>
      <c r="Q237" s="215">
        <v>0.01</v>
      </c>
      <c r="R237" s="215">
        <f>Q237*H237</f>
        <v>0.01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323</v>
      </c>
      <c r="AT237" s="217" t="s">
        <v>334</v>
      </c>
      <c r="AU237" s="217" t="s">
        <v>140</v>
      </c>
      <c r="AY237" s="19" t="s">
        <v>131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140</v>
      </c>
      <c r="BK237" s="218">
        <f>ROUND(I237*H237,2)</f>
        <v>0</v>
      </c>
      <c r="BL237" s="19" t="s">
        <v>224</v>
      </c>
      <c r="BM237" s="217" t="s">
        <v>420</v>
      </c>
    </row>
    <row r="238" s="2" customFormat="1" ht="16.5" customHeight="1">
      <c r="A238" s="40"/>
      <c r="B238" s="41"/>
      <c r="C238" s="206" t="s">
        <v>421</v>
      </c>
      <c r="D238" s="206" t="s">
        <v>134</v>
      </c>
      <c r="E238" s="207" t="s">
        <v>422</v>
      </c>
      <c r="F238" s="208" t="s">
        <v>423</v>
      </c>
      <c r="G238" s="209" t="s">
        <v>342</v>
      </c>
      <c r="H238" s="210">
        <v>1</v>
      </c>
      <c r="I238" s="211"/>
      <c r="J238" s="212">
        <f>ROUND(I238*H238,2)</f>
        <v>0</v>
      </c>
      <c r="K238" s="208" t="s">
        <v>138</v>
      </c>
      <c r="L238" s="46"/>
      <c r="M238" s="213" t="s">
        <v>19</v>
      </c>
      <c r="N238" s="214" t="s">
        <v>42</v>
      </c>
      <c r="O238" s="86"/>
      <c r="P238" s="215">
        <f>O238*H238</f>
        <v>0</v>
      </c>
      <c r="Q238" s="215">
        <v>0.00017000000000000001</v>
      </c>
      <c r="R238" s="215">
        <f>Q238*H238</f>
        <v>0.00017000000000000001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224</v>
      </c>
      <c r="AT238" s="217" t="s">
        <v>134</v>
      </c>
      <c r="AU238" s="217" t="s">
        <v>140</v>
      </c>
      <c r="AY238" s="19" t="s">
        <v>131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140</v>
      </c>
      <c r="BK238" s="218">
        <f>ROUND(I238*H238,2)</f>
        <v>0</v>
      </c>
      <c r="BL238" s="19" t="s">
        <v>224</v>
      </c>
      <c r="BM238" s="217" t="s">
        <v>424</v>
      </c>
    </row>
    <row r="239" s="2" customFormat="1">
      <c r="A239" s="40"/>
      <c r="B239" s="41"/>
      <c r="C239" s="42"/>
      <c r="D239" s="219" t="s">
        <v>142</v>
      </c>
      <c r="E239" s="42"/>
      <c r="F239" s="220" t="s">
        <v>425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142</v>
      </c>
      <c r="AU239" s="19" t="s">
        <v>140</v>
      </c>
    </row>
    <row r="240" s="2" customFormat="1" ht="16.5" customHeight="1">
      <c r="A240" s="40"/>
      <c r="B240" s="41"/>
      <c r="C240" s="258" t="s">
        <v>426</v>
      </c>
      <c r="D240" s="258" t="s">
        <v>334</v>
      </c>
      <c r="E240" s="259" t="s">
        <v>427</v>
      </c>
      <c r="F240" s="260" t="s">
        <v>428</v>
      </c>
      <c r="G240" s="261" t="s">
        <v>232</v>
      </c>
      <c r="H240" s="262">
        <v>1</v>
      </c>
      <c r="I240" s="263"/>
      <c r="J240" s="264">
        <f>ROUND(I240*H240,2)</f>
        <v>0</v>
      </c>
      <c r="K240" s="260" t="s">
        <v>19</v>
      </c>
      <c r="L240" s="265"/>
      <c r="M240" s="266" t="s">
        <v>19</v>
      </c>
      <c r="N240" s="267" t="s">
        <v>42</v>
      </c>
      <c r="O240" s="86"/>
      <c r="P240" s="215">
        <f>O240*H240</f>
        <v>0</v>
      </c>
      <c r="Q240" s="215">
        <v>0.033000000000000002</v>
      </c>
      <c r="R240" s="215">
        <f>Q240*H240</f>
        <v>0.033000000000000002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323</v>
      </c>
      <c r="AT240" s="217" t="s">
        <v>334</v>
      </c>
      <c r="AU240" s="217" t="s">
        <v>140</v>
      </c>
      <c r="AY240" s="19" t="s">
        <v>131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140</v>
      </c>
      <c r="BK240" s="218">
        <f>ROUND(I240*H240,2)</f>
        <v>0</v>
      </c>
      <c r="BL240" s="19" t="s">
        <v>224</v>
      </c>
      <c r="BM240" s="217" t="s">
        <v>429</v>
      </c>
    </row>
    <row r="241" s="2" customFormat="1" ht="16.5" customHeight="1">
      <c r="A241" s="40"/>
      <c r="B241" s="41"/>
      <c r="C241" s="206" t="s">
        <v>430</v>
      </c>
      <c r="D241" s="206" t="s">
        <v>134</v>
      </c>
      <c r="E241" s="207" t="s">
        <v>431</v>
      </c>
      <c r="F241" s="208" t="s">
        <v>432</v>
      </c>
      <c r="G241" s="209" t="s">
        <v>232</v>
      </c>
      <c r="H241" s="210">
        <v>1</v>
      </c>
      <c r="I241" s="211"/>
      <c r="J241" s="212">
        <f>ROUND(I241*H241,2)</f>
        <v>0</v>
      </c>
      <c r="K241" s="208" t="s">
        <v>138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224</v>
      </c>
      <c r="AT241" s="217" t="s">
        <v>134</v>
      </c>
      <c r="AU241" s="217" t="s">
        <v>140</v>
      </c>
      <c r="AY241" s="19" t="s">
        <v>131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140</v>
      </c>
      <c r="BK241" s="218">
        <f>ROUND(I241*H241,2)</f>
        <v>0</v>
      </c>
      <c r="BL241" s="19" t="s">
        <v>224</v>
      </c>
      <c r="BM241" s="217" t="s">
        <v>433</v>
      </c>
    </row>
    <row r="242" s="2" customFormat="1">
      <c r="A242" s="40"/>
      <c r="B242" s="41"/>
      <c r="C242" s="42"/>
      <c r="D242" s="219" t="s">
        <v>142</v>
      </c>
      <c r="E242" s="42"/>
      <c r="F242" s="220" t="s">
        <v>434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142</v>
      </c>
      <c r="AU242" s="19" t="s">
        <v>140</v>
      </c>
    </row>
    <row r="243" s="2" customFormat="1" ht="16.5" customHeight="1">
      <c r="A243" s="40"/>
      <c r="B243" s="41"/>
      <c r="C243" s="258" t="s">
        <v>435</v>
      </c>
      <c r="D243" s="258" t="s">
        <v>334</v>
      </c>
      <c r="E243" s="259" t="s">
        <v>436</v>
      </c>
      <c r="F243" s="260" t="s">
        <v>437</v>
      </c>
      <c r="G243" s="261" t="s">
        <v>232</v>
      </c>
      <c r="H243" s="262">
        <v>1</v>
      </c>
      <c r="I243" s="263"/>
      <c r="J243" s="264">
        <f>ROUND(I243*H243,2)</f>
        <v>0</v>
      </c>
      <c r="K243" s="260" t="s">
        <v>138</v>
      </c>
      <c r="L243" s="265"/>
      <c r="M243" s="266" t="s">
        <v>19</v>
      </c>
      <c r="N243" s="267" t="s">
        <v>42</v>
      </c>
      <c r="O243" s="86"/>
      <c r="P243" s="215">
        <f>O243*H243</f>
        <v>0</v>
      </c>
      <c r="Q243" s="215">
        <v>0.0030000000000000001</v>
      </c>
      <c r="R243" s="215">
        <f>Q243*H243</f>
        <v>0.0030000000000000001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323</v>
      </c>
      <c r="AT243" s="217" t="s">
        <v>334</v>
      </c>
      <c r="AU243" s="217" t="s">
        <v>140</v>
      </c>
      <c r="AY243" s="19" t="s">
        <v>131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140</v>
      </c>
      <c r="BK243" s="218">
        <f>ROUND(I243*H243,2)</f>
        <v>0</v>
      </c>
      <c r="BL243" s="19" t="s">
        <v>224</v>
      </c>
      <c r="BM243" s="217" t="s">
        <v>438</v>
      </c>
    </row>
    <row r="244" s="2" customFormat="1" ht="16.5" customHeight="1">
      <c r="A244" s="40"/>
      <c r="B244" s="41"/>
      <c r="C244" s="206" t="s">
        <v>439</v>
      </c>
      <c r="D244" s="206" t="s">
        <v>134</v>
      </c>
      <c r="E244" s="207" t="s">
        <v>440</v>
      </c>
      <c r="F244" s="208" t="s">
        <v>441</v>
      </c>
      <c r="G244" s="209" t="s">
        <v>232</v>
      </c>
      <c r="H244" s="210">
        <v>1</v>
      </c>
      <c r="I244" s="211"/>
      <c r="J244" s="212">
        <f>ROUND(I244*H244,2)</f>
        <v>0</v>
      </c>
      <c r="K244" s="208" t="s">
        <v>138</v>
      </c>
      <c r="L244" s="46"/>
      <c r="M244" s="213" t="s">
        <v>19</v>
      </c>
      <c r="N244" s="214" t="s">
        <v>42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224</v>
      </c>
      <c r="AT244" s="217" t="s">
        <v>134</v>
      </c>
      <c r="AU244" s="217" t="s">
        <v>140</v>
      </c>
      <c r="AY244" s="19" t="s">
        <v>131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140</v>
      </c>
      <c r="BK244" s="218">
        <f>ROUND(I244*H244,2)</f>
        <v>0</v>
      </c>
      <c r="BL244" s="19" t="s">
        <v>224</v>
      </c>
      <c r="BM244" s="217" t="s">
        <v>442</v>
      </c>
    </row>
    <row r="245" s="2" customFormat="1">
      <c r="A245" s="40"/>
      <c r="B245" s="41"/>
      <c r="C245" s="42"/>
      <c r="D245" s="219" t="s">
        <v>142</v>
      </c>
      <c r="E245" s="42"/>
      <c r="F245" s="220" t="s">
        <v>443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142</v>
      </c>
      <c r="AU245" s="19" t="s">
        <v>140</v>
      </c>
    </row>
    <row r="246" s="2" customFormat="1" ht="16.5" customHeight="1">
      <c r="A246" s="40"/>
      <c r="B246" s="41"/>
      <c r="C246" s="258" t="s">
        <v>444</v>
      </c>
      <c r="D246" s="258" t="s">
        <v>334</v>
      </c>
      <c r="E246" s="259" t="s">
        <v>445</v>
      </c>
      <c r="F246" s="260" t="s">
        <v>446</v>
      </c>
      <c r="G246" s="261" t="s">
        <v>232</v>
      </c>
      <c r="H246" s="262">
        <v>1</v>
      </c>
      <c r="I246" s="263"/>
      <c r="J246" s="264">
        <f>ROUND(I246*H246,2)</f>
        <v>0</v>
      </c>
      <c r="K246" s="260" t="s">
        <v>138</v>
      </c>
      <c r="L246" s="265"/>
      <c r="M246" s="266" t="s">
        <v>19</v>
      </c>
      <c r="N246" s="267" t="s">
        <v>42</v>
      </c>
      <c r="O246" s="86"/>
      <c r="P246" s="215">
        <f>O246*H246</f>
        <v>0</v>
      </c>
      <c r="Q246" s="215">
        <v>0.0011999999999999999</v>
      </c>
      <c r="R246" s="215">
        <f>Q246*H246</f>
        <v>0.0011999999999999999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323</v>
      </c>
      <c r="AT246" s="217" t="s">
        <v>334</v>
      </c>
      <c r="AU246" s="217" t="s">
        <v>140</v>
      </c>
      <c r="AY246" s="19" t="s">
        <v>131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140</v>
      </c>
      <c r="BK246" s="218">
        <f>ROUND(I246*H246,2)</f>
        <v>0</v>
      </c>
      <c r="BL246" s="19" t="s">
        <v>224</v>
      </c>
      <c r="BM246" s="217" t="s">
        <v>447</v>
      </c>
    </row>
    <row r="247" s="2" customFormat="1" ht="16.5" customHeight="1">
      <c r="A247" s="40"/>
      <c r="B247" s="41"/>
      <c r="C247" s="206" t="s">
        <v>448</v>
      </c>
      <c r="D247" s="206" t="s">
        <v>134</v>
      </c>
      <c r="E247" s="207" t="s">
        <v>449</v>
      </c>
      <c r="F247" s="208" t="s">
        <v>450</v>
      </c>
      <c r="G247" s="209" t="s">
        <v>232</v>
      </c>
      <c r="H247" s="210">
        <v>1</v>
      </c>
      <c r="I247" s="211"/>
      <c r="J247" s="212">
        <f>ROUND(I247*H247,2)</f>
        <v>0</v>
      </c>
      <c r="K247" s="208" t="s">
        <v>138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224</v>
      </c>
      <c r="AT247" s="217" t="s">
        <v>134</v>
      </c>
      <c r="AU247" s="217" t="s">
        <v>140</v>
      </c>
      <c r="AY247" s="19" t="s">
        <v>131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140</v>
      </c>
      <c r="BK247" s="218">
        <f>ROUND(I247*H247,2)</f>
        <v>0</v>
      </c>
      <c r="BL247" s="19" t="s">
        <v>224</v>
      </c>
      <c r="BM247" s="217" t="s">
        <v>451</v>
      </c>
    </row>
    <row r="248" s="2" customFormat="1">
      <c r="A248" s="40"/>
      <c r="B248" s="41"/>
      <c r="C248" s="42"/>
      <c r="D248" s="219" t="s">
        <v>142</v>
      </c>
      <c r="E248" s="42"/>
      <c r="F248" s="220" t="s">
        <v>452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142</v>
      </c>
      <c r="AU248" s="19" t="s">
        <v>140</v>
      </c>
    </row>
    <row r="249" s="2" customFormat="1" ht="16.5" customHeight="1">
      <c r="A249" s="40"/>
      <c r="B249" s="41"/>
      <c r="C249" s="258" t="s">
        <v>453</v>
      </c>
      <c r="D249" s="258" t="s">
        <v>334</v>
      </c>
      <c r="E249" s="259" t="s">
        <v>454</v>
      </c>
      <c r="F249" s="260" t="s">
        <v>455</v>
      </c>
      <c r="G249" s="261" t="s">
        <v>232</v>
      </c>
      <c r="H249" s="262">
        <v>1</v>
      </c>
      <c r="I249" s="263"/>
      <c r="J249" s="264">
        <f>ROUND(I249*H249,2)</f>
        <v>0</v>
      </c>
      <c r="K249" s="260" t="s">
        <v>138</v>
      </c>
      <c r="L249" s="265"/>
      <c r="M249" s="266" t="s">
        <v>19</v>
      </c>
      <c r="N249" s="267" t="s">
        <v>42</v>
      </c>
      <c r="O249" s="86"/>
      <c r="P249" s="215">
        <f>O249*H249</f>
        <v>0</v>
      </c>
      <c r="Q249" s="215">
        <v>0.00084999999999999995</v>
      </c>
      <c r="R249" s="215">
        <f>Q249*H249</f>
        <v>0.00084999999999999995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323</v>
      </c>
      <c r="AT249" s="217" t="s">
        <v>334</v>
      </c>
      <c r="AU249" s="217" t="s">
        <v>140</v>
      </c>
      <c r="AY249" s="19" t="s">
        <v>131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140</v>
      </c>
      <c r="BK249" s="218">
        <f>ROUND(I249*H249,2)</f>
        <v>0</v>
      </c>
      <c r="BL249" s="19" t="s">
        <v>224</v>
      </c>
      <c r="BM249" s="217" t="s">
        <v>456</v>
      </c>
    </row>
    <row r="250" s="2" customFormat="1" ht="16.5" customHeight="1">
      <c r="A250" s="40"/>
      <c r="B250" s="41"/>
      <c r="C250" s="206" t="s">
        <v>457</v>
      </c>
      <c r="D250" s="206" t="s">
        <v>134</v>
      </c>
      <c r="E250" s="207" t="s">
        <v>458</v>
      </c>
      <c r="F250" s="208" t="s">
        <v>459</v>
      </c>
      <c r="G250" s="209" t="s">
        <v>232</v>
      </c>
      <c r="H250" s="210">
        <v>1</v>
      </c>
      <c r="I250" s="211"/>
      <c r="J250" s="212">
        <f>ROUND(I250*H250,2)</f>
        <v>0</v>
      </c>
      <c r="K250" s="208" t="s">
        <v>138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224</v>
      </c>
      <c r="AT250" s="217" t="s">
        <v>134</v>
      </c>
      <c r="AU250" s="217" t="s">
        <v>140</v>
      </c>
      <c r="AY250" s="19" t="s">
        <v>131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140</v>
      </c>
      <c r="BK250" s="218">
        <f>ROUND(I250*H250,2)</f>
        <v>0</v>
      </c>
      <c r="BL250" s="19" t="s">
        <v>224</v>
      </c>
      <c r="BM250" s="217" t="s">
        <v>460</v>
      </c>
    </row>
    <row r="251" s="2" customFormat="1">
      <c r="A251" s="40"/>
      <c r="B251" s="41"/>
      <c r="C251" s="42"/>
      <c r="D251" s="219" t="s">
        <v>142</v>
      </c>
      <c r="E251" s="42"/>
      <c r="F251" s="220" t="s">
        <v>461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142</v>
      </c>
      <c r="AU251" s="19" t="s">
        <v>140</v>
      </c>
    </row>
    <row r="252" s="2" customFormat="1" ht="16.5" customHeight="1">
      <c r="A252" s="40"/>
      <c r="B252" s="41"/>
      <c r="C252" s="258" t="s">
        <v>462</v>
      </c>
      <c r="D252" s="258" t="s">
        <v>334</v>
      </c>
      <c r="E252" s="259" t="s">
        <v>463</v>
      </c>
      <c r="F252" s="260" t="s">
        <v>464</v>
      </c>
      <c r="G252" s="261" t="s">
        <v>232</v>
      </c>
      <c r="H252" s="262">
        <v>1</v>
      </c>
      <c r="I252" s="263"/>
      <c r="J252" s="264">
        <f>ROUND(I252*H252,2)</f>
        <v>0</v>
      </c>
      <c r="K252" s="260" t="s">
        <v>19</v>
      </c>
      <c r="L252" s="265"/>
      <c r="M252" s="266" t="s">
        <v>19</v>
      </c>
      <c r="N252" s="267" t="s">
        <v>42</v>
      </c>
      <c r="O252" s="86"/>
      <c r="P252" s="215">
        <f>O252*H252</f>
        <v>0</v>
      </c>
      <c r="Q252" s="215">
        <v>0.001</v>
      </c>
      <c r="R252" s="215">
        <f>Q252*H252</f>
        <v>0.001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323</v>
      </c>
      <c r="AT252" s="217" t="s">
        <v>334</v>
      </c>
      <c r="AU252" s="217" t="s">
        <v>140</v>
      </c>
      <c r="AY252" s="19" t="s">
        <v>131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140</v>
      </c>
      <c r="BK252" s="218">
        <f>ROUND(I252*H252,2)</f>
        <v>0</v>
      </c>
      <c r="BL252" s="19" t="s">
        <v>224</v>
      </c>
      <c r="BM252" s="217" t="s">
        <v>465</v>
      </c>
    </row>
    <row r="253" s="2" customFormat="1" ht="16.5" customHeight="1">
      <c r="A253" s="40"/>
      <c r="B253" s="41"/>
      <c r="C253" s="206" t="s">
        <v>466</v>
      </c>
      <c r="D253" s="206" t="s">
        <v>134</v>
      </c>
      <c r="E253" s="207" t="s">
        <v>467</v>
      </c>
      <c r="F253" s="208" t="s">
        <v>468</v>
      </c>
      <c r="G253" s="209" t="s">
        <v>232</v>
      </c>
      <c r="H253" s="210">
        <v>2</v>
      </c>
      <c r="I253" s="211"/>
      <c r="J253" s="212">
        <f>ROUND(I253*H253,2)</f>
        <v>0</v>
      </c>
      <c r="K253" s="208" t="s">
        <v>138</v>
      </c>
      <c r="L253" s="46"/>
      <c r="M253" s="213" t="s">
        <v>19</v>
      </c>
      <c r="N253" s="214" t="s">
        <v>42</v>
      </c>
      <c r="O253" s="86"/>
      <c r="P253" s="215">
        <f>O253*H253</f>
        <v>0</v>
      </c>
      <c r="Q253" s="215">
        <v>0.00109</v>
      </c>
      <c r="R253" s="215">
        <f>Q253*H253</f>
        <v>0.0021800000000000001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224</v>
      </c>
      <c r="AT253" s="217" t="s">
        <v>134</v>
      </c>
      <c r="AU253" s="217" t="s">
        <v>140</v>
      </c>
      <c r="AY253" s="19" t="s">
        <v>131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140</v>
      </c>
      <c r="BK253" s="218">
        <f>ROUND(I253*H253,2)</f>
        <v>0</v>
      </c>
      <c r="BL253" s="19" t="s">
        <v>224</v>
      </c>
      <c r="BM253" s="217" t="s">
        <v>469</v>
      </c>
    </row>
    <row r="254" s="2" customFormat="1">
      <c r="A254" s="40"/>
      <c r="B254" s="41"/>
      <c r="C254" s="42"/>
      <c r="D254" s="219" t="s">
        <v>142</v>
      </c>
      <c r="E254" s="42"/>
      <c r="F254" s="220" t="s">
        <v>470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142</v>
      </c>
      <c r="AU254" s="19" t="s">
        <v>140</v>
      </c>
    </row>
    <row r="255" s="2" customFormat="1" ht="16.5" customHeight="1">
      <c r="A255" s="40"/>
      <c r="B255" s="41"/>
      <c r="C255" s="206" t="s">
        <v>471</v>
      </c>
      <c r="D255" s="206" t="s">
        <v>134</v>
      </c>
      <c r="E255" s="207" t="s">
        <v>472</v>
      </c>
      <c r="F255" s="208" t="s">
        <v>473</v>
      </c>
      <c r="G255" s="209" t="s">
        <v>342</v>
      </c>
      <c r="H255" s="210">
        <v>2</v>
      </c>
      <c r="I255" s="211"/>
      <c r="J255" s="212">
        <f>ROUND(I255*H255,2)</f>
        <v>0</v>
      </c>
      <c r="K255" s="208" t="s">
        <v>138</v>
      </c>
      <c r="L255" s="46"/>
      <c r="M255" s="213" t="s">
        <v>19</v>
      </c>
      <c r="N255" s="214" t="s">
        <v>42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0.00156</v>
      </c>
      <c r="T255" s="216">
        <f>S255*H255</f>
        <v>0.0031199999999999999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224</v>
      </c>
      <c r="AT255" s="217" t="s">
        <v>134</v>
      </c>
      <c r="AU255" s="217" t="s">
        <v>140</v>
      </c>
      <c r="AY255" s="19" t="s">
        <v>131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140</v>
      </c>
      <c r="BK255" s="218">
        <f>ROUND(I255*H255,2)</f>
        <v>0</v>
      </c>
      <c r="BL255" s="19" t="s">
        <v>224</v>
      </c>
      <c r="BM255" s="217" t="s">
        <v>474</v>
      </c>
    </row>
    <row r="256" s="2" customFormat="1">
      <c r="A256" s="40"/>
      <c r="B256" s="41"/>
      <c r="C256" s="42"/>
      <c r="D256" s="219" t="s">
        <v>142</v>
      </c>
      <c r="E256" s="42"/>
      <c r="F256" s="220" t="s">
        <v>475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142</v>
      </c>
      <c r="AU256" s="19" t="s">
        <v>140</v>
      </c>
    </row>
    <row r="257" s="13" customFormat="1">
      <c r="A257" s="13"/>
      <c r="B257" s="224"/>
      <c r="C257" s="225"/>
      <c r="D257" s="226" t="s">
        <v>148</v>
      </c>
      <c r="E257" s="227" t="s">
        <v>19</v>
      </c>
      <c r="F257" s="228" t="s">
        <v>476</v>
      </c>
      <c r="G257" s="225"/>
      <c r="H257" s="229">
        <v>2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148</v>
      </c>
      <c r="AU257" s="235" t="s">
        <v>140</v>
      </c>
      <c r="AV257" s="13" t="s">
        <v>140</v>
      </c>
      <c r="AW257" s="13" t="s">
        <v>32</v>
      </c>
      <c r="AX257" s="13" t="s">
        <v>70</v>
      </c>
      <c r="AY257" s="235" t="s">
        <v>131</v>
      </c>
    </row>
    <row r="258" s="14" customFormat="1">
      <c r="A258" s="14"/>
      <c r="B258" s="236"/>
      <c r="C258" s="237"/>
      <c r="D258" s="226" t="s">
        <v>148</v>
      </c>
      <c r="E258" s="238" t="s">
        <v>19</v>
      </c>
      <c r="F258" s="239" t="s">
        <v>150</v>
      </c>
      <c r="G258" s="237"/>
      <c r="H258" s="240">
        <v>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148</v>
      </c>
      <c r="AU258" s="246" t="s">
        <v>140</v>
      </c>
      <c r="AV258" s="14" t="s">
        <v>139</v>
      </c>
      <c r="AW258" s="14" t="s">
        <v>32</v>
      </c>
      <c r="AX258" s="14" t="s">
        <v>78</v>
      </c>
      <c r="AY258" s="246" t="s">
        <v>131</v>
      </c>
    </row>
    <row r="259" s="2" customFormat="1" ht="16.5" customHeight="1">
      <c r="A259" s="40"/>
      <c r="B259" s="41"/>
      <c r="C259" s="206" t="s">
        <v>477</v>
      </c>
      <c r="D259" s="206" t="s">
        <v>134</v>
      </c>
      <c r="E259" s="207" t="s">
        <v>478</v>
      </c>
      <c r="F259" s="208" t="s">
        <v>479</v>
      </c>
      <c r="G259" s="209" t="s">
        <v>342</v>
      </c>
      <c r="H259" s="210">
        <v>1</v>
      </c>
      <c r="I259" s="211"/>
      <c r="J259" s="212">
        <f>ROUND(I259*H259,2)</f>
        <v>0</v>
      </c>
      <c r="K259" s="208" t="s">
        <v>138</v>
      </c>
      <c r="L259" s="46"/>
      <c r="M259" s="213" t="s">
        <v>19</v>
      </c>
      <c r="N259" s="214" t="s">
        <v>42</v>
      </c>
      <c r="O259" s="86"/>
      <c r="P259" s="215">
        <f>O259*H259</f>
        <v>0</v>
      </c>
      <c r="Q259" s="215">
        <v>0.0018</v>
      </c>
      <c r="R259" s="215">
        <f>Q259*H259</f>
        <v>0.0018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224</v>
      </c>
      <c r="AT259" s="217" t="s">
        <v>134</v>
      </c>
      <c r="AU259" s="217" t="s">
        <v>140</v>
      </c>
      <c r="AY259" s="19" t="s">
        <v>131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140</v>
      </c>
      <c r="BK259" s="218">
        <f>ROUND(I259*H259,2)</f>
        <v>0</v>
      </c>
      <c r="BL259" s="19" t="s">
        <v>224</v>
      </c>
      <c r="BM259" s="217" t="s">
        <v>480</v>
      </c>
    </row>
    <row r="260" s="2" customFormat="1">
      <c r="A260" s="40"/>
      <c r="B260" s="41"/>
      <c r="C260" s="42"/>
      <c r="D260" s="219" t="s">
        <v>142</v>
      </c>
      <c r="E260" s="42"/>
      <c r="F260" s="220" t="s">
        <v>481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142</v>
      </c>
      <c r="AU260" s="19" t="s">
        <v>140</v>
      </c>
    </row>
    <row r="261" s="2" customFormat="1" ht="16.5" customHeight="1">
      <c r="A261" s="40"/>
      <c r="B261" s="41"/>
      <c r="C261" s="206" t="s">
        <v>482</v>
      </c>
      <c r="D261" s="206" t="s">
        <v>134</v>
      </c>
      <c r="E261" s="207" t="s">
        <v>483</v>
      </c>
      <c r="F261" s="208" t="s">
        <v>484</v>
      </c>
      <c r="G261" s="209" t="s">
        <v>342</v>
      </c>
      <c r="H261" s="210">
        <v>1</v>
      </c>
      <c r="I261" s="211"/>
      <c r="J261" s="212">
        <f>ROUND(I261*H261,2)</f>
        <v>0</v>
      </c>
      <c r="K261" s="208" t="s">
        <v>138</v>
      </c>
      <c r="L261" s="46"/>
      <c r="M261" s="213" t="s">
        <v>19</v>
      </c>
      <c r="N261" s="214" t="s">
        <v>42</v>
      </c>
      <c r="O261" s="86"/>
      <c r="P261" s="215">
        <f>O261*H261</f>
        <v>0</v>
      </c>
      <c r="Q261" s="215">
        <v>0.0018400000000000001</v>
      </c>
      <c r="R261" s="215">
        <f>Q261*H261</f>
        <v>0.0018400000000000001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224</v>
      </c>
      <c r="AT261" s="217" t="s">
        <v>134</v>
      </c>
      <c r="AU261" s="217" t="s">
        <v>140</v>
      </c>
      <c r="AY261" s="19" t="s">
        <v>131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140</v>
      </c>
      <c r="BK261" s="218">
        <f>ROUND(I261*H261,2)</f>
        <v>0</v>
      </c>
      <c r="BL261" s="19" t="s">
        <v>224</v>
      </c>
      <c r="BM261" s="217" t="s">
        <v>485</v>
      </c>
    </row>
    <row r="262" s="2" customFormat="1">
      <c r="A262" s="40"/>
      <c r="B262" s="41"/>
      <c r="C262" s="42"/>
      <c r="D262" s="219" t="s">
        <v>142</v>
      </c>
      <c r="E262" s="42"/>
      <c r="F262" s="220" t="s">
        <v>486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142</v>
      </c>
      <c r="AU262" s="19" t="s">
        <v>140</v>
      </c>
    </row>
    <row r="263" s="2" customFormat="1" ht="16.5" customHeight="1">
      <c r="A263" s="40"/>
      <c r="B263" s="41"/>
      <c r="C263" s="206" t="s">
        <v>487</v>
      </c>
      <c r="D263" s="206" t="s">
        <v>134</v>
      </c>
      <c r="E263" s="207" t="s">
        <v>488</v>
      </c>
      <c r="F263" s="208" t="s">
        <v>489</v>
      </c>
      <c r="G263" s="209" t="s">
        <v>232</v>
      </c>
      <c r="H263" s="210">
        <v>1</v>
      </c>
      <c r="I263" s="211"/>
      <c r="J263" s="212">
        <f>ROUND(I263*H263,2)</f>
        <v>0</v>
      </c>
      <c r="K263" s="208" t="s">
        <v>138</v>
      </c>
      <c r="L263" s="46"/>
      <c r="M263" s="213" t="s">
        <v>19</v>
      </c>
      <c r="N263" s="214" t="s">
        <v>42</v>
      </c>
      <c r="O263" s="86"/>
      <c r="P263" s="215">
        <f>O263*H263</f>
        <v>0</v>
      </c>
      <c r="Q263" s="215">
        <v>0.0012800000000000001</v>
      </c>
      <c r="R263" s="215">
        <f>Q263*H263</f>
        <v>0.0012800000000000001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224</v>
      </c>
      <c r="AT263" s="217" t="s">
        <v>134</v>
      </c>
      <c r="AU263" s="217" t="s">
        <v>140</v>
      </c>
      <c r="AY263" s="19" t="s">
        <v>131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140</v>
      </c>
      <c r="BK263" s="218">
        <f>ROUND(I263*H263,2)</f>
        <v>0</v>
      </c>
      <c r="BL263" s="19" t="s">
        <v>224</v>
      </c>
      <c r="BM263" s="217" t="s">
        <v>490</v>
      </c>
    </row>
    <row r="264" s="2" customFormat="1">
      <c r="A264" s="40"/>
      <c r="B264" s="41"/>
      <c r="C264" s="42"/>
      <c r="D264" s="219" t="s">
        <v>142</v>
      </c>
      <c r="E264" s="42"/>
      <c r="F264" s="220" t="s">
        <v>491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142</v>
      </c>
      <c r="AU264" s="19" t="s">
        <v>140</v>
      </c>
    </row>
    <row r="265" s="15" customFormat="1">
      <c r="A265" s="15"/>
      <c r="B265" s="247"/>
      <c r="C265" s="248"/>
      <c r="D265" s="226" t="s">
        <v>148</v>
      </c>
      <c r="E265" s="249" t="s">
        <v>19</v>
      </c>
      <c r="F265" s="250" t="s">
        <v>492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148</v>
      </c>
      <c r="AU265" s="256" t="s">
        <v>140</v>
      </c>
      <c r="AV265" s="15" t="s">
        <v>78</v>
      </c>
      <c r="AW265" s="15" t="s">
        <v>32</v>
      </c>
      <c r="AX265" s="15" t="s">
        <v>70</v>
      </c>
      <c r="AY265" s="256" t="s">
        <v>131</v>
      </c>
    </row>
    <row r="266" s="13" customFormat="1">
      <c r="A266" s="13"/>
      <c r="B266" s="224"/>
      <c r="C266" s="225"/>
      <c r="D266" s="226" t="s">
        <v>148</v>
      </c>
      <c r="E266" s="227" t="s">
        <v>19</v>
      </c>
      <c r="F266" s="228" t="s">
        <v>78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148</v>
      </c>
      <c r="AU266" s="235" t="s">
        <v>140</v>
      </c>
      <c r="AV266" s="13" t="s">
        <v>140</v>
      </c>
      <c r="AW266" s="13" t="s">
        <v>32</v>
      </c>
      <c r="AX266" s="13" t="s">
        <v>70</v>
      </c>
      <c r="AY266" s="235" t="s">
        <v>131</v>
      </c>
    </row>
    <row r="267" s="14" customFormat="1">
      <c r="A267" s="14"/>
      <c r="B267" s="236"/>
      <c r="C267" s="237"/>
      <c r="D267" s="226" t="s">
        <v>148</v>
      </c>
      <c r="E267" s="238" t="s">
        <v>19</v>
      </c>
      <c r="F267" s="239" t="s">
        <v>150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148</v>
      </c>
      <c r="AU267" s="246" t="s">
        <v>140</v>
      </c>
      <c r="AV267" s="14" t="s">
        <v>139</v>
      </c>
      <c r="AW267" s="14" t="s">
        <v>32</v>
      </c>
      <c r="AX267" s="14" t="s">
        <v>78</v>
      </c>
      <c r="AY267" s="246" t="s">
        <v>131</v>
      </c>
    </row>
    <row r="268" s="2" customFormat="1" ht="24.15" customHeight="1">
      <c r="A268" s="40"/>
      <c r="B268" s="41"/>
      <c r="C268" s="206" t="s">
        <v>493</v>
      </c>
      <c r="D268" s="206" t="s">
        <v>134</v>
      </c>
      <c r="E268" s="207" t="s">
        <v>494</v>
      </c>
      <c r="F268" s="208" t="s">
        <v>495</v>
      </c>
      <c r="G268" s="209" t="s">
        <v>246</v>
      </c>
      <c r="H268" s="210">
        <v>0.13100000000000001</v>
      </c>
      <c r="I268" s="211"/>
      <c r="J268" s="212">
        <f>ROUND(I268*H268,2)</f>
        <v>0</v>
      </c>
      <c r="K268" s="208" t="s">
        <v>138</v>
      </c>
      <c r="L268" s="46"/>
      <c r="M268" s="213" t="s">
        <v>19</v>
      </c>
      <c r="N268" s="214" t="s">
        <v>42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224</v>
      </c>
      <c r="AT268" s="217" t="s">
        <v>134</v>
      </c>
      <c r="AU268" s="217" t="s">
        <v>140</v>
      </c>
      <c r="AY268" s="19" t="s">
        <v>131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140</v>
      </c>
      <c r="BK268" s="218">
        <f>ROUND(I268*H268,2)</f>
        <v>0</v>
      </c>
      <c r="BL268" s="19" t="s">
        <v>224</v>
      </c>
      <c r="BM268" s="217" t="s">
        <v>496</v>
      </c>
    </row>
    <row r="269" s="2" customFormat="1">
      <c r="A269" s="40"/>
      <c r="B269" s="41"/>
      <c r="C269" s="42"/>
      <c r="D269" s="219" t="s">
        <v>142</v>
      </c>
      <c r="E269" s="42"/>
      <c r="F269" s="220" t="s">
        <v>497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142</v>
      </c>
      <c r="AU269" s="19" t="s">
        <v>140</v>
      </c>
    </row>
    <row r="270" s="12" customFormat="1" ht="22.8" customHeight="1">
      <c r="A270" s="12"/>
      <c r="B270" s="190"/>
      <c r="C270" s="191"/>
      <c r="D270" s="192" t="s">
        <v>69</v>
      </c>
      <c r="E270" s="204" t="s">
        <v>498</v>
      </c>
      <c r="F270" s="204" t="s">
        <v>499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SUM(P271:P279)</f>
        <v>0</v>
      </c>
      <c r="Q270" s="198"/>
      <c r="R270" s="199">
        <f>SUM(R271:R279)</f>
        <v>0.00132</v>
      </c>
      <c r="S270" s="198"/>
      <c r="T270" s="200">
        <f>SUM(T271:T279)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140</v>
      </c>
      <c r="AT270" s="202" t="s">
        <v>69</v>
      </c>
      <c r="AU270" s="202" t="s">
        <v>78</v>
      </c>
      <c r="AY270" s="201" t="s">
        <v>131</v>
      </c>
      <c r="BK270" s="203">
        <f>SUM(BK271:BK279)</f>
        <v>0</v>
      </c>
    </row>
    <row r="271" s="2" customFormat="1" ht="16.5" customHeight="1">
      <c r="A271" s="40"/>
      <c r="B271" s="41"/>
      <c r="C271" s="206" t="s">
        <v>500</v>
      </c>
      <c r="D271" s="206" t="s">
        <v>134</v>
      </c>
      <c r="E271" s="207" t="s">
        <v>501</v>
      </c>
      <c r="F271" s="208" t="s">
        <v>502</v>
      </c>
      <c r="G271" s="209" t="s">
        <v>232</v>
      </c>
      <c r="H271" s="210">
        <v>2</v>
      </c>
      <c r="I271" s="211"/>
      <c r="J271" s="212">
        <f>ROUND(I271*H271,2)</f>
        <v>0</v>
      </c>
      <c r="K271" s="208" t="s">
        <v>138</v>
      </c>
      <c r="L271" s="46"/>
      <c r="M271" s="213" t="s">
        <v>19</v>
      </c>
      <c r="N271" s="214" t="s">
        <v>42</v>
      </c>
      <c r="O271" s="86"/>
      <c r="P271" s="215">
        <f>O271*H271</f>
        <v>0</v>
      </c>
      <c r="Q271" s="215">
        <v>9.0000000000000006E-05</v>
      </c>
      <c r="R271" s="215">
        <f>Q271*H271</f>
        <v>0.00018000000000000001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224</v>
      </c>
      <c r="AT271" s="217" t="s">
        <v>134</v>
      </c>
      <c r="AU271" s="217" t="s">
        <v>140</v>
      </c>
      <c r="AY271" s="19" t="s">
        <v>131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140</v>
      </c>
      <c r="BK271" s="218">
        <f>ROUND(I271*H271,2)</f>
        <v>0</v>
      </c>
      <c r="BL271" s="19" t="s">
        <v>224</v>
      </c>
      <c r="BM271" s="217" t="s">
        <v>503</v>
      </c>
    </row>
    <row r="272" s="2" customFormat="1">
      <c r="A272" s="40"/>
      <c r="B272" s="41"/>
      <c r="C272" s="42"/>
      <c r="D272" s="219" t="s">
        <v>142</v>
      </c>
      <c r="E272" s="42"/>
      <c r="F272" s="220" t="s">
        <v>504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142</v>
      </c>
      <c r="AU272" s="19" t="s">
        <v>140</v>
      </c>
    </row>
    <row r="273" s="2" customFormat="1" ht="16.5" customHeight="1">
      <c r="A273" s="40"/>
      <c r="B273" s="41"/>
      <c r="C273" s="258" t="s">
        <v>505</v>
      </c>
      <c r="D273" s="258" t="s">
        <v>334</v>
      </c>
      <c r="E273" s="259" t="s">
        <v>506</v>
      </c>
      <c r="F273" s="260" t="s">
        <v>507</v>
      </c>
      <c r="G273" s="261" t="s">
        <v>232</v>
      </c>
      <c r="H273" s="262">
        <v>2</v>
      </c>
      <c r="I273" s="263"/>
      <c r="J273" s="264">
        <f>ROUND(I273*H273,2)</f>
        <v>0</v>
      </c>
      <c r="K273" s="260" t="s">
        <v>138</v>
      </c>
      <c r="L273" s="265"/>
      <c r="M273" s="266" t="s">
        <v>19</v>
      </c>
      <c r="N273" s="267" t="s">
        <v>42</v>
      </c>
      <c r="O273" s="86"/>
      <c r="P273" s="215">
        <f>O273*H273</f>
        <v>0</v>
      </c>
      <c r="Q273" s="215">
        <v>5.0000000000000002E-05</v>
      </c>
      <c r="R273" s="215">
        <f>Q273*H273</f>
        <v>0.00010000000000000001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323</v>
      </c>
      <c r="AT273" s="217" t="s">
        <v>334</v>
      </c>
      <c r="AU273" s="217" t="s">
        <v>140</v>
      </c>
      <c r="AY273" s="19" t="s">
        <v>131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140</v>
      </c>
      <c r="BK273" s="218">
        <f>ROUND(I273*H273,2)</f>
        <v>0</v>
      </c>
      <c r="BL273" s="19" t="s">
        <v>224</v>
      </c>
      <c r="BM273" s="217" t="s">
        <v>508</v>
      </c>
    </row>
    <row r="274" s="2" customFormat="1" ht="24.15" customHeight="1">
      <c r="A274" s="40"/>
      <c r="B274" s="41"/>
      <c r="C274" s="206" t="s">
        <v>509</v>
      </c>
      <c r="D274" s="206" t="s">
        <v>134</v>
      </c>
      <c r="E274" s="207" t="s">
        <v>510</v>
      </c>
      <c r="F274" s="208" t="s">
        <v>511</v>
      </c>
      <c r="G274" s="209" t="s">
        <v>342</v>
      </c>
      <c r="H274" s="210">
        <v>1</v>
      </c>
      <c r="I274" s="211"/>
      <c r="J274" s="212">
        <f>ROUND(I274*H274,2)</f>
        <v>0</v>
      </c>
      <c r="K274" s="208" t="s">
        <v>138</v>
      </c>
      <c r="L274" s="46"/>
      <c r="M274" s="213" t="s">
        <v>19</v>
      </c>
      <c r="N274" s="214" t="s">
        <v>42</v>
      </c>
      <c r="O274" s="86"/>
      <c r="P274" s="215">
        <f>O274*H274</f>
        <v>0</v>
      </c>
      <c r="Q274" s="215">
        <v>0.00069999999999999999</v>
      </c>
      <c r="R274" s="215">
        <f>Q274*H274</f>
        <v>0.00069999999999999999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224</v>
      </c>
      <c r="AT274" s="217" t="s">
        <v>134</v>
      </c>
      <c r="AU274" s="217" t="s">
        <v>140</v>
      </c>
      <c r="AY274" s="19" t="s">
        <v>131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140</v>
      </c>
      <c r="BK274" s="218">
        <f>ROUND(I274*H274,2)</f>
        <v>0</v>
      </c>
      <c r="BL274" s="19" t="s">
        <v>224</v>
      </c>
      <c r="BM274" s="217" t="s">
        <v>512</v>
      </c>
    </row>
    <row r="275" s="2" customFormat="1">
      <c r="A275" s="40"/>
      <c r="B275" s="41"/>
      <c r="C275" s="42"/>
      <c r="D275" s="219" t="s">
        <v>142</v>
      </c>
      <c r="E275" s="42"/>
      <c r="F275" s="220" t="s">
        <v>513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142</v>
      </c>
      <c r="AU275" s="19" t="s">
        <v>140</v>
      </c>
    </row>
    <row r="276" s="2" customFormat="1" ht="16.5" customHeight="1">
      <c r="A276" s="40"/>
      <c r="B276" s="41"/>
      <c r="C276" s="206" t="s">
        <v>514</v>
      </c>
      <c r="D276" s="206" t="s">
        <v>134</v>
      </c>
      <c r="E276" s="207" t="s">
        <v>515</v>
      </c>
      <c r="F276" s="208" t="s">
        <v>516</v>
      </c>
      <c r="G276" s="209" t="s">
        <v>232</v>
      </c>
      <c r="H276" s="210">
        <v>1</v>
      </c>
      <c r="I276" s="211"/>
      <c r="J276" s="212">
        <f>ROUND(I276*H276,2)</f>
        <v>0</v>
      </c>
      <c r="K276" s="208" t="s">
        <v>138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0.00034000000000000002</v>
      </c>
      <c r="R276" s="215">
        <f>Q276*H276</f>
        <v>0.00034000000000000002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224</v>
      </c>
      <c r="AT276" s="217" t="s">
        <v>134</v>
      </c>
      <c r="AU276" s="217" t="s">
        <v>140</v>
      </c>
      <c r="AY276" s="19" t="s">
        <v>131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140</v>
      </c>
      <c r="BK276" s="218">
        <f>ROUND(I276*H276,2)</f>
        <v>0</v>
      </c>
      <c r="BL276" s="19" t="s">
        <v>224</v>
      </c>
      <c r="BM276" s="217" t="s">
        <v>517</v>
      </c>
    </row>
    <row r="277" s="2" customFormat="1">
      <c r="A277" s="40"/>
      <c r="B277" s="41"/>
      <c r="C277" s="42"/>
      <c r="D277" s="219" t="s">
        <v>142</v>
      </c>
      <c r="E277" s="42"/>
      <c r="F277" s="220" t="s">
        <v>518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142</v>
      </c>
      <c r="AU277" s="19" t="s">
        <v>140</v>
      </c>
    </row>
    <row r="278" s="2" customFormat="1" ht="24.15" customHeight="1">
      <c r="A278" s="40"/>
      <c r="B278" s="41"/>
      <c r="C278" s="206" t="s">
        <v>519</v>
      </c>
      <c r="D278" s="206" t="s">
        <v>134</v>
      </c>
      <c r="E278" s="207" t="s">
        <v>520</v>
      </c>
      <c r="F278" s="208" t="s">
        <v>521</v>
      </c>
      <c r="G278" s="209" t="s">
        <v>246</v>
      </c>
      <c r="H278" s="210">
        <v>0.001</v>
      </c>
      <c r="I278" s="211"/>
      <c r="J278" s="212">
        <f>ROUND(I278*H278,2)</f>
        <v>0</v>
      </c>
      <c r="K278" s="208" t="s">
        <v>138</v>
      </c>
      <c r="L278" s="46"/>
      <c r="M278" s="213" t="s">
        <v>19</v>
      </c>
      <c r="N278" s="214" t="s">
        <v>42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224</v>
      </c>
      <c r="AT278" s="217" t="s">
        <v>134</v>
      </c>
      <c r="AU278" s="217" t="s">
        <v>140</v>
      </c>
      <c r="AY278" s="19" t="s">
        <v>131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140</v>
      </c>
      <c r="BK278" s="218">
        <f>ROUND(I278*H278,2)</f>
        <v>0</v>
      </c>
      <c r="BL278" s="19" t="s">
        <v>224</v>
      </c>
      <c r="BM278" s="217" t="s">
        <v>522</v>
      </c>
    </row>
    <row r="279" s="2" customFormat="1">
      <c r="A279" s="40"/>
      <c r="B279" s="41"/>
      <c r="C279" s="42"/>
      <c r="D279" s="219" t="s">
        <v>142</v>
      </c>
      <c r="E279" s="42"/>
      <c r="F279" s="220" t="s">
        <v>523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142</v>
      </c>
      <c r="AU279" s="19" t="s">
        <v>140</v>
      </c>
    </row>
    <row r="280" s="12" customFormat="1" ht="22.8" customHeight="1">
      <c r="A280" s="12"/>
      <c r="B280" s="190"/>
      <c r="C280" s="191"/>
      <c r="D280" s="192" t="s">
        <v>69</v>
      </c>
      <c r="E280" s="204" t="s">
        <v>524</v>
      </c>
      <c r="F280" s="204" t="s">
        <v>525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SUM(P281:P293)</f>
        <v>0</v>
      </c>
      <c r="Q280" s="198"/>
      <c r="R280" s="199">
        <f>SUM(R281:R293)</f>
        <v>0.072915999999999995</v>
      </c>
      <c r="S280" s="198"/>
      <c r="T280" s="200">
        <f>SUM(T281:T293)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140</v>
      </c>
      <c r="AT280" s="202" t="s">
        <v>69</v>
      </c>
      <c r="AU280" s="202" t="s">
        <v>78</v>
      </c>
      <c r="AY280" s="201" t="s">
        <v>131</v>
      </c>
      <c r="BK280" s="203">
        <f>SUM(BK281:BK293)</f>
        <v>0</v>
      </c>
    </row>
    <row r="281" s="2" customFormat="1" ht="16.5" customHeight="1">
      <c r="A281" s="40"/>
      <c r="B281" s="41"/>
      <c r="C281" s="206" t="s">
        <v>526</v>
      </c>
      <c r="D281" s="206" t="s">
        <v>134</v>
      </c>
      <c r="E281" s="207" t="s">
        <v>527</v>
      </c>
      <c r="F281" s="208" t="s">
        <v>528</v>
      </c>
      <c r="G281" s="209" t="s">
        <v>232</v>
      </c>
      <c r="H281" s="210">
        <v>1</v>
      </c>
      <c r="I281" s="211"/>
      <c r="J281" s="212">
        <f>ROUND(I281*H281,2)</f>
        <v>0</v>
      </c>
      <c r="K281" s="208" t="s">
        <v>138</v>
      </c>
      <c r="L281" s="46"/>
      <c r="M281" s="213" t="s">
        <v>19</v>
      </c>
      <c r="N281" s="214" t="s">
        <v>42</v>
      </c>
      <c r="O281" s="86"/>
      <c r="P281" s="215">
        <f>O281*H281</f>
        <v>0</v>
      </c>
      <c r="Q281" s="215">
        <v>0.025499999999999998</v>
      </c>
      <c r="R281" s="215">
        <f>Q281*H281</f>
        <v>0.025499999999999998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224</v>
      </c>
      <c r="AT281" s="217" t="s">
        <v>134</v>
      </c>
      <c r="AU281" s="217" t="s">
        <v>140</v>
      </c>
      <c r="AY281" s="19" t="s">
        <v>131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140</v>
      </c>
      <c r="BK281" s="218">
        <f>ROUND(I281*H281,2)</f>
        <v>0</v>
      </c>
      <c r="BL281" s="19" t="s">
        <v>224</v>
      </c>
      <c r="BM281" s="217" t="s">
        <v>529</v>
      </c>
    </row>
    <row r="282" s="2" customFormat="1">
      <c r="A282" s="40"/>
      <c r="B282" s="41"/>
      <c r="C282" s="42"/>
      <c r="D282" s="219" t="s">
        <v>142</v>
      </c>
      <c r="E282" s="42"/>
      <c r="F282" s="220" t="s">
        <v>530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142</v>
      </c>
      <c r="AU282" s="19" t="s">
        <v>140</v>
      </c>
    </row>
    <row r="283" s="2" customFormat="1" ht="16.5" customHeight="1">
      <c r="A283" s="40"/>
      <c r="B283" s="41"/>
      <c r="C283" s="206" t="s">
        <v>531</v>
      </c>
      <c r="D283" s="206" t="s">
        <v>134</v>
      </c>
      <c r="E283" s="207" t="s">
        <v>532</v>
      </c>
      <c r="F283" s="208" t="s">
        <v>533</v>
      </c>
      <c r="G283" s="209" t="s">
        <v>232</v>
      </c>
      <c r="H283" s="210">
        <v>1</v>
      </c>
      <c r="I283" s="211"/>
      <c r="J283" s="212">
        <f>ROUND(I283*H283,2)</f>
        <v>0</v>
      </c>
      <c r="K283" s="208" t="s">
        <v>138</v>
      </c>
      <c r="L283" s="46"/>
      <c r="M283" s="213" t="s">
        <v>19</v>
      </c>
      <c r="N283" s="214" t="s">
        <v>42</v>
      </c>
      <c r="O283" s="86"/>
      <c r="P283" s="215">
        <f>O283*H283</f>
        <v>0</v>
      </c>
      <c r="Q283" s="215">
        <v>0.0395</v>
      </c>
      <c r="R283" s="215">
        <f>Q283*H283</f>
        <v>0.0395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224</v>
      </c>
      <c r="AT283" s="217" t="s">
        <v>134</v>
      </c>
      <c r="AU283" s="217" t="s">
        <v>140</v>
      </c>
      <c r="AY283" s="19" t="s">
        <v>131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140</v>
      </c>
      <c r="BK283" s="218">
        <f>ROUND(I283*H283,2)</f>
        <v>0</v>
      </c>
      <c r="BL283" s="19" t="s">
        <v>224</v>
      </c>
      <c r="BM283" s="217" t="s">
        <v>534</v>
      </c>
    </row>
    <row r="284" s="2" customFormat="1">
      <c r="A284" s="40"/>
      <c r="B284" s="41"/>
      <c r="C284" s="42"/>
      <c r="D284" s="219" t="s">
        <v>142</v>
      </c>
      <c r="E284" s="42"/>
      <c r="F284" s="220" t="s">
        <v>535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142</v>
      </c>
      <c r="AU284" s="19" t="s">
        <v>140</v>
      </c>
    </row>
    <row r="285" s="2" customFormat="1" ht="24.15" customHeight="1">
      <c r="A285" s="40"/>
      <c r="B285" s="41"/>
      <c r="C285" s="206" t="s">
        <v>536</v>
      </c>
      <c r="D285" s="206" t="s">
        <v>134</v>
      </c>
      <c r="E285" s="207" t="s">
        <v>537</v>
      </c>
      <c r="F285" s="208" t="s">
        <v>538</v>
      </c>
      <c r="G285" s="209" t="s">
        <v>137</v>
      </c>
      <c r="H285" s="210">
        <v>6.2000000000000002</v>
      </c>
      <c r="I285" s="211"/>
      <c r="J285" s="212">
        <f>ROUND(I285*H285,2)</f>
        <v>0</v>
      </c>
      <c r="K285" s="208" t="s">
        <v>138</v>
      </c>
      <c r="L285" s="46"/>
      <c r="M285" s="213" t="s">
        <v>19</v>
      </c>
      <c r="N285" s="214" t="s">
        <v>42</v>
      </c>
      <c r="O285" s="86"/>
      <c r="P285" s="215">
        <f>O285*H285</f>
        <v>0</v>
      </c>
      <c r="Q285" s="215">
        <v>0.00123</v>
      </c>
      <c r="R285" s="215">
        <f>Q285*H285</f>
        <v>0.007626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224</v>
      </c>
      <c r="AT285" s="217" t="s">
        <v>134</v>
      </c>
      <c r="AU285" s="217" t="s">
        <v>140</v>
      </c>
      <c r="AY285" s="19" t="s">
        <v>131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140</v>
      </c>
      <c r="BK285" s="218">
        <f>ROUND(I285*H285,2)</f>
        <v>0</v>
      </c>
      <c r="BL285" s="19" t="s">
        <v>224</v>
      </c>
      <c r="BM285" s="217" t="s">
        <v>539</v>
      </c>
    </row>
    <row r="286" s="2" customFormat="1">
      <c r="A286" s="40"/>
      <c r="B286" s="41"/>
      <c r="C286" s="42"/>
      <c r="D286" s="219" t="s">
        <v>142</v>
      </c>
      <c r="E286" s="42"/>
      <c r="F286" s="220" t="s">
        <v>540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142</v>
      </c>
      <c r="AU286" s="19" t="s">
        <v>140</v>
      </c>
    </row>
    <row r="287" s="2" customFormat="1" ht="24.15" customHeight="1">
      <c r="A287" s="40"/>
      <c r="B287" s="41"/>
      <c r="C287" s="206" t="s">
        <v>541</v>
      </c>
      <c r="D287" s="206" t="s">
        <v>134</v>
      </c>
      <c r="E287" s="207" t="s">
        <v>542</v>
      </c>
      <c r="F287" s="208" t="s">
        <v>543</v>
      </c>
      <c r="G287" s="209" t="s">
        <v>287</v>
      </c>
      <c r="H287" s="210">
        <v>2</v>
      </c>
      <c r="I287" s="211"/>
      <c r="J287" s="212">
        <f>ROUND(I287*H287,2)</f>
        <v>0</v>
      </c>
      <c r="K287" s="208" t="s">
        <v>138</v>
      </c>
      <c r="L287" s="46"/>
      <c r="M287" s="213" t="s">
        <v>19</v>
      </c>
      <c r="N287" s="214" t="s">
        <v>42</v>
      </c>
      <c r="O287" s="86"/>
      <c r="P287" s="215">
        <f>O287*H287</f>
        <v>0</v>
      </c>
      <c r="Q287" s="215">
        <v>0.00011</v>
      </c>
      <c r="R287" s="215">
        <f>Q287*H287</f>
        <v>0.00022000000000000001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224</v>
      </c>
      <c r="AT287" s="217" t="s">
        <v>134</v>
      </c>
      <c r="AU287" s="217" t="s">
        <v>140</v>
      </c>
      <c r="AY287" s="19" t="s">
        <v>131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140</v>
      </c>
      <c r="BK287" s="218">
        <f>ROUND(I287*H287,2)</f>
        <v>0</v>
      </c>
      <c r="BL287" s="19" t="s">
        <v>224</v>
      </c>
      <c r="BM287" s="217" t="s">
        <v>544</v>
      </c>
    </row>
    <row r="288" s="2" customFormat="1">
      <c r="A288" s="40"/>
      <c r="B288" s="41"/>
      <c r="C288" s="42"/>
      <c r="D288" s="219" t="s">
        <v>142</v>
      </c>
      <c r="E288" s="42"/>
      <c r="F288" s="220" t="s">
        <v>545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142</v>
      </c>
      <c r="AU288" s="19" t="s">
        <v>140</v>
      </c>
    </row>
    <row r="289" s="2" customFormat="1" ht="16.5" customHeight="1">
      <c r="A289" s="40"/>
      <c r="B289" s="41"/>
      <c r="C289" s="206" t="s">
        <v>546</v>
      </c>
      <c r="D289" s="206" t="s">
        <v>134</v>
      </c>
      <c r="E289" s="207" t="s">
        <v>547</v>
      </c>
      <c r="F289" s="208" t="s">
        <v>548</v>
      </c>
      <c r="G289" s="209" t="s">
        <v>232</v>
      </c>
      <c r="H289" s="210">
        <v>1</v>
      </c>
      <c r="I289" s="211"/>
      <c r="J289" s="212">
        <f>ROUND(I289*H289,2)</f>
        <v>0</v>
      </c>
      <c r="K289" s="208" t="s">
        <v>138</v>
      </c>
      <c r="L289" s="46"/>
      <c r="M289" s="213" t="s">
        <v>19</v>
      </c>
      <c r="N289" s="214" t="s">
        <v>42</v>
      </c>
      <c r="O289" s="86"/>
      <c r="P289" s="215">
        <f>O289*H289</f>
        <v>0</v>
      </c>
      <c r="Q289" s="215">
        <v>6.9999999999999994E-05</v>
      </c>
      <c r="R289" s="215">
        <f>Q289*H289</f>
        <v>6.9999999999999994E-05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224</v>
      </c>
      <c r="AT289" s="217" t="s">
        <v>134</v>
      </c>
      <c r="AU289" s="217" t="s">
        <v>140</v>
      </c>
      <c r="AY289" s="19" t="s">
        <v>131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140</v>
      </c>
      <c r="BK289" s="218">
        <f>ROUND(I289*H289,2)</f>
        <v>0</v>
      </c>
      <c r="BL289" s="19" t="s">
        <v>224</v>
      </c>
      <c r="BM289" s="217" t="s">
        <v>549</v>
      </c>
    </row>
    <row r="290" s="2" customFormat="1">
      <c r="A290" s="40"/>
      <c r="B290" s="41"/>
      <c r="C290" s="42"/>
      <c r="D290" s="219" t="s">
        <v>142</v>
      </c>
      <c r="E290" s="42"/>
      <c r="F290" s="220" t="s">
        <v>550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142</v>
      </c>
      <c r="AU290" s="19" t="s">
        <v>140</v>
      </c>
    </row>
    <row r="291" s="2" customFormat="1" ht="16.5" customHeight="1">
      <c r="A291" s="40"/>
      <c r="B291" s="41"/>
      <c r="C291" s="206" t="s">
        <v>551</v>
      </c>
      <c r="D291" s="206" t="s">
        <v>134</v>
      </c>
      <c r="E291" s="207" t="s">
        <v>552</v>
      </c>
      <c r="F291" s="208" t="s">
        <v>553</v>
      </c>
      <c r="G291" s="209" t="s">
        <v>554</v>
      </c>
      <c r="H291" s="210">
        <v>1</v>
      </c>
      <c r="I291" s="211"/>
      <c r="J291" s="212">
        <f>ROUND(I291*H291,2)</f>
        <v>0</v>
      </c>
      <c r="K291" s="208" t="s">
        <v>555</v>
      </c>
      <c r="L291" s="46"/>
      <c r="M291" s="213" t="s">
        <v>19</v>
      </c>
      <c r="N291" s="214" t="s">
        <v>42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224</v>
      </c>
      <c r="AT291" s="217" t="s">
        <v>134</v>
      </c>
      <c r="AU291" s="217" t="s">
        <v>140</v>
      </c>
      <c r="AY291" s="19" t="s">
        <v>131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140</v>
      </c>
      <c r="BK291" s="218">
        <f>ROUND(I291*H291,2)</f>
        <v>0</v>
      </c>
      <c r="BL291" s="19" t="s">
        <v>224</v>
      </c>
      <c r="BM291" s="217" t="s">
        <v>556</v>
      </c>
    </row>
    <row r="292" s="2" customFormat="1" ht="24.15" customHeight="1">
      <c r="A292" s="40"/>
      <c r="B292" s="41"/>
      <c r="C292" s="206" t="s">
        <v>557</v>
      </c>
      <c r="D292" s="206" t="s">
        <v>134</v>
      </c>
      <c r="E292" s="207" t="s">
        <v>558</v>
      </c>
      <c r="F292" s="208" t="s">
        <v>559</v>
      </c>
      <c r="G292" s="209" t="s">
        <v>246</v>
      </c>
      <c r="H292" s="210">
        <v>0.072999999999999995</v>
      </c>
      <c r="I292" s="211"/>
      <c r="J292" s="212">
        <f>ROUND(I292*H292,2)</f>
        <v>0</v>
      </c>
      <c r="K292" s="208" t="s">
        <v>138</v>
      </c>
      <c r="L292" s="46"/>
      <c r="M292" s="213" t="s">
        <v>19</v>
      </c>
      <c r="N292" s="214" t="s">
        <v>42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224</v>
      </c>
      <c r="AT292" s="217" t="s">
        <v>134</v>
      </c>
      <c r="AU292" s="217" t="s">
        <v>140</v>
      </c>
      <c r="AY292" s="19" t="s">
        <v>131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140</v>
      </c>
      <c r="BK292" s="218">
        <f>ROUND(I292*H292,2)</f>
        <v>0</v>
      </c>
      <c r="BL292" s="19" t="s">
        <v>224</v>
      </c>
      <c r="BM292" s="217" t="s">
        <v>560</v>
      </c>
    </row>
    <row r="293" s="2" customFormat="1">
      <c r="A293" s="40"/>
      <c r="B293" s="41"/>
      <c r="C293" s="42"/>
      <c r="D293" s="219" t="s">
        <v>142</v>
      </c>
      <c r="E293" s="42"/>
      <c r="F293" s="220" t="s">
        <v>561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142</v>
      </c>
      <c r="AU293" s="19" t="s">
        <v>140</v>
      </c>
    </row>
    <row r="294" s="12" customFormat="1" ht="22.8" customHeight="1">
      <c r="A294" s="12"/>
      <c r="B294" s="190"/>
      <c r="C294" s="191"/>
      <c r="D294" s="192" t="s">
        <v>69</v>
      </c>
      <c r="E294" s="204" t="s">
        <v>562</v>
      </c>
      <c r="F294" s="204" t="s">
        <v>563</v>
      </c>
      <c r="G294" s="191"/>
      <c r="H294" s="191"/>
      <c r="I294" s="194"/>
      <c r="J294" s="205">
        <f>BK294</f>
        <v>0</v>
      </c>
      <c r="K294" s="191"/>
      <c r="L294" s="196"/>
      <c r="M294" s="197"/>
      <c r="N294" s="198"/>
      <c r="O294" s="198"/>
      <c r="P294" s="199">
        <f>SUM(P295:P309)</f>
        <v>0</v>
      </c>
      <c r="Q294" s="198"/>
      <c r="R294" s="199">
        <f>SUM(R295:R309)</f>
        <v>0.0016799999999999999</v>
      </c>
      <c r="S294" s="198"/>
      <c r="T294" s="200">
        <f>SUM(T295:T309)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140</v>
      </c>
      <c r="AT294" s="202" t="s">
        <v>69</v>
      </c>
      <c r="AU294" s="202" t="s">
        <v>78</v>
      </c>
      <c r="AY294" s="201" t="s">
        <v>131</v>
      </c>
      <c r="BK294" s="203">
        <f>SUM(BK295:BK309)</f>
        <v>0</v>
      </c>
    </row>
    <row r="295" s="2" customFormat="1" ht="24.15" customHeight="1">
      <c r="A295" s="40"/>
      <c r="B295" s="41"/>
      <c r="C295" s="206" t="s">
        <v>564</v>
      </c>
      <c r="D295" s="206" t="s">
        <v>134</v>
      </c>
      <c r="E295" s="207" t="s">
        <v>565</v>
      </c>
      <c r="F295" s="208" t="s">
        <v>566</v>
      </c>
      <c r="G295" s="209" t="s">
        <v>232</v>
      </c>
      <c r="H295" s="210">
        <v>2</v>
      </c>
      <c r="I295" s="211"/>
      <c r="J295" s="212">
        <f>ROUND(I295*H295,2)</f>
        <v>0</v>
      </c>
      <c r="K295" s="208" t="s">
        <v>138</v>
      </c>
      <c r="L295" s="46"/>
      <c r="M295" s="213" t="s">
        <v>19</v>
      </c>
      <c r="N295" s="214" t="s">
        <v>42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224</v>
      </c>
      <c r="AT295" s="217" t="s">
        <v>134</v>
      </c>
      <c r="AU295" s="217" t="s">
        <v>140</v>
      </c>
      <c r="AY295" s="19" t="s">
        <v>131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140</v>
      </c>
      <c r="BK295" s="218">
        <f>ROUND(I295*H295,2)</f>
        <v>0</v>
      </c>
      <c r="BL295" s="19" t="s">
        <v>224</v>
      </c>
      <c r="BM295" s="217" t="s">
        <v>567</v>
      </c>
    </row>
    <row r="296" s="2" customFormat="1">
      <c r="A296" s="40"/>
      <c r="B296" s="41"/>
      <c r="C296" s="42"/>
      <c r="D296" s="219" t="s">
        <v>142</v>
      </c>
      <c r="E296" s="42"/>
      <c r="F296" s="220" t="s">
        <v>568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142</v>
      </c>
      <c r="AU296" s="19" t="s">
        <v>140</v>
      </c>
    </row>
    <row r="297" s="2" customFormat="1" ht="16.5" customHeight="1">
      <c r="A297" s="40"/>
      <c r="B297" s="41"/>
      <c r="C297" s="258" t="s">
        <v>569</v>
      </c>
      <c r="D297" s="258" t="s">
        <v>334</v>
      </c>
      <c r="E297" s="259" t="s">
        <v>570</v>
      </c>
      <c r="F297" s="260" t="s">
        <v>571</v>
      </c>
      <c r="G297" s="261" t="s">
        <v>232</v>
      </c>
      <c r="H297" s="262">
        <v>1</v>
      </c>
      <c r="I297" s="263"/>
      <c r="J297" s="264">
        <f>ROUND(I297*H297,2)</f>
        <v>0</v>
      </c>
      <c r="K297" s="260" t="s">
        <v>138</v>
      </c>
      <c r="L297" s="265"/>
      <c r="M297" s="266" t="s">
        <v>19</v>
      </c>
      <c r="N297" s="267" t="s">
        <v>42</v>
      </c>
      <c r="O297" s="86"/>
      <c r="P297" s="215">
        <f>O297*H297</f>
        <v>0</v>
      </c>
      <c r="Q297" s="215">
        <v>8.0000000000000007E-05</v>
      </c>
      <c r="R297" s="215">
        <f>Q297*H297</f>
        <v>8.0000000000000007E-05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323</v>
      </c>
      <c r="AT297" s="217" t="s">
        <v>334</v>
      </c>
      <c r="AU297" s="217" t="s">
        <v>140</v>
      </c>
      <c r="AY297" s="19" t="s">
        <v>131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140</v>
      </c>
      <c r="BK297" s="218">
        <f>ROUND(I297*H297,2)</f>
        <v>0</v>
      </c>
      <c r="BL297" s="19" t="s">
        <v>224</v>
      </c>
      <c r="BM297" s="217" t="s">
        <v>572</v>
      </c>
    </row>
    <row r="298" s="2" customFormat="1" ht="21.75" customHeight="1">
      <c r="A298" s="40"/>
      <c r="B298" s="41"/>
      <c r="C298" s="206" t="s">
        <v>573</v>
      </c>
      <c r="D298" s="206" t="s">
        <v>134</v>
      </c>
      <c r="E298" s="207" t="s">
        <v>574</v>
      </c>
      <c r="F298" s="208" t="s">
        <v>575</v>
      </c>
      <c r="G298" s="209" t="s">
        <v>232</v>
      </c>
      <c r="H298" s="210">
        <v>2</v>
      </c>
      <c r="I298" s="211"/>
      <c r="J298" s="212">
        <f>ROUND(I298*H298,2)</f>
        <v>0</v>
      </c>
      <c r="K298" s="208" t="s">
        <v>138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224</v>
      </c>
      <c r="AT298" s="217" t="s">
        <v>134</v>
      </c>
      <c r="AU298" s="217" t="s">
        <v>140</v>
      </c>
      <c r="AY298" s="19" t="s">
        <v>131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140</v>
      </c>
      <c r="BK298" s="218">
        <f>ROUND(I298*H298,2)</f>
        <v>0</v>
      </c>
      <c r="BL298" s="19" t="s">
        <v>224</v>
      </c>
      <c r="BM298" s="217" t="s">
        <v>576</v>
      </c>
    </row>
    <row r="299" s="2" customFormat="1">
      <c r="A299" s="40"/>
      <c r="B299" s="41"/>
      <c r="C299" s="42"/>
      <c r="D299" s="219" t="s">
        <v>142</v>
      </c>
      <c r="E299" s="42"/>
      <c r="F299" s="220" t="s">
        <v>577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142</v>
      </c>
      <c r="AU299" s="19" t="s">
        <v>140</v>
      </c>
    </row>
    <row r="300" s="2" customFormat="1" ht="16.5" customHeight="1">
      <c r="A300" s="40"/>
      <c r="B300" s="41"/>
      <c r="C300" s="258" t="s">
        <v>578</v>
      </c>
      <c r="D300" s="258" t="s">
        <v>334</v>
      </c>
      <c r="E300" s="259" t="s">
        <v>579</v>
      </c>
      <c r="F300" s="260" t="s">
        <v>580</v>
      </c>
      <c r="G300" s="261" t="s">
        <v>232</v>
      </c>
      <c r="H300" s="262">
        <v>2</v>
      </c>
      <c r="I300" s="263"/>
      <c r="J300" s="264">
        <f>ROUND(I300*H300,2)</f>
        <v>0</v>
      </c>
      <c r="K300" s="260" t="s">
        <v>138</v>
      </c>
      <c r="L300" s="265"/>
      <c r="M300" s="266" t="s">
        <v>19</v>
      </c>
      <c r="N300" s="267" t="s">
        <v>42</v>
      </c>
      <c r="O300" s="86"/>
      <c r="P300" s="215">
        <f>O300*H300</f>
        <v>0</v>
      </c>
      <c r="Q300" s="215">
        <v>0.00012999999999999999</v>
      </c>
      <c r="R300" s="215">
        <f>Q300*H300</f>
        <v>0.00025999999999999998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323</v>
      </c>
      <c r="AT300" s="217" t="s">
        <v>334</v>
      </c>
      <c r="AU300" s="217" t="s">
        <v>140</v>
      </c>
      <c r="AY300" s="19" t="s">
        <v>131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140</v>
      </c>
      <c r="BK300" s="218">
        <f>ROUND(I300*H300,2)</f>
        <v>0</v>
      </c>
      <c r="BL300" s="19" t="s">
        <v>224</v>
      </c>
      <c r="BM300" s="217" t="s">
        <v>581</v>
      </c>
    </row>
    <row r="301" s="2" customFormat="1" ht="16.5" customHeight="1">
      <c r="A301" s="40"/>
      <c r="B301" s="41"/>
      <c r="C301" s="258" t="s">
        <v>582</v>
      </c>
      <c r="D301" s="258" t="s">
        <v>334</v>
      </c>
      <c r="E301" s="259" t="s">
        <v>583</v>
      </c>
      <c r="F301" s="260" t="s">
        <v>584</v>
      </c>
      <c r="G301" s="261" t="s">
        <v>232</v>
      </c>
      <c r="H301" s="262">
        <v>2</v>
      </c>
      <c r="I301" s="263"/>
      <c r="J301" s="264">
        <f>ROUND(I301*H301,2)</f>
        <v>0</v>
      </c>
      <c r="K301" s="260" t="s">
        <v>138</v>
      </c>
      <c r="L301" s="265"/>
      <c r="M301" s="266" t="s">
        <v>19</v>
      </c>
      <c r="N301" s="267" t="s">
        <v>42</v>
      </c>
      <c r="O301" s="86"/>
      <c r="P301" s="215">
        <f>O301*H301</f>
        <v>0</v>
      </c>
      <c r="Q301" s="215">
        <v>2.0000000000000002E-05</v>
      </c>
      <c r="R301" s="215">
        <f>Q301*H301</f>
        <v>4.0000000000000003E-05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323</v>
      </c>
      <c r="AT301" s="217" t="s">
        <v>334</v>
      </c>
      <c r="AU301" s="217" t="s">
        <v>140</v>
      </c>
      <c r="AY301" s="19" t="s">
        <v>131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140</v>
      </c>
      <c r="BK301" s="218">
        <f>ROUND(I301*H301,2)</f>
        <v>0</v>
      </c>
      <c r="BL301" s="19" t="s">
        <v>224</v>
      </c>
      <c r="BM301" s="217" t="s">
        <v>585</v>
      </c>
    </row>
    <row r="302" s="2" customFormat="1" ht="24.15" customHeight="1">
      <c r="A302" s="40"/>
      <c r="B302" s="41"/>
      <c r="C302" s="206" t="s">
        <v>586</v>
      </c>
      <c r="D302" s="206" t="s">
        <v>134</v>
      </c>
      <c r="E302" s="207" t="s">
        <v>587</v>
      </c>
      <c r="F302" s="208" t="s">
        <v>588</v>
      </c>
      <c r="G302" s="209" t="s">
        <v>232</v>
      </c>
      <c r="H302" s="210">
        <v>1</v>
      </c>
      <c r="I302" s="211"/>
      <c r="J302" s="212">
        <f>ROUND(I302*H302,2)</f>
        <v>0</v>
      </c>
      <c r="K302" s="208" t="s">
        <v>138</v>
      </c>
      <c r="L302" s="46"/>
      <c r="M302" s="213" t="s">
        <v>19</v>
      </c>
      <c r="N302" s="214" t="s">
        <v>42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224</v>
      </c>
      <c r="AT302" s="217" t="s">
        <v>134</v>
      </c>
      <c r="AU302" s="217" t="s">
        <v>140</v>
      </c>
      <c r="AY302" s="19" t="s">
        <v>131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140</v>
      </c>
      <c r="BK302" s="218">
        <f>ROUND(I302*H302,2)</f>
        <v>0</v>
      </c>
      <c r="BL302" s="19" t="s">
        <v>224</v>
      </c>
      <c r="BM302" s="217" t="s">
        <v>589</v>
      </c>
    </row>
    <row r="303" s="2" customFormat="1">
      <c r="A303" s="40"/>
      <c r="B303" s="41"/>
      <c r="C303" s="42"/>
      <c r="D303" s="219" t="s">
        <v>142</v>
      </c>
      <c r="E303" s="42"/>
      <c r="F303" s="220" t="s">
        <v>590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142</v>
      </c>
      <c r="AU303" s="19" t="s">
        <v>140</v>
      </c>
    </row>
    <row r="304" s="2" customFormat="1" ht="16.5" customHeight="1">
      <c r="A304" s="40"/>
      <c r="B304" s="41"/>
      <c r="C304" s="258" t="s">
        <v>591</v>
      </c>
      <c r="D304" s="258" t="s">
        <v>334</v>
      </c>
      <c r="E304" s="259" t="s">
        <v>592</v>
      </c>
      <c r="F304" s="260" t="s">
        <v>593</v>
      </c>
      <c r="G304" s="261" t="s">
        <v>232</v>
      </c>
      <c r="H304" s="262">
        <v>1</v>
      </c>
      <c r="I304" s="263"/>
      <c r="J304" s="264">
        <f>ROUND(I304*H304,2)</f>
        <v>0</v>
      </c>
      <c r="K304" s="260" t="s">
        <v>138</v>
      </c>
      <c r="L304" s="265"/>
      <c r="M304" s="266" t="s">
        <v>19</v>
      </c>
      <c r="N304" s="267" t="s">
        <v>42</v>
      </c>
      <c r="O304" s="86"/>
      <c r="P304" s="215">
        <f>O304*H304</f>
        <v>0</v>
      </c>
      <c r="Q304" s="215">
        <v>0.0012999999999999999</v>
      </c>
      <c r="R304" s="215">
        <f>Q304*H304</f>
        <v>0.0012999999999999999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323</v>
      </c>
      <c r="AT304" s="217" t="s">
        <v>334</v>
      </c>
      <c r="AU304" s="217" t="s">
        <v>140</v>
      </c>
      <c r="AY304" s="19" t="s">
        <v>131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140</v>
      </c>
      <c r="BK304" s="218">
        <f>ROUND(I304*H304,2)</f>
        <v>0</v>
      </c>
      <c r="BL304" s="19" t="s">
        <v>224</v>
      </c>
      <c r="BM304" s="217" t="s">
        <v>594</v>
      </c>
    </row>
    <row r="305" s="2" customFormat="1" ht="21.75" customHeight="1">
      <c r="A305" s="40"/>
      <c r="B305" s="41"/>
      <c r="C305" s="206" t="s">
        <v>595</v>
      </c>
      <c r="D305" s="206" t="s">
        <v>134</v>
      </c>
      <c r="E305" s="207" t="s">
        <v>596</v>
      </c>
      <c r="F305" s="208" t="s">
        <v>597</v>
      </c>
      <c r="G305" s="209" t="s">
        <v>342</v>
      </c>
      <c r="H305" s="210">
        <v>1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42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224</v>
      </c>
      <c r="AT305" s="217" t="s">
        <v>134</v>
      </c>
      <c r="AU305" s="217" t="s">
        <v>140</v>
      </c>
      <c r="AY305" s="19" t="s">
        <v>131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140</v>
      </c>
      <c r="BK305" s="218">
        <f>ROUND(I305*H305,2)</f>
        <v>0</v>
      </c>
      <c r="BL305" s="19" t="s">
        <v>224</v>
      </c>
      <c r="BM305" s="217" t="s">
        <v>598</v>
      </c>
    </row>
    <row r="306" s="2" customFormat="1" ht="24.15" customHeight="1">
      <c r="A306" s="40"/>
      <c r="B306" s="41"/>
      <c r="C306" s="206" t="s">
        <v>599</v>
      </c>
      <c r="D306" s="206" t="s">
        <v>134</v>
      </c>
      <c r="E306" s="207" t="s">
        <v>600</v>
      </c>
      <c r="F306" s="208" t="s">
        <v>601</v>
      </c>
      <c r="G306" s="209" t="s">
        <v>232</v>
      </c>
      <c r="H306" s="210">
        <v>1</v>
      </c>
      <c r="I306" s="211"/>
      <c r="J306" s="212">
        <f>ROUND(I306*H306,2)</f>
        <v>0</v>
      </c>
      <c r="K306" s="208" t="s">
        <v>138</v>
      </c>
      <c r="L306" s="46"/>
      <c r="M306" s="213" t="s">
        <v>19</v>
      </c>
      <c r="N306" s="214" t="s">
        <v>42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224</v>
      </c>
      <c r="AT306" s="217" t="s">
        <v>134</v>
      </c>
      <c r="AU306" s="217" t="s">
        <v>140</v>
      </c>
      <c r="AY306" s="19" t="s">
        <v>131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140</v>
      </c>
      <c r="BK306" s="218">
        <f>ROUND(I306*H306,2)</f>
        <v>0</v>
      </c>
      <c r="BL306" s="19" t="s">
        <v>224</v>
      </c>
      <c r="BM306" s="217" t="s">
        <v>602</v>
      </c>
    </row>
    <row r="307" s="2" customFormat="1">
      <c r="A307" s="40"/>
      <c r="B307" s="41"/>
      <c r="C307" s="42"/>
      <c r="D307" s="219" t="s">
        <v>142</v>
      </c>
      <c r="E307" s="42"/>
      <c r="F307" s="220" t="s">
        <v>603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142</v>
      </c>
      <c r="AU307" s="19" t="s">
        <v>140</v>
      </c>
    </row>
    <row r="308" s="2" customFormat="1" ht="24.15" customHeight="1">
      <c r="A308" s="40"/>
      <c r="B308" s="41"/>
      <c r="C308" s="206" t="s">
        <v>604</v>
      </c>
      <c r="D308" s="206" t="s">
        <v>134</v>
      </c>
      <c r="E308" s="207" t="s">
        <v>605</v>
      </c>
      <c r="F308" s="208" t="s">
        <v>606</v>
      </c>
      <c r="G308" s="209" t="s">
        <v>246</v>
      </c>
      <c r="H308" s="210">
        <v>0.002</v>
      </c>
      <c r="I308" s="211"/>
      <c r="J308" s="212">
        <f>ROUND(I308*H308,2)</f>
        <v>0</v>
      </c>
      <c r="K308" s="208" t="s">
        <v>138</v>
      </c>
      <c r="L308" s="46"/>
      <c r="M308" s="213" t="s">
        <v>19</v>
      </c>
      <c r="N308" s="214" t="s">
        <v>42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224</v>
      </c>
      <c r="AT308" s="217" t="s">
        <v>134</v>
      </c>
      <c r="AU308" s="217" t="s">
        <v>140</v>
      </c>
      <c r="AY308" s="19" t="s">
        <v>131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140</v>
      </c>
      <c r="BK308" s="218">
        <f>ROUND(I308*H308,2)</f>
        <v>0</v>
      </c>
      <c r="BL308" s="19" t="s">
        <v>224</v>
      </c>
      <c r="BM308" s="217" t="s">
        <v>607</v>
      </c>
    </row>
    <row r="309" s="2" customFormat="1">
      <c r="A309" s="40"/>
      <c r="B309" s="41"/>
      <c r="C309" s="42"/>
      <c r="D309" s="219" t="s">
        <v>142</v>
      </c>
      <c r="E309" s="42"/>
      <c r="F309" s="220" t="s">
        <v>608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142</v>
      </c>
      <c r="AU309" s="19" t="s">
        <v>140</v>
      </c>
    </row>
    <row r="310" s="12" customFormat="1" ht="22.8" customHeight="1">
      <c r="A310" s="12"/>
      <c r="B310" s="190"/>
      <c r="C310" s="191"/>
      <c r="D310" s="192" t="s">
        <v>69</v>
      </c>
      <c r="E310" s="204" t="s">
        <v>609</v>
      </c>
      <c r="F310" s="204" t="s">
        <v>610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SUM(P311:P315)</f>
        <v>0</v>
      </c>
      <c r="Q310" s="198"/>
      <c r="R310" s="199">
        <f>SUM(R311:R315)</f>
        <v>0.00089999999999999998</v>
      </c>
      <c r="S310" s="198"/>
      <c r="T310" s="200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140</v>
      </c>
      <c r="AT310" s="202" t="s">
        <v>69</v>
      </c>
      <c r="AU310" s="202" t="s">
        <v>78</v>
      </c>
      <c r="AY310" s="201" t="s">
        <v>131</v>
      </c>
      <c r="BK310" s="203">
        <f>SUM(BK311:BK315)</f>
        <v>0</v>
      </c>
    </row>
    <row r="311" s="2" customFormat="1" ht="16.5" customHeight="1">
      <c r="A311" s="40"/>
      <c r="B311" s="41"/>
      <c r="C311" s="206" t="s">
        <v>611</v>
      </c>
      <c r="D311" s="206" t="s">
        <v>134</v>
      </c>
      <c r="E311" s="207" t="s">
        <v>612</v>
      </c>
      <c r="F311" s="208" t="s">
        <v>613</v>
      </c>
      <c r="G311" s="209" t="s">
        <v>232</v>
      </c>
      <c r="H311" s="210">
        <v>1</v>
      </c>
      <c r="I311" s="211"/>
      <c r="J311" s="212">
        <f>ROUND(I311*H311,2)</f>
        <v>0</v>
      </c>
      <c r="K311" s="208" t="s">
        <v>138</v>
      </c>
      <c r="L311" s="46"/>
      <c r="M311" s="213" t="s">
        <v>19</v>
      </c>
      <c r="N311" s="214" t="s">
        <v>42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224</v>
      </c>
      <c r="AT311" s="217" t="s">
        <v>134</v>
      </c>
      <c r="AU311" s="217" t="s">
        <v>140</v>
      </c>
      <c r="AY311" s="19" t="s">
        <v>131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140</v>
      </c>
      <c r="BK311" s="218">
        <f>ROUND(I311*H311,2)</f>
        <v>0</v>
      </c>
      <c r="BL311" s="19" t="s">
        <v>224</v>
      </c>
      <c r="BM311" s="217" t="s">
        <v>614</v>
      </c>
    </row>
    <row r="312" s="2" customFormat="1">
      <c r="A312" s="40"/>
      <c r="B312" s="41"/>
      <c r="C312" s="42"/>
      <c r="D312" s="219" t="s">
        <v>142</v>
      </c>
      <c r="E312" s="42"/>
      <c r="F312" s="220" t="s">
        <v>615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142</v>
      </c>
      <c r="AU312" s="19" t="s">
        <v>140</v>
      </c>
    </row>
    <row r="313" s="2" customFormat="1" ht="16.5" customHeight="1">
      <c r="A313" s="40"/>
      <c r="B313" s="41"/>
      <c r="C313" s="258" t="s">
        <v>616</v>
      </c>
      <c r="D313" s="258" t="s">
        <v>334</v>
      </c>
      <c r="E313" s="259" t="s">
        <v>617</v>
      </c>
      <c r="F313" s="260" t="s">
        <v>618</v>
      </c>
      <c r="G313" s="261" t="s">
        <v>232</v>
      </c>
      <c r="H313" s="262">
        <v>1</v>
      </c>
      <c r="I313" s="263"/>
      <c r="J313" s="264">
        <f>ROUND(I313*H313,2)</f>
        <v>0</v>
      </c>
      <c r="K313" s="260" t="s">
        <v>138</v>
      </c>
      <c r="L313" s="265"/>
      <c r="M313" s="266" t="s">
        <v>19</v>
      </c>
      <c r="N313" s="267" t="s">
        <v>42</v>
      </c>
      <c r="O313" s="86"/>
      <c r="P313" s="215">
        <f>O313*H313</f>
        <v>0</v>
      </c>
      <c r="Q313" s="215">
        <v>0.00089999999999999998</v>
      </c>
      <c r="R313" s="215">
        <f>Q313*H313</f>
        <v>0.00089999999999999998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323</v>
      </c>
      <c r="AT313" s="217" t="s">
        <v>334</v>
      </c>
      <c r="AU313" s="217" t="s">
        <v>140</v>
      </c>
      <c r="AY313" s="19" t="s">
        <v>131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140</v>
      </c>
      <c r="BK313" s="218">
        <f>ROUND(I313*H313,2)</f>
        <v>0</v>
      </c>
      <c r="BL313" s="19" t="s">
        <v>224</v>
      </c>
      <c r="BM313" s="217" t="s">
        <v>619</v>
      </c>
    </row>
    <row r="314" s="2" customFormat="1" ht="24.15" customHeight="1">
      <c r="A314" s="40"/>
      <c r="B314" s="41"/>
      <c r="C314" s="206" t="s">
        <v>620</v>
      </c>
      <c r="D314" s="206" t="s">
        <v>134</v>
      </c>
      <c r="E314" s="207" t="s">
        <v>621</v>
      </c>
      <c r="F314" s="208" t="s">
        <v>622</v>
      </c>
      <c r="G314" s="209" t="s">
        <v>246</v>
      </c>
      <c r="H314" s="210">
        <v>0.001</v>
      </c>
      <c r="I314" s="211"/>
      <c r="J314" s="212">
        <f>ROUND(I314*H314,2)</f>
        <v>0</v>
      </c>
      <c r="K314" s="208" t="s">
        <v>138</v>
      </c>
      <c r="L314" s="46"/>
      <c r="M314" s="213" t="s">
        <v>19</v>
      </c>
      <c r="N314" s="214" t="s">
        <v>42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224</v>
      </c>
      <c r="AT314" s="217" t="s">
        <v>134</v>
      </c>
      <c r="AU314" s="217" t="s">
        <v>140</v>
      </c>
      <c r="AY314" s="19" t="s">
        <v>131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140</v>
      </c>
      <c r="BK314" s="218">
        <f>ROUND(I314*H314,2)</f>
        <v>0</v>
      </c>
      <c r="BL314" s="19" t="s">
        <v>224</v>
      </c>
      <c r="BM314" s="217" t="s">
        <v>623</v>
      </c>
    </row>
    <row r="315" s="2" customFormat="1">
      <c r="A315" s="40"/>
      <c r="B315" s="41"/>
      <c r="C315" s="42"/>
      <c r="D315" s="219" t="s">
        <v>142</v>
      </c>
      <c r="E315" s="42"/>
      <c r="F315" s="220" t="s">
        <v>624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142</v>
      </c>
      <c r="AU315" s="19" t="s">
        <v>140</v>
      </c>
    </row>
    <row r="316" s="12" customFormat="1" ht="22.8" customHeight="1">
      <c r="A316" s="12"/>
      <c r="B316" s="190"/>
      <c r="C316" s="191"/>
      <c r="D316" s="192" t="s">
        <v>69</v>
      </c>
      <c r="E316" s="204" t="s">
        <v>625</v>
      </c>
      <c r="F316" s="204" t="s">
        <v>626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SUM(P317:P321)</f>
        <v>0</v>
      </c>
      <c r="Q316" s="198"/>
      <c r="R316" s="199">
        <f>SUM(R317:R321)</f>
        <v>0.0020600000000000002</v>
      </c>
      <c r="S316" s="198"/>
      <c r="T316" s="200">
        <f>SUM(T317:T321)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140</v>
      </c>
      <c r="AT316" s="202" t="s">
        <v>69</v>
      </c>
      <c r="AU316" s="202" t="s">
        <v>78</v>
      </c>
      <c r="AY316" s="201" t="s">
        <v>131</v>
      </c>
      <c r="BK316" s="203">
        <f>SUM(BK317:BK321)</f>
        <v>0</v>
      </c>
    </row>
    <row r="317" s="2" customFormat="1" ht="16.5" customHeight="1">
      <c r="A317" s="40"/>
      <c r="B317" s="41"/>
      <c r="C317" s="206" t="s">
        <v>627</v>
      </c>
      <c r="D317" s="206" t="s">
        <v>134</v>
      </c>
      <c r="E317" s="207" t="s">
        <v>628</v>
      </c>
      <c r="F317" s="208" t="s">
        <v>629</v>
      </c>
      <c r="G317" s="209" t="s">
        <v>232</v>
      </c>
      <c r="H317" s="210">
        <v>1</v>
      </c>
      <c r="I317" s="211"/>
      <c r="J317" s="212">
        <f>ROUND(I317*H317,2)</f>
        <v>0</v>
      </c>
      <c r="K317" s="208" t="s">
        <v>138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224</v>
      </c>
      <c r="AT317" s="217" t="s">
        <v>134</v>
      </c>
      <c r="AU317" s="217" t="s">
        <v>140</v>
      </c>
      <c r="AY317" s="19" t="s">
        <v>131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140</v>
      </c>
      <c r="BK317" s="218">
        <f>ROUND(I317*H317,2)</f>
        <v>0</v>
      </c>
      <c r="BL317" s="19" t="s">
        <v>224</v>
      </c>
      <c r="BM317" s="217" t="s">
        <v>630</v>
      </c>
    </row>
    <row r="318" s="2" customFormat="1">
      <c r="A318" s="40"/>
      <c r="B318" s="41"/>
      <c r="C318" s="42"/>
      <c r="D318" s="219" t="s">
        <v>142</v>
      </c>
      <c r="E318" s="42"/>
      <c r="F318" s="220" t="s">
        <v>631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142</v>
      </c>
      <c r="AU318" s="19" t="s">
        <v>140</v>
      </c>
    </row>
    <row r="319" s="2" customFormat="1" ht="16.5" customHeight="1">
      <c r="A319" s="40"/>
      <c r="B319" s="41"/>
      <c r="C319" s="258" t="s">
        <v>632</v>
      </c>
      <c r="D319" s="258" t="s">
        <v>334</v>
      </c>
      <c r="E319" s="259" t="s">
        <v>633</v>
      </c>
      <c r="F319" s="260" t="s">
        <v>634</v>
      </c>
      <c r="G319" s="261" t="s">
        <v>232</v>
      </c>
      <c r="H319" s="262">
        <v>1</v>
      </c>
      <c r="I319" s="263"/>
      <c r="J319" s="264">
        <f>ROUND(I319*H319,2)</f>
        <v>0</v>
      </c>
      <c r="K319" s="260" t="s">
        <v>19</v>
      </c>
      <c r="L319" s="265"/>
      <c r="M319" s="266" t="s">
        <v>19</v>
      </c>
      <c r="N319" s="267" t="s">
        <v>42</v>
      </c>
      <c r="O319" s="86"/>
      <c r="P319" s="215">
        <f>O319*H319</f>
        <v>0</v>
      </c>
      <c r="Q319" s="215">
        <v>0.0020600000000000002</v>
      </c>
      <c r="R319" s="215">
        <f>Q319*H319</f>
        <v>0.0020600000000000002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323</v>
      </c>
      <c r="AT319" s="217" t="s">
        <v>334</v>
      </c>
      <c r="AU319" s="217" t="s">
        <v>140</v>
      </c>
      <c r="AY319" s="19" t="s">
        <v>131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140</v>
      </c>
      <c r="BK319" s="218">
        <f>ROUND(I319*H319,2)</f>
        <v>0</v>
      </c>
      <c r="BL319" s="19" t="s">
        <v>224</v>
      </c>
      <c r="BM319" s="217" t="s">
        <v>635</v>
      </c>
    </row>
    <row r="320" s="2" customFormat="1" ht="37.8" customHeight="1">
      <c r="A320" s="40"/>
      <c r="B320" s="41"/>
      <c r="C320" s="206" t="s">
        <v>636</v>
      </c>
      <c r="D320" s="206" t="s">
        <v>134</v>
      </c>
      <c r="E320" s="207" t="s">
        <v>637</v>
      </c>
      <c r="F320" s="208" t="s">
        <v>638</v>
      </c>
      <c r="G320" s="209" t="s">
        <v>246</v>
      </c>
      <c r="H320" s="210">
        <v>0.002</v>
      </c>
      <c r="I320" s="211"/>
      <c r="J320" s="212">
        <f>ROUND(I320*H320,2)</f>
        <v>0</v>
      </c>
      <c r="K320" s="208" t="s">
        <v>138</v>
      </c>
      <c r="L320" s="46"/>
      <c r="M320" s="213" t="s">
        <v>19</v>
      </c>
      <c r="N320" s="214" t="s">
        <v>42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224</v>
      </c>
      <c r="AT320" s="217" t="s">
        <v>134</v>
      </c>
      <c r="AU320" s="217" t="s">
        <v>140</v>
      </c>
      <c r="AY320" s="19" t="s">
        <v>131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140</v>
      </c>
      <c r="BK320" s="218">
        <f>ROUND(I320*H320,2)</f>
        <v>0</v>
      </c>
      <c r="BL320" s="19" t="s">
        <v>224</v>
      </c>
      <c r="BM320" s="217" t="s">
        <v>639</v>
      </c>
    </row>
    <row r="321" s="2" customFormat="1">
      <c r="A321" s="40"/>
      <c r="B321" s="41"/>
      <c r="C321" s="42"/>
      <c r="D321" s="219" t="s">
        <v>142</v>
      </c>
      <c r="E321" s="42"/>
      <c r="F321" s="220" t="s">
        <v>640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142</v>
      </c>
      <c r="AU321" s="19" t="s">
        <v>140</v>
      </c>
    </row>
    <row r="322" s="12" customFormat="1" ht="22.8" customHeight="1">
      <c r="A322" s="12"/>
      <c r="B322" s="190"/>
      <c r="C322" s="191"/>
      <c r="D322" s="192" t="s">
        <v>69</v>
      </c>
      <c r="E322" s="204" t="s">
        <v>641</v>
      </c>
      <c r="F322" s="204" t="s">
        <v>642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SUM(P323:P336)</f>
        <v>0</v>
      </c>
      <c r="Q322" s="198"/>
      <c r="R322" s="199">
        <f>SUM(R323:R336)</f>
        <v>0.03252</v>
      </c>
      <c r="S322" s="198"/>
      <c r="T322" s="200">
        <f>SUM(T323:T336)</f>
        <v>0.048000000000000001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140</v>
      </c>
      <c r="AT322" s="202" t="s">
        <v>69</v>
      </c>
      <c r="AU322" s="202" t="s">
        <v>78</v>
      </c>
      <c r="AY322" s="201" t="s">
        <v>131</v>
      </c>
      <c r="BK322" s="203">
        <f>SUM(BK323:BK336)</f>
        <v>0</v>
      </c>
    </row>
    <row r="323" s="2" customFormat="1" ht="24.15" customHeight="1">
      <c r="A323" s="40"/>
      <c r="B323" s="41"/>
      <c r="C323" s="206" t="s">
        <v>643</v>
      </c>
      <c r="D323" s="206" t="s">
        <v>134</v>
      </c>
      <c r="E323" s="207" t="s">
        <v>644</v>
      </c>
      <c r="F323" s="208" t="s">
        <v>645</v>
      </c>
      <c r="G323" s="209" t="s">
        <v>232</v>
      </c>
      <c r="H323" s="210">
        <v>1</v>
      </c>
      <c r="I323" s="211"/>
      <c r="J323" s="212">
        <f>ROUND(I323*H323,2)</f>
        <v>0</v>
      </c>
      <c r="K323" s="208" t="s">
        <v>138</v>
      </c>
      <c r="L323" s="46"/>
      <c r="M323" s="213" t="s">
        <v>19</v>
      </c>
      <c r="N323" s="214" t="s">
        <v>42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224</v>
      </c>
      <c r="AT323" s="217" t="s">
        <v>134</v>
      </c>
      <c r="AU323" s="217" t="s">
        <v>140</v>
      </c>
      <c r="AY323" s="19" t="s">
        <v>131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140</v>
      </c>
      <c r="BK323" s="218">
        <f>ROUND(I323*H323,2)</f>
        <v>0</v>
      </c>
      <c r="BL323" s="19" t="s">
        <v>224</v>
      </c>
      <c r="BM323" s="217" t="s">
        <v>646</v>
      </c>
    </row>
    <row r="324" s="2" customFormat="1">
      <c r="A324" s="40"/>
      <c r="B324" s="41"/>
      <c r="C324" s="42"/>
      <c r="D324" s="219" t="s">
        <v>142</v>
      </c>
      <c r="E324" s="42"/>
      <c r="F324" s="220" t="s">
        <v>647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142</v>
      </c>
      <c r="AU324" s="19" t="s">
        <v>140</v>
      </c>
    </row>
    <row r="325" s="2" customFormat="1" ht="16.5" customHeight="1">
      <c r="A325" s="40"/>
      <c r="B325" s="41"/>
      <c r="C325" s="258" t="s">
        <v>648</v>
      </c>
      <c r="D325" s="258" t="s">
        <v>334</v>
      </c>
      <c r="E325" s="259" t="s">
        <v>649</v>
      </c>
      <c r="F325" s="260" t="s">
        <v>650</v>
      </c>
      <c r="G325" s="261" t="s">
        <v>232</v>
      </c>
      <c r="H325" s="262">
        <v>1</v>
      </c>
      <c r="I325" s="263"/>
      <c r="J325" s="264">
        <f>ROUND(I325*H325,2)</f>
        <v>0</v>
      </c>
      <c r="K325" s="260" t="s">
        <v>138</v>
      </c>
      <c r="L325" s="265"/>
      <c r="M325" s="266" t="s">
        <v>19</v>
      </c>
      <c r="N325" s="267" t="s">
        <v>42</v>
      </c>
      <c r="O325" s="86"/>
      <c r="P325" s="215">
        <f>O325*H325</f>
        <v>0</v>
      </c>
      <c r="Q325" s="215">
        <v>0.016</v>
      </c>
      <c r="R325" s="215">
        <f>Q325*H325</f>
        <v>0.016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323</v>
      </c>
      <c r="AT325" s="217" t="s">
        <v>334</v>
      </c>
      <c r="AU325" s="217" t="s">
        <v>140</v>
      </c>
      <c r="AY325" s="19" t="s">
        <v>131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140</v>
      </c>
      <c r="BK325" s="218">
        <f>ROUND(I325*H325,2)</f>
        <v>0</v>
      </c>
      <c r="BL325" s="19" t="s">
        <v>224</v>
      </c>
      <c r="BM325" s="217" t="s">
        <v>651</v>
      </c>
    </row>
    <row r="326" s="2" customFormat="1" ht="16.5" customHeight="1">
      <c r="A326" s="40"/>
      <c r="B326" s="41"/>
      <c r="C326" s="206" t="s">
        <v>652</v>
      </c>
      <c r="D326" s="206" t="s">
        <v>134</v>
      </c>
      <c r="E326" s="207" t="s">
        <v>653</v>
      </c>
      <c r="F326" s="208" t="s">
        <v>654</v>
      </c>
      <c r="G326" s="209" t="s">
        <v>232</v>
      </c>
      <c r="H326" s="210">
        <v>1</v>
      </c>
      <c r="I326" s="211"/>
      <c r="J326" s="212">
        <f>ROUND(I326*H326,2)</f>
        <v>0</v>
      </c>
      <c r="K326" s="208" t="s">
        <v>138</v>
      </c>
      <c r="L326" s="46"/>
      <c r="M326" s="213" t="s">
        <v>19</v>
      </c>
      <c r="N326" s="214" t="s">
        <v>42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224</v>
      </c>
      <c r="AT326" s="217" t="s">
        <v>134</v>
      </c>
      <c r="AU326" s="217" t="s">
        <v>140</v>
      </c>
      <c r="AY326" s="19" t="s">
        <v>131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140</v>
      </c>
      <c r="BK326" s="218">
        <f>ROUND(I326*H326,2)</f>
        <v>0</v>
      </c>
      <c r="BL326" s="19" t="s">
        <v>224</v>
      </c>
      <c r="BM326" s="217" t="s">
        <v>655</v>
      </c>
    </row>
    <row r="327" s="2" customFormat="1">
      <c r="A327" s="40"/>
      <c r="B327" s="41"/>
      <c r="C327" s="42"/>
      <c r="D327" s="219" t="s">
        <v>142</v>
      </c>
      <c r="E327" s="42"/>
      <c r="F327" s="220" t="s">
        <v>656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142</v>
      </c>
      <c r="AU327" s="19" t="s">
        <v>140</v>
      </c>
    </row>
    <row r="328" s="2" customFormat="1" ht="16.5" customHeight="1">
      <c r="A328" s="40"/>
      <c r="B328" s="41"/>
      <c r="C328" s="258" t="s">
        <v>657</v>
      </c>
      <c r="D328" s="258" t="s">
        <v>334</v>
      </c>
      <c r="E328" s="259" t="s">
        <v>658</v>
      </c>
      <c r="F328" s="260" t="s">
        <v>659</v>
      </c>
      <c r="G328" s="261" t="s">
        <v>232</v>
      </c>
      <c r="H328" s="262">
        <v>1</v>
      </c>
      <c r="I328" s="263"/>
      <c r="J328" s="264">
        <f>ROUND(I328*H328,2)</f>
        <v>0</v>
      </c>
      <c r="K328" s="260" t="s">
        <v>138</v>
      </c>
      <c r="L328" s="265"/>
      <c r="M328" s="266" t="s">
        <v>19</v>
      </c>
      <c r="N328" s="267" t="s">
        <v>42</v>
      </c>
      <c r="O328" s="86"/>
      <c r="P328" s="215">
        <f>O328*H328</f>
        <v>0</v>
      </c>
      <c r="Q328" s="215">
        <v>5.0000000000000002E-05</v>
      </c>
      <c r="R328" s="215">
        <f>Q328*H328</f>
        <v>5.0000000000000002E-05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323</v>
      </c>
      <c r="AT328" s="217" t="s">
        <v>334</v>
      </c>
      <c r="AU328" s="217" t="s">
        <v>140</v>
      </c>
      <c r="AY328" s="19" t="s">
        <v>131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140</v>
      </c>
      <c r="BK328" s="218">
        <f>ROUND(I328*H328,2)</f>
        <v>0</v>
      </c>
      <c r="BL328" s="19" t="s">
        <v>224</v>
      </c>
      <c r="BM328" s="217" t="s">
        <v>660</v>
      </c>
    </row>
    <row r="329" s="2" customFormat="1" ht="21.75" customHeight="1">
      <c r="A329" s="40"/>
      <c r="B329" s="41"/>
      <c r="C329" s="206" t="s">
        <v>661</v>
      </c>
      <c r="D329" s="206" t="s">
        <v>134</v>
      </c>
      <c r="E329" s="207" t="s">
        <v>662</v>
      </c>
      <c r="F329" s="208" t="s">
        <v>663</v>
      </c>
      <c r="G329" s="209" t="s">
        <v>232</v>
      </c>
      <c r="H329" s="210">
        <v>1</v>
      </c>
      <c r="I329" s="211"/>
      <c r="J329" s="212">
        <f>ROUND(I329*H329,2)</f>
        <v>0</v>
      </c>
      <c r="K329" s="208" t="s">
        <v>138</v>
      </c>
      <c r="L329" s="46"/>
      <c r="M329" s="213" t="s">
        <v>19</v>
      </c>
      <c r="N329" s="214" t="s">
        <v>42</v>
      </c>
      <c r="O329" s="86"/>
      <c r="P329" s="215">
        <f>O329*H329</f>
        <v>0</v>
      </c>
      <c r="Q329" s="215">
        <v>0.00046999999999999999</v>
      </c>
      <c r="R329" s="215">
        <f>Q329*H329</f>
        <v>0.00046999999999999999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224</v>
      </c>
      <c r="AT329" s="217" t="s">
        <v>134</v>
      </c>
      <c r="AU329" s="217" t="s">
        <v>140</v>
      </c>
      <c r="AY329" s="19" t="s">
        <v>131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140</v>
      </c>
      <c r="BK329" s="218">
        <f>ROUND(I329*H329,2)</f>
        <v>0</v>
      </c>
      <c r="BL329" s="19" t="s">
        <v>224</v>
      </c>
      <c r="BM329" s="217" t="s">
        <v>664</v>
      </c>
    </row>
    <row r="330" s="2" customFormat="1">
      <c r="A330" s="40"/>
      <c r="B330" s="41"/>
      <c r="C330" s="42"/>
      <c r="D330" s="219" t="s">
        <v>142</v>
      </c>
      <c r="E330" s="42"/>
      <c r="F330" s="220" t="s">
        <v>665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142</v>
      </c>
      <c r="AU330" s="19" t="s">
        <v>140</v>
      </c>
    </row>
    <row r="331" s="2" customFormat="1" ht="21.75" customHeight="1">
      <c r="A331" s="40"/>
      <c r="B331" s="41"/>
      <c r="C331" s="258" t="s">
        <v>666</v>
      </c>
      <c r="D331" s="258" t="s">
        <v>334</v>
      </c>
      <c r="E331" s="259" t="s">
        <v>667</v>
      </c>
      <c r="F331" s="260" t="s">
        <v>668</v>
      </c>
      <c r="G331" s="261" t="s">
        <v>232</v>
      </c>
      <c r="H331" s="262">
        <v>1</v>
      </c>
      <c r="I331" s="263"/>
      <c r="J331" s="264">
        <f>ROUND(I331*H331,2)</f>
        <v>0</v>
      </c>
      <c r="K331" s="260" t="s">
        <v>138</v>
      </c>
      <c r="L331" s="265"/>
      <c r="M331" s="266" t="s">
        <v>19</v>
      </c>
      <c r="N331" s="267" t="s">
        <v>42</v>
      </c>
      <c r="O331" s="86"/>
      <c r="P331" s="215">
        <f>O331*H331</f>
        <v>0</v>
      </c>
      <c r="Q331" s="215">
        <v>0.016</v>
      </c>
      <c r="R331" s="215">
        <f>Q331*H331</f>
        <v>0.016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323</v>
      </c>
      <c r="AT331" s="217" t="s">
        <v>334</v>
      </c>
      <c r="AU331" s="217" t="s">
        <v>140</v>
      </c>
      <c r="AY331" s="19" t="s">
        <v>131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140</v>
      </c>
      <c r="BK331" s="218">
        <f>ROUND(I331*H331,2)</f>
        <v>0</v>
      </c>
      <c r="BL331" s="19" t="s">
        <v>224</v>
      </c>
      <c r="BM331" s="217" t="s">
        <v>669</v>
      </c>
    </row>
    <row r="332" s="2" customFormat="1" ht="16.5" customHeight="1">
      <c r="A332" s="40"/>
      <c r="B332" s="41"/>
      <c r="C332" s="206" t="s">
        <v>670</v>
      </c>
      <c r="D332" s="206" t="s">
        <v>134</v>
      </c>
      <c r="E332" s="207" t="s">
        <v>671</v>
      </c>
      <c r="F332" s="208" t="s">
        <v>672</v>
      </c>
      <c r="G332" s="209" t="s">
        <v>232</v>
      </c>
      <c r="H332" s="210">
        <v>2</v>
      </c>
      <c r="I332" s="211"/>
      <c r="J332" s="212">
        <f>ROUND(I332*H332,2)</f>
        <v>0</v>
      </c>
      <c r="K332" s="208" t="s">
        <v>138</v>
      </c>
      <c r="L332" s="46"/>
      <c r="M332" s="213" t="s">
        <v>19</v>
      </c>
      <c r="N332" s="214" t="s">
        <v>42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0.024</v>
      </c>
      <c r="T332" s="216">
        <f>S332*H332</f>
        <v>0.048000000000000001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224</v>
      </c>
      <c r="AT332" s="217" t="s">
        <v>134</v>
      </c>
      <c r="AU332" s="217" t="s">
        <v>140</v>
      </c>
      <c r="AY332" s="19" t="s">
        <v>131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140</v>
      </c>
      <c r="BK332" s="218">
        <f>ROUND(I332*H332,2)</f>
        <v>0</v>
      </c>
      <c r="BL332" s="19" t="s">
        <v>224</v>
      </c>
      <c r="BM332" s="217" t="s">
        <v>673</v>
      </c>
    </row>
    <row r="333" s="2" customFormat="1">
      <c r="A333" s="40"/>
      <c r="B333" s="41"/>
      <c r="C333" s="42"/>
      <c r="D333" s="219" t="s">
        <v>142</v>
      </c>
      <c r="E333" s="42"/>
      <c r="F333" s="220" t="s">
        <v>674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142</v>
      </c>
      <c r="AU333" s="19" t="s">
        <v>140</v>
      </c>
    </row>
    <row r="334" s="2" customFormat="1" ht="16.5" customHeight="1">
      <c r="A334" s="40"/>
      <c r="B334" s="41"/>
      <c r="C334" s="206" t="s">
        <v>675</v>
      </c>
      <c r="D334" s="206" t="s">
        <v>134</v>
      </c>
      <c r="E334" s="207" t="s">
        <v>676</v>
      </c>
      <c r="F334" s="208" t="s">
        <v>677</v>
      </c>
      <c r="G334" s="209" t="s">
        <v>342</v>
      </c>
      <c r="H334" s="210">
        <v>1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42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224</v>
      </c>
      <c r="AT334" s="217" t="s">
        <v>134</v>
      </c>
      <c r="AU334" s="217" t="s">
        <v>140</v>
      </c>
      <c r="AY334" s="19" t="s">
        <v>131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140</v>
      </c>
      <c r="BK334" s="218">
        <f>ROUND(I334*H334,2)</f>
        <v>0</v>
      </c>
      <c r="BL334" s="19" t="s">
        <v>224</v>
      </c>
      <c r="BM334" s="217" t="s">
        <v>678</v>
      </c>
    </row>
    <row r="335" s="2" customFormat="1" ht="24.15" customHeight="1">
      <c r="A335" s="40"/>
      <c r="B335" s="41"/>
      <c r="C335" s="206" t="s">
        <v>679</v>
      </c>
      <c r="D335" s="206" t="s">
        <v>134</v>
      </c>
      <c r="E335" s="207" t="s">
        <v>680</v>
      </c>
      <c r="F335" s="208" t="s">
        <v>681</v>
      </c>
      <c r="G335" s="209" t="s">
        <v>246</v>
      </c>
      <c r="H335" s="210">
        <v>0.033000000000000002</v>
      </c>
      <c r="I335" s="211"/>
      <c r="J335" s="212">
        <f>ROUND(I335*H335,2)</f>
        <v>0</v>
      </c>
      <c r="K335" s="208" t="s">
        <v>138</v>
      </c>
      <c r="L335" s="46"/>
      <c r="M335" s="213" t="s">
        <v>19</v>
      </c>
      <c r="N335" s="214" t="s">
        <v>42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224</v>
      </c>
      <c r="AT335" s="217" t="s">
        <v>134</v>
      </c>
      <c r="AU335" s="217" t="s">
        <v>140</v>
      </c>
      <c r="AY335" s="19" t="s">
        <v>131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140</v>
      </c>
      <c r="BK335" s="218">
        <f>ROUND(I335*H335,2)</f>
        <v>0</v>
      </c>
      <c r="BL335" s="19" t="s">
        <v>224</v>
      </c>
      <c r="BM335" s="217" t="s">
        <v>682</v>
      </c>
    </row>
    <row r="336" s="2" customFormat="1">
      <c r="A336" s="40"/>
      <c r="B336" s="41"/>
      <c r="C336" s="42"/>
      <c r="D336" s="219" t="s">
        <v>142</v>
      </c>
      <c r="E336" s="42"/>
      <c r="F336" s="220" t="s">
        <v>683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142</v>
      </c>
      <c r="AU336" s="19" t="s">
        <v>140</v>
      </c>
    </row>
    <row r="337" s="12" customFormat="1" ht="22.8" customHeight="1">
      <c r="A337" s="12"/>
      <c r="B337" s="190"/>
      <c r="C337" s="191"/>
      <c r="D337" s="192" t="s">
        <v>69</v>
      </c>
      <c r="E337" s="204" t="s">
        <v>684</v>
      </c>
      <c r="F337" s="204" t="s">
        <v>685</v>
      </c>
      <c r="G337" s="191"/>
      <c r="H337" s="191"/>
      <c r="I337" s="194"/>
      <c r="J337" s="205">
        <f>BK337</f>
        <v>0</v>
      </c>
      <c r="K337" s="191"/>
      <c r="L337" s="196"/>
      <c r="M337" s="197"/>
      <c r="N337" s="198"/>
      <c r="O337" s="198"/>
      <c r="P337" s="199">
        <f>SUM(P338:P370)</f>
        <v>0</v>
      </c>
      <c r="Q337" s="198"/>
      <c r="R337" s="199">
        <f>SUM(R338:R370)</f>
        <v>0.24643089999999995</v>
      </c>
      <c r="S337" s="198"/>
      <c r="T337" s="200">
        <f>SUM(T338:T370)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1" t="s">
        <v>140</v>
      </c>
      <c r="AT337" s="202" t="s">
        <v>69</v>
      </c>
      <c r="AU337" s="202" t="s">
        <v>78</v>
      </c>
      <c r="AY337" s="201" t="s">
        <v>131</v>
      </c>
      <c r="BK337" s="203">
        <f>SUM(BK338:BK370)</f>
        <v>0</v>
      </c>
    </row>
    <row r="338" s="2" customFormat="1" ht="16.5" customHeight="1">
      <c r="A338" s="40"/>
      <c r="B338" s="41"/>
      <c r="C338" s="206" t="s">
        <v>686</v>
      </c>
      <c r="D338" s="206" t="s">
        <v>134</v>
      </c>
      <c r="E338" s="207" t="s">
        <v>687</v>
      </c>
      <c r="F338" s="208" t="s">
        <v>688</v>
      </c>
      <c r="G338" s="209" t="s">
        <v>137</v>
      </c>
      <c r="H338" s="210">
        <v>6.1600000000000001</v>
      </c>
      <c r="I338" s="211"/>
      <c r="J338" s="212">
        <f>ROUND(I338*H338,2)</f>
        <v>0</v>
      </c>
      <c r="K338" s="208" t="s">
        <v>138</v>
      </c>
      <c r="L338" s="46"/>
      <c r="M338" s="213" t="s">
        <v>19</v>
      </c>
      <c r="N338" s="214" t="s">
        <v>42</v>
      </c>
      <c r="O338" s="86"/>
      <c r="P338" s="215">
        <f>O338*H338</f>
        <v>0</v>
      </c>
      <c r="Q338" s="215">
        <v>0.00029999999999999997</v>
      </c>
      <c r="R338" s="215">
        <f>Q338*H338</f>
        <v>0.0018479999999999998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224</v>
      </c>
      <c r="AT338" s="217" t="s">
        <v>134</v>
      </c>
      <c r="AU338" s="217" t="s">
        <v>140</v>
      </c>
      <c r="AY338" s="19" t="s">
        <v>131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140</v>
      </c>
      <c r="BK338" s="218">
        <f>ROUND(I338*H338,2)</f>
        <v>0</v>
      </c>
      <c r="BL338" s="19" t="s">
        <v>224</v>
      </c>
      <c r="BM338" s="217" t="s">
        <v>689</v>
      </c>
    </row>
    <row r="339" s="2" customFormat="1">
      <c r="A339" s="40"/>
      <c r="B339" s="41"/>
      <c r="C339" s="42"/>
      <c r="D339" s="219" t="s">
        <v>142</v>
      </c>
      <c r="E339" s="42"/>
      <c r="F339" s="220" t="s">
        <v>690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142</v>
      </c>
      <c r="AU339" s="19" t="s">
        <v>140</v>
      </c>
    </row>
    <row r="340" s="13" customFormat="1">
      <c r="A340" s="13"/>
      <c r="B340" s="224"/>
      <c r="C340" s="225"/>
      <c r="D340" s="226" t="s">
        <v>148</v>
      </c>
      <c r="E340" s="227" t="s">
        <v>19</v>
      </c>
      <c r="F340" s="228" t="s">
        <v>691</v>
      </c>
      <c r="G340" s="225"/>
      <c r="H340" s="229">
        <v>6.1600000000000001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148</v>
      </c>
      <c r="AU340" s="235" t="s">
        <v>140</v>
      </c>
      <c r="AV340" s="13" t="s">
        <v>140</v>
      </c>
      <c r="AW340" s="13" t="s">
        <v>32</v>
      </c>
      <c r="AX340" s="13" t="s">
        <v>70</v>
      </c>
      <c r="AY340" s="235" t="s">
        <v>131</v>
      </c>
    </row>
    <row r="341" s="14" customFormat="1">
      <c r="A341" s="14"/>
      <c r="B341" s="236"/>
      <c r="C341" s="237"/>
      <c r="D341" s="226" t="s">
        <v>148</v>
      </c>
      <c r="E341" s="238" t="s">
        <v>19</v>
      </c>
      <c r="F341" s="239" t="s">
        <v>150</v>
      </c>
      <c r="G341" s="237"/>
      <c r="H341" s="240">
        <v>6.1600000000000001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148</v>
      </c>
      <c r="AU341" s="246" t="s">
        <v>140</v>
      </c>
      <c r="AV341" s="14" t="s">
        <v>139</v>
      </c>
      <c r="AW341" s="14" t="s">
        <v>32</v>
      </c>
      <c r="AX341" s="14" t="s">
        <v>78</v>
      </c>
      <c r="AY341" s="246" t="s">
        <v>131</v>
      </c>
    </row>
    <row r="342" s="2" customFormat="1" ht="24.15" customHeight="1">
      <c r="A342" s="40"/>
      <c r="B342" s="41"/>
      <c r="C342" s="206" t="s">
        <v>692</v>
      </c>
      <c r="D342" s="206" t="s">
        <v>134</v>
      </c>
      <c r="E342" s="207" t="s">
        <v>693</v>
      </c>
      <c r="F342" s="208" t="s">
        <v>694</v>
      </c>
      <c r="G342" s="209" t="s">
        <v>137</v>
      </c>
      <c r="H342" s="210">
        <v>6.1600000000000001</v>
      </c>
      <c r="I342" s="211"/>
      <c r="J342" s="212">
        <f>ROUND(I342*H342,2)</f>
        <v>0</v>
      </c>
      <c r="K342" s="208" t="s">
        <v>138</v>
      </c>
      <c r="L342" s="46"/>
      <c r="M342" s="213" t="s">
        <v>19</v>
      </c>
      <c r="N342" s="214" t="s">
        <v>42</v>
      </c>
      <c r="O342" s="86"/>
      <c r="P342" s="215">
        <f>O342*H342</f>
        <v>0</v>
      </c>
      <c r="Q342" s="215">
        <v>0.0074999999999999997</v>
      </c>
      <c r="R342" s="215">
        <f>Q342*H342</f>
        <v>0.046199999999999998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224</v>
      </c>
      <c r="AT342" s="217" t="s">
        <v>134</v>
      </c>
      <c r="AU342" s="217" t="s">
        <v>140</v>
      </c>
      <c r="AY342" s="19" t="s">
        <v>131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140</v>
      </c>
      <c r="BK342" s="218">
        <f>ROUND(I342*H342,2)</f>
        <v>0</v>
      </c>
      <c r="BL342" s="19" t="s">
        <v>224</v>
      </c>
      <c r="BM342" s="217" t="s">
        <v>695</v>
      </c>
    </row>
    <row r="343" s="2" customFormat="1">
      <c r="A343" s="40"/>
      <c r="B343" s="41"/>
      <c r="C343" s="42"/>
      <c r="D343" s="219" t="s">
        <v>142</v>
      </c>
      <c r="E343" s="42"/>
      <c r="F343" s="220" t="s">
        <v>696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142</v>
      </c>
      <c r="AU343" s="19" t="s">
        <v>140</v>
      </c>
    </row>
    <row r="344" s="13" customFormat="1">
      <c r="A344" s="13"/>
      <c r="B344" s="224"/>
      <c r="C344" s="225"/>
      <c r="D344" s="226" t="s">
        <v>148</v>
      </c>
      <c r="E344" s="227" t="s">
        <v>19</v>
      </c>
      <c r="F344" s="228" t="s">
        <v>691</v>
      </c>
      <c r="G344" s="225"/>
      <c r="H344" s="229">
        <v>6.1600000000000001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148</v>
      </c>
      <c r="AU344" s="235" t="s">
        <v>140</v>
      </c>
      <c r="AV344" s="13" t="s">
        <v>140</v>
      </c>
      <c r="AW344" s="13" t="s">
        <v>32</v>
      </c>
      <c r="AX344" s="13" t="s">
        <v>70</v>
      </c>
      <c r="AY344" s="235" t="s">
        <v>131</v>
      </c>
    </row>
    <row r="345" s="14" customFormat="1">
      <c r="A345" s="14"/>
      <c r="B345" s="236"/>
      <c r="C345" s="237"/>
      <c r="D345" s="226" t="s">
        <v>148</v>
      </c>
      <c r="E345" s="238" t="s">
        <v>19</v>
      </c>
      <c r="F345" s="239" t="s">
        <v>150</v>
      </c>
      <c r="G345" s="237"/>
      <c r="H345" s="240">
        <v>6.1600000000000001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148</v>
      </c>
      <c r="AU345" s="246" t="s">
        <v>140</v>
      </c>
      <c r="AV345" s="14" t="s">
        <v>139</v>
      </c>
      <c r="AW345" s="14" t="s">
        <v>32</v>
      </c>
      <c r="AX345" s="14" t="s">
        <v>78</v>
      </c>
      <c r="AY345" s="246" t="s">
        <v>131</v>
      </c>
    </row>
    <row r="346" s="2" customFormat="1" ht="24.15" customHeight="1">
      <c r="A346" s="40"/>
      <c r="B346" s="41"/>
      <c r="C346" s="206" t="s">
        <v>697</v>
      </c>
      <c r="D346" s="206" t="s">
        <v>134</v>
      </c>
      <c r="E346" s="207" t="s">
        <v>698</v>
      </c>
      <c r="F346" s="208" t="s">
        <v>699</v>
      </c>
      <c r="G346" s="209" t="s">
        <v>137</v>
      </c>
      <c r="H346" s="210">
        <v>6.1600000000000001</v>
      </c>
      <c r="I346" s="211"/>
      <c r="J346" s="212">
        <f>ROUND(I346*H346,2)</f>
        <v>0</v>
      </c>
      <c r="K346" s="208" t="s">
        <v>138</v>
      </c>
      <c r="L346" s="46"/>
      <c r="M346" s="213" t="s">
        <v>19</v>
      </c>
      <c r="N346" s="214" t="s">
        <v>42</v>
      </c>
      <c r="O346" s="86"/>
      <c r="P346" s="215">
        <f>O346*H346</f>
        <v>0</v>
      </c>
      <c r="Q346" s="215">
        <v>0.0060000000000000001</v>
      </c>
      <c r="R346" s="215">
        <f>Q346*H346</f>
        <v>0.03696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224</v>
      </c>
      <c r="AT346" s="217" t="s">
        <v>134</v>
      </c>
      <c r="AU346" s="217" t="s">
        <v>140</v>
      </c>
      <c r="AY346" s="19" t="s">
        <v>131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140</v>
      </c>
      <c r="BK346" s="218">
        <f>ROUND(I346*H346,2)</f>
        <v>0</v>
      </c>
      <c r="BL346" s="19" t="s">
        <v>224</v>
      </c>
      <c r="BM346" s="217" t="s">
        <v>700</v>
      </c>
    </row>
    <row r="347" s="2" customFormat="1">
      <c r="A347" s="40"/>
      <c r="B347" s="41"/>
      <c r="C347" s="42"/>
      <c r="D347" s="219" t="s">
        <v>142</v>
      </c>
      <c r="E347" s="42"/>
      <c r="F347" s="220" t="s">
        <v>701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142</v>
      </c>
      <c r="AU347" s="19" t="s">
        <v>140</v>
      </c>
    </row>
    <row r="348" s="13" customFormat="1">
      <c r="A348" s="13"/>
      <c r="B348" s="224"/>
      <c r="C348" s="225"/>
      <c r="D348" s="226" t="s">
        <v>148</v>
      </c>
      <c r="E348" s="227" t="s">
        <v>19</v>
      </c>
      <c r="F348" s="228" t="s">
        <v>691</v>
      </c>
      <c r="G348" s="225"/>
      <c r="H348" s="229">
        <v>6.1600000000000001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148</v>
      </c>
      <c r="AU348" s="235" t="s">
        <v>140</v>
      </c>
      <c r="AV348" s="13" t="s">
        <v>140</v>
      </c>
      <c r="AW348" s="13" t="s">
        <v>32</v>
      </c>
      <c r="AX348" s="13" t="s">
        <v>70</v>
      </c>
      <c r="AY348" s="235" t="s">
        <v>131</v>
      </c>
    </row>
    <row r="349" s="14" customFormat="1">
      <c r="A349" s="14"/>
      <c r="B349" s="236"/>
      <c r="C349" s="237"/>
      <c r="D349" s="226" t="s">
        <v>148</v>
      </c>
      <c r="E349" s="238" t="s">
        <v>19</v>
      </c>
      <c r="F349" s="239" t="s">
        <v>150</v>
      </c>
      <c r="G349" s="237"/>
      <c r="H349" s="240">
        <v>6.1600000000000001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148</v>
      </c>
      <c r="AU349" s="246" t="s">
        <v>140</v>
      </c>
      <c r="AV349" s="14" t="s">
        <v>139</v>
      </c>
      <c r="AW349" s="14" t="s">
        <v>32</v>
      </c>
      <c r="AX349" s="14" t="s">
        <v>78</v>
      </c>
      <c r="AY349" s="246" t="s">
        <v>131</v>
      </c>
    </row>
    <row r="350" s="2" customFormat="1" ht="21.75" customHeight="1">
      <c r="A350" s="40"/>
      <c r="B350" s="41"/>
      <c r="C350" s="258" t="s">
        <v>702</v>
      </c>
      <c r="D350" s="258" t="s">
        <v>334</v>
      </c>
      <c r="E350" s="259" t="s">
        <v>703</v>
      </c>
      <c r="F350" s="260" t="s">
        <v>704</v>
      </c>
      <c r="G350" s="261" t="s">
        <v>137</v>
      </c>
      <c r="H350" s="262">
        <v>6.7759999999999998</v>
      </c>
      <c r="I350" s="263"/>
      <c r="J350" s="264">
        <f>ROUND(I350*H350,2)</f>
        <v>0</v>
      </c>
      <c r="K350" s="260" t="s">
        <v>138</v>
      </c>
      <c r="L350" s="265"/>
      <c r="M350" s="266" t="s">
        <v>19</v>
      </c>
      <c r="N350" s="267" t="s">
        <v>42</v>
      </c>
      <c r="O350" s="86"/>
      <c r="P350" s="215">
        <f>O350*H350</f>
        <v>0</v>
      </c>
      <c r="Q350" s="215">
        <v>0.021999999999999999</v>
      </c>
      <c r="R350" s="215">
        <f>Q350*H350</f>
        <v>0.14907199999999998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323</v>
      </c>
      <c r="AT350" s="217" t="s">
        <v>334</v>
      </c>
      <c r="AU350" s="217" t="s">
        <v>140</v>
      </c>
      <c r="AY350" s="19" t="s">
        <v>131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140</v>
      </c>
      <c r="BK350" s="218">
        <f>ROUND(I350*H350,2)</f>
        <v>0</v>
      </c>
      <c r="BL350" s="19" t="s">
        <v>224</v>
      </c>
      <c r="BM350" s="217" t="s">
        <v>705</v>
      </c>
    </row>
    <row r="351" s="13" customFormat="1">
      <c r="A351" s="13"/>
      <c r="B351" s="224"/>
      <c r="C351" s="225"/>
      <c r="D351" s="226" t="s">
        <v>148</v>
      </c>
      <c r="E351" s="227" t="s">
        <v>19</v>
      </c>
      <c r="F351" s="228" t="s">
        <v>691</v>
      </c>
      <c r="G351" s="225"/>
      <c r="H351" s="229">
        <v>6.1600000000000001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148</v>
      </c>
      <c r="AU351" s="235" t="s">
        <v>140</v>
      </c>
      <c r="AV351" s="13" t="s">
        <v>140</v>
      </c>
      <c r="AW351" s="13" t="s">
        <v>32</v>
      </c>
      <c r="AX351" s="13" t="s">
        <v>70</v>
      </c>
      <c r="AY351" s="235" t="s">
        <v>131</v>
      </c>
    </row>
    <row r="352" s="14" customFormat="1">
      <c r="A352" s="14"/>
      <c r="B352" s="236"/>
      <c r="C352" s="237"/>
      <c r="D352" s="226" t="s">
        <v>148</v>
      </c>
      <c r="E352" s="238" t="s">
        <v>19</v>
      </c>
      <c r="F352" s="239" t="s">
        <v>150</v>
      </c>
      <c r="G352" s="237"/>
      <c r="H352" s="240">
        <v>6.1600000000000001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148</v>
      </c>
      <c r="AU352" s="246" t="s">
        <v>140</v>
      </c>
      <c r="AV352" s="14" t="s">
        <v>139</v>
      </c>
      <c r="AW352" s="14" t="s">
        <v>32</v>
      </c>
      <c r="AX352" s="14" t="s">
        <v>78</v>
      </c>
      <c r="AY352" s="246" t="s">
        <v>131</v>
      </c>
    </row>
    <row r="353" s="13" customFormat="1">
      <c r="A353" s="13"/>
      <c r="B353" s="224"/>
      <c r="C353" s="225"/>
      <c r="D353" s="226" t="s">
        <v>148</v>
      </c>
      <c r="E353" s="225"/>
      <c r="F353" s="228" t="s">
        <v>706</v>
      </c>
      <c r="G353" s="225"/>
      <c r="H353" s="229">
        <v>6.7759999999999998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148</v>
      </c>
      <c r="AU353" s="235" t="s">
        <v>140</v>
      </c>
      <c r="AV353" s="13" t="s">
        <v>140</v>
      </c>
      <c r="AW353" s="13" t="s">
        <v>4</v>
      </c>
      <c r="AX353" s="13" t="s">
        <v>78</v>
      </c>
      <c r="AY353" s="235" t="s">
        <v>131</v>
      </c>
    </row>
    <row r="354" s="2" customFormat="1" ht="16.5" customHeight="1">
      <c r="A354" s="40"/>
      <c r="B354" s="41"/>
      <c r="C354" s="206" t="s">
        <v>707</v>
      </c>
      <c r="D354" s="206" t="s">
        <v>134</v>
      </c>
      <c r="E354" s="207" t="s">
        <v>708</v>
      </c>
      <c r="F354" s="208" t="s">
        <v>709</v>
      </c>
      <c r="G354" s="209" t="s">
        <v>137</v>
      </c>
      <c r="H354" s="210">
        <v>5.0350000000000001</v>
      </c>
      <c r="I354" s="211"/>
      <c r="J354" s="212">
        <f>ROUND(I354*H354,2)</f>
        <v>0</v>
      </c>
      <c r="K354" s="208" t="s">
        <v>138</v>
      </c>
      <c r="L354" s="46"/>
      <c r="M354" s="213" t="s">
        <v>19</v>
      </c>
      <c r="N354" s="214" t="s">
        <v>42</v>
      </c>
      <c r="O354" s="86"/>
      <c r="P354" s="215">
        <f>O354*H354</f>
        <v>0</v>
      </c>
      <c r="Q354" s="215">
        <v>0.0015</v>
      </c>
      <c r="R354" s="215">
        <f>Q354*H354</f>
        <v>0.0075525000000000002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224</v>
      </c>
      <c r="AT354" s="217" t="s">
        <v>134</v>
      </c>
      <c r="AU354" s="217" t="s">
        <v>140</v>
      </c>
      <c r="AY354" s="19" t="s">
        <v>131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140</v>
      </c>
      <c r="BK354" s="218">
        <f>ROUND(I354*H354,2)</f>
        <v>0</v>
      </c>
      <c r="BL354" s="19" t="s">
        <v>224</v>
      </c>
      <c r="BM354" s="217" t="s">
        <v>710</v>
      </c>
    </row>
    <row r="355" s="2" customFormat="1">
      <c r="A355" s="40"/>
      <c r="B355" s="41"/>
      <c r="C355" s="42"/>
      <c r="D355" s="219" t="s">
        <v>142</v>
      </c>
      <c r="E355" s="42"/>
      <c r="F355" s="220" t="s">
        <v>711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142</v>
      </c>
      <c r="AU355" s="19" t="s">
        <v>140</v>
      </c>
    </row>
    <row r="356" s="15" customFormat="1">
      <c r="A356" s="15"/>
      <c r="B356" s="247"/>
      <c r="C356" s="248"/>
      <c r="D356" s="226" t="s">
        <v>148</v>
      </c>
      <c r="E356" s="249" t="s">
        <v>19</v>
      </c>
      <c r="F356" s="250" t="s">
        <v>712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148</v>
      </c>
      <c r="AU356" s="256" t="s">
        <v>140</v>
      </c>
      <c r="AV356" s="15" t="s">
        <v>78</v>
      </c>
      <c r="AW356" s="15" t="s">
        <v>32</v>
      </c>
      <c r="AX356" s="15" t="s">
        <v>70</v>
      </c>
      <c r="AY356" s="256" t="s">
        <v>131</v>
      </c>
    </row>
    <row r="357" s="13" customFormat="1">
      <c r="A357" s="13"/>
      <c r="B357" s="224"/>
      <c r="C357" s="225"/>
      <c r="D357" s="226" t="s">
        <v>148</v>
      </c>
      <c r="E357" s="227" t="s">
        <v>19</v>
      </c>
      <c r="F357" s="228" t="s">
        <v>713</v>
      </c>
      <c r="G357" s="225"/>
      <c r="H357" s="229">
        <v>5.0350000000000001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148</v>
      </c>
      <c r="AU357" s="235" t="s">
        <v>140</v>
      </c>
      <c r="AV357" s="13" t="s">
        <v>140</v>
      </c>
      <c r="AW357" s="13" t="s">
        <v>32</v>
      </c>
      <c r="AX357" s="13" t="s">
        <v>70</v>
      </c>
      <c r="AY357" s="235" t="s">
        <v>131</v>
      </c>
    </row>
    <row r="358" s="14" customFormat="1">
      <c r="A358" s="14"/>
      <c r="B358" s="236"/>
      <c r="C358" s="237"/>
      <c r="D358" s="226" t="s">
        <v>148</v>
      </c>
      <c r="E358" s="238" t="s">
        <v>19</v>
      </c>
      <c r="F358" s="239" t="s">
        <v>150</v>
      </c>
      <c r="G358" s="237"/>
      <c r="H358" s="240">
        <v>5.0350000000000001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148</v>
      </c>
      <c r="AU358" s="246" t="s">
        <v>140</v>
      </c>
      <c r="AV358" s="14" t="s">
        <v>139</v>
      </c>
      <c r="AW358" s="14" t="s">
        <v>32</v>
      </c>
      <c r="AX358" s="14" t="s">
        <v>78</v>
      </c>
      <c r="AY358" s="246" t="s">
        <v>131</v>
      </c>
    </row>
    <row r="359" s="2" customFormat="1" ht="16.5" customHeight="1">
      <c r="A359" s="40"/>
      <c r="B359" s="41"/>
      <c r="C359" s="206" t="s">
        <v>714</v>
      </c>
      <c r="D359" s="206" t="s">
        <v>134</v>
      </c>
      <c r="E359" s="207" t="s">
        <v>715</v>
      </c>
      <c r="F359" s="208" t="s">
        <v>716</v>
      </c>
      <c r="G359" s="209" t="s">
        <v>232</v>
      </c>
      <c r="H359" s="210">
        <v>4</v>
      </c>
      <c r="I359" s="211"/>
      <c r="J359" s="212">
        <f>ROUND(I359*H359,2)</f>
        <v>0</v>
      </c>
      <c r="K359" s="208" t="s">
        <v>138</v>
      </c>
      <c r="L359" s="46"/>
      <c r="M359" s="213" t="s">
        <v>19</v>
      </c>
      <c r="N359" s="214" t="s">
        <v>42</v>
      </c>
      <c r="O359" s="86"/>
      <c r="P359" s="215">
        <f>O359*H359</f>
        <v>0</v>
      </c>
      <c r="Q359" s="215">
        <v>0.00021000000000000001</v>
      </c>
      <c r="R359" s="215">
        <f>Q359*H359</f>
        <v>0.00084000000000000003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224</v>
      </c>
      <c r="AT359" s="217" t="s">
        <v>134</v>
      </c>
      <c r="AU359" s="217" t="s">
        <v>140</v>
      </c>
      <c r="AY359" s="19" t="s">
        <v>131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140</v>
      </c>
      <c r="BK359" s="218">
        <f>ROUND(I359*H359,2)</f>
        <v>0</v>
      </c>
      <c r="BL359" s="19" t="s">
        <v>224</v>
      </c>
      <c r="BM359" s="217" t="s">
        <v>717</v>
      </c>
    </row>
    <row r="360" s="2" customFormat="1">
      <c r="A360" s="40"/>
      <c r="B360" s="41"/>
      <c r="C360" s="42"/>
      <c r="D360" s="219" t="s">
        <v>142</v>
      </c>
      <c r="E360" s="42"/>
      <c r="F360" s="220" t="s">
        <v>718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142</v>
      </c>
      <c r="AU360" s="19" t="s">
        <v>140</v>
      </c>
    </row>
    <row r="361" s="13" customFormat="1">
      <c r="A361" s="13"/>
      <c r="B361" s="224"/>
      <c r="C361" s="225"/>
      <c r="D361" s="226" t="s">
        <v>148</v>
      </c>
      <c r="E361" s="227" t="s">
        <v>19</v>
      </c>
      <c r="F361" s="228" t="s">
        <v>139</v>
      </c>
      <c r="G361" s="225"/>
      <c r="H361" s="229">
        <v>4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148</v>
      </c>
      <c r="AU361" s="235" t="s">
        <v>140</v>
      </c>
      <c r="AV361" s="13" t="s">
        <v>140</v>
      </c>
      <c r="AW361" s="13" t="s">
        <v>32</v>
      </c>
      <c r="AX361" s="13" t="s">
        <v>70</v>
      </c>
      <c r="AY361" s="235" t="s">
        <v>131</v>
      </c>
    </row>
    <row r="362" s="13" customFormat="1">
      <c r="A362" s="13"/>
      <c r="B362" s="224"/>
      <c r="C362" s="225"/>
      <c r="D362" s="226" t="s">
        <v>148</v>
      </c>
      <c r="E362" s="227" t="s">
        <v>19</v>
      </c>
      <c r="F362" s="228" t="s">
        <v>139</v>
      </c>
      <c r="G362" s="225"/>
      <c r="H362" s="229">
        <v>4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148</v>
      </c>
      <c r="AU362" s="235" t="s">
        <v>140</v>
      </c>
      <c r="AV362" s="13" t="s">
        <v>140</v>
      </c>
      <c r="AW362" s="13" t="s">
        <v>32</v>
      </c>
      <c r="AX362" s="13" t="s">
        <v>78</v>
      </c>
      <c r="AY362" s="235" t="s">
        <v>131</v>
      </c>
    </row>
    <row r="363" s="2" customFormat="1" ht="16.5" customHeight="1">
      <c r="A363" s="40"/>
      <c r="B363" s="41"/>
      <c r="C363" s="206" t="s">
        <v>719</v>
      </c>
      <c r="D363" s="206" t="s">
        <v>134</v>
      </c>
      <c r="E363" s="207" t="s">
        <v>720</v>
      </c>
      <c r="F363" s="208" t="s">
        <v>721</v>
      </c>
      <c r="G363" s="209" t="s">
        <v>287</v>
      </c>
      <c r="H363" s="210">
        <v>12.369999999999999</v>
      </c>
      <c r="I363" s="211"/>
      <c r="J363" s="212">
        <f>ROUND(I363*H363,2)</f>
        <v>0</v>
      </c>
      <c r="K363" s="208" t="s">
        <v>138</v>
      </c>
      <c r="L363" s="46"/>
      <c r="M363" s="213" t="s">
        <v>19</v>
      </c>
      <c r="N363" s="214" t="s">
        <v>42</v>
      </c>
      <c r="O363" s="86"/>
      <c r="P363" s="215">
        <f>O363*H363</f>
        <v>0</v>
      </c>
      <c r="Q363" s="215">
        <v>0.00032000000000000003</v>
      </c>
      <c r="R363" s="215">
        <f>Q363*H363</f>
        <v>0.0039583999999999999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224</v>
      </c>
      <c r="AT363" s="217" t="s">
        <v>134</v>
      </c>
      <c r="AU363" s="217" t="s">
        <v>140</v>
      </c>
      <c r="AY363" s="19" t="s">
        <v>131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140</v>
      </c>
      <c r="BK363" s="218">
        <f>ROUND(I363*H363,2)</f>
        <v>0</v>
      </c>
      <c r="BL363" s="19" t="s">
        <v>224</v>
      </c>
      <c r="BM363" s="217" t="s">
        <v>722</v>
      </c>
    </row>
    <row r="364" s="2" customFormat="1">
      <c r="A364" s="40"/>
      <c r="B364" s="41"/>
      <c r="C364" s="42"/>
      <c r="D364" s="219" t="s">
        <v>142</v>
      </c>
      <c r="E364" s="42"/>
      <c r="F364" s="220" t="s">
        <v>723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142</v>
      </c>
      <c r="AU364" s="19" t="s">
        <v>140</v>
      </c>
    </row>
    <row r="365" s="15" customFormat="1">
      <c r="A365" s="15"/>
      <c r="B365" s="247"/>
      <c r="C365" s="248"/>
      <c r="D365" s="226" t="s">
        <v>148</v>
      </c>
      <c r="E365" s="249" t="s">
        <v>19</v>
      </c>
      <c r="F365" s="250" t="s">
        <v>712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148</v>
      </c>
      <c r="AU365" s="256" t="s">
        <v>140</v>
      </c>
      <c r="AV365" s="15" t="s">
        <v>78</v>
      </c>
      <c r="AW365" s="15" t="s">
        <v>32</v>
      </c>
      <c r="AX365" s="15" t="s">
        <v>70</v>
      </c>
      <c r="AY365" s="256" t="s">
        <v>131</v>
      </c>
    </row>
    <row r="366" s="13" customFormat="1">
      <c r="A366" s="13"/>
      <c r="B366" s="224"/>
      <c r="C366" s="225"/>
      <c r="D366" s="226" t="s">
        <v>148</v>
      </c>
      <c r="E366" s="227" t="s">
        <v>19</v>
      </c>
      <c r="F366" s="228" t="s">
        <v>724</v>
      </c>
      <c r="G366" s="225"/>
      <c r="H366" s="229">
        <v>4.71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148</v>
      </c>
      <c r="AU366" s="235" t="s">
        <v>140</v>
      </c>
      <c r="AV366" s="13" t="s">
        <v>140</v>
      </c>
      <c r="AW366" s="13" t="s">
        <v>32</v>
      </c>
      <c r="AX366" s="13" t="s">
        <v>70</v>
      </c>
      <c r="AY366" s="235" t="s">
        <v>131</v>
      </c>
    </row>
    <row r="367" s="13" customFormat="1">
      <c r="A367" s="13"/>
      <c r="B367" s="224"/>
      <c r="C367" s="225"/>
      <c r="D367" s="226" t="s">
        <v>148</v>
      </c>
      <c r="E367" s="227" t="s">
        <v>19</v>
      </c>
      <c r="F367" s="228" t="s">
        <v>725</v>
      </c>
      <c r="G367" s="225"/>
      <c r="H367" s="229">
        <v>7.6600000000000001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148</v>
      </c>
      <c r="AU367" s="235" t="s">
        <v>140</v>
      </c>
      <c r="AV367" s="13" t="s">
        <v>140</v>
      </c>
      <c r="AW367" s="13" t="s">
        <v>32</v>
      </c>
      <c r="AX367" s="13" t="s">
        <v>70</v>
      </c>
      <c r="AY367" s="235" t="s">
        <v>131</v>
      </c>
    </row>
    <row r="368" s="14" customFormat="1">
      <c r="A368" s="14"/>
      <c r="B368" s="236"/>
      <c r="C368" s="237"/>
      <c r="D368" s="226" t="s">
        <v>148</v>
      </c>
      <c r="E368" s="238" t="s">
        <v>19</v>
      </c>
      <c r="F368" s="239" t="s">
        <v>150</v>
      </c>
      <c r="G368" s="237"/>
      <c r="H368" s="240">
        <v>12.370000000000001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148</v>
      </c>
      <c r="AU368" s="246" t="s">
        <v>140</v>
      </c>
      <c r="AV368" s="14" t="s">
        <v>139</v>
      </c>
      <c r="AW368" s="14" t="s">
        <v>32</v>
      </c>
      <c r="AX368" s="14" t="s">
        <v>78</v>
      </c>
      <c r="AY368" s="246" t="s">
        <v>131</v>
      </c>
    </row>
    <row r="369" s="2" customFormat="1" ht="24.15" customHeight="1">
      <c r="A369" s="40"/>
      <c r="B369" s="41"/>
      <c r="C369" s="206" t="s">
        <v>726</v>
      </c>
      <c r="D369" s="206" t="s">
        <v>134</v>
      </c>
      <c r="E369" s="207" t="s">
        <v>727</v>
      </c>
      <c r="F369" s="208" t="s">
        <v>728</v>
      </c>
      <c r="G369" s="209" t="s">
        <v>246</v>
      </c>
      <c r="H369" s="210">
        <v>0.246</v>
      </c>
      <c r="I369" s="211"/>
      <c r="J369" s="212">
        <f>ROUND(I369*H369,2)</f>
        <v>0</v>
      </c>
      <c r="K369" s="208" t="s">
        <v>138</v>
      </c>
      <c r="L369" s="46"/>
      <c r="M369" s="213" t="s">
        <v>19</v>
      </c>
      <c r="N369" s="214" t="s">
        <v>42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224</v>
      </c>
      <c r="AT369" s="217" t="s">
        <v>134</v>
      </c>
      <c r="AU369" s="217" t="s">
        <v>140</v>
      </c>
      <c r="AY369" s="19" t="s">
        <v>131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140</v>
      </c>
      <c r="BK369" s="218">
        <f>ROUND(I369*H369,2)</f>
        <v>0</v>
      </c>
      <c r="BL369" s="19" t="s">
        <v>224</v>
      </c>
      <c r="BM369" s="217" t="s">
        <v>729</v>
      </c>
    </row>
    <row r="370" s="2" customFormat="1">
      <c r="A370" s="40"/>
      <c r="B370" s="41"/>
      <c r="C370" s="42"/>
      <c r="D370" s="219" t="s">
        <v>142</v>
      </c>
      <c r="E370" s="42"/>
      <c r="F370" s="220" t="s">
        <v>730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142</v>
      </c>
      <c r="AU370" s="19" t="s">
        <v>140</v>
      </c>
    </row>
    <row r="371" s="12" customFormat="1" ht="22.8" customHeight="1">
      <c r="A371" s="12"/>
      <c r="B371" s="190"/>
      <c r="C371" s="191"/>
      <c r="D371" s="192" t="s">
        <v>69</v>
      </c>
      <c r="E371" s="204" t="s">
        <v>731</v>
      </c>
      <c r="F371" s="204" t="s">
        <v>732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SUM(P372:P398)</f>
        <v>0</v>
      </c>
      <c r="Q371" s="198"/>
      <c r="R371" s="199">
        <f>SUM(R372:R398)</f>
        <v>0.53507389999999988</v>
      </c>
      <c r="S371" s="198"/>
      <c r="T371" s="200">
        <f>SUM(T372:T398)</f>
        <v>0.62287999999999988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140</v>
      </c>
      <c r="AT371" s="202" t="s">
        <v>69</v>
      </c>
      <c r="AU371" s="202" t="s">
        <v>78</v>
      </c>
      <c r="AY371" s="201" t="s">
        <v>131</v>
      </c>
      <c r="BK371" s="203">
        <f>SUM(BK372:BK398)</f>
        <v>0</v>
      </c>
    </row>
    <row r="372" s="2" customFormat="1" ht="16.5" customHeight="1">
      <c r="A372" s="40"/>
      <c r="B372" s="41"/>
      <c r="C372" s="206" t="s">
        <v>733</v>
      </c>
      <c r="D372" s="206" t="s">
        <v>134</v>
      </c>
      <c r="E372" s="207" t="s">
        <v>734</v>
      </c>
      <c r="F372" s="208" t="s">
        <v>735</v>
      </c>
      <c r="G372" s="209" t="s">
        <v>137</v>
      </c>
      <c r="H372" s="210">
        <v>25.908999999999999</v>
      </c>
      <c r="I372" s="211"/>
      <c r="J372" s="212">
        <f>ROUND(I372*H372,2)</f>
        <v>0</v>
      </c>
      <c r="K372" s="208" t="s">
        <v>138</v>
      </c>
      <c r="L372" s="46"/>
      <c r="M372" s="213" t="s">
        <v>19</v>
      </c>
      <c r="N372" s="214" t="s">
        <v>42</v>
      </c>
      <c r="O372" s="86"/>
      <c r="P372" s="215">
        <f>O372*H372</f>
        <v>0</v>
      </c>
      <c r="Q372" s="215">
        <v>0.00029999999999999997</v>
      </c>
      <c r="R372" s="215">
        <f>Q372*H372</f>
        <v>0.0077726999999999987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224</v>
      </c>
      <c r="AT372" s="217" t="s">
        <v>134</v>
      </c>
      <c r="AU372" s="217" t="s">
        <v>140</v>
      </c>
      <c r="AY372" s="19" t="s">
        <v>131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140</v>
      </c>
      <c r="BK372" s="218">
        <f>ROUND(I372*H372,2)</f>
        <v>0</v>
      </c>
      <c r="BL372" s="19" t="s">
        <v>224</v>
      </c>
      <c r="BM372" s="217" t="s">
        <v>736</v>
      </c>
    </row>
    <row r="373" s="2" customFormat="1">
      <c r="A373" s="40"/>
      <c r="B373" s="41"/>
      <c r="C373" s="42"/>
      <c r="D373" s="219" t="s">
        <v>142</v>
      </c>
      <c r="E373" s="42"/>
      <c r="F373" s="220" t="s">
        <v>737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142</v>
      </c>
      <c r="AU373" s="19" t="s">
        <v>140</v>
      </c>
    </row>
    <row r="374" s="15" customFormat="1">
      <c r="A374" s="15"/>
      <c r="B374" s="247"/>
      <c r="C374" s="248"/>
      <c r="D374" s="226" t="s">
        <v>148</v>
      </c>
      <c r="E374" s="249" t="s">
        <v>19</v>
      </c>
      <c r="F374" s="250" t="s">
        <v>181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148</v>
      </c>
      <c r="AU374" s="256" t="s">
        <v>140</v>
      </c>
      <c r="AV374" s="15" t="s">
        <v>78</v>
      </c>
      <c r="AW374" s="15" t="s">
        <v>32</v>
      </c>
      <c r="AX374" s="15" t="s">
        <v>70</v>
      </c>
      <c r="AY374" s="256" t="s">
        <v>131</v>
      </c>
    </row>
    <row r="375" s="13" customFormat="1">
      <c r="A375" s="13"/>
      <c r="B375" s="224"/>
      <c r="C375" s="225"/>
      <c r="D375" s="226" t="s">
        <v>148</v>
      </c>
      <c r="E375" s="227" t="s">
        <v>19</v>
      </c>
      <c r="F375" s="228" t="s">
        <v>182</v>
      </c>
      <c r="G375" s="225"/>
      <c r="H375" s="229">
        <v>25.908999999999999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148</v>
      </c>
      <c r="AU375" s="235" t="s">
        <v>140</v>
      </c>
      <c r="AV375" s="13" t="s">
        <v>140</v>
      </c>
      <c r="AW375" s="13" t="s">
        <v>32</v>
      </c>
      <c r="AX375" s="13" t="s">
        <v>70</v>
      </c>
      <c r="AY375" s="235" t="s">
        <v>131</v>
      </c>
    </row>
    <row r="376" s="14" customFormat="1">
      <c r="A376" s="14"/>
      <c r="B376" s="236"/>
      <c r="C376" s="237"/>
      <c r="D376" s="226" t="s">
        <v>148</v>
      </c>
      <c r="E376" s="238" t="s">
        <v>19</v>
      </c>
      <c r="F376" s="239" t="s">
        <v>150</v>
      </c>
      <c r="G376" s="237"/>
      <c r="H376" s="240">
        <v>25.908999999999999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148</v>
      </c>
      <c r="AU376" s="246" t="s">
        <v>140</v>
      </c>
      <c r="AV376" s="14" t="s">
        <v>139</v>
      </c>
      <c r="AW376" s="14" t="s">
        <v>32</v>
      </c>
      <c r="AX376" s="14" t="s">
        <v>78</v>
      </c>
      <c r="AY376" s="246" t="s">
        <v>131</v>
      </c>
    </row>
    <row r="377" s="2" customFormat="1" ht="16.5" customHeight="1">
      <c r="A377" s="40"/>
      <c r="B377" s="41"/>
      <c r="C377" s="206" t="s">
        <v>738</v>
      </c>
      <c r="D377" s="206" t="s">
        <v>134</v>
      </c>
      <c r="E377" s="207" t="s">
        <v>739</v>
      </c>
      <c r="F377" s="208" t="s">
        <v>740</v>
      </c>
      <c r="G377" s="209" t="s">
        <v>137</v>
      </c>
      <c r="H377" s="210">
        <v>25.908999999999999</v>
      </c>
      <c r="I377" s="211"/>
      <c r="J377" s="212">
        <f>ROUND(I377*H377,2)</f>
        <v>0</v>
      </c>
      <c r="K377" s="208" t="s">
        <v>138</v>
      </c>
      <c r="L377" s="46"/>
      <c r="M377" s="213" t="s">
        <v>19</v>
      </c>
      <c r="N377" s="214" t="s">
        <v>42</v>
      </c>
      <c r="O377" s="86"/>
      <c r="P377" s="215">
        <f>O377*H377</f>
        <v>0</v>
      </c>
      <c r="Q377" s="215">
        <v>0.0015</v>
      </c>
      <c r="R377" s="215">
        <f>Q377*H377</f>
        <v>0.038863500000000002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224</v>
      </c>
      <c r="AT377" s="217" t="s">
        <v>134</v>
      </c>
      <c r="AU377" s="217" t="s">
        <v>140</v>
      </c>
      <c r="AY377" s="19" t="s">
        <v>131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140</v>
      </c>
      <c r="BK377" s="218">
        <f>ROUND(I377*H377,2)</f>
        <v>0</v>
      </c>
      <c r="BL377" s="19" t="s">
        <v>224</v>
      </c>
      <c r="BM377" s="217" t="s">
        <v>741</v>
      </c>
    </row>
    <row r="378" s="2" customFormat="1">
      <c r="A378" s="40"/>
      <c r="B378" s="41"/>
      <c r="C378" s="42"/>
      <c r="D378" s="219" t="s">
        <v>142</v>
      </c>
      <c r="E378" s="42"/>
      <c r="F378" s="220" t="s">
        <v>742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142</v>
      </c>
      <c r="AU378" s="19" t="s">
        <v>140</v>
      </c>
    </row>
    <row r="379" s="15" customFormat="1">
      <c r="A379" s="15"/>
      <c r="B379" s="247"/>
      <c r="C379" s="248"/>
      <c r="D379" s="226" t="s">
        <v>148</v>
      </c>
      <c r="E379" s="249" t="s">
        <v>19</v>
      </c>
      <c r="F379" s="250" t="s">
        <v>181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148</v>
      </c>
      <c r="AU379" s="256" t="s">
        <v>140</v>
      </c>
      <c r="AV379" s="15" t="s">
        <v>78</v>
      </c>
      <c r="AW379" s="15" t="s">
        <v>32</v>
      </c>
      <c r="AX379" s="15" t="s">
        <v>70</v>
      </c>
      <c r="AY379" s="256" t="s">
        <v>131</v>
      </c>
    </row>
    <row r="380" s="13" customFormat="1">
      <c r="A380" s="13"/>
      <c r="B380" s="224"/>
      <c r="C380" s="225"/>
      <c r="D380" s="226" t="s">
        <v>148</v>
      </c>
      <c r="E380" s="227" t="s">
        <v>19</v>
      </c>
      <c r="F380" s="228" t="s">
        <v>182</v>
      </c>
      <c r="G380" s="225"/>
      <c r="H380" s="229">
        <v>25.908999999999999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148</v>
      </c>
      <c r="AU380" s="235" t="s">
        <v>140</v>
      </c>
      <c r="AV380" s="13" t="s">
        <v>140</v>
      </c>
      <c r="AW380" s="13" t="s">
        <v>32</v>
      </c>
      <c r="AX380" s="13" t="s">
        <v>70</v>
      </c>
      <c r="AY380" s="235" t="s">
        <v>131</v>
      </c>
    </row>
    <row r="381" s="14" customFormat="1">
      <c r="A381" s="14"/>
      <c r="B381" s="236"/>
      <c r="C381" s="237"/>
      <c r="D381" s="226" t="s">
        <v>148</v>
      </c>
      <c r="E381" s="238" t="s">
        <v>19</v>
      </c>
      <c r="F381" s="239" t="s">
        <v>150</v>
      </c>
      <c r="G381" s="237"/>
      <c r="H381" s="240">
        <v>25.908999999999999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148</v>
      </c>
      <c r="AU381" s="246" t="s">
        <v>140</v>
      </c>
      <c r="AV381" s="14" t="s">
        <v>139</v>
      </c>
      <c r="AW381" s="14" t="s">
        <v>32</v>
      </c>
      <c r="AX381" s="14" t="s">
        <v>78</v>
      </c>
      <c r="AY381" s="246" t="s">
        <v>131</v>
      </c>
    </row>
    <row r="382" s="2" customFormat="1" ht="21.75" customHeight="1">
      <c r="A382" s="40"/>
      <c r="B382" s="41"/>
      <c r="C382" s="206" t="s">
        <v>743</v>
      </c>
      <c r="D382" s="206" t="s">
        <v>134</v>
      </c>
      <c r="E382" s="207" t="s">
        <v>744</v>
      </c>
      <c r="F382" s="208" t="s">
        <v>745</v>
      </c>
      <c r="G382" s="209" t="s">
        <v>137</v>
      </c>
      <c r="H382" s="210">
        <v>25.908999999999999</v>
      </c>
      <c r="I382" s="211"/>
      <c r="J382" s="212">
        <f>ROUND(I382*H382,2)</f>
        <v>0</v>
      </c>
      <c r="K382" s="208" t="s">
        <v>138</v>
      </c>
      <c r="L382" s="46"/>
      <c r="M382" s="213" t="s">
        <v>19</v>
      </c>
      <c r="N382" s="214" t="s">
        <v>42</v>
      </c>
      <c r="O382" s="86"/>
      <c r="P382" s="215">
        <f>O382*H382</f>
        <v>0</v>
      </c>
      <c r="Q382" s="215">
        <v>0.0053</v>
      </c>
      <c r="R382" s="215">
        <f>Q382*H382</f>
        <v>0.13731769999999999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224</v>
      </c>
      <c r="AT382" s="217" t="s">
        <v>134</v>
      </c>
      <c r="AU382" s="217" t="s">
        <v>140</v>
      </c>
      <c r="AY382" s="19" t="s">
        <v>131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140</v>
      </c>
      <c r="BK382" s="218">
        <f>ROUND(I382*H382,2)</f>
        <v>0</v>
      </c>
      <c r="BL382" s="19" t="s">
        <v>224</v>
      </c>
      <c r="BM382" s="217" t="s">
        <v>746</v>
      </c>
    </row>
    <row r="383" s="2" customFormat="1">
      <c r="A383" s="40"/>
      <c r="B383" s="41"/>
      <c r="C383" s="42"/>
      <c r="D383" s="219" t="s">
        <v>142</v>
      </c>
      <c r="E383" s="42"/>
      <c r="F383" s="220" t="s">
        <v>747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142</v>
      </c>
      <c r="AU383" s="19" t="s">
        <v>140</v>
      </c>
    </row>
    <row r="384" s="15" customFormat="1">
      <c r="A384" s="15"/>
      <c r="B384" s="247"/>
      <c r="C384" s="248"/>
      <c r="D384" s="226" t="s">
        <v>148</v>
      </c>
      <c r="E384" s="249" t="s">
        <v>19</v>
      </c>
      <c r="F384" s="250" t="s">
        <v>181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148</v>
      </c>
      <c r="AU384" s="256" t="s">
        <v>140</v>
      </c>
      <c r="AV384" s="15" t="s">
        <v>78</v>
      </c>
      <c r="AW384" s="15" t="s">
        <v>32</v>
      </c>
      <c r="AX384" s="15" t="s">
        <v>70</v>
      </c>
      <c r="AY384" s="256" t="s">
        <v>131</v>
      </c>
    </row>
    <row r="385" s="13" customFormat="1">
      <c r="A385" s="13"/>
      <c r="B385" s="224"/>
      <c r="C385" s="225"/>
      <c r="D385" s="226" t="s">
        <v>148</v>
      </c>
      <c r="E385" s="227" t="s">
        <v>19</v>
      </c>
      <c r="F385" s="228" t="s">
        <v>182</v>
      </c>
      <c r="G385" s="225"/>
      <c r="H385" s="229">
        <v>25.908999999999999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148</v>
      </c>
      <c r="AU385" s="235" t="s">
        <v>140</v>
      </c>
      <c r="AV385" s="13" t="s">
        <v>140</v>
      </c>
      <c r="AW385" s="13" t="s">
        <v>32</v>
      </c>
      <c r="AX385" s="13" t="s">
        <v>70</v>
      </c>
      <c r="AY385" s="235" t="s">
        <v>131</v>
      </c>
    </row>
    <row r="386" s="14" customFormat="1">
      <c r="A386" s="14"/>
      <c r="B386" s="236"/>
      <c r="C386" s="237"/>
      <c r="D386" s="226" t="s">
        <v>148</v>
      </c>
      <c r="E386" s="238" t="s">
        <v>19</v>
      </c>
      <c r="F386" s="239" t="s">
        <v>150</v>
      </c>
      <c r="G386" s="237"/>
      <c r="H386" s="240">
        <v>25.908999999999999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148</v>
      </c>
      <c r="AU386" s="246" t="s">
        <v>140</v>
      </c>
      <c r="AV386" s="14" t="s">
        <v>139</v>
      </c>
      <c r="AW386" s="14" t="s">
        <v>32</v>
      </c>
      <c r="AX386" s="14" t="s">
        <v>78</v>
      </c>
      <c r="AY386" s="246" t="s">
        <v>131</v>
      </c>
    </row>
    <row r="387" s="2" customFormat="1" ht="16.5" customHeight="1">
      <c r="A387" s="40"/>
      <c r="B387" s="41"/>
      <c r="C387" s="258" t="s">
        <v>748</v>
      </c>
      <c r="D387" s="258" t="s">
        <v>334</v>
      </c>
      <c r="E387" s="259" t="s">
        <v>749</v>
      </c>
      <c r="F387" s="260" t="s">
        <v>750</v>
      </c>
      <c r="G387" s="261" t="s">
        <v>137</v>
      </c>
      <c r="H387" s="262">
        <v>28.5</v>
      </c>
      <c r="I387" s="263"/>
      <c r="J387" s="264">
        <f>ROUND(I387*H387,2)</f>
        <v>0</v>
      </c>
      <c r="K387" s="260" t="s">
        <v>138</v>
      </c>
      <c r="L387" s="265"/>
      <c r="M387" s="266" t="s">
        <v>19</v>
      </c>
      <c r="N387" s="267" t="s">
        <v>42</v>
      </c>
      <c r="O387" s="86"/>
      <c r="P387" s="215">
        <f>O387*H387</f>
        <v>0</v>
      </c>
      <c r="Q387" s="215">
        <v>0.012319999999999999</v>
      </c>
      <c r="R387" s="215">
        <f>Q387*H387</f>
        <v>0.35111999999999999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323</v>
      </c>
      <c r="AT387" s="217" t="s">
        <v>334</v>
      </c>
      <c r="AU387" s="217" t="s">
        <v>140</v>
      </c>
      <c r="AY387" s="19" t="s">
        <v>131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140</v>
      </c>
      <c r="BK387" s="218">
        <f>ROUND(I387*H387,2)</f>
        <v>0</v>
      </c>
      <c r="BL387" s="19" t="s">
        <v>224</v>
      </c>
      <c r="BM387" s="217" t="s">
        <v>751</v>
      </c>
    </row>
    <row r="388" s="15" customFormat="1">
      <c r="A388" s="15"/>
      <c r="B388" s="247"/>
      <c r="C388" s="248"/>
      <c r="D388" s="226" t="s">
        <v>148</v>
      </c>
      <c r="E388" s="249" t="s">
        <v>19</v>
      </c>
      <c r="F388" s="250" t="s">
        <v>181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148</v>
      </c>
      <c r="AU388" s="256" t="s">
        <v>140</v>
      </c>
      <c r="AV388" s="15" t="s">
        <v>78</v>
      </c>
      <c r="AW388" s="15" t="s">
        <v>32</v>
      </c>
      <c r="AX388" s="15" t="s">
        <v>70</v>
      </c>
      <c r="AY388" s="256" t="s">
        <v>131</v>
      </c>
    </row>
    <row r="389" s="13" customFormat="1">
      <c r="A389" s="13"/>
      <c r="B389" s="224"/>
      <c r="C389" s="225"/>
      <c r="D389" s="226" t="s">
        <v>148</v>
      </c>
      <c r="E389" s="227" t="s">
        <v>19</v>
      </c>
      <c r="F389" s="228" t="s">
        <v>182</v>
      </c>
      <c r="G389" s="225"/>
      <c r="H389" s="229">
        <v>25.908999999999999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148</v>
      </c>
      <c r="AU389" s="235" t="s">
        <v>140</v>
      </c>
      <c r="AV389" s="13" t="s">
        <v>140</v>
      </c>
      <c r="AW389" s="13" t="s">
        <v>32</v>
      </c>
      <c r="AX389" s="13" t="s">
        <v>70</v>
      </c>
      <c r="AY389" s="235" t="s">
        <v>131</v>
      </c>
    </row>
    <row r="390" s="14" customFormat="1">
      <c r="A390" s="14"/>
      <c r="B390" s="236"/>
      <c r="C390" s="237"/>
      <c r="D390" s="226" t="s">
        <v>148</v>
      </c>
      <c r="E390" s="238" t="s">
        <v>19</v>
      </c>
      <c r="F390" s="239" t="s">
        <v>150</v>
      </c>
      <c r="G390" s="237"/>
      <c r="H390" s="240">
        <v>25.908999999999999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148</v>
      </c>
      <c r="AU390" s="246" t="s">
        <v>140</v>
      </c>
      <c r="AV390" s="14" t="s">
        <v>139</v>
      </c>
      <c r="AW390" s="14" t="s">
        <v>32</v>
      </c>
      <c r="AX390" s="14" t="s">
        <v>78</v>
      </c>
      <c r="AY390" s="246" t="s">
        <v>131</v>
      </c>
    </row>
    <row r="391" s="13" customFormat="1">
      <c r="A391" s="13"/>
      <c r="B391" s="224"/>
      <c r="C391" s="225"/>
      <c r="D391" s="226" t="s">
        <v>148</v>
      </c>
      <c r="E391" s="225"/>
      <c r="F391" s="228" t="s">
        <v>752</v>
      </c>
      <c r="G391" s="225"/>
      <c r="H391" s="229">
        <v>28.5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148</v>
      </c>
      <c r="AU391" s="235" t="s">
        <v>140</v>
      </c>
      <c r="AV391" s="13" t="s">
        <v>140</v>
      </c>
      <c r="AW391" s="13" t="s">
        <v>4</v>
      </c>
      <c r="AX391" s="13" t="s">
        <v>78</v>
      </c>
      <c r="AY391" s="235" t="s">
        <v>131</v>
      </c>
    </row>
    <row r="392" s="2" customFormat="1" ht="16.5" customHeight="1">
      <c r="A392" s="40"/>
      <c r="B392" s="41"/>
      <c r="C392" s="206" t="s">
        <v>753</v>
      </c>
      <c r="D392" s="206" t="s">
        <v>134</v>
      </c>
      <c r="E392" s="207" t="s">
        <v>754</v>
      </c>
      <c r="F392" s="208" t="s">
        <v>755</v>
      </c>
      <c r="G392" s="209" t="s">
        <v>137</v>
      </c>
      <c r="H392" s="210">
        <v>22.899999999999999</v>
      </c>
      <c r="I392" s="211"/>
      <c r="J392" s="212">
        <f>ROUND(I392*H392,2)</f>
        <v>0</v>
      </c>
      <c r="K392" s="208" t="s">
        <v>138</v>
      </c>
      <c r="L392" s="46"/>
      <c r="M392" s="213" t="s">
        <v>19</v>
      </c>
      <c r="N392" s="214" t="s">
        <v>42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0.027199999999999998</v>
      </c>
      <c r="T392" s="216">
        <f>S392*H392</f>
        <v>0.62287999999999988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224</v>
      </c>
      <c r="AT392" s="217" t="s">
        <v>134</v>
      </c>
      <c r="AU392" s="217" t="s">
        <v>140</v>
      </c>
      <c r="AY392" s="19" t="s">
        <v>131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140</v>
      </c>
      <c r="BK392" s="218">
        <f>ROUND(I392*H392,2)</f>
        <v>0</v>
      </c>
      <c r="BL392" s="19" t="s">
        <v>224</v>
      </c>
      <c r="BM392" s="217" t="s">
        <v>756</v>
      </c>
    </row>
    <row r="393" s="2" customFormat="1">
      <c r="A393" s="40"/>
      <c r="B393" s="41"/>
      <c r="C393" s="42"/>
      <c r="D393" s="219" t="s">
        <v>142</v>
      </c>
      <c r="E393" s="42"/>
      <c r="F393" s="220" t="s">
        <v>757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142</v>
      </c>
      <c r="AU393" s="19" t="s">
        <v>140</v>
      </c>
    </row>
    <row r="394" s="13" customFormat="1">
      <c r="A394" s="13"/>
      <c r="B394" s="224"/>
      <c r="C394" s="225"/>
      <c r="D394" s="226" t="s">
        <v>148</v>
      </c>
      <c r="E394" s="227" t="s">
        <v>19</v>
      </c>
      <c r="F394" s="228" t="s">
        <v>188</v>
      </c>
      <c r="G394" s="225"/>
      <c r="H394" s="229">
        <v>10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148</v>
      </c>
      <c r="AU394" s="235" t="s">
        <v>140</v>
      </c>
      <c r="AV394" s="13" t="s">
        <v>140</v>
      </c>
      <c r="AW394" s="13" t="s">
        <v>32</v>
      </c>
      <c r="AX394" s="13" t="s">
        <v>70</v>
      </c>
      <c r="AY394" s="235" t="s">
        <v>131</v>
      </c>
    </row>
    <row r="395" s="13" customFormat="1">
      <c r="A395" s="13"/>
      <c r="B395" s="224"/>
      <c r="C395" s="225"/>
      <c r="D395" s="226" t="s">
        <v>148</v>
      </c>
      <c r="E395" s="227" t="s">
        <v>19</v>
      </c>
      <c r="F395" s="228" t="s">
        <v>758</v>
      </c>
      <c r="G395" s="225"/>
      <c r="H395" s="229">
        <v>12.9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148</v>
      </c>
      <c r="AU395" s="235" t="s">
        <v>140</v>
      </c>
      <c r="AV395" s="13" t="s">
        <v>140</v>
      </c>
      <c r="AW395" s="13" t="s">
        <v>32</v>
      </c>
      <c r="AX395" s="13" t="s">
        <v>70</v>
      </c>
      <c r="AY395" s="235" t="s">
        <v>131</v>
      </c>
    </row>
    <row r="396" s="14" customFormat="1">
      <c r="A396" s="14"/>
      <c r="B396" s="236"/>
      <c r="C396" s="237"/>
      <c r="D396" s="226" t="s">
        <v>148</v>
      </c>
      <c r="E396" s="238" t="s">
        <v>19</v>
      </c>
      <c r="F396" s="239" t="s">
        <v>150</v>
      </c>
      <c r="G396" s="237"/>
      <c r="H396" s="240">
        <v>22.899999999999999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148</v>
      </c>
      <c r="AU396" s="246" t="s">
        <v>140</v>
      </c>
      <c r="AV396" s="14" t="s">
        <v>139</v>
      </c>
      <c r="AW396" s="14" t="s">
        <v>32</v>
      </c>
      <c r="AX396" s="14" t="s">
        <v>78</v>
      </c>
      <c r="AY396" s="246" t="s">
        <v>131</v>
      </c>
    </row>
    <row r="397" s="2" customFormat="1" ht="24.15" customHeight="1">
      <c r="A397" s="40"/>
      <c r="B397" s="41"/>
      <c r="C397" s="206" t="s">
        <v>759</v>
      </c>
      <c r="D397" s="206" t="s">
        <v>134</v>
      </c>
      <c r="E397" s="207" t="s">
        <v>760</v>
      </c>
      <c r="F397" s="208" t="s">
        <v>761</v>
      </c>
      <c r="G397" s="209" t="s">
        <v>246</v>
      </c>
      <c r="H397" s="210">
        <v>0.53500000000000003</v>
      </c>
      <c r="I397" s="211"/>
      <c r="J397" s="212">
        <f>ROUND(I397*H397,2)</f>
        <v>0</v>
      </c>
      <c r="K397" s="208" t="s">
        <v>138</v>
      </c>
      <c r="L397" s="46"/>
      <c r="M397" s="213" t="s">
        <v>19</v>
      </c>
      <c r="N397" s="214" t="s">
        <v>42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224</v>
      </c>
      <c r="AT397" s="217" t="s">
        <v>134</v>
      </c>
      <c r="AU397" s="217" t="s">
        <v>140</v>
      </c>
      <c r="AY397" s="19" t="s">
        <v>131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140</v>
      </c>
      <c r="BK397" s="218">
        <f>ROUND(I397*H397,2)</f>
        <v>0</v>
      </c>
      <c r="BL397" s="19" t="s">
        <v>224</v>
      </c>
      <c r="BM397" s="217" t="s">
        <v>762</v>
      </c>
    </row>
    <row r="398" s="2" customFormat="1">
      <c r="A398" s="40"/>
      <c r="B398" s="41"/>
      <c r="C398" s="42"/>
      <c r="D398" s="219" t="s">
        <v>142</v>
      </c>
      <c r="E398" s="42"/>
      <c r="F398" s="220" t="s">
        <v>763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142</v>
      </c>
      <c r="AU398" s="19" t="s">
        <v>140</v>
      </c>
    </row>
    <row r="399" s="12" customFormat="1" ht="22.8" customHeight="1">
      <c r="A399" s="12"/>
      <c r="B399" s="190"/>
      <c r="C399" s="191"/>
      <c r="D399" s="192" t="s">
        <v>69</v>
      </c>
      <c r="E399" s="204" t="s">
        <v>764</v>
      </c>
      <c r="F399" s="204" t="s">
        <v>765</v>
      </c>
      <c r="G399" s="191"/>
      <c r="H399" s="191"/>
      <c r="I399" s="194"/>
      <c r="J399" s="205">
        <f>BK399</f>
        <v>0</v>
      </c>
      <c r="K399" s="191"/>
      <c r="L399" s="196"/>
      <c r="M399" s="197"/>
      <c r="N399" s="198"/>
      <c r="O399" s="198"/>
      <c r="P399" s="199">
        <f>SUM(P400:P405)</f>
        <v>0</v>
      </c>
      <c r="Q399" s="198"/>
      <c r="R399" s="199">
        <f>SUM(R400:R405)</f>
        <v>0.0065259999999999997</v>
      </c>
      <c r="S399" s="198"/>
      <c r="T399" s="200">
        <f>SUM(T400:T405)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140</v>
      </c>
      <c r="AT399" s="202" t="s">
        <v>69</v>
      </c>
      <c r="AU399" s="202" t="s">
        <v>78</v>
      </c>
      <c r="AY399" s="201" t="s">
        <v>131</v>
      </c>
      <c r="BK399" s="203">
        <f>SUM(BK400:BK405)</f>
        <v>0</v>
      </c>
    </row>
    <row r="400" s="2" customFormat="1" ht="24.15" customHeight="1">
      <c r="A400" s="40"/>
      <c r="B400" s="41"/>
      <c r="C400" s="206" t="s">
        <v>766</v>
      </c>
      <c r="D400" s="206" t="s">
        <v>134</v>
      </c>
      <c r="E400" s="207" t="s">
        <v>767</v>
      </c>
      <c r="F400" s="208" t="s">
        <v>768</v>
      </c>
      <c r="G400" s="209" t="s">
        <v>137</v>
      </c>
      <c r="H400" s="210">
        <v>25.100000000000001</v>
      </c>
      <c r="I400" s="211"/>
      <c r="J400" s="212">
        <f>ROUND(I400*H400,2)</f>
        <v>0</v>
      </c>
      <c r="K400" s="208" t="s">
        <v>138</v>
      </c>
      <c r="L400" s="46"/>
      <c r="M400" s="213" t="s">
        <v>19</v>
      </c>
      <c r="N400" s="214" t="s">
        <v>42</v>
      </c>
      <c r="O400" s="86"/>
      <c r="P400" s="215">
        <f>O400*H400</f>
        <v>0</v>
      </c>
      <c r="Q400" s="215">
        <v>0.00025999999999999998</v>
      </c>
      <c r="R400" s="215">
        <f>Q400*H400</f>
        <v>0.0065259999999999997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224</v>
      </c>
      <c r="AT400" s="217" t="s">
        <v>134</v>
      </c>
      <c r="AU400" s="217" t="s">
        <v>140</v>
      </c>
      <c r="AY400" s="19" t="s">
        <v>131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140</v>
      </c>
      <c r="BK400" s="218">
        <f>ROUND(I400*H400,2)</f>
        <v>0</v>
      </c>
      <c r="BL400" s="19" t="s">
        <v>224</v>
      </c>
      <c r="BM400" s="217" t="s">
        <v>769</v>
      </c>
    </row>
    <row r="401" s="2" customFormat="1">
      <c r="A401" s="40"/>
      <c r="B401" s="41"/>
      <c r="C401" s="42"/>
      <c r="D401" s="219" t="s">
        <v>142</v>
      </c>
      <c r="E401" s="42"/>
      <c r="F401" s="220" t="s">
        <v>770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142</v>
      </c>
      <c r="AU401" s="19" t="s">
        <v>140</v>
      </c>
    </row>
    <row r="402" s="13" customFormat="1">
      <c r="A402" s="13"/>
      <c r="B402" s="224"/>
      <c r="C402" s="225"/>
      <c r="D402" s="226" t="s">
        <v>148</v>
      </c>
      <c r="E402" s="227" t="s">
        <v>19</v>
      </c>
      <c r="F402" s="228" t="s">
        <v>240</v>
      </c>
      <c r="G402" s="225"/>
      <c r="H402" s="229">
        <v>14.199999999999999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148</v>
      </c>
      <c r="AU402" s="235" t="s">
        <v>140</v>
      </c>
      <c r="AV402" s="13" t="s">
        <v>140</v>
      </c>
      <c r="AW402" s="13" t="s">
        <v>32</v>
      </c>
      <c r="AX402" s="13" t="s">
        <v>70</v>
      </c>
      <c r="AY402" s="235" t="s">
        <v>131</v>
      </c>
    </row>
    <row r="403" s="13" customFormat="1">
      <c r="A403" s="13"/>
      <c r="B403" s="224"/>
      <c r="C403" s="225"/>
      <c r="D403" s="226" t="s">
        <v>148</v>
      </c>
      <c r="E403" s="227" t="s">
        <v>19</v>
      </c>
      <c r="F403" s="228" t="s">
        <v>771</v>
      </c>
      <c r="G403" s="225"/>
      <c r="H403" s="229">
        <v>5.2000000000000002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148</v>
      </c>
      <c r="AU403" s="235" t="s">
        <v>140</v>
      </c>
      <c r="AV403" s="13" t="s">
        <v>140</v>
      </c>
      <c r="AW403" s="13" t="s">
        <v>32</v>
      </c>
      <c r="AX403" s="13" t="s">
        <v>70</v>
      </c>
      <c r="AY403" s="235" t="s">
        <v>131</v>
      </c>
    </row>
    <row r="404" s="13" customFormat="1">
      <c r="A404" s="13"/>
      <c r="B404" s="224"/>
      <c r="C404" s="225"/>
      <c r="D404" s="226" t="s">
        <v>148</v>
      </c>
      <c r="E404" s="227" t="s">
        <v>19</v>
      </c>
      <c r="F404" s="228" t="s">
        <v>205</v>
      </c>
      <c r="G404" s="225"/>
      <c r="H404" s="229">
        <v>5.7000000000000002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148</v>
      </c>
      <c r="AU404" s="235" t="s">
        <v>140</v>
      </c>
      <c r="AV404" s="13" t="s">
        <v>140</v>
      </c>
      <c r="AW404" s="13" t="s">
        <v>32</v>
      </c>
      <c r="AX404" s="13" t="s">
        <v>70</v>
      </c>
      <c r="AY404" s="235" t="s">
        <v>131</v>
      </c>
    </row>
    <row r="405" s="14" customFormat="1">
      <c r="A405" s="14"/>
      <c r="B405" s="236"/>
      <c r="C405" s="237"/>
      <c r="D405" s="226" t="s">
        <v>148</v>
      </c>
      <c r="E405" s="238" t="s">
        <v>19</v>
      </c>
      <c r="F405" s="239" t="s">
        <v>150</v>
      </c>
      <c r="G405" s="237"/>
      <c r="H405" s="240">
        <v>25.099999999999998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148</v>
      </c>
      <c r="AU405" s="246" t="s">
        <v>140</v>
      </c>
      <c r="AV405" s="14" t="s">
        <v>139</v>
      </c>
      <c r="AW405" s="14" t="s">
        <v>32</v>
      </c>
      <c r="AX405" s="14" t="s">
        <v>78</v>
      </c>
      <c r="AY405" s="246" t="s">
        <v>131</v>
      </c>
    </row>
    <row r="406" s="12" customFormat="1" ht="25.92" customHeight="1">
      <c r="A406" s="12"/>
      <c r="B406" s="190"/>
      <c r="C406" s="191"/>
      <c r="D406" s="192" t="s">
        <v>69</v>
      </c>
      <c r="E406" s="193" t="s">
        <v>334</v>
      </c>
      <c r="F406" s="193" t="s">
        <v>772</v>
      </c>
      <c r="G406" s="191"/>
      <c r="H406" s="191"/>
      <c r="I406" s="194"/>
      <c r="J406" s="195">
        <f>BK406</f>
        <v>0</v>
      </c>
      <c r="K406" s="191"/>
      <c r="L406" s="196"/>
      <c r="M406" s="197"/>
      <c r="N406" s="198"/>
      <c r="O406" s="198"/>
      <c r="P406" s="199">
        <f>P407+P410</f>
        <v>0</v>
      </c>
      <c r="Q406" s="198"/>
      <c r="R406" s="199">
        <f>R407+R410</f>
        <v>0.00010000000000000001</v>
      </c>
      <c r="S406" s="198"/>
      <c r="T406" s="200">
        <f>T407+T410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1" t="s">
        <v>132</v>
      </c>
      <c r="AT406" s="202" t="s">
        <v>69</v>
      </c>
      <c r="AU406" s="202" t="s">
        <v>70</v>
      </c>
      <c r="AY406" s="201" t="s">
        <v>131</v>
      </c>
      <c r="BK406" s="203">
        <f>BK407+BK410</f>
        <v>0</v>
      </c>
    </row>
    <row r="407" s="12" customFormat="1" ht="22.8" customHeight="1">
      <c r="A407" s="12"/>
      <c r="B407" s="190"/>
      <c r="C407" s="191"/>
      <c r="D407" s="192" t="s">
        <v>69</v>
      </c>
      <c r="E407" s="204" t="s">
        <v>773</v>
      </c>
      <c r="F407" s="204" t="s">
        <v>774</v>
      </c>
      <c r="G407" s="191"/>
      <c r="H407" s="191"/>
      <c r="I407" s="194"/>
      <c r="J407" s="205">
        <f>BK407</f>
        <v>0</v>
      </c>
      <c r="K407" s="191"/>
      <c r="L407" s="196"/>
      <c r="M407" s="197"/>
      <c r="N407" s="198"/>
      <c r="O407" s="198"/>
      <c r="P407" s="199">
        <f>SUM(P408:P409)</f>
        <v>0</v>
      </c>
      <c r="Q407" s="198"/>
      <c r="R407" s="199">
        <f>SUM(R408:R409)</f>
        <v>0</v>
      </c>
      <c r="S407" s="198"/>
      <c r="T407" s="200">
        <f>SUM(T408:T409)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1" t="s">
        <v>132</v>
      </c>
      <c r="AT407" s="202" t="s">
        <v>69</v>
      </c>
      <c r="AU407" s="202" t="s">
        <v>78</v>
      </c>
      <c r="AY407" s="201" t="s">
        <v>131</v>
      </c>
      <c r="BK407" s="203">
        <f>SUM(BK408:BK409)</f>
        <v>0</v>
      </c>
    </row>
    <row r="408" s="2" customFormat="1" ht="16.5" customHeight="1">
      <c r="A408" s="40"/>
      <c r="B408" s="41"/>
      <c r="C408" s="206" t="s">
        <v>775</v>
      </c>
      <c r="D408" s="206" t="s">
        <v>134</v>
      </c>
      <c r="E408" s="207" t="s">
        <v>776</v>
      </c>
      <c r="F408" s="208" t="s">
        <v>777</v>
      </c>
      <c r="G408" s="209" t="s">
        <v>342</v>
      </c>
      <c r="H408" s="210">
        <v>1</v>
      </c>
      <c r="I408" s="211"/>
      <c r="J408" s="212">
        <f>ROUND(I408*H408,2)</f>
        <v>0</v>
      </c>
      <c r="K408" s="208" t="s">
        <v>19</v>
      </c>
      <c r="L408" s="46"/>
      <c r="M408" s="213" t="s">
        <v>19</v>
      </c>
      <c r="N408" s="214" t="s">
        <v>42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482</v>
      </c>
      <c r="AT408" s="217" t="s">
        <v>134</v>
      </c>
      <c r="AU408" s="217" t="s">
        <v>140</v>
      </c>
      <c r="AY408" s="19" t="s">
        <v>131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140</v>
      </c>
      <c r="BK408" s="218">
        <f>ROUND(I408*H408,2)</f>
        <v>0</v>
      </c>
      <c r="BL408" s="19" t="s">
        <v>482</v>
      </c>
      <c r="BM408" s="217" t="s">
        <v>778</v>
      </c>
    </row>
    <row r="409" s="2" customFormat="1" ht="16.5" customHeight="1">
      <c r="A409" s="40"/>
      <c r="B409" s="41"/>
      <c r="C409" s="206" t="s">
        <v>779</v>
      </c>
      <c r="D409" s="206" t="s">
        <v>134</v>
      </c>
      <c r="E409" s="207" t="s">
        <v>780</v>
      </c>
      <c r="F409" s="208" t="s">
        <v>781</v>
      </c>
      <c r="G409" s="209" t="s">
        <v>342</v>
      </c>
      <c r="H409" s="210">
        <v>1</v>
      </c>
      <c r="I409" s="211"/>
      <c r="J409" s="212">
        <f>ROUND(I409*H409,2)</f>
        <v>0</v>
      </c>
      <c r="K409" s="208" t="s">
        <v>19</v>
      </c>
      <c r="L409" s="46"/>
      <c r="M409" s="213" t="s">
        <v>19</v>
      </c>
      <c r="N409" s="214" t="s">
        <v>42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482</v>
      </c>
      <c r="AT409" s="217" t="s">
        <v>134</v>
      </c>
      <c r="AU409" s="217" t="s">
        <v>140</v>
      </c>
      <c r="AY409" s="19" t="s">
        <v>131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140</v>
      </c>
      <c r="BK409" s="218">
        <f>ROUND(I409*H409,2)</f>
        <v>0</v>
      </c>
      <c r="BL409" s="19" t="s">
        <v>482</v>
      </c>
      <c r="BM409" s="217" t="s">
        <v>782</v>
      </c>
    </row>
    <row r="410" s="12" customFormat="1" ht="22.8" customHeight="1">
      <c r="A410" s="12"/>
      <c r="B410" s="190"/>
      <c r="C410" s="191"/>
      <c r="D410" s="192" t="s">
        <v>69</v>
      </c>
      <c r="E410" s="204" t="s">
        <v>783</v>
      </c>
      <c r="F410" s="204" t="s">
        <v>784</v>
      </c>
      <c r="G410" s="191"/>
      <c r="H410" s="191"/>
      <c r="I410" s="194"/>
      <c r="J410" s="205">
        <f>BK410</f>
        <v>0</v>
      </c>
      <c r="K410" s="191"/>
      <c r="L410" s="196"/>
      <c r="M410" s="197"/>
      <c r="N410" s="198"/>
      <c r="O410" s="198"/>
      <c r="P410" s="199">
        <f>SUM(P411:P413)</f>
        <v>0</v>
      </c>
      <c r="Q410" s="198"/>
      <c r="R410" s="199">
        <f>SUM(R411:R413)</f>
        <v>0.00010000000000000001</v>
      </c>
      <c r="S410" s="198"/>
      <c r="T410" s="200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1" t="s">
        <v>132</v>
      </c>
      <c r="AT410" s="202" t="s">
        <v>69</v>
      </c>
      <c r="AU410" s="202" t="s">
        <v>78</v>
      </c>
      <c r="AY410" s="201" t="s">
        <v>131</v>
      </c>
      <c r="BK410" s="203">
        <f>SUM(BK411:BK413)</f>
        <v>0</v>
      </c>
    </row>
    <row r="411" s="2" customFormat="1" ht="16.5" customHeight="1">
      <c r="A411" s="40"/>
      <c r="B411" s="41"/>
      <c r="C411" s="206" t="s">
        <v>785</v>
      </c>
      <c r="D411" s="206" t="s">
        <v>134</v>
      </c>
      <c r="E411" s="207" t="s">
        <v>786</v>
      </c>
      <c r="F411" s="208" t="s">
        <v>787</v>
      </c>
      <c r="G411" s="209" t="s">
        <v>232</v>
      </c>
      <c r="H411" s="210">
        <v>1</v>
      </c>
      <c r="I411" s="211"/>
      <c r="J411" s="212">
        <f>ROUND(I411*H411,2)</f>
        <v>0</v>
      </c>
      <c r="K411" s="208" t="s">
        <v>138</v>
      </c>
      <c r="L411" s="46"/>
      <c r="M411" s="213" t="s">
        <v>19</v>
      </c>
      <c r="N411" s="214" t="s">
        <v>42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482</v>
      </c>
      <c r="AT411" s="217" t="s">
        <v>134</v>
      </c>
      <c r="AU411" s="217" t="s">
        <v>140</v>
      </c>
      <c r="AY411" s="19" t="s">
        <v>131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140</v>
      </c>
      <c r="BK411" s="218">
        <f>ROUND(I411*H411,2)</f>
        <v>0</v>
      </c>
      <c r="BL411" s="19" t="s">
        <v>482</v>
      </c>
      <c r="BM411" s="217" t="s">
        <v>788</v>
      </c>
    </row>
    <row r="412" s="2" customFormat="1">
      <c r="A412" s="40"/>
      <c r="B412" s="41"/>
      <c r="C412" s="42"/>
      <c r="D412" s="219" t="s">
        <v>142</v>
      </c>
      <c r="E412" s="42"/>
      <c r="F412" s="220" t="s">
        <v>789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142</v>
      </c>
      <c r="AU412" s="19" t="s">
        <v>140</v>
      </c>
    </row>
    <row r="413" s="2" customFormat="1" ht="16.5" customHeight="1">
      <c r="A413" s="40"/>
      <c r="B413" s="41"/>
      <c r="C413" s="258" t="s">
        <v>790</v>
      </c>
      <c r="D413" s="258" t="s">
        <v>334</v>
      </c>
      <c r="E413" s="259" t="s">
        <v>791</v>
      </c>
      <c r="F413" s="260" t="s">
        <v>792</v>
      </c>
      <c r="G413" s="261" t="s">
        <v>232</v>
      </c>
      <c r="H413" s="262">
        <v>1</v>
      </c>
      <c r="I413" s="263"/>
      <c r="J413" s="264">
        <f>ROUND(I413*H413,2)</f>
        <v>0</v>
      </c>
      <c r="K413" s="260" t="s">
        <v>138</v>
      </c>
      <c r="L413" s="265"/>
      <c r="M413" s="266" t="s">
        <v>19</v>
      </c>
      <c r="N413" s="267" t="s">
        <v>42</v>
      </c>
      <c r="O413" s="86"/>
      <c r="P413" s="215">
        <f>O413*H413</f>
        <v>0</v>
      </c>
      <c r="Q413" s="215">
        <v>0.00010000000000000001</v>
      </c>
      <c r="R413" s="215">
        <f>Q413*H413</f>
        <v>0.00010000000000000001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793</v>
      </c>
      <c r="AT413" s="217" t="s">
        <v>334</v>
      </c>
      <c r="AU413" s="217" t="s">
        <v>140</v>
      </c>
      <c r="AY413" s="19" t="s">
        <v>131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140</v>
      </c>
      <c r="BK413" s="218">
        <f>ROUND(I413*H413,2)</f>
        <v>0</v>
      </c>
      <c r="BL413" s="19" t="s">
        <v>793</v>
      </c>
      <c r="BM413" s="217" t="s">
        <v>794</v>
      </c>
    </row>
    <row r="414" s="12" customFormat="1" ht="25.92" customHeight="1">
      <c r="A414" s="12"/>
      <c r="B414" s="190"/>
      <c r="C414" s="191"/>
      <c r="D414" s="192" t="s">
        <v>69</v>
      </c>
      <c r="E414" s="193" t="s">
        <v>795</v>
      </c>
      <c r="F414" s="193" t="s">
        <v>796</v>
      </c>
      <c r="G414" s="191"/>
      <c r="H414" s="191"/>
      <c r="I414" s="194"/>
      <c r="J414" s="195">
        <f>BK414</f>
        <v>0</v>
      </c>
      <c r="K414" s="191"/>
      <c r="L414" s="196"/>
      <c r="M414" s="197"/>
      <c r="N414" s="198"/>
      <c r="O414" s="198"/>
      <c r="P414" s="199">
        <f>SUM(P415:P422)</f>
        <v>0</v>
      </c>
      <c r="Q414" s="198"/>
      <c r="R414" s="199">
        <f>SUM(R415:R422)</f>
        <v>0</v>
      </c>
      <c r="S414" s="198"/>
      <c r="T414" s="200">
        <f>SUM(T415:T422)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1" t="s">
        <v>161</v>
      </c>
      <c r="AT414" s="202" t="s">
        <v>69</v>
      </c>
      <c r="AU414" s="202" t="s">
        <v>70</v>
      </c>
      <c r="AY414" s="201" t="s">
        <v>131</v>
      </c>
      <c r="BK414" s="203">
        <f>SUM(BK415:BK422)</f>
        <v>0</v>
      </c>
    </row>
    <row r="415" s="2" customFormat="1" ht="16.5" customHeight="1">
      <c r="A415" s="40"/>
      <c r="B415" s="41"/>
      <c r="C415" s="206" t="s">
        <v>797</v>
      </c>
      <c r="D415" s="206" t="s">
        <v>134</v>
      </c>
      <c r="E415" s="207" t="s">
        <v>798</v>
      </c>
      <c r="F415" s="208" t="s">
        <v>799</v>
      </c>
      <c r="G415" s="209" t="s">
        <v>342</v>
      </c>
      <c r="H415" s="210">
        <v>1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42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139</v>
      </c>
      <c r="AT415" s="217" t="s">
        <v>134</v>
      </c>
      <c r="AU415" s="217" t="s">
        <v>78</v>
      </c>
      <c r="AY415" s="19" t="s">
        <v>131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140</v>
      </c>
      <c r="BK415" s="218">
        <f>ROUND(I415*H415,2)</f>
        <v>0</v>
      </c>
      <c r="BL415" s="19" t="s">
        <v>139</v>
      </c>
      <c r="BM415" s="217" t="s">
        <v>800</v>
      </c>
    </row>
    <row r="416" s="2" customFormat="1" ht="16.5" customHeight="1">
      <c r="A416" s="40"/>
      <c r="B416" s="41"/>
      <c r="C416" s="206" t="s">
        <v>801</v>
      </c>
      <c r="D416" s="206" t="s">
        <v>134</v>
      </c>
      <c r="E416" s="207" t="s">
        <v>802</v>
      </c>
      <c r="F416" s="208" t="s">
        <v>803</v>
      </c>
      <c r="G416" s="209" t="s">
        <v>342</v>
      </c>
      <c r="H416" s="210">
        <v>1</v>
      </c>
      <c r="I416" s="211"/>
      <c r="J416" s="212">
        <f>ROUND(I416*H416,2)</f>
        <v>0</v>
      </c>
      <c r="K416" s="208" t="s">
        <v>19</v>
      </c>
      <c r="L416" s="46"/>
      <c r="M416" s="213" t="s">
        <v>19</v>
      </c>
      <c r="N416" s="214" t="s">
        <v>42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139</v>
      </c>
      <c r="AT416" s="217" t="s">
        <v>134</v>
      </c>
      <c r="AU416" s="217" t="s">
        <v>78</v>
      </c>
      <c r="AY416" s="19" t="s">
        <v>131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140</v>
      </c>
      <c r="BK416" s="218">
        <f>ROUND(I416*H416,2)</f>
        <v>0</v>
      </c>
      <c r="BL416" s="19" t="s">
        <v>139</v>
      </c>
      <c r="BM416" s="217" t="s">
        <v>804</v>
      </c>
    </row>
    <row r="417" s="2" customFormat="1" ht="24.15" customHeight="1">
      <c r="A417" s="40"/>
      <c r="B417" s="41"/>
      <c r="C417" s="206" t="s">
        <v>805</v>
      </c>
      <c r="D417" s="206" t="s">
        <v>134</v>
      </c>
      <c r="E417" s="207" t="s">
        <v>806</v>
      </c>
      <c r="F417" s="208" t="s">
        <v>807</v>
      </c>
      <c r="G417" s="209" t="s">
        <v>342</v>
      </c>
      <c r="H417" s="210">
        <v>1</v>
      </c>
      <c r="I417" s="211"/>
      <c r="J417" s="212">
        <f>ROUND(I417*H417,2)</f>
        <v>0</v>
      </c>
      <c r="K417" s="208" t="s">
        <v>19</v>
      </c>
      <c r="L417" s="46"/>
      <c r="M417" s="213" t="s">
        <v>19</v>
      </c>
      <c r="N417" s="214" t="s">
        <v>42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139</v>
      </c>
      <c r="AT417" s="217" t="s">
        <v>134</v>
      </c>
      <c r="AU417" s="217" t="s">
        <v>78</v>
      </c>
      <c r="AY417" s="19" t="s">
        <v>131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140</v>
      </c>
      <c r="BK417" s="218">
        <f>ROUND(I417*H417,2)</f>
        <v>0</v>
      </c>
      <c r="BL417" s="19" t="s">
        <v>139</v>
      </c>
      <c r="BM417" s="217" t="s">
        <v>808</v>
      </c>
    </row>
    <row r="418" s="2" customFormat="1" ht="16.5" customHeight="1">
      <c r="A418" s="40"/>
      <c r="B418" s="41"/>
      <c r="C418" s="206" t="s">
        <v>809</v>
      </c>
      <c r="D418" s="206" t="s">
        <v>134</v>
      </c>
      <c r="E418" s="207" t="s">
        <v>810</v>
      </c>
      <c r="F418" s="208" t="s">
        <v>811</v>
      </c>
      <c r="G418" s="209" t="s">
        <v>342</v>
      </c>
      <c r="H418" s="210">
        <v>1</v>
      </c>
      <c r="I418" s="211"/>
      <c r="J418" s="212">
        <f>ROUND(I418*H418,2)</f>
        <v>0</v>
      </c>
      <c r="K418" s="208" t="s">
        <v>19</v>
      </c>
      <c r="L418" s="46"/>
      <c r="M418" s="213" t="s">
        <v>19</v>
      </c>
      <c r="N418" s="214" t="s">
        <v>42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139</v>
      </c>
      <c r="AT418" s="217" t="s">
        <v>134</v>
      </c>
      <c r="AU418" s="217" t="s">
        <v>78</v>
      </c>
      <c r="AY418" s="19" t="s">
        <v>131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140</v>
      </c>
      <c r="BK418" s="218">
        <f>ROUND(I418*H418,2)</f>
        <v>0</v>
      </c>
      <c r="BL418" s="19" t="s">
        <v>139</v>
      </c>
      <c r="BM418" s="217" t="s">
        <v>812</v>
      </c>
    </row>
    <row r="419" s="2" customFormat="1" ht="16.5" customHeight="1">
      <c r="A419" s="40"/>
      <c r="B419" s="41"/>
      <c r="C419" s="206" t="s">
        <v>813</v>
      </c>
      <c r="D419" s="206" t="s">
        <v>134</v>
      </c>
      <c r="E419" s="207" t="s">
        <v>814</v>
      </c>
      <c r="F419" s="208" t="s">
        <v>815</v>
      </c>
      <c r="G419" s="209" t="s">
        <v>342</v>
      </c>
      <c r="H419" s="210">
        <v>1</v>
      </c>
      <c r="I419" s="211"/>
      <c r="J419" s="212">
        <f>ROUND(I419*H419,2)</f>
        <v>0</v>
      </c>
      <c r="K419" s="208" t="s">
        <v>19</v>
      </c>
      <c r="L419" s="46"/>
      <c r="M419" s="213" t="s">
        <v>19</v>
      </c>
      <c r="N419" s="214" t="s">
        <v>42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139</v>
      </c>
      <c r="AT419" s="217" t="s">
        <v>134</v>
      </c>
      <c r="AU419" s="217" t="s">
        <v>78</v>
      </c>
      <c r="AY419" s="19" t="s">
        <v>131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140</v>
      </c>
      <c r="BK419" s="218">
        <f>ROUND(I419*H419,2)</f>
        <v>0</v>
      </c>
      <c r="BL419" s="19" t="s">
        <v>139</v>
      </c>
      <c r="BM419" s="217" t="s">
        <v>816</v>
      </c>
    </row>
    <row r="420" s="2" customFormat="1" ht="24.15" customHeight="1">
      <c r="A420" s="40"/>
      <c r="B420" s="41"/>
      <c r="C420" s="206" t="s">
        <v>793</v>
      </c>
      <c r="D420" s="206" t="s">
        <v>134</v>
      </c>
      <c r="E420" s="207" t="s">
        <v>817</v>
      </c>
      <c r="F420" s="208" t="s">
        <v>818</v>
      </c>
      <c r="G420" s="209" t="s">
        <v>342</v>
      </c>
      <c r="H420" s="210">
        <v>1</v>
      </c>
      <c r="I420" s="211"/>
      <c r="J420" s="212">
        <f>ROUND(I420*H420,2)</f>
        <v>0</v>
      </c>
      <c r="K420" s="208" t="s">
        <v>19</v>
      </c>
      <c r="L420" s="46"/>
      <c r="M420" s="213" t="s">
        <v>19</v>
      </c>
      <c r="N420" s="214" t="s">
        <v>42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139</v>
      </c>
      <c r="AT420" s="217" t="s">
        <v>134</v>
      </c>
      <c r="AU420" s="217" t="s">
        <v>78</v>
      </c>
      <c r="AY420" s="19" t="s">
        <v>131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140</v>
      </c>
      <c r="BK420" s="218">
        <f>ROUND(I420*H420,2)</f>
        <v>0</v>
      </c>
      <c r="BL420" s="19" t="s">
        <v>139</v>
      </c>
      <c r="BM420" s="217" t="s">
        <v>819</v>
      </c>
    </row>
    <row r="421" s="2" customFormat="1" ht="33" customHeight="1">
      <c r="A421" s="40"/>
      <c r="B421" s="41"/>
      <c r="C421" s="206" t="s">
        <v>820</v>
      </c>
      <c r="D421" s="206" t="s">
        <v>134</v>
      </c>
      <c r="E421" s="207" t="s">
        <v>821</v>
      </c>
      <c r="F421" s="208" t="s">
        <v>822</v>
      </c>
      <c r="G421" s="209" t="s">
        <v>342</v>
      </c>
      <c r="H421" s="210">
        <v>1</v>
      </c>
      <c r="I421" s="211"/>
      <c r="J421" s="212">
        <f>ROUND(I421*H421,2)</f>
        <v>0</v>
      </c>
      <c r="K421" s="208" t="s">
        <v>19</v>
      </c>
      <c r="L421" s="46"/>
      <c r="M421" s="213" t="s">
        <v>19</v>
      </c>
      <c r="N421" s="214" t="s">
        <v>42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139</v>
      </c>
      <c r="AT421" s="217" t="s">
        <v>134</v>
      </c>
      <c r="AU421" s="217" t="s">
        <v>78</v>
      </c>
      <c r="AY421" s="19" t="s">
        <v>131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140</v>
      </c>
      <c r="BK421" s="218">
        <f>ROUND(I421*H421,2)</f>
        <v>0</v>
      </c>
      <c r="BL421" s="19" t="s">
        <v>139</v>
      </c>
      <c r="BM421" s="217" t="s">
        <v>823</v>
      </c>
    </row>
    <row r="422" s="2" customFormat="1" ht="16.5" customHeight="1">
      <c r="A422" s="40"/>
      <c r="B422" s="41"/>
      <c r="C422" s="206" t="s">
        <v>824</v>
      </c>
      <c r="D422" s="206" t="s">
        <v>134</v>
      </c>
      <c r="E422" s="207" t="s">
        <v>825</v>
      </c>
      <c r="F422" s="208" t="s">
        <v>826</v>
      </c>
      <c r="G422" s="209" t="s">
        <v>342</v>
      </c>
      <c r="H422" s="210">
        <v>1</v>
      </c>
      <c r="I422" s="211"/>
      <c r="J422" s="212">
        <f>ROUND(I422*H422,2)</f>
        <v>0</v>
      </c>
      <c r="K422" s="208" t="s">
        <v>19</v>
      </c>
      <c r="L422" s="46"/>
      <c r="M422" s="268" t="s">
        <v>19</v>
      </c>
      <c r="N422" s="269" t="s">
        <v>42</v>
      </c>
      <c r="O422" s="270"/>
      <c r="P422" s="271">
        <f>O422*H422</f>
        <v>0</v>
      </c>
      <c r="Q422" s="271">
        <v>0</v>
      </c>
      <c r="R422" s="271">
        <f>Q422*H422</f>
        <v>0</v>
      </c>
      <c r="S422" s="271">
        <v>0</v>
      </c>
      <c r="T422" s="272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139</v>
      </c>
      <c r="AT422" s="217" t="s">
        <v>134</v>
      </c>
      <c r="AU422" s="217" t="s">
        <v>78</v>
      </c>
      <c r="AY422" s="19" t="s">
        <v>131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140</v>
      </c>
      <c r="BK422" s="218">
        <f>ROUND(I422*H422,2)</f>
        <v>0</v>
      </c>
      <c r="BL422" s="19" t="s">
        <v>139</v>
      </c>
      <c r="BM422" s="217" t="s">
        <v>827</v>
      </c>
    </row>
    <row r="423" s="2" customFormat="1" ht="6.96" customHeight="1">
      <c r="A423" s="40"/>
      <c r="B423" s="61"/>
      <c r="C423" s="62"/>
      <c r="D423" s="62"/>
      <c r="E423" s="62"/>
      <c r="F423" s="62"/>
      <c r="G423" s="62"/>
      <c r="H423" s="62"/>
      <c r="I423" s="62"/>
      <c r="J423" s="62"/>
      <c r="K423" s="62"/>
      <c r="L423" s="46"/>
      <c r="M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</sheetData>
  <sheetProtection sheet="1" autoFilter="0" formatColumns="0" formatRows="0" objects="1" scenarios="1" spinCount="100000" saltValue="hUbodkkK7udEYQY4XrUCCqMV+Hi1mQKjqmb2FrMNJPC5YGou1ZDof/5exoKtrRXla7NMgZokYYPBmHTTCJ5dlQ==" hashValue="ApIcbaJoF0Lq9rCZIchnCKQeKJ04s5k7I5l1KJojstU9LgrPeivJpLSTMh1nHyBfBkS50pFGpwuld9rPzoYq0w==" algorithmName="SHA-512" password="CC35"/>
  <autoFilter ref="C101:K422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4_01/340271021"/>
    <hyperlink ref="F108" r:id="rId2" display="https://podminky.urs.cz/item/CS_URS_2024_01/340271041"/>
    <hyperlink ref="F113" r:id="rId3" display="https://podminky.urs.cz/item/CS_URS_2024_01/611142001"/>
    <hyperlink ref="F115" r:id="rId4" display="https://podminky.urs.cz/item/CS_URS_2024_01/611321131"/>
    <hyperlink ref="F117" r:id="rId5" display="https://podminky.urs.cz/item/CS_URS_2024_01/612135001"/>
    <hyperlink ref="F119" r:id="rId6" display="https://podminky.urs.cz/item/CS_URS_2024_01/612135091"/>
    <hyperlink ref="F123" r:id="rId7" display="https://podminky.urs.cz/item/CS_URS_2024_01/612142001"/>
    <hyperlink ref="F125" r:id="rId8" display="https://podminky.urs.cz/item/CS_URS_2024_01/612321111"/>
    <hyperlink ref="F130" r:id="rId9" display="https://podminky.urs.cz/item/CS_URS_2024_01/612321131"/>
    <hyperlink ref="F132" r:id="rId10" display="https://podminky.urs.cz/item/CS_URS_2024_01/612321141"/>
    <hyperlink ref="F134" r:id="rId11" display="https://podminky.urs.cz/item/CS_URS_2024_01/631311115"/>
    <hyperlink ref="F139" r:id="rId12" display="https://podminky.urs.cz/item/CS_URS_2024_01/949101111"/>
    <hyperlink ref="F144" r:id="rId13" display="https://podminky.urs.cz/item/CS_URS_2024_01/962031013"/>
    <hyperlink ref="F149" r:id="rId14" display="https://podminky.urs.cz/item/CS_URS_2024_01/965042131"/>
    <hyperlink ref="F151" r:id="rId15" display="https://podminky.urs.cz/item/CS_URS_2024_01/965081213"/>
    <hyperlink ref="F153" r:id="rId16" display="https://podminky.urs.cz/item/CS_URS_2024_01/968072455"/>
    <hyperlink ref="F155" r:id="rId17" display="https://podminky.urs.cz/item/CS_URS_2024_01/971033441"/>
    <hyperlink ref="F157" r:id="rId18" display="https://podminky.urs.cz/item/CS_URS_2024_01/978013191"/>
    <hyperlink ref="F164" r:id="rId19" display="https://podminky.urs.cz/item/CS_URS_2024_01/997013213"/>
    <hyperlink ref="F166" r:id="rId20" display="https://podminky.urs.cz/item/CS_URS_2024_01/997013219"/>
    <hyperlink ref="F169" r:id="rId21" display="https://podminky.urs.cz/item/CS_URS_2024_01/997013501"/>
    <hyperlink ref="F171" r:id="rId22" display="https://podminky.urs.cz/item/CS_URS_2024_01/997013509"/>
    <hyperlink ref="F176" r:id="rId23" display="https://podminky.urs.cz/item/CS_URS_2024_01/997013609"/>
    <hyperlink ref="F180" r:id="rId24" display="https://podminky.urs.cz/item/CS_URS_2024_01/998018002"/>
    <hyperlink ref="F184" r:id="rId25" display="https://podminky.urs.cz/item/CS_URS_2024_01/721171808"/>
    <hyperlink ref="F186" r:id="rId26" display="https://podminky.urs.cz/item/CS_URS_2024_01/721174025"/>
    <hyperlink ref="F188" r:id="rId27" display="https://podminky.urs.cz/item/CS_URS_2024_01/721174042"/>
    <hyperlink ref="F190" r:id="rId28" display="https://podminky.urs.cz/item/CS_URS_2024_01/721174043"/>
    <hyperlink ref="F192" r:id="rId29" display="https://podminky.urs.cz/item/CS_URS_2024_01/721212126"/>
    <hyperlink ref="F194" r:id="rId30" display="https://podminky.urs.cz/item/CS_URS_2024_01/721290111"/>
    <hyperlink ref="F198" r:id="rId31" display="https://podminky.urs.cz/item/CS_URS_2024_01/998721122"/>
    <hyperlink ref="F201" r:id="rId32" display="https://podminky.urs.cz/item/CS_URS_2024_01/722130802"/>
    <hyperlink ref="F203" r:id="rId33" display="https://podminky.urs.cz/item/CS_URS_2024_01/722176113"/>
    <hyperlink ref="F207" r:id="rId34" display="https://podminky.urs.cz/item/CS_URS_2024_01/722179191"/>
    <hyperlink ref="F209" r:id="rId35" display="https://podminky.urs.cz/item/CS_URS_2024_01/722181212"/>
    <hyperlink ref="F211" r:id="rId36" display="https://podminky.urs.cz/item/CS_URS_2024_01/722220111"/>
    <hyperlink ref="F213" r:id="rId37" display="https://podminky.urs.cz/item/CS_URS_2024_01/722220853"/>
    <hyperlink ref="F215" r:id="rId38" display="https://podminky.urs.cz/item/CS_URS_2024_01/722224115"/>
    <hyperlink ref="F217" r:id="rId39" display="https://podminky.urs.cz/item/CS_URS_2024_01/722231141"/>
    <hyperlink ref="F219" r:id="rId40" display="https://podminky.urs.cz/item/CS_URS_2024_01/722290234"/>
    <hyperlink ref="F221" r:id="rId41" display="https://podminky.urs.cz/item/CS_URS_2024_01/722290246"/>
    <hyperlink ref="F223" r:id="rId42" display="https://podminky.urs.cz/item/CS_URS_2024_01/998722122"/>
    <hyperlink ref="F226" r:id="rId43" display="https://podminky.urs.cz/item/CS_URS_2024_01/725110811"/>
    <hyperlink ref="F228" r:id="rId44" display="https://podminky.urs.cz/item/CS_URS_2024_01/725112182"/>
    <hyperlink ref="F230" r:id="rId45" display="https://podminky.urs.cz/item/CS_URS_2024_01/725210821"/>
    <hyperlink ref="F232" r:id="rId46" display="https://podminky.urs.cz/item/CS_URS_2024_01/725212213"/>
    <hyperlink ref="F234" r:id="rId47" display="https://podminky.urs.cz/item/CS_URS_2024_01/725220831"/>
    <hyperlink ref="F236" r:id="rId48" display="https://podminky.urs.cz/item/CS_URS_2024_01/725243902"/>
    <hyperlink ref="F239" r:id="rId49" display="https://podminky.urs.cz/item/CS_URS_2024_01/725244904"/>
    <hyperlink ref="F242" r:id="rId50" display="https://podminky.urs.cz/item/CS_URS_2024_01/725291662"/>
    <hyperlink ref="F245" r:id="rId51" display="https://podminky.urs.cz/item/CS_URS_2024_01/725291668"/>
    <hyperlink ref="F248" r:id="rId52" display="https://podminky.urs.cz/item/CS_URS_2024_01/725291670"/>
    <hyperlink ref="F251" r:id="rId53" display="https://podminky.urs.cz/item/CS_URS_2024_01/725291676"/>
    <hyperlink ref="F254" r:id="rId54" display="https://podminky.urs.cz/item/CS_URS_2024_01/725813112"/>
    <hyperlink ref="F256" r:id="rId55" display="https://podminky.urs.cz/item/CS_URS_2024_01/725820801"/>
    <hyperlink ref="F260" r:id="rId56" display="https://podminky.urs.cz/item/CS_URS_2024_01/725822611"/>
    <hyperlink ref="F262" r:id="rId57" display="https://podminky.urs.cz/item/CS_URS_2024_01/725841312"/>
    <hyperlink ref="F264" r:id="rId58" display="https://podminky.urs.cz/item/CS_URS_2024_01/725865501"/>
    <hyperlink ref="F269" r:id="rId59" display="https://podminky.urs.cz/item/CS_URS_2024_01/998725122"/>
    <hyperlink ref="F272" r:id="rId60" display="https://podminky.urs.cz/item/CS_URS_2024_01/734209103"/>
    <hyperlink ref="F275" r:id="rId61" display="https://podminky.urs.cz/item/CS_URS_2024_01/734221514"/>
    <hyperlink ref="F277" r:id="rId62" display="https://podminky.urs.cz/item/CS_URS_2024_01/734261418"/>
    <hyperlink ref="F279" r:id="rId63" display="https://podminky.urs.cz/item/CS_URS_2024_01/998734122"/>
    <hyperlink ref="F282" r:id="rId64" display="https://podminky.urs.cz/item/CS_URS_2024_01/735164261"/>
    <hyperlink ref="F284" r:id="rId65" display="https://podminky.urs.cz/item/CS_URS_2024_01/735164272"/>
    <hyperlink ref="F286" r:id="rId66" display="https://podminky.urs.cz/item/CS_URS_2024_01/735511009"/>
    <hyperlink ref="F288" r:id="rId67" display="https://podminky.urs.cz/item/CS_URS_2024_01/735511010"/>
    <hyperlink ref="F290" r:id="rId68" display="https://podminky.urs.cz/item/CS_URS_2024_01/735511138"/>
    <hyperlink ref="F293" r:id="rId69" display="https://podminky.urs.cz/item/CS_URS_2024_01/998735122"/>
    <hyperlink ref="F296" r:id="rId70" display="https://podminky.urs.cz/item/CS_URS_2024_01/741310261"/>
    <hyperlink ref="F299" r:id="rId71" display="https://podminky.urs.cz/item/CS_URS_2024_01/741313082"/>
    <hyperlink ref="F303" r:id="rId72" display="https://podminky.urs.cz/item/CS_URS_2024_01/741371001"/>
    <hyperlink ref="F307" r:id="rId73" display="https://podminky.urs.cz/item/CS_URS_2024_01/741810001"/>
    <hyperlink ref="F309" r:id="rId74" display="https://podminky.urs.cz/item/CS_URS_2024_01/998741122"/>
    <hyperlink ref="F312" r:id="rId75" display="https://podminky.urs.cz/item/CS_URS_2024_01/751111012"/>
    <hyperlink ref="F315" r:id="rId76" display="https://podminky.urs.cz/item/CS_URS_2024_01/998751121"/>
    <hyperlink ref="F318" r:id="rId77" display="https://podminky.urs.cz/item/CS_URS_2024_01/763761201"/>
    <hyperlink ref="F321" r:id="rId78" display="https://podminky.urs.cz/item/CS_URS_2024_01/998763332"/>
    <hyperlink ref="F324" r:id="rId79" display="https://podminky.urs.cz/item/CS_URS_2024_01/766660351"/>
    <hyperlink ref="F327" r:id="rId80" display="https://podminky.urs.cz/item/CS_URS_2024_01/766660748"/>
    <hyperlink ref="F330" r:id="rId81" display="https://podminky.urs.cz/item/CS_URS_2024_01/766682111"/>
    <hyperlink ref="F333" r:id="rId82" display="https://podminky.urs.cz/item/CS_URS_2024_01/766691914"/>
    <hyperlink ref="F336" r:id="rId83" display="https://podminky.urs.cz/item/CS_URS_2024_01/998766122"/>
    <hyperlink ref="F339" r:id="rId84" display="https://podminky.urs.cz/item/CS_URS_2024_01/771121011"/>
    <hyperlink ref="F343" r:id="rId85" display="https://podminky.urs.cz/item/CS_URS_2024_01/771151022"/>
    <hyperlink ref="F347" r:id="rId86" display="https://podminky.urs.cz/item/CS_URS_2024_01/771574416"/>
    <hyperlink ref="F355" r:id="rId87" display="https://podminky.urs.cz/item/CS_URS_2024_01/771591112"/>
    <hyperlink ref="F360" r:id="rId88" display="https://podminky.urs.cz/item/CS_URS_2024_01/771591241"/>
    <hyperlink ref="F364" r:id="rId89" display="https://podminky.urs.cz/item/CS_URS_2024_01/771591264"/>
    <hyperlink ref="F370" r:id="rId90" display="https://podminky.urs.cz/item/CS_URS_2024_01/998771122"/>
    <hyperlink ref="F373" r:id="rId91" display="https://podminky.urs.cz/item/CS_URS_2024_01/781121011"/>
    <hyperlink ref="F378" r:id="rId92" display="https://podminky.urs.cz/item/CS_URS_2024_01/781131112"/>
    <hyperlink ref="F383" r:id="rId93" display="https://podminky.urs.cz/item/CS_URS_2024_01/781472217"/>
    <hyperlink ref="F393" r:id="rId94" display="https://podminky.urs.cz/item/CS_URS_2024_01/781473810"/>
    <hyperlink ref="F398" r:id="rId95" display="https://podminky.urs.cz/item/CS_URS_2024_01/998781122"/>
    <hyperlink ref="F401" r:id="rId96" display="https://podminky.urs.cz/item/CS_URS_2024_01/784211101"/>
    <hyperlink ref="F412" r:id="rId97" display="https://podminky.urs.cz/item/CS_URS_2024_01/2203202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830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831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832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833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834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835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836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837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838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839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840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77</v>
      </c>
      <c r="F18" s="284" t="s">
        <v>841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842</v>
      </c>
      <c r="F19" s="284" t="s">
        <v>843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844</v>
      </c>
      <c r="F20" s="284" t="s">
        <v>845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846</v>
      </c>
      <c r="F21" s="284" t="s">
        <v>847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848</v>
      </c>
      <c r="F22" s="284" t="s">
        <v>849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850</v>
      </c>
      <c r="F23" s="284" t="s">
        <v>851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852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853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854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855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856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857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858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859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860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117</v>
      </c>
      <c r="F36" s="284"/>
      <c r="G36" s="284" t="s">
        <v>861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862</v>
      </c>
      <c r="F37" s="284"/>
      <c r="G37" s="284" t="s">
        <v>863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51</v>
      </c>
      <c r="F38" s="284"/>
      <c r="G38" s="284" t="s">
        <v>864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52</v>
      </c>
      <c r="F39" s="284"/>
      <c r="G39" s="284" t="s">
        <v>865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118</v>
      </c>
      <c r="F40" s="284"/>
      <c r="G40" s="284" t="s">
        <v>866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119</v>
      </c>
      <c r="F41" s="284"/>
      <c r="G41" s="284" t="s">
        <v>867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868</v>
      </c>
      <c r="F42" s="284"/>
      <c r="G42" s="284" t="s">
        <v>869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870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871</v>
      </c>
      <c r="F44" s="284"/>
      <c r="G44" s="284" t="s">
        <v>872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121</v>
      </c>
      <c r="F45" s="284"/>
      <c r="G45" s="284" t="s">
        <v>873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874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875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876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877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878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879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880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881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882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883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884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885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886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887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888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889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890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891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892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893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894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895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896</v>
      </c>
      <c r="D76" s="302"/>
      <c r="E76" s="302"/>
      <c r="F76" s="302" t="s">
        <v>897</v>
      </c>
      <c r="G76" s="303"/>
      <c r="H76" s="302" t="s">
        <v>52</v>
      </c>
      <c r="I76" s="302" t="s">
        <v>55</v>
      </c>
      <c r="J76" s="302" t="s">
        <v>898</v>
      </c>
      <c r="K76" s="301"/>
    </row>
    <row r="77" s="1" customFormat="1" ht="17.25" customHeight="1">
      <c r="B77" s="299"/>
      <c r="C77" s="304" t="s">
        <v>899</v>
      </c>
      <c r="D77" s="304"/>
      <c r="E77" s="304"/>
      <c r="F77" s="305" t="s">
        <v>900</v>
      </c>
      <c r="G77" s="306"/>
      <c r="H77" s="304"/>
      <c r="I77" s="304"/>
      <c r="J77" s="304" t="s">
        <v>901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51</v>
      </c>
      <c r="D79" s="309"/>
      <c r="E79" s="309"/>
      <c r="F79" s="310" t="s">
        <v>902</v>
      </c>
      <c r="G79" s="311"/>
      <c r="H79" s="287" t="s">
        <v>903</v>
      </c>
      <c r="I79" s="287" t="s">
        <v>904</v>
      </c>
      <c r="J79" s="287">
        <v>20</v>
      </c>
      <c r="K79" s="301"/>
    </row>
    <row r="80" s="1" customFormat="1" ht="15" customHeight="1">
      <c r="B80" s="299"/>
      <c r="C80" s="287" t="s">
        <v>905</v>
      </c>
      <c r="D80" s="287"/>
      <c r="E80" s="287"/>
      <c r="F80" s="310" t="s">
        <v>902</v>
      </c>
      <c r="G80" s="311"/>
      <c r="H80" s="287" t="s">
        <v>906</v>
      </c>
      <c r="I80" s="287" t="s">
        <v>904</v>
      </c>
      <c r="J80" s="287">
        <v>120</v>
      </c>
      <c r="K80" s="301"/>
    </row>
    <row r="81" s="1" customFormat="1" ht="15" customHeight="1">
      <c r="B81" s="312"/>
      <c r="C81" s="287" t="s">
        <v>907</v>
      </c>
      <c r="D81" s="287"/>
      <c r="E81" s="287"/>
      <c r="F81" s="310" t="s">
        <v>908</v>
      </c>
      <c r="G81" s="311"/>
      <c r="H81" s="287" t="s">
        <v>909</v>
      </c>
      <c r="I81" s="287" t="s">
        <v>904</v>
      </c>
      <c r="J81" s="287">
        <v>50</v>
      </c>
      <c r="K81" s="301"/>
    </row>
    <row r="82" s="1" customFormat="1" ht="15" customHeight="1">
      <c r="B82" s="312"/>
      <c r="C82" s="287" t="s">
        <v>910</v>
      </c>
      <c r="D82" s="287"/>
      <c r="E82" s="287"/>
      <c r="F82" s="310" t="s">
        <v>902</v>
      </c>
      <c r="G82" s="311"/>
      <c r="H82" s="287" t="s">
        <v>911</v>
      </c>
      <c r="I82" s="287" t="s">
        <v>912</v>
      </c>
      <c r="J82" s="287"/>
      <c r="K82" s="301"/>
    </row>
    <row r="83" s="1" customFormat="1" ht="15" customHeight="1">
      <c r="B83" s="312"/>
      <c r="C83" s="313" t="s">
        <v>913</v>
      </c>
      <c r="D83" s="313"/>
      <c r="E83" s="313"/>
      <c r="F83" s="314" t="s">
        <v>908</v>
      </c>
      <c r="G83" s="313"/>
      <c r="H83" s="313" t="s">
        <v>914</v>
      </c>
      <c r="I83" s="313" t="s">
        <v>904</v>
      </c>
      <c r="J83" s="313">
        <v>15</v>
      </c>
      <c r="K83" s="301"/>
    </row>
    <row r="84" s="1" customFormat="1" ht="15" customHeight="1">
      <c r="B84" s="312"/>
      <c r="C84" s="313" t="s">
        <v>915</v>
      </c>
      <c r="D84" s="313"/>
      <c r="E84" s="313"/>
      <c r="F84" s="314" t="s">
        <v>908</v>
      </c>
      <c r="G84" s="313"/>
      <c r="H84" s="313" t="s">
        <v>916</v>
      </c>
      <c r="I84" s="313" t="s">
        <v>904</v>
      </c>
      <c r="J84" s="313">
        <v>15</v>
      </c>
      <c r="K84" s="301"/>
    </row>
    <row r="85" s="1" customFormat="1" ht="15" customHeight="1">
      <c r="B85" s="312"/>
      <c r="C85" s="313" t="s">
        <v>917</v>
      </c>
      <c r="D85" s="313"/>
      <c r="E85" s="313"/>
      <c r="F85" s="314" t="s">
        <v>908</v>
      </c>
      <c r="G85" s="313"/>
      <c r="H85" s="313" t="s">
        <v>918</v>
      </c>
      <c r="I85" s="313" t="s">
        <v>904</v>
      </c>
      <c r="J85" s="313">
        <v>20</v>
      </c>
      <c r="K85" s="301"/>
    </row>
    <row r="86" s="1" customFormat="1" ht="15" customHeight="1">
      <c r="B86" s="312"/>
      <c r="C86" s="313" t="s">
        <v>919</v>
      </c>
      <c r="D86" s="313"/>
      <c r="E86" s="313"/>
      <c r="F86" s="314" t="s">
        <v>908</v>
      </c>
      <c r="G86" s="313"/>
      <c r="H86" s="313" t="s">
        <v>920</v>
      </c>
      <c r="I86" s="313" t="s">
        <v>904</v>
      </c>
      <c r="J86" s="313">
        <v>20</v>
      </c>
      <c r="K86" s="301"/>
    </row>
    <row r="87" s="1" customFormat="1" ht="15" customHeight="1">
      <c r="B87" s="312"/>
      <c r="C87" s="287" t="s">
        <v>921</v>
      </c>
      <c r="D87" s="287"/>
      <c r="E87" s="287"/>
      <c r="F87" s="310" t="s">
        <v>908</v>
      </c>
      <c r="G87" s="311"/>
      <c r="H87" s="287" t="s">
        <v>922</v>
      </c>
      <c r="I87" s="287" t="s">
        <v>904</v>
      </c>
      <c r="J87" s="287">
        <v>50</v>
      </c>
      <c r="K87" s="301"/>
    </row>
    <row r="88" s="1" customFormat="1" ht="15" customHeight="1">
      <c r="B88" s="312"/>
      <c r="C88" s="287" t="s">
        <v>923</v>
      </c>
      <c r="D88" s="287"/>
      <c r="E88" s="287"/>
      <c r="F88" s="310" t="s">
        <v>908</v>
      </c>
      <c r="G88" s="311"/>
      <c r="H88" s="287" t="s">
        <v>924</v>
      </c>
      <c r="I88" s="287" t="s">
        <v>904</v>
      </c>
      <c r="J88" s="287">
        <v>20</v>
      </c>
      <c r="K88" s="301"/>
    </row>
    <row r="89" s="1" customFormat="1" ht="15" customHeight="1">
      <c r="B89" s="312"/>
      <c r="C89" s="287" t="s">
        <v>925</v>
      </c>
      <c r="D89" s="287"/>
      <c r="E89" s="287"/>
      <c r="F89" s="310" t="s">
        <v>908</v>
      </c>
      <c r="G89" s="311"/>
      <c r="H89" s="287" t="s">
        <v>926</v>
      </c>
      <c r="I89" s="287" t="s">
        <v>904</v>
      </c>
      <c r="J89" s="287">
        <v>20</v>
      </c>
      <c r="K89" s="301"/>
    </row>
    <row r="90" s="1" customFormat="1" ht="15" customHeight="1">
      <c r="B90" s="312"/>
      <c r="C90" s="287" t="s">
        <v>927</v>
      </c>
      <c r="D90" s="287"/>
      <c r="E90" s="287"/>
      <c r="F90" s="310" t="s">
        <v>908</v>
      </c>
      <c r="G90" s="311"/>
      <c r="H90" s="287" t="s">
        <v>928</v>
      </c>
      <c r="I90" s="287" t="s">
        <v>904</v>
      </c>
      <c r="J90" s="287">
        <v>50</v>
      </c>
      <c r="K90" s="301"/>
    </row>
    <row r="91" s="1" customFormat="1" ht="15" customHeight="1">
      <c r="B91" s="312"/>
      <c r="C91" s="287" t="s">
        <v>929</v>
      </c>
      <c r="D91" s="287"/>
      <c r="E91" s="287"/>
      <c r="F91" s="310" t="s">
        <v>908</v>
      </c>
      <c r="G91" s="311"/>
      <c r="H91" s="287" t="s">
        <v>929</v>
      </c>
      <c r="I91" s="287" t="s">
        <v>904</v>
      </c>
      <c r="J91" s="287">
        <v>50</v>
      </c>
      <c r="K91" s="301"/>
    </row>
    <row r="92" s="1" customFormat="1" ht="15" customHeight="1">
      <c r="B92" s="312"/>
      <c r="C92" s="287" t="s">
        <v>930</v>
      </c>
      <c r="D92" s="287"/>
      <c r="E92" s="287"/>
      <c r="F92" s="310" t="s">
        <v>908</v>
      </c>
      <c r="G92" s="311"/>
      <c r="H92" s="287" t="s">
        <v>931</v>
      </c>
      <c r="I92" s="287" t="s">
        <v>904</v>
      </c>
      <c r="J92" s="287">
        <v>255</v>
      </c>
      <c r="K92" s="301"/>
    </row>
    <row r="93" s="1" customFormat="1" ht="15" customHeight="1">
      <c r="B93" s="312"/>
      <c r="C93" s="287" t="s">
        <v>932</v>
      </c>
      <c r="D93" s="287"/>
      <c r="E93" s="287"/>
      <c r="F93" s="310" t="s">
        <v>902</v>
      </c>
      <c r="G93" s="311"/>
      <c r="H93" s="287" t="s">
        <v>933</v>
      </c>
      <c r="I93" s="287" t="s">
        <v>934</v>
      </c>
      <c r="J93" s="287"/>
      <c r="K93" s="301"/>
    </row>
    <row r="94" s="1" customFormat="1" ht="15" customHeight="1">
      <c r="B94" s="312"/>
      <c r="C94" s="287" t="s">
        <v>935</v>
      </c>
      <c r="D94" s="287"/>
      <c r="E94" s="287"/>
      <c r="F94" s="310" t="s">
        <v>902</v>
      </c>
      <c r="G94" s="311"/>
      <c r="H94" s="287" t="s">
        <v>936</v>
      </c>
      <c r="I94" s="287" t="s">
        <v>937</v>
      </c>
      <c r="J94" s="287"/>
      <c r="K94" s="301"/>
    </row>
    <row r="95" s="1" customFormat="1" ht="15" customHeight="1">
      <c r="B95" s="312"/>
      <c r="C95" s="287" t="s">
        <v>938</v>
      </c>
      <c r="D95" s="287"/>
      <c r="E95" s="287"/>
      <c r="F95" s="310" t="s">
        <v>902</v>
      </c>
      <c r="G95" s="311"/>
      <c r="H95" s="287" t="s">
        <v>938</v>
      </c>
      <c r="I95" s="287" t="s">
        <v>937</v>
      </c>
      <c r="J95" s="287"/>
      <c r="K95" s="301"/>
    </row>
    <row r="96" s="1" customFormat="1" ht="15" customHeight="1">
      <c r="B96" s="312"/>
      <c r="C96" s="287" t="s">
        <v>36</v>
      </c>
      <c r="D96" s="287"/>
      <c r="E96" s="287"/>
      <c r="F96" s="310" t="s">
        <v>902</v>
      </c>
      <c r="G96" s="311"/>
      <c r="H96" s="287" t="s">
        <v>939</v>
      </c>
      <c r="I96" s="287" t="s">
        <v>937</v>
      </c>
      <c r="J96" s="287"/>
      <c r="K96" s="301"/>
    </row>
    <row r="97" s="1" customFormat="1" ht="15" customHeight="1">
      <c r="B97" s="312"/>
      <c r="C97" s="287" t="s">
        <v>46</v>
      </c>
      <c r="D97" s="287"/>
      <c r="E97" s="287"/>
      <c r="F97" s="310" t="s">
        <v>902</v>
      </c>
      <c r="G97" s="311"/>
      <c r="H97" s="287" t="s">
        <v>940</v>
      </c>
      <c r="I97" s="287" t="s">
        <v>937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941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896</v>
      </c>
      <c r="D103" s="302"/>
      <c r="E103" s="302"/>
      <c r="F103" s="302" t="s">
        <v>897</v>
      </c>
      <c r="G103" s="303"/>
      <c r="H103" s="302" t="s">
        <v>52</v>
      </c>
      <c r="I103" s="302" t="s">
        <v>55</v>
      </c>
      <c r="J103" s="302" t="s">
        <v>898</v>
      </c>
      <c r="K103" s="301"/>
    </row>
    <row r="104" s="1" customFormat="1" ht="17.25" customHeight="1">
      <c r="B104" s="299"/>
      <c r="C104" s="304" t="s">
        <v>899</v>
      </c>
      <c r="D104" s="304"/>
      <c r="E104" s="304"/>
      <c r="F104" s="305" t="s">
        <v>900</v>
      </c>
      <c r="G104" s="306"/>
      <c r="H104" s="304"/>
      <c r="I104" s="304"/>
      <c r="J104" s="304" t="s">
        <v>901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51</v>
      </c>
      <c r="D106" s="309"/>
      <c r="E106" s="309"/>
      <c r="F106" s="310" t="s">
        <v>902</v>
      </c>
      <c r="G106" s="287"/>
      <c r="H106" s="287" t="s">
        <v>942</v>
      </c>
      <c r="I106" s="287" t="s">
        <v>904</v>
      </c>
      <c r="J106" s="287">
        <v>20</v>
      </c>
      <c r="K106" s="301"/>
    </row>
    <row r="107" s="1" customFormat="1" ht="15" customHeight="1">
      <c r="B107" s="299"/>
      <c r="C107" s="287" t="s">
        <v>905</v>
      </c>
      <c r="D107" s="287"/>
      <c r="E107" s="287"/>
      <c r="F107" s="310" t="s">
        <v>902</v>
      </c>
      <c r="G107" s="287"/>
      <c r="H107" s="287" t="s">
        <v>942</v>
      </c>
      <c r="I107" s="287" t="s">
        <v>904</v>
      </c>
      <c r="J107" s="287">
        <v>120</v>
      </c>
      <c r="K107" s="301"/>
    </row>
    <row r="108" s="1" customFormat="1" ht="15" customHeight="1">
      <c r="B108" s="312"/>
      <c r="C108" s="287" t="s">
        <v>907</v>
      </c>
      <c r="D108" s="287"/>
      <c r="E108" s="287"/>
      <c r="F108" s="310" t="s">
        <v>908</v>
      </c>
      <c r="G108" s="287"/>
      <c r="H108" s="287" t="s">
        <v>942</v>
      </c>
      <c r="I108" s="287" t="s">
        <v>904</v>
      </c>
      <c r="J108" s="287">
        <v>50</v>
      </c>
      <c r="K108" s="301"/>
    </row>
    <row r="109" s="1" customFormat="1" ht="15" customHeight="1">
      <c r="B109" s="312"/>
      <c r="C109" s="287" t="s">
        <v>910</v>
      </c>
      <c r="D109" s="287"/>
      <c r="E109" s="287"/>
      <c r="F109" s="310" t="s">
        <v>902</v>
      </c>
      <c r="G109" s="287"/>
      <c r="H109" s="287" t="s">
        <v>942</v>
      </c>
      <c r="I109" s="287" t="s">
        <v>912</v>
      </c>
      <c r="J109" s="287"/>
      <c r="K109" s="301"/>
    </row>
    <row r="110" s="1" customFormat="1" ht="15" customHeight="1">
      <c r="B110" s="312"/>
      <c r="C110" s="287" t="s">
        <v>921</v>
      </c>
      <c r="D110" s="287"/>
      <c r="E110" s="287"/>
      <c r="F110" s="310" t="s">
        <v>908</v>
      </c>
      <c r="G110" s="287"/>
      <c r="H110" s="287" t="s">
        <v>942</v>
      </c>
      <c r="I110" s="287" t="s">
        <v>904</v>
      </c>
      <c r="J110" s="287">
        <v>50</v>
      </c>
      <c r="K110" s="301"/>
    </row>
    <row r="111" s="1" customFormat="1" ht="15" customHeight="1">
      <c r="B111" s="312"/>
      <c r="C111" s="287" t="s">
        <v>929</v>
      </c>
      <c r="D111" s="287"/>
      <c r="E111" s="287"/>
      <c r="F111" s="310" t="s">
        <v>908</v>
      </c>
      <c r="G111" s="287"/>
      <c r="H111" s="287" t="s">
        <v>942</v>
      </c>
      <c r="I111" s="287" t="s">
        <v>904</v>
      </c>
      <c r="J111" s="287">
        <v>50</v>
      </c>
      <c r="K111" s="301"/>
    </row>
    <row r="112" s="1" customFormat="1" ht="15" customHeight="1">
      <c r="B112" s="312"/>
      <c r="C112" s="287" t="s">
        <v>927</v>
      </c>
      <c r="D112" s="287"/>
      <c r="E112" s="287"/>
      <c r="F112" s="310" t="s">
        <v>908</v>
      </c>
      <c r="G112" s="287"/>
      <c r="H112" s="287" t="s">
        <v>942</v>
      </c>
      <c r="I112" s="287" t="s">
        <v>904</v>
      </c>
      <c r="J112" s="287">
        <v>50</v>
      </c>
      <c r="K112" s="301"/>
    </row>
    <row r="113" s="1" customFormat="1" ht="15" customHeight="1">
      <c r="B113" s="312"/>
      <c r="C113" s="287" t="s">
        <v>51</v>
      </c>
      <c r="D113" s="287"/>
      <c r="E113" s="287"/>
      <c r="F113" s="310" t="s">
        <v>902</v>
      </c>
      <c r="G113" s="287"/>
      <c r="H113" s="287" t="s">
        <v>943</v>
      </c>
      <c r="I113" s="287" t="s">
        <v>904</v>
      </c>
      <c r="J113" s="287">
        <v>20</v>
      </c>
      <c r="K113" s="301"/>
    </row>
    <row r="114" s="1" customFormat="1" ht="15" customHeight="1">
      <c r="B114" s="312"/>
      <c r="C114" s="287" t="s">
        <v>944</v>
      </c>
      <c r="D114" s="287"/>
      <c r="E114" s="287"/>
      <c r="F114" s="310" t="s">
        <v>902</v>
      </c>
      <c r="G114" s="287"/>
      <c r="H114" s="287" t="s">
        <v>945</v>
      </c>
      <c r="I114" s="287" t="s">
        <v>904</v>
      </c>
      <c r="J114" s="287">
        <v>120</v>
      </c>
      <c r="K114" s="301"/>
    </row>
    <row r="115" s="1" customFormat="1" ht="15" customHeight="1">
      <c r="B115" s="312"/>
      <c r="C115" s="287" t="s">
        <v>36</v>
      </c>
      <c r="D115" s="287"/>
      <c r="E115" s="287"/>
      <c r="F115" s="310" t="s">
        <v>902</v>
      </c>
      <c r="G115" s="287"/>
      <c r="H115" s="287" t="s">
        <v>946</v>
      </c>
      <c r="I115" s="287" t="s">
        <v>937</v>
      </c>
      <c r="J115" s="287"/>
      <c r="K115" s="301"/>
    </row>
    <row r="116" s="1" customFormat="1" ht="15" customHeight="1">
      <c r="B116" s="312"/>
      <c r="C116" s="287" t="s">
        <v>46</v>
      </c>
      <c r="D116" s="287"/>
      <c r="E116" s="287"/>
      <c r="F116" s="310" t="s">
        <v>902</v>
      </c>
      <c r="G116" s="287"/>
      <c r="H116" s="287" t="s">
        <v>947</v>
      </c>
      <c r="I116" s="287" t="s">
        <v>937</v>
      </c>
      <c r="J116" s="287"/>
      <c r="K116" s="301"/>
    </row>
    <row r="117" s="1" customFormat="1" ht="15" customHeight="1">
      <c r="B117" s="312"/>
      <c r="C117" s="287" t="s">
        <v>55</v>
      </c>
      <c r="D117" s="287"/>
      <c r="E117" s="287"/>
      <c r="F117" s="310" t="s">
        <v>902</v>
      </c>
      <c r="G117" s="287"/>
      <c r="H117" s="287" t="s">
        <v>948</v>
      </c>
      <c r="I117" s="287" t="s">
        <v>949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950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896</v>
      </c>
      <c r="D123" s="302"/>
      <c r="E123" s="302"/>
      <c r="F123" s="302" t="s">
        <v>897</v>
      </c>
      <c r="G123" s="303"/>
      <c r="H123" s="302" t="s">
        <v>52</v>
      </c>
      <c r="I123" s="302" t="s">
        <v>55</v>
      </c>
      <c r="J123" s="302" t="s">
        <v>898</v>
      </c>
      <c r="K123" s="331"/>
    </row>
    <row r="124" s="1" customFormat="1" ht="17.25" customHeight="1">
      <c r="B124" s="330"/>
      <c r="C124" s="304" t="s">
        <v>899</v>
      </c>
      <c r="D124" s="304"/>
      <c r="E124" s="304"/>
      <c r="F124" s="305" t="s">
        <v>900</v>
      </c>
      <c r="G124" s="306"/>
      <c r="H124" s="304"/>
      <c r="I124" s="304"/>
      <c r="J124" s="304" t="s">
        <v>901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905</v>
      </c>
      <c r="D126" s="309"/>
      <c r="E126" s="309"/>
      <c r="F126" s="310" t="s">
        <v>902</v>
      </c>
      <c r="G126" s="287"/>
      <c r="H126" s="287" t="s">
        <v>942</v>
      </c>
      <c r="I126" s="287" t="s">
        <v>904</v>
      </c>
      <c r="J126" s="287">
        <v>120</v>
      </c>
      <c r="K126" s="335"/>
    </row>
    <row r="127" s="1" customFormat="1" ht="15" customHeight="1">
      <c r="B127" s="332"/>
      <c r="C127" s="287" t="s">
        <v>951</v>
      </c>
      <c r="D127" s="287"/>
      <c r="E127" s="287"/>
      <c r="F127" s="310" t="s">
        <v>902</v>
      </c>
      <c r="G127" s="287"/>
      <c r="H127" s="287" t="s">
        <v>952</v>
      </c>
      <c r="I127" s="287" t="s">
        <v>904</v>
      </c>
      <c r="J127" s="287" t="s">
        <v>953</v>
      </c>
      <c r="K127" s="335"/>
    </row>
    <row r="128" s="1" customFormat="1" ht="15" customHeight="1">
      <c r="B128" s="332"/>
      <c r="C128" s="287" t="s">
        <v>850</v>
      </c>
      <c r="D128" s="287"/>
      <c r="E128" s="287"/>
      <c r="F128" s="310" t="s">
        <v>902</v>
      </c>
      <c r="G128" s="287"/>
      <c r="H128" s="287" t="s">
        <v>954</v>
      </c>
      <c r="I128" s="287" t="s">
        <v>904</v>
      </c>
      <c r="J128" s="287" t="s">
        <v>953</v>
      </c>
      <c r="K128" s="335"/>
    </row>
    <row r="129" s="1" customFormat="1" ht="15" customHeight="1">
      <c r="B129" s="332"/>
      <c r="C129" s="287" t="s">
        <v>913</v>
      </c>
      <c r="D129" s="287"/>
      <c r="E129" s="287"/>
      <c r="F129" s="310" t="s">
        <v>908</v>
      </c>
      <c r="G129" s="287"/>
      <c r="H129" s="287" t="s">
        <v>914</v>
      </c>
      <c r="I129" s="287" t="s">
        <v>904</v>
      </c>
      <c r="J129" s="287">
        <v>15</v>
      </c>
      <c r="K129" s="335"/>
    </row>
    <row r="130" s="1" customFormat="1" ht="15" customHeight="1">
      <c r="B130" s="332"/>
      <c r="C130" s="313" t="s">
        <v>915</v>
      </c>
      <c r="D130" s="313"/>
      <c r="E130" s="313"/>
      <c r="F130" s="314" t="s">
        <v>908</v>
      </c>
      <c r="G130" s="313"/>
      <c r="H130" s="313" t="s">
        <v>916</v>
      </c>
      <c r="I130" s="313" t="s">
        <v>904</v>
      </c>
      <c r="J130" s="313">
        <v>15</v>
      </c>
      <c r="K130" s="335"/>
    </row>
    <row r="131" s="1" customFormat="1" ht="15" customHeight="1">
      <c r="B131" s="332"/>
      <c r="C131" s="313" t="s">
        <v>917</v>
      </c>
      <c r="D131" s="313"/>
      <c r="E131" s="313"/>
      <c r="F131" s="314" t="s">
        <v>908</v>
      </c>
      <c r="G131" s="313"/>
      <c r="H131" s="313" t="s">
        <v>918</v>
      </c>
      <c r="I131" s="313" t="s">
        <v>904</v>
      </c>
      <c r="J131" s="313">
        <v>20</v>
      </c>
      <c r="K131" s="335"/>
    </row>
    <row r="132" s="1" customFormat="1" ht="15" customHeight="1">
      <c r="B132" s="332"/>
      <c r="C132" s="313" t="s">
        <v>919</v>
      </c>
      <c r="D132" s="313"/>
      <c r="E132" s="313"/>
      <c r="F132" s="314" t="s">
        <v>908</v>
      </c>
      <c r="G132" s="313"/>
      <c r="H132" s="313" t="s">
        <v>920</v>
      </c>
      <c r="I132" s="313" t="s">
        <v>904</v>
      </c>
      <c r="J132" s="313">
        <v>20</v>
      </c>
      <c r="K132" s="335"/>
    </row>
    <row r="133" s="1" customFormat="1" ht="15" customHeight="1">
      <c r="B133" s="332"/>
      <c r="C133" s="287" t="s">
        <v>907</v>
      </c>
      <c r="D133" s="287"/>
      <c r="E133" s="287"/>
      <c r="F133" s="310" t="s">
        <v>908</v>
      </c>
      <c r="G133" s="287"/>
      <c r="H133" s="287" t="s">
        <v>942</v>
      </c>
      <c r="I133" s="287" t="s">
        <v>904</v>
      </c>
      <c r="J133" s="287">
        <v>50</v>
      </c>
      <c r="K133" s="335"/>
    </row>
    <row r="134" s="1" customFormat="1" ht="15" customHeight="1">
      <c r="B134" s="332"/>
      <c r="C134" s="287" t="s">
        <v>921</v>
      </c>
      <c r="D134" s="287"/>
      <c r="E134" s="287"/>
      <c r="F134" s="310" t="s">
        <v>908</v>
      </c>
      <c r="G134" s="287"/>
      <c r="H134" s="287" t="s">
        <v>942</v>
      </c>
      <c r="I134" s="287" t="s">
        <v>904</v>
      </c>
      <c r="J134" s="287">
        <v>50</v>
      </c>
      <c r="K134" s="335"/>
    </row>
    <row r="135" s="1" customFormat="1" ht="15" customHeight="1">
      <c r="B135" s="332"/>
      <c r="C135" s="287" t="s">
        <v>927</v>
      </c>
      <c r="D135" s="287"/>
      <c r="E135" s="287"/>
      <c r="F135" s="310" t="s">
        <v>908</v>
      </c>
      <c r="G135" s="287"/>
      <c r="H135" s="287" t="s">
        <v>942</v>
      </c>
      <c r="I135" s="287" t="s">
        <v>904</v>
      </c>
      <c r="J135" s="287">
        <v>50</v>
      </c>
      <c r="K135" s="335"/>
    </row>
    <row r="136" s="1" customFormat="1" ht="15" customHeight="1">
      <c r="B136" s="332"/>
      <c r="C136" s="287" t="s">
        <v>929</v>
      </c>
      <c r="D136" s="287"/>
      <c r="E136" s="287"/>
      <c r="F136" s="310" t="s">
        <v>908</v>
      </c>
      <c r="G136" s="287"/>
      <c r="H136" s="287" t="s">
        <v>942</v>
      </c>
      <c r="I136" s="287" t="s">
        <v>904</v>
      </c>
      <c r="J136" s="287">
        <v>50</v>
      </c>
      <c r="K136" s="335"/>
    </row>
    <row r="137" s="1" customFormat="1" ht="15" customHeight="1">
      <c r="B137" s="332"/>
      <c r="C137" s="287" t="s">
        <v>930</v>
      </c>
      <c r="D137" s="287"/>
      <c r="E137" s="287"/>
      <c r="F137" s="310" t="s">
        <v>908</v>
      </c>
      <c r="G137" s="287"/>
      <c r="H137" s="287" t="s">
        <v>955</v>
      </c>
      <c r="I137" s="287" t="s">
        <v>904</v>
      </c>
      <c r="J137" s="287">
        <v>255</v>
      </c>
      <c r="K137" s="335"/>
    </row>
    <row r="138" s="1" customFormat="1" ht="15" customHeight="1">
      <c r="B138" s="332"/>
      <c r="C138" s="287" t="s">
        <v>932</v>
      </c>
      <c r="D138" s="287"/>
      <c r="E138" s="287"/>
      <c r="F138" s="310" t="s">
        <v>902</v>
      </c>
      <c r="G138" s="287"/>
      <c r="H138" s="287" t="s">
        <v>956</v>
      </c>
      <c r="I138" s="287" t="s">
        <v>934</v>
      </c>
      <c r="J138" s="287"/>
      <c r="K138" s="335"/>
    </row>
    <row r="139" s="1" customFormat="1" ht="15" customHeight="1">
      <c r="B139" s="332"/>
      <c r="C139" s="287" t="s">
        <v>935</v>
      </c>
      <c r="D139" s="287"/>
      <c r="E139" s="287"/>
      <c r="F139" s="310" t="s">
        <v>902</v>
      </c>
      <c r="G139" s="287"/>
      <c r="H139" s="287" t="s">
        <v>957</v>
      </c>
      <c r="I139" s="287" t="s">
        <v>937</v>
      </c>
      <c r="J139" s="287"/>
      <c r="K139" s="335"/>
    </row>
    <row r="140" s="1" customFormat="1" ht="15" customHeight="1">
      <c r="B140" s="332"/>
      <c r="C140" s="287" t="s">
        <v>938</v>
      </c>
      <c r="D140" s="287"/>
      <c r="E140" s="287"/>
      <c r="F140" s="310" t="s">
        <v>902</v>
      </c>
      <c r="G140" s="287"/>
      <c r="H140" s="287" t="s">
        <v>938</v>
      </c>
      <c r="I140" s="287" t="s">
        <v>937</v>
      </c>
      <c r="J140" s="287"/>
      <c r="K140" s="335"/>
    </row>
    <row r="141" s="1" customFormat="1" ht="15" customHeight="1">
      <c r="B141" s="332"/>
      <c r="C141" s="287" t="s">
        <v>36</v>
      </c>
      <c r="D141" s="287"/>
      <c r="E141" s="287"/>
      <c r="F141" s="310" t="s">
        <v>902</v>
      </c>
      <c r="G141" s="287"/>
      <c r="H141" s="287" t="s">
        <v>958</v>
      </c>
      <c r="I141" s="287" t="s">
        <v>937</v>
      </c>
      <c r="J141" s="287"/>
      <c r="K141" s="335"/>
    </row>
    <row r="142" s="1" customFormat="1" ht="15" customHeight="1">
      <c r="B142" s="332"/>
      <c r="C142" s="287" t="s">
        <v>959</v>
      </c>
      <c r="D142" s="287"/>
      <c r="E142" s="287"/>
      <c r="F142" s="310" t="s">
        <v>902</v>
      </c>
      <c r="G142" s="287"/>
      <c r="H142" s="287" t="s">
        <v>960</v>
      </c>
      <c r="I142" s="287" t="s">
        <v>937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961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896</v>
      </c>
      <c r="D148" s="302"/>
      <c r="E148" s="302"/>
      <c r="F148" s="302" t="s">
        <v>897</v>
      </c>
      <c r="G148" s="303"/>
      <c r="H148" s="302" t="s">
        <v>52</v>
      </c>
      <c r="I148" s="302" t="s">
        <v>55</v>
      </c>
      <c r="J148" s="302" t="s">
        <v>898</v>
      </c>
      <c r="K148" s="301"/>
    </row>
    <row r="149" s="1" customFormat="1" ht="17.25" customHeight="1">
      <c r="B149" s="299"/>
      <c r="C149" s="304" t="s">
        <v>899</v>
      </c>
      <c r="D149" s="304"/>
      <c r="E149" s="304"/>
      <c r="F149" s="305" t="s">
        <v>900</v>
      </c>
      <c r="G149" s="306"/>
      <c r="H149" s="304"/>
      <c r="I149" s="304"/>
      <c r="J149" s="304" t="s">
        <v>901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905</v>
      </c>
      <c r="D151" s="287"/>
      <c r="E151" s="287"/>
      <c r="F151" s="340" t="s">
        <v>902</v>
      </c>
      <c r="G151" s="287"/>
      <c r="H151" s="339" t="s">
        <v>942</v>
      </c>
      <c r="I151" s="339" t="s">
        <v>904</v>
      </c>
      <c r="J151" s="339">
        <v>120</v>
      </c>
      <c r="K151" s="335"/>
    </row>
    <row r="152" s="1" customFormat="1" ht="15" customHeight="1">
      <c r="B152" s="312"/>
      <c r="C152" s="339" t="s">
        <v>951</v>
      </c>
      <c r="D152" s="287"/>
      <c r="E152" s="287"/>
      <c r="F152" s="340" t="s">
        <v>902</v>
      </c>
      <c r="G152" s="287"/>
      <c r="H152" s="339" t="s">
        <v>962</v>
      </c>
      <c r="I152" s="339" t="s">
        <v>904</v>
      </c>
      <c r="J152" s="339" t="s">
        <v>953</v>
      </c>
      <c r="K152" s="335"/>
    </row>
    <row r="153" s="1" customFormat="1" ht="15" customHeight="1">
      <c r="B153" s="312"/>
      <c r="C153" s="339" t="s">
        <v>850</v>
      </c>
      <c r="D153" s="287"/>
      <c r="E153" s="287"/>
      <c r="F153" s="340" t="s">
        <v>902</v>
      </c>
      <c r="G153" s="287"/>
      <c r="H153" s="339" t="s">
        <v>963</v>
      </c>
      <c r="I153" s="339" t="s">
        <v>904</v>
      </c>
      <c r="J153" s="339" t="s">
        <v>953</v>
      </c>
      <c r="K153" s="335"/>
    </row>
    <row r="154" s="1" customFormat="1" ht="15" customHeight="1">
      <c r="B154" s="312"/>
      <c r="C154" s="339" t="s">
        <v>907</v>
      </c>
      <c r="D154" s="287"/>
      <c r="E154" s="287"/>
      <c r="F154" s="340" t="s">
        <v>908</v>
      </c>
      <c r="G154" s="287"/>
      <c r="H154" s="339" t="s">
        <v>942</v>
      </c>
      <c r="I154" s="339" t="s">
        <v>904</v>
      </c>
      <c r="J154" s="339">
        <v>50</v>
      </c>
      <c r="K154" s="335"/>
    </row>
    <row r="155" s="1" customFormat="1" ht="15" customHeight="1">
      <c r="B155" s="312"/>
      <c r="C155" s="339" t="s">
        <v>910</v>
      </c>
      <c r="D155" s="287"/>
      <c r="E155" s="287"/>
      <c r="F155" s="340" t="s">
        <v>902</v>
      </c>
      <c r="G155" s="287"/>
      <c r="H155" s="339" t="s">
        <v>942</v>
      </c>
      <c r="I155" s="339" t="s">
        <v>912</v>
      </c>
      <c r="J155" s="339"/>
      <c r="K155" s="335"/>
    </row>
    <row r="156" s="1" customFormat="1" ht="15" customHeight="1">
      <c r="B156" s="312"/>
      <c r="C156" s="339" t="s">
        <v>921</v>
      </c>
      <c r="D156" s="287"/>
      <c r="E156" s="287"/>
      <c r="F156" s="340" t="s">
        <v>908</v>
      </c>
      <c r="G156" s="287"/>
      <c r="H156" s="339" t="s">
        <v>942</v>
      </c>
      <c r="I156" s="339" t="s">
        <v>904</v>
      </c>
      <c r="J156" s="339">
        <v>50</v>
      </c>
      <c r="K156" s="335"/>
    </row>
    <row r="157" s="1" customFormat="1" ht="15" customHeight="1">
      <c r="B157" s="312"/>
      <c r="C157" s="339" t="s">
        <v>929</v>
      </c>
      <c r="D157" s="287"/>
      <c r="E157" s="287"/>
      <c r="F157" s="340" t="s">
        <v>908</v>
      </c>
      <c r="G157" s="287"/>
      <c r="H157" s="339" t="s">
        <v>942</v>
      </c>
      <c r="I157" s="339" t="s">
        <v>904</v>
      </c>
      <c r="J157" s="339">
        <v>50</v>
      </c>
      <c r="K157" s="335"/>
    </row>
    <row r="158" s="1" customFormat="1" ht="15" customHeight="1">
      <c r="B158" s="312"/>
      <c r="C158" s="339" t="s">
        <v>927</v>
      </c>
      <c r="D158" s="287"/>
      <c r="E158" s="287"/>
      <c r="F158" s="340" t="s">
        <v>908</v>
      </c>
      <c r="G158" s="287"/>
      <c r="H158" s="339" t="s">
        <v>942</v>
      </c>
      <c r="I158" s="339" t="s">
        <v>904</v>
      </c>
      <c r="J158" s="339">
        <v>50</v>
      </c>
      <c r="K158" s="335"/>
    </row>
    <row r="159" s="1" customFormat="1" ht="15" customHeight="1">
      <c r="B159" s="312"/>
      <c r="C159" s="339" t="s">
        <v>90</v>
      </c>
      <c r="D159" s="287"/>
      <c r="E159" s="287"/>
      <c r="F159" s="340" t="s">
        <v>902</v>
      </c>
      <c r="G159" s="287"/>
      <c r="H159" s="339" t="s">
        <v>964</v>
      </c>
      <c r="I159" s="339" t="s">
        <v>904</v>
      </c>
      <c r="J159" s="339" t="s">
        <v>965</v>
      </c>
      <c r="K159" s="335"/>
    </row>
    <row r="160" s="1" customFormat="1" ht="15" customHeight="1">
      <c r="B160" s="312"/>
      <c r="C160" s="339" t="s">
        <v>966</v>
      </c>
      <c r="D160" s="287"/>
      <c r="E160" s="287"/>
      <c r="F160" s="340" t="s">
        <v>902</v>
      </c>
      <c r="G160" s="287"/>
      <c r="H160" s="339" t="s">
        <v>967</v>
      </c>
      <c r="I160" s="339" t="s">
        <v>937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968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896</v>
      </c>
      <c r="D166" s="302"/>
      <c r="E166" s="302"/>
      <c r="F166" s="302" t="s">
        <v>897</v>
      </c>
      <c r="G166" s="344"/>
      <c r="H166" s="345" t="s">
        <v>52</v>
      </c>
      <c r="I166" s="345" t="s">
        <v>55</v>
      </c>
      <c r="J166" s="302" t="s">
        <v>898</v>
      </c>
      <c r="K166" s="279"/>
    </row>
    <row r="167" s="1" customFormat="1" ht="17.25" customHeight="1">
      <c r="B167" s="280"/>
      <c r="C167" s="304" t="s">
        <v>899</v>
      </c>
      <c r="D167" s="304"/>
      <c r="E167" s="304"/>
      <c r="F167" s="305" t="s">
        <v>900</v>
      </c>
      <c r="G167" s="346"/>
      <c r="H167" s="347"/>
      <c r="I167" s="347"/>
      <c r="J167" s="304" t="s">
        <v>901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905</v>
      </c>
      <c r="D169" s="287"/>
      <c r="E169" s="287"/>
      <c r="F169" s="310" t="s">
        <v>902</v>
      </c>
      <c r="G169" s="287"/>
      <c r="H169" s="287" t="s">
        <v>942</v>
      </c>
      <c r="I169" s="287" t="s">
        <v>904</v>
      </c>
      <c r="J169" s="287">
        <v>120</v>
      </c>
      <c r="K169" s="335"/>
    </row>
    <row r="170" s="1" customFormat="1" ht="15" customHeight="1">
      <c r="B170" s="312"/>
      <c r="C170" s="287" t="s">
        <v>951</v>
      </c>
      <c r="D170" s="287"/>
      <c r="E170" s="287"/>
      <c r="F170" s="310" t="s">
        <v>902</v>
      </c>
      <c r="G170" s="287"/>
      <c r="H170" s="287" t="s">
        <v>952</v>
      </c>
      <c r="I170" s="287" t="s">
        <v>904</v>
      </c>
      <c r="J170" s="287" t="s">
        <v>953</v>
      </c>
      <c r="K170" s="335"/>
    </row>
    <row r="171" s="1" customFormat="1" ht="15" customHeight="1">
      <c r="B171" s="312"/>
      <c r="C171" s="287" t="s">
        <v>850</v>
      </c>
      <c r="D171" s="287"/>
      <c r="E171" s="287"/>
      <c r="F171" s="310" t="s">
        <v>902</v>
      </c>
      <c r="G171" s="287"/>
      <c r="H171" s="287" t="s">
        <v>969</v>
      </c>
      <c r="I171" s="287" t="s">
        <v>904</v>
      </c>
      <c r="J171" s="287" t="s">
        <v>953</v>
      </c>
      <c r="K171" s="335"/>
    </row>
    <row r="172" s="1" customFormat="1" ht="15" customHeight="1">
      <c r="B172" s="312"/>
      <c r="C172" s="287" t="s">
        <v>907</v>
      </c>
      <c r="D172" s="287"/>
      <c r="E172" s="287"/>
      <c r="F172" s="310" t="s">
        <v>908</v>
      </c>
      <c r="G172" s="287"/>
      <c r="H172" s="287" t="s">
        <v>969</v>
      </c>
      <c r="I172" s="287" t="s">
        <v>904</v>
      </c>
      <c r="J172" s="287">
        <v>50</v>
      </c>
      <c r="K172" s="335"/>
    </row>
    <row r="173" s="1" customFormat="1" ht="15" customHeight="1">
      <c r="B173" s="312"/>
      <c r="C173" s="287" t="s">
        <v>910</v>
      </c>
      <c r="D173" s="287"/>
      <c r="E173" s="287"/>
      <c r="F173" s="310" t="s">
        <v>902</v>
      </c>
      <c r="G173" s="287"/>
      <c r="H173" s="287" t="s">
        <v>969</v>
      </c>
      <c r="I173" s="287" t="s">
        <v>912</v>
      </c>
      <c r="J173" s="287"/>
      <c r="K173" s="335"/>
    </row>
    <row r="174" s="1" customFormat="1" ht="15" customHeight="1">
      <c r="B174" s="312"/>
      <c r="C174" s="287" t="s">
        <v>921</v>
      </c>
      <c r="D174" s="287"/>
      <c r="E174" s="287"/>
      <c r="F174" s="310" t="s">
        <v>908</v>
      </c>
      <c r="G174" s="287"/>
      <c r="H174" s="287" t="s">
        <v>969</v>
      </c>
      <c r="I174" s="287" t="s">
        <v>904</v>
      </c>
      <c r="J174" s="287">
        <v>50</v>
      </c>
      <c r="K174" s="335"/>
    </row>
    <row r="175" s="1" customFormat="1" ht="15" customHeight="1">
      <c r="B175" s="312"/>
      <c r="C175" s="287" t="s">
        <v>929</v>
      </c>
      <c r="D175" s="287"/>
      <c r="E175" s="287"/>
      <c r="F175" s="310" t="s">
        <v>908</v>
      </c>
      <c r="G175" s="287"/>
      <c r="H175" s="287" t="s">
        <v>969</v>
      </c>
      <c r="I175" s="287" t="s">
        <v>904</v>
      </c>
      <c r="J175" s="287">
        <v>50</v>
      </c>
      <c r="K175" s="335"/>
    </row>
    <row r="176" s="1" customFormat="1" ht="15" customHeight="1">
      <c r="B176" s="312"/>
      <c r="C176" s="287" t="s">
        <v>927</v>
      </c>
      <c r="D176" s="287"/>
      <c r="E176" s="287"/>
      <c r="F176" s="310" t="s">
        <v>908</v>
      </c>
      <c r="G176" s="287"/>
      <c r="H176" s="287" t="s">
        <v>969</v>
      </c>
      <c r="I176" s="287" t="s">
        <v>904</v>
      </c>
      <c r="J176" s="287">
        <v>50</v>
      </c>
      <c r="K176" s="335"/>
    </row>
    <row r="177" s="1" customFormat="1" ht="15" customHeight="1">
      <c r="B177" s="312"/>
      <c r="C177" s="287" t="s">
        <v>117</v>
      </c>
      <c r="D177" s="287"/>
      <c r="E177" s="287"/>
      <c r="F177" s="310" t="s">
        <v>902</v>
      </c>
      <c r="G177" s="287"/>
      <c r="H177" s="287" t="s">
        <v>970</v>
      </c>
      <c r="I177" s="287" t="s">
        <v>971</v>
      </c>
      <c r="J177" s="287"/>
      <c r="K177" s="335"/>
    </row>
    <row r="178" s="1" customFormat="1" ht="15" customHeight="1">
      <c r="B178" s="312"/>
      <c r="C178" s="287" t="s">
        <v>55</v>
      </c>
      <c r="D178" s="287"/>
      <c r="E178" s="287"/>
      <c r="F178" s="310" t="s">
        <v>902</v>
      </c>
      <c r="G178" s="287"/>
      <c r="H178" s="287" t="s">
        <v>972</v>
      </c>
      <c r="I178" s="287" t="s">
        <v>973</v>
      </c>
      <c r="J178" s="287">
        <v>1</v>
      </c>
      <c r="K178" s="335"/>
    </row>
    <row r="179" s="1" customFormat="1" ht="15" customHeight="1">
      <c r="B179" s="312"/>
      <c r="C179" s="287" t="s">
        <v>51</v>
      </c>
      <c r="D179" s="287"/>
      <c r="E179" s="287"/>
      <c r="F179" s="310" t="s">
        <v>902</v>
      </c>
      <c r="G179" s="287"/>
      <c r="H179" s="287" t="s">
        <v>974</v>
      </c>
      <c r="I179" s="287" t="s">
        <v>904</v>
      </c>
      <c r="J179" s="287">
        <v>20</v>
      </c>
      <c r="K179" s="335"/>
    </row>
    <row r="180" s="1" customFormat="1" ht="15" customHeight="1">
      <c r="B180" s="312"/>
      <c r="C180" s="287" t="s">
        <v>52</v>
      </c>
      <c r="D180" s="287"/>
      <c r="E180" s="287"/>
      <c r="F180" s="310" t="s">
        <v>902</v>
      </c>
      <c r="G180" s="287"/>
      <c r="H180" s="287" t="s">
        <v>975</v>
      </c>
      <c r="I180" s="287" t="s">
        <v>904</v>
      </c>
      <c r="J180" s="287">
        <v>255</v>
      </c>
      <c r="K180" s="335"/>
    </row>
    <row r="181" s="1" customFormat="1" ht="15" customHeight="1">
      <c r="B181" s="312"/>
      <c r="C181" s="287" t="s">
        <v>118</v>
      </c>
      <c r="D181" s="287"/>
      <c r="E181" s="287"/>
      <c r="F181" s="310" t="s">
        <v>902</v>
      </c>
      <c r="G181" s="287"/>
      <c r="H181" s="287" t="s">
        <v>866</v>
      </c>
      <c r="I181" s="287" t="s">
        <v>904</v>
      </c>
      <c r="J181" s="287">
        <v>10</v>
      </c>
      <c r="K181" s="335"/>
    </row>
    <row r="182" s="1" customFormat="1" ht="15" customHeight="1">
      <c r="B182" s="312"/>
      <c r="C182" s="287" t="s">
        <v>119</v>
      </c>
      <c r="D182" s="287"/>
      <c r="E182" s="287"/>
      <c r="F182" s="310" t="s">
        <v>902</v>
      </c>
      <c r="G182" s="287"/>
      <c r="H182" s="287" t="s">
        <v>976</v>
      </c>
      <c r="I182" s="287" t="s">
        <v>937</v>
      </c>
      <c r="J182" s="287"/>
      <c r="K182" s="335"/>
    </row>
    <row r="183" s="1" customFormat="1" ht="15" customHeight="1">
      <c r="B183" s="312"/>
      <c r="C183" s="287" t="s">
        <v>977</v>
      </c>
      <c r="D183" s="287"/>
      <c r="E183" s="287"/>
      <c r="F183" s="310" t="s">
        <v>902</v>
      </c>
      <c r="G183" s="287"/>
      <c r="H183" s="287" t="s">
        <v>978</v>
      </c>
      <c r="I183" s="287" t="s">
        <v>937</v>
      </c>
      <c r="J183" s="287"/>
      <c r="K183" s="335"/>
    </row>
    <row r="184" s="1" customFormat="1" ht="15" customHeight="1">
      <c r="B184" s="312"/>
      <c r="C184" s="287" t="s">
        <v>966</v>
      </c>
      <c r="D184" s="287"/>
      <c r="E184" s="287"/>
      <c r="F184" s="310" t="s">
        <v>902</v>
      </c>
      <c r="G184" s="287"/>
      <c r="H184" s="287" t="s">
        <v>979</v>
      </c>
      <c r="I184" s="287" t="s">
        <v>937</v>
      </c>
      <c r="J184" s="287"/>
      <c r="K184" s="335"/>
    </row>
    <row r="185" s="1" customFormat="1" ht="15" customHeight="1">
      <c r="B185" s="312"/>
      <c r="C185" s="287" t="s">
        <v>121</v>
      </c>
      <c r="D185" s="287"/>
      <c r="E185" s="287"/>
      <c r="F185" s="310" t="s">
        <v>908</v>
      </c>
      <c r="G185" s="287"/>
      <c r="H185" s="287" t="s">
        <v>980</v>
      </c>
      <c r="I185" s="287" t="s">
        <v>904</v>
      </c>
      <c r="J185" s="287">
        <v>50</v>
      </c>
      <c r="K185" s="335"/>
    </row>
    <row r="186" s="1" customFormat="1" ht="15" customHeight="1">
      <c r="B186" s="312"/>
      <c r="C186" s="287" t="s">
        <v>981</v>
      </c>
      <c r="D186" s="287"/>
      <c r="E186" s="287"/>
      <c r="F186" s="310" t="s">
        <v>908</v>
      </c>
      <c r="G186" s="287"/>
      <c r="H186" s="287" t="s">
        <v>982</v>
      </c>
      <c r="I186" s="287" t="s">
        <v>983</v>
      </c>
      <c r="J186" s="287"/>
      <c r="K186" s="335"/>
    </row>
    <row r="187" s="1" customFormat="1" ht="15" customHeight="1">
      <c r="B187" s="312"/>
      <c r="C187" s="287" t="s">
        <v>984</v>
      </c>
      <c r="D187" s="287"/>
      <c r="E187" s="287"/>
      <c r="F187" s="310" t="s">
        <v>908</v>
      </c>
      <c r="G187" s="287"/>
      <c r="H187" s="287" t="s">
        <v>985</v>
      </c>
      <c r="I187" s="287" t="s">
        <v>983</v>
      </c>
      <c r="J187" s="287"/>
      <c r="K187" s="335"/>
    </row>
    <row r="188" s="1" customFormat="1" ht="15" customHeight="1">
      <c r="B188" s="312"/>
      <c r="C188" s="287" t="s">
        <v>986</v>
      </c>
      <c r="D188" s="287"/>
      <c r="E188" s="287"/>
      <c r="F188" s="310" t="s">
        <v>908</v>
      </c>
      <c r="G188" s="287"/>
      <c r="H188" s="287" t="s">
        <v>987</v>
      </c>
      <c r="I188" s="287" t="s">
        <v>983</v>
      </c>
      <c r="J188" s="287"/>
      <c r="K188" s="335"/>
    </row>
    <row r="189" s="1" customFormat="1" ht="15" customHeight="1">
      <c r="B189" s="312"/>
      <c r="C189" s="348" t="s">
        <v>988</v>
      </c>
      <c r="D189" s="287"/>
      <c r="E189" s="287"/>
      <c r="F189" s="310" t="s">
        <v>908</v>
      </c>
      <c r="G189" s="287"/>
      <c r="H189" s="287" t="s">
        <v>989</v>
      </c>
      <c r="I189" s="287" t="s">
        <v>990</v>
      </c>
      <c r="J189" s="349" t="s">
        <v>991</v>
      </c>
      <c r="K189" s="335"/>
    </row>
    <row r="190" s="17" customFormat="1" ht="15" customHeight="1">
      <c r="B190" s="350"/>
      <c r="C190" s="351" t="s">
        <v>992</v>
      </c>
      <c r="D190" s="352"/>
      <c r="E190" s="352"/>
      <c r="F190" s="353" t="s">
        <v>908</v>
      </c>
      <c r="G190" s="352"/>
      <c r="H190" s="352" t="s">
        <v>993</v>
      </c>
      <c r="I190" s="352" t="s">
        <v>990</v>
      </c>
      <c r="J190" s="354" t="s">
        <v>991</v>
      </c>
      <c r="K190" s="355"/>
    </row>
    <row r="191" s="1" customFormat="1" ht="15" customHeight="1">
      <c r="B191" s="312"/>
      <c r="C191" s="348" t="s">
        <v>40</v>
      </c>
      <c r="D191" s="287"/>
      <c r="E191" s="287"/>
      <c r="F191" s="310" t="s">
        <v>902</v>
      </c>
      <c r="G191" s="287"/>
      <c r="H191" s="284" t="s">
        <v>994</v>
      </c>
      <c r="I191" s="287" t="s">
        <v>995</v>
      </c>
      <c r="J191" s="287"/>
      <c r="K191" s="335"/>
    </row>
    <row r="192" s="1" customFormat="1" ht="15" customHeight="1">
      <c r="B192" s="312"/>
      <c r="C192" s="348" t="s">
        <v>996</v>
      </c>
      <c r="D192" s="287"/>
      <c r="E192" s="287"/>
      <c r="F192" s="310" t="s">
        <v>902</v>
      </c>
      <c r="G192" s="287"/>
      <c r="H192" s="287" t="s">
        <v>997</v>
      </c>
      <c r="I192" s="287" t="s">
        <v>937</v>
      </c>
      <c r="J192" s="287"/>
      <c r="K192" s="335"/>
    </row>
    <row r="193" s="1" customFormat="1" ht="15" customHeight="1">
      <c r="B193" s="312"/>
      <c r="C193" s="348" t="s">
        <v>998</v>
      </c>
      <c r="D193" s="287"/>
      <c r="E193" s="287"/>
      <c r="F193" s="310" t="s">
        <v>902</v>
      </c>
      <c r="G193" s="287"/>
      <c r="H193" s="287" t="s">
        <v>999</v>
      </c>
      <c r="I193" s="287" t="s">
        <v>937</v>
      </c>
      <c r="J193" s="287"/>
      <c r="K193" s="335"/>
    </row>
    <row r="194" s="1" customFormat="1" ht="15" customHeight="1">
      <c r="B194" s="312"/>
      <c r="C194" s="348" t="s">
        <v>1000</v>
      </c>
      <c r="D194" s="287"/>
      <c r="E194" s="287"/>
      <c r="F194" s="310" t="s">
        <v>908</v>
      </c>
      <c r="G194" s="287"/>
      <c r="H194" s="287" t="s">
        <v>1001</v>
      </c>
      <c r="I194" s="287" t="s">
        <v>937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1002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1003</v>
      </c>
      <c r="D201" s="357"/>
      <c r="E201" s="357"/>
      <c r="F201" s="357" t="s">
        <v>1004</v>
      </c>
      <c r="G201" s="358"/>
      <c r="H201" s="357" t="s">
        <v>1005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995</v>
      </c>
      <c r="D203" s="287"/>
      <c r="E203" s="287"/>
      <c r="F203" s="310" t="s">
        <v>41</v>
      </c>
      <c r="G203" s="287"/>
      <c r="H203" s="287" t="s">
        <v>1006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42</v>
      </c>
      <c r="G204" s="287"/>
      <c r="H204" s="287" t="s">
        <v>1007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45</v>
      </c>
      <c r="G205" s="287"/>
      <c r="H205" s="287" t="s">
        <v>1008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43</v>
      </c>
      <c r="G206" s="287"/>
      <c r="H206" s="287" t="s">
        <v>1009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44</v>
      </c>
      <c r="G207" s="287"/>
      <c r="H207" s="287" t="s">
        <v>1010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949</v>
      </c>
      <c r="D209" s="287"/>
      <c r="E209" s="287"/>
      <c r="F209" s="310" t="s">
        <v>77</v>
      </c>
      <c r="G209" s="287"/>
      <c r="H209" s="287" t="s">
        <v>1011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844</v>
      </c>
      <c r="G210" s="287"/>
      <c r="H210" s="287" t="s">
        <v>845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842</v>
      </c>
      <c r="G211" s="287"/>
      <c r="H211" s="287" t="s">
        <v>1012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846</v>
      </c>
      <c r="G212" s="348"/>
      <c r="H212" s="339" t="s">
        <v>847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848</v>
      </c>
      <c r="G213" s="348"/>
      <c r="H213" s="339" t="s">
        <v>1013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973</v>
      </c>
      <c r="D215" s="287"/>
      <c r="E215" s="287"/>
      <c r="F215" s="310">
        <v>1</v>
      </c>
      <c r="G215" s="348"/>
      <c r="H215" s="339" t="s">
        <v>1014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1015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1016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1017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2024-02-06T11:58:03Z</dcterms:created>
  <dcterms:modified xsi:type="dcterms:W3CDTF">2024-02-06T11:58:14Z</dcterms:modified>
</cp:coreProperties>
</file>