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Město 2024\"/>
    </mc:Choice>
  </mc:AlternateContent>
  <bookViews>
    <workbookView xWindow="0" yWindow="0" windowWidth="0" windowHeight="0"/>
  </bookViews>
  <sheets>
    <sheet name="Rekapitulace stavby" sheetId="1" r:id="rId1"/>
    <sheet name="101 - SO 101 Autobusová z..." sheetId="2" r:id="rId2"/>
    <sheet name="201 - SO 201 Opěrná stěna" sheetId="3" r:id="rId3"/>
    <sheet name="500 - Vedlejší rozpočtové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'101 - SO 101 Autobusová z...'!$C$124:$K$340</definedName>
    <definedName name="_xlnm.Print_Area" localSheetId="1">'101 - SO 101 Autobusová z...'!$C$4:$J$76,'101 - SO 101 Autobusová z...'!$C$82:$J$106,'101 - SO 101 Autobusová z...'!$C$112:$K$340</definedName>
    <definedName name="_xlnm.Print_Titles" localSheetId="1">'101 - SO 101 Autobusová z...'!$124:$124</definedName>
    <definedName name="_xlnm._FilterDatabase" localSheetId="2" hidden="1">'201 - SO 201 Opěrná stěna'!$C$125:$K$276</definedName>
    <definedName name="_xlnm.Print_Area" localSheetId="2">'201 - SO 201 Opěrná stěna'!$C$4:$J$76,'201 - SO 201 Opěrná stěna'!$C$82:$J$107,'201 - SO 201 Opěrná stěna'!$C$113:$K$276</definedName>
    <definedName name="_xlnm.Print_Titles" localSheetId="2">'201 - SO 201 Opěrná stěna'!$125:$125</definedName>
    <definedName name="_xlnm._FilterDatabase" localSheetId="3" hidden="1">'500 - Vedlejší rozpočtové...'!$C$122:$K$153</definedName>
    <definedName name="_xlnm.Print_Area" localSheetId="3">'500 - Vedlejší rozpočtové...'!$C$4:$J$76,'500 - Vedlejší rozpočtové...'!$C$82:$J$104,'500 - Vedlejší rozpočtové...'!$C$110:$K$153</definedName>
    <definedName name="_xlnm.Print_Titles" localSheetId="3">'500 - Vedlejší rozpočtové...'!$122:$122</definedName>
    <definedName name="_xlnm.Print_Area" localSheetId="4">'Seznam figur'!$C$4:$G$143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3" r="J37"/>
  <c r="J36"/>
  <c i="1" r="AY96"/>
  <c i="3" r="J35"/>
  <c i="1" r="AX96"/>
  <c i="3"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59"/>
  <c r="BH259"/>
  <c r="BG259"/>
  <c r="BF259"/>
  <c r="T259"/>
  <c r="R259"/>
  <c r="P259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T247"/>
  <c r="R248"/>
  <c r="R247"/>
  <c r="P248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2" r="J37"/>
  <c r="J36"/>
  <c i="1" r="AY95"/>
  <c i="2" r="J35"/>
  <c i="1" r="AX95"/>
  <c i="2"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2" r="J143"/>
  <c r="BK137"/>
  <c r="J129"/>
  <c r="BK327"/>
  <c r="J319"/>
  <c r="BK294"/>
  <c r="BK288"/>
  <c r="J282"/>
  <c r="BK255"/>
  <c r="BK242"/>
  <c r="BK232"/>
  <c r="BK178"/>
  <c r="J166"/>
  <c r="J148"/>
  <c r="BK131"/>
  <c r="BK337"/>
  <c r="J327"/>
  <c r="BK319"/>
  <c r="BK299"/>
  <c r="BK281"/>
  <c r="J263"/>
  <c r="J257"/>
  <c r="J238"/>
  <c r="BK205"/>
  <c r="BK192"/>
  <c r="BK174"/>
  <c r="BK152"/>
  <c r="BK134"/>
  <c i="1" r="AS94"/>
  <c i="2" r="J303"/>
  <c r="J297"/>
  <c r="J291"/>
  <c r="J278"/>
  <c r="J271"/>
  <c r="J265"/>
  <c r="BK248"/>
  <c r="J230"/>
  <c r="BK224"/>
  <c r="J208"/>
  <c r="BK200"/>
  <c r="J185"/>
  <c r="BK154"/>
  <c r="J133"/>
  <c r="J128"/>
  <c i="3" r="BK259"/>
  <c r="BK246"/>
  <c r="BK227"/>
  <c r="BK199"/>
  <c r="BK184"/>
  <c r="J171"/>
  <c r="BK155"/>
  <c r="J140"/>
  <c r="J271"/>
  <c r="J252"/>
  <c r="J246"/>
  <c r="BK218"/>
  <c r="J199"/>
  <c r="J193"/>
  <c r="BK171"/>
  <c r="J162"/>
  <c r="J158"/>
  <c r="BK134"/>
  <c r="BK270"/>
  <c r="BK241"/>
  <c r="BK222"/>
  <c r="J210"/>
  <c r="BK181"/>
  <c r="BK162"/>
  <c r="BK149"/>
  <c r="BK140"/>
  <c r="BK208"/>
  <c r="BK201"/>
  <c r="J184"/>
  <c r="BK158"/>
  <c r="J146"/>
  <c r="J142"/>
  <c r="J130"/>
  <c i="4" r="BK145"/>
  <c r="J138"/>
  <c r="BK128"/>
  <c r="BK149"/>
  <c r="BK142"/>
  <c r="BK132"/>
  <c r="BK138"/>
  <c r="J126"/>
  <c r="J151"/>
  <c r="J142"/>
  <c r="BK136"/>
  <c r="BK131"/>
  <c i="2" r="J329"/>
  <c r="BK309"/>
  <c r="J305"/>
  <c r="J301"/>
  <c r="J288"/>
  <c r="BK282"/>
  <c r="BK276"/>
  <c r="BK273"/>
  <c r="BK268"/>
  <c r="BK261"/>
  <c r="BK244"/>
  <c r="BK225"/>
  <c r="J199"/>
  <c r="BK194"/>
  <c r="J190"/>
  <c r="BK180"/>
  <c r="J155"/>
  <c r="J139"/>
  <c r="BK132"/>
  <c r="J333"/>
  <c r="J322"/>
  <c r="J295"/>
  <c r="J289"/>
  <c r="J284"/>
  <c r="BK269"/>
  <c r="BK246"/>
  <c r="BK230"/>
  <c r="BK196"/>
  <c r="BK169"/>
  <c r="BK145"/>
  <c r="J136"/>
  <c r="BK333"/>
  <c r="BK323"/>
  <c r="BK313"/>
  <c r="BK295"/>
  <c r="BK279"/>
  <c r="BK271"/>
  <c r="J246"/>
  <c r="BK228"/>
  <c r="J200"/>
  <c r="BK185"/>
  <c r="BK166"/>
  <c r="BK139"/>
  <c r="J131"/>
  <c r="BK331"/>
  <c r="J320"/>
  <c r="BK305"/>
  <c r="J299"/>
  <c r="BK286"/>
  <c r="J277"/>
  <c r="J273"/>
  <c r="J268"/>
  <c r="BK257"/>
  <c r="J232"/>
  <c r="J225"/>
  <c r="BK209"/>
  <c r="BK199"/>
  <c r="J178"/>
  <c r="J152"/>
  <c r="J132"/>
  <c i="3" r="BK271"/>
  <c r="BK252"/>
  <c r="BK235"/>
  <c r="J211"/>
  <c r="BK195"/>
  <c r="J173"/>
  <c r="BK161"/>
  <c r="J149"/>
  <c r="BK133"/>
  <c r="J259"/>
  <c r="J250"/>
  <c r="J242"/>
  <c r="J222"/>
  <c r="J208"/>
  <c r="J195"/>
  <c r="BK173"/>
  <c r="J161"/>
  <c r="BK152"/>
  <c r="J129"/>
  <c r="BK253"/>
  <c r="BK231"/>
  <c r="BK215"/>
  <c r="BK207"/>
  <c r="J201"/>
  <c r="J163"/>
  <c r="J152"/>
  <c r="J132"/>
  <c r="J207"/>
  <c r="BK198"/>
  <c r="J175"/>
  <c r="BK157"/>
  <c r="BK143"/>
  <c r="BK132"/>
  <c i="4" r="J149"/>
  <c r="BK137"/>
  <c r="BK129"/>
  <c r="J144"/>
  <c r="J131"/>
  <c r="BK140"/>
  <c r="J133"/>
  <c r="J152"/>
  <c r="BK144"/>
  <c r="BK135"/>
  <c r="BK130"/>
  <c i="2" r="BK340"/>
  <c r="BK307"/>
  <c r="BK302"/>
  <c r="BK289"/>
  <c r="J285"/>
  <c r="BK280"/>
  <c r="BK275"/>
  <c r="BK270"/>
  <c r="BK265"/>
  <c r="BK259"/>
  <c r="J229"/>
  <c r="BK218"/>
  <c r="BK197"/>
  <c r="J192"/>
  <c r="J188"/>
  <c r="J159"/>
  <c r="J141"/>
  <c r="BK136"/>
  <c r="J337"/>
  <c r="BK325"/>
  <c r="J313"/>
  <c r="BK291"/>
  <c r="J287"/>
  <c r="BK277"/>
  <c r="J253"/>
  <c r="J240"/>
  <c r="J203"/>
  <c r="J174"/>
  <c r="J154"/>
  <c r="BK141"/>
  <c r="J340"/>
  <c r="J331"/>
  <c r="J325"/>
  <c r="J311"/>
  <c r="J290"/>
  <c r="BK278"/>
  <c r="J261"/>
  <c r="J244"/>
  <c r="J209"/>
  <c r="BK191"/>
  <c r="J171"/>
  <c r="BK159"/>
  <c r="J137"/>
  <c r="BK130"/>
  <c r="BK334"/>
  <c r="BK321"/>
  <c r="BK311"/>
  <c r="J302"/>
  <c r="J294"/>
  <c r="BK284"/>
  <c r="J276"/>
  <c r="BK272"/>
  <c r="BK264"/>
  <c r="J255"/>
  <c r="BK229"/>
  <c r="J213"/>
  <c r="BK203"/>
  <c r="BK188"/>
  <c r="J158"/>
  <c r="J145"/>
  <c r="BK129"/>
  <c i="3" r="J270"/>
  <c r="J248"/>
  <c r="BK214"/>
  <c r="J186"/>
  <c r="BK175"/>
  <c r="J160"/>
  <c r="J144"/>
  <c r="BK273"/>
  <c r="J253"/>
  <c r="J244"/>
  <c r="J231"/>
  <c r="BK210"/>
  <c r="J196"/>
  <c r="BK186"/>
  <c r="BK163"/>
  <c r="J159"/>
  <c r="J138"/>
  <c r="J276"/>
  <c r="BK250"/>
  <c r="J235"/>
  <c r="J214"/>
  <c r="J205"/>
  <c r="J167"/>
  <c r="BK159"/>
  <c r="J143"/>
  <c r="J136"/>
  <c r="BK129"/>
  <c r="J203"/>
  <c r="BK193"/>
  <c r="BK167"/>
  <c r="J155"/>
  <c r="J134"/>
  <c i="4" r="BK151"/>
  <c r="J141"/>
  <c r="J136"/>
  <c r="BK126"/>
  <c r="J147"/>
  <c r="BK133"/>
  <c r="J153"/>
  <c r="J135"/>
  <c r="J139"/>
  <c r="J129"/>
  <c i="2" r="J321"/>
  <c r="BK320"/>
  <c r="BK303"/>
  <c r="J292"/>
  <c r="BK287"/>
  <c r="J281"/>
  <c r="J279"/>
  <c r="J274"/>
  <c r="J269"/>
  <c r="J264"/>
  <c r="BK253"/>
  <c r="J224"/>
  <c r="BK213"/>
  <c r="J196"/>
  <c r="J191"/>
  <c r="BK171"/>
  <c r="BK158"/>
  <c r="BK140"/>
  <c r="J134"/>
  <c r="J334"/>
  <c r="J323"/>
  <c r="BK297"/>
  <c r="BK290"/>
  <c r="J286"/>
  <c r="BK274"/>
  <c r="J248"/>
  <c r="BK238"/>
  <c r="J197"/>
  <c r="J176"/>
  <c r="BK155"/>
  <c r="BK143"/>
  <c r="BK128"/>
  <c r="J336"/>
  <c r="BK329"/>
  <c r="J309"/>
  <c r="BK285"/>
  <c r="J272"/>
  <c r="J259"/>
  <c r="BK240"/>
  <c r="BK208"/>
  <c r="J194"/>
  <c r="BK176"/>
  <c r="J169"/>
  <c r="J140"/>
  <c r="BK133"/>
  <c r="BK336"/>
  <c r="BK322"/>
  <c r="J307"/>
  <c r="BK301"/>
  <c r="BK292"/>
  <c r="J280"/>
  <c r="J275"/>
  <c r="J270"/>
  <c r="BK263"/>
  <c r="J242"/>
  <c r="J228"/>
  <c r="J218"/>
  <c r="J205"/>
  <c r="BK190"/>
  <c r="J180"/>
  <c r="BK148"/>
  <c r="J130"/>
  <c i="3" r="BK276"/>
  <c r="J256"/>
  <c r="BK244"/>
  <c r="J218"/>
  <c r="BK196"/>
  <c r="J181"/>
  <c r="BK165"/>
  <c r="BK146"/>
  <c r="BK138"/>
  <c r="BK256"/>
  <c r="BK248"/>
  <c r="J241"/>
  <c r="J215"/>
  <c r="J198"/>
  <c r="BK191"/>
  <c r="BK169"/>
  <c r="BK160"/>
  <c r="BK136"/>
  <c r="J273"/>
  <c r="BK242"/>
  <c r="J227"/>
  <c r="BK211"/>
  <c r="BK203"/>
  <c r="J165"/>
  <c r="J157"/>
  <c r="BK142"/>
  <c r="BK130"/>
  <c r="BK205"/>
  <c r="J191"/>
  <c r="J169"/>
  <c r="BK144"/>
  <c r="J133"/>
  <c i="4" r="BK152"/>
  <c r="BK139"/>
  <c r="J130"/>
  <c r="BK127"/>
  <c r="J145"/>
  <c r="J140"/>
  <c r="J128"/>
  <c r="J137"/>
  <c r="BK153"/>
  <c r="BK147"/>
  <c r="BK141"/>
  <c r="J132"/>
  <c r="J127"/>
  <c i="2" l="1" r="P127"/>
  <c r="R204"/>
  <c r="T217"/>
  <c r="P262"/>
  <c r="BK283"/>
  <c r="J283"/>
  <c r="J103"/>
  <c r="P324"/>
  <c i="3" r="BK128"/>
  <c r="J128"/>
  <c r="J98"/>
  <c r="BK213"/>
  <c r="J213"/>
  <c r="J99"/>
  <c r="P217"/>
  <c r="R249"/>
  <c r="R258"/>
  <c r="R257"/>
  <c r="R272"/>
  <c i="2" r="T127"/>
  <c r="BK204"/>
  <c r="J204"/>
  <c r="J100"/>
  <c r="BK217"/>
  <c r="J217"/>
  <c r="J101"/>
  <c r="BK262"/>
  <c r="J262"/>
  <c r="J102"/>
  <c r="P283"/>
  <c r="R324"/>
  <c i="3" r="P128"/>
  <c r="T213"/>
  <c r="BK217"/>
  <c r="J217"/>
  <c r="J100"/>
  <c r="P249"/>
  <c r="BK258"/>
  <c r="J258"/>
  <c r="J105"/>
  <c r="P272"/>
  <c i="4" r="P125"/>
  <c i="2" r="R127"/>
  <c r="P204"/>
  <c r="P217"/>
  <c r="T262"/>
  <c r="R283"/>
  <c r="T324"/>
  <c i="3" r="T128"/>
  <c r="P213"/>
  <c r="R217"/>
  <c r="T249"/>
  <c r="P258"/>
  <c r="P257"/>
  <c r="BK272"/>
  <c r="J272"/>
  <c r="J106"/>
  <c i="4" r="BK125"/>
  <c r="T125"/>
  <c r="P134"/>
  <c r="T134"/>
  <c r="P143"/>
  <c r="R143"/>
  <c r="R150"/>
  <c i="2" r="BK127"/>
  <c r="J127"/>
  <c r="J98"/>
  <c r="T204"/>
  <c r="R217"/>
  <c r="R262"/>
  <c r="T283"/>
  <c r="BK324"/>
  <c r="J324"/>
  <c r="J104"/>
  <c i="3" r="R128"/>
  <c r="R127"/>
  <c r="R126"/>
  <c r="R213"/>
  <c r="T217"/>
  <c r="BK249"/>
  <c r="J249"/>
  <c r="J102"/>
  <c r="T258"/>
  <c r="T272"/>
  <c i="4" r="R125"/>
  <c r="BK134"/>
  <c r="J134"/>
  <c r="J99"/>
  <c r="R134"/>
  <c r="BK143"/>
  <c r="J143"/>
  <c r="J100"/>
  <c r="T143"/>
  <c r="BK150"/>
  <c r="J150"/>
  <c r="J103"/>
  <c r="P150"/>
  <c r="T150"/>
  <c i="3" r="BK247"/>
  <c r="J247"/>
  <c r="J101"/>
  <c i="4" r="BK146"/>
  <c r="J146"/>
  <c r="J101"/>
  <c i="2" r="BK202"/>
  <c r="J202"/>
  <c r="J99"/>
  <c r="BK339"/>
  <c r="J339"/>
  <c r="J105"/>
  <c i="3" r="BK255"/>
  <c r="J255"/>
  <c r="J103"/>
  <c i="4" r="BK148"/>
  <c r="J148"/>
  <c r="J102"/>
  <c r="J89"/>
  <c r="BE136"/>
  <c r="BE137"/>
  <c r="BE149"/>
  <c r="BE151"/>
  <c r="E113"/>
  <c r="BE126"/>
  <c r="BE127"/>
  <c r="BE128"/>
  <c r="BE130"/>
  <c r="BE131"/>
  <c r="BE141"/>
  <c r="BE142"/>
  <c r="BE145"/>
  <c r="BE147"/>
  <c r="BE129"/>
  <c r="BE135"/>
  <c r="BE138"/>
  <c r="BE139"/>
  <c r="BE140"/>
  <c r="BE144"/>
  <c r="BE153"/>
  <c r="F92"/>
  <c r="BE132"/>
  <c r="BE133"/>
  <c r="BE152"/>
  <c i="3" r="E85"/>
  <c r="F92"/>
  <c r="J120"/>
  <c r="BE136"/>
  <c r="BE149"/>
  <c r="BE159"/>
  <c r="BE160"/>
  <c r="BE161"/>
  <c r="BE162"/>
  <c r="BE163"/>
  <c r="BE171"/>
  <c r="BE195"/>
  <c r="BE210"/>
  <c r="BE133"/>
  <c r="BE144"/>
  <c r="BE152"/>
  <c r="BE157"/>
  <c r="BE169"/>
  <c r="BE173"/>
  <c r="BE184"/>
  <c r="BE193"/>
  <c r="BE196"/>
  <c r="BE198"/>
  <c r="BE214"/>
  <c r="BE218"/>
  <c r="BE227"/>
  <c r="BE235"/>
  <c r="BE241"/>
  <c r="BE244"/>
  <c r="BE252"/>
  <c r="BE256"/>
  <c r="BE259"/>
  <c r="BE273"/>
  <c r="BE130"/>
  <c r="BE132"/>
  <c r="BE138"/>
  <c r="BE140"/>
  <c r="BE142"/>
  <c r="BE143"/>
  <c r="BE146"/>
  <c r="BE165"/>
  <c r="BE167"/>
  <c r="BE175"/>
  <c r="BE181"/>
  <c r="BE199"/>
  <c r="BE203"/>
  <c r="BE211"/>
  <c r="BE246"/>
  <c r="BE253"/>
  <c r="BE270"/>
  <c r="BE271"/>
  <c r="BE129"/>
  <c r="BE134"/>
  <c r="BE155"/>
  <c r="BE158"/>
  <c r="BE186"/>
  <c r="BE191"/>
  <c r="BE201"/>
  <c r="BE205"/>
  <c r="BE207"/>
  <c r="BE208"/>
  <c r="BE215"/>
  <c r="BE222"/>
  <c r="BE231"/>
  <c r="BE242"/>
  <c r="BE248"/>
  <c r="BE250"/>
  <c r="BE276"/>
  <c i="2" r="E85"/>
  <c r="BE134"/>
  <c r="BE136"/>
  <c r="BE139"/>
  <c r="BE140"/>
  <c r="BE143"/>
  <c r="BE159"/>
  <c r="BE169"/>
  <c r="BE174"/>
  <c r="BE191"/>
  <c r="BE194"/>
  <c r="BE196"/>
  <c r="BE242"/>
  <c r="BE244"/>
  <c r="BE259"/>
  <c r="BE276"/>
  <c r="BE281"/>
  <c r="BE287"/>
  <c r="BE288"/>
  <c r="BE289"/>
  <c r="BE307"/>
  <c r="BE313"/>
  <c r="BE323"/>
  <c r="BE325"/>
  <c r="J89"/>
  <c r="BE128"/>
  <c r="BE131"/>
  <c r="BE141"/>
  <c r="BE154"/>
  <c r="BE155"/>
  <c r="BE178"/>
  <c r="BE188"/>
  <c r="BE197"/>
  <c r="BE213"/>
  <c r="BE218"/>
  <c r="BE229"/>
  <c r="BE230"/>
  <c r="BE248"/>
  <c r="BE253"/>
  <c r="BE264"/>
  <c r="BE268"/>
  <c r="BE269"/>
  <c r="BE273"/>
  <c r="BE274"/>
  <c r="BE282"/>
  <c r="BE286"/>
  <c r="BE291"/>
  <c r="BE292"/>
  <c r="BE301"/>
  <c r="BE303"/>
  <c r="BE320"/>
  <c r="BE321"/>
  <c r="BE327"/>
  <c r="BE329"/>
  <c r="BE333"/>
  <c r="BE337"/>
  <c r="F92"/>
  <c r="BE129"/>
  <c r="BE132"/>
  <c r="BE133"/>
  <c r="BE137"/>
  <c r="BE158"/>
  <c r="BE180"/>
  <c r="BE185"/>
  <c r="BE190"/>
  <c r="BE192"/>
  <c r="BE199"/>
  <c r="BE208"/>
  <c r="BE209"/>
  <c r="BE224"/>
  <c r="BE225"/>
  <c r="BE228"/>
  <c r="BE257"/>
  <c r="BE261"/>
  <c r="BE263"/>
  <c r="BE265"/>
  <c r="BE270"/>
  <c r="BE271"/>
  <c r="BE272"/>
  <c r="BE275"/>
  <c r="BE278"/>
  <c r="BE279"/>
  <c r="BE280"/>
  <c r="BE299"/>
  <c r="BE302"/>
  <c r="BE305"/>
  <c r="BE309"/>
  <c r="BE319"/>
  <c r="BE331"/>
  <c r="BE334"/>
  <c r="BE336"/>
  <c r="BE340"/>
  <c r="BE130"/>
  <c r="BE145"/>
  <c r="BE148"/>
  <c r="BE152"/>
  <c r="BE166"/>
  <c r="BE171"/>
  <c r="BE176"/>
  <c r="BE200"/>
  <c r="BE203"/>
  <c r="BE205"/>
  <c r="BE232"/>
  <c r="BE238"/>
  <c r="BE240"/>
  <c r="BE246"/>
  <c r="BE255"/>
  <c r="BE277"/>
  <c r="BE284"/>
  <c r="BE285"/>
  <c r="BE290"/>
  <c r="BE294"/>
  <c r="BE295"/>
  <c r="BE297"/>
  <c r="BE311"/>
  <c r="BE322"/>
  <c r="J34"/>
  <c i="1" r="AW95"/>
  <c i="3" r="F35"/>
  <c i="1" r="BB96"/>
  <c i="3" r="J34"/>
  <c i="1" r="AW96"/>
  <c i="4" r="F37"/>
  <c i="1" r="BD97"/>
  <c i="2" r="F37"/>
  <c i="1" r="BD95"/>
  <c i="3" r="F34"/>
  <c i="1" r="BA96"/>
  <c i="4" r="F35"/>
  <c i="1" r="BB97"/>
  <c i="4" r="F36"/>
  <c i="1" r="BC97"/>
  <c i="2" r="F36"/>
  <c i="1" r="BC95"/>
  <c i="3" r="F36"/>
  <c i="1" r="BC96"/>
  <c i="4" r="J34"/>
  <c i="1" r="AW97"/>
  <c i="2" r="F35"/>
  <c i="1" r="BB95"/>
  <c i="2" r="F34"/>
  <c i="1" r="BA95"/>
  <c i="3" r="F37"/>
  <c i="1" r="BD96"/>
  <c i="4" r="F34"/>
  <c i="1" r="BA97"/>
  <c i="4" l="1" r="R124"/>
  <c r="R123"/>
  <c i="3" r="T257"/>
  <c i="4" r="T124"/>
  <c r="T123"/>
  <c i="2" r="R126"/>
  <c r="R125"/>
  <c i="4" r="BK124"/>
  <c r="J124"/>
  <c r="J97"/>
  <c i="2" r="T126"/>
  <c r="T125"/>
  <c i="3" r="P127"/>
  <c r="P126"/>
  <c i="1" r="AU96"/>
  <c i="3" r="T127"/>
  <c r="T126"/>
  <c i="4" r="P124"/>
  <c r="P123"/>
  <c i="1" r="AU97"/>
  <c i="2" r="P126"/>
  <c r="P125"/>
  <c i="1" r="AU95"/>
  <c i="3" r="BK127"/>
  <c r="J127"/>
  <c r="J97"/>
  <c i="2" r="BK126"/>
  <c r="BK125"/>
  <c r="J125"/>
  <c r="J96"/>
  <c i="4" r="J125"/>
  <c r="J98"/>
  <c i="3" r="BK257"/>
  <c r="J257"/>
  <c r="J104"/>
  <c i="2" r="J33"/>
  <c i="1" r="AV95"/>
  <c r="AT95"/>
  <c r="BB94"/>
  <c r="W31"/>
  <c i="3" r="J33"/>
  <c i="1" r="AV96"/>
  <c r="AT96"/>
  <c i="4" r="J33"/>
  <c i="1" r="AV97"/>
  <c r="AT97"/>
  <c r="BA94"/>
  <c r="AW94"/>
  <c r="AK30"/>
  <c i="3" r="F33"/>
  <c i="1" r="AZ96"/>
  <c i="4" r="F33"/>
  <c i="1" r="AZ97"/>
  <c r="BC94"/>
  <c r="AY94"/>
  <c i="2" r="F33"/>
  <c i="1" r="AZ95"/>
  <c r="BD94"/>
  <c r="W33"/>
  <c i="3" l="1" r="BK126"/>
  <c r="J126"/>
  <c r="J96"/>
  <c i="2" r="J126"/>
  <c r="J97"/>
  <c i="4" r="BK123"/>
  <c r="J123"/>
  <c r="J96"/>
  <c i="1" r="AU94"/>
  <c r="AX94"/>
  <c i="2" r="J30"/>
  <c i="1" r="AG95"/>
  <c r="W30"/>
  <c r="W32"/>
  <c r="AZ94"/>
  <c r="W29"/>
  <c i="2" l="1" r="J39"/>
  <c i="1" r="AN95"/>
  <c r="AV94"/>
  <c r="AK29"/>
  <c i="4" r="J30"/>
  <c i="1" r="AG97"/>
  <c i="3" r="J30"/>
  <c i="1" r="AG96"/>
  <c i="4" l="1" r="J39"/>
  <c i="3" r="J39"/>
  <c i="1" r="AN96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<sst xmlns="http://schemas.openxmlformats.org/spreadsheetml/2006/main">
  <si>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</si>
  <si>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</si>
  <si>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</si>
  <si>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</si>
  <si>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</si>
  <si>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{2880b381-c358-4938-bcd0-8579db7820f2}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</si>
  <si>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</si>
  <si>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</si>
  <si>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</si>
  <si>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</si>
  <si>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</si>
  <si>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</si>
  <si>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</si>
  <si>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</si>
  <si>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Mesto1129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</si>
  <si>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</si>
  <si>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</si>
  <si>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Chodník na  ulice Solární</t>
  </si>
  <si>
    <t>KSO:</t>
  </si>
  <si>
    <t>CC-CZ:</t>
  </si>
  <si>
    <t>Místo:</t>
  </si>
  <si>
    <t>Valašské Meziříčí</t>
  </si>
  <si>
    <t>Datum:</t>
  </si>
  <si>
    <t>25. 10. 2023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</si>
  <si>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</si>
  <si>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</si>
  <si>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</si>
  <si>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</si>
  <si>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</si>
  <si>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</si>
  <si>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</si>
  <si>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</si>
  <si>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</si>
  <si>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</si>
  <si>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</si>
  <si>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</si>
  <si>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</si>
  <si>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</si>
  <si>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</si>
  <si>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</si>
  <si>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</si>
  <si>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</si>
  <si>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</si>
  <si>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</si>
  <si>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</si>
  <si>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</si>
  <si>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</si>
  <si>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</si>
  <si>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</si>
  <si>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</si>
  <si>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</si>
  <si>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</si>
  <si>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</si>
  <si>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</si>
  <si>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</si>
  <si>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</si>
  <si>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</si>
  <si>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</si>
  <si>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</si>
  <si>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</si>
  <si>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</si>
  <si>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</si>
  <si>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</si>
  <si>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</si>
  <si>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</si>
  <si>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</si>
  <si>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</si>
  <si>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</si>
  <si>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</si>
  <si>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</si>
  <si>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</si>
  <si>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</si>
  <si>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</si>
  <si>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</si>
  <si>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</si>
  <si>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</si>
  <si>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</si>
  <si>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</si>
  <si>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</si>
  <si>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</si>
  <si>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</si>
  <si>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</si>
  <si>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Autobusová zastávka a chodník</t>
  </si>
  <si>
    <t>STA</t>
  </si>
  <si>
    <t>1</t>
  </si>
  <si>
    <t>{e37644bd-b916-4319-881b-77790242c0b3}</t>
  </si>
  <si>
    <t>2</t>
  </si>
  <si>
    <t>201</t>
  </si>
  <si>
    <t>SO 201 Opěrná stěna</t>
  </si>
  <si>
    <t>{0582f030-c4a4-4d80-9e67-be64583ee7e0}</t>
  </si>
  <si>
    <t>500</t>
  </si>
  <si>
    <t>Vedlejší rozpočtové náklady</t>
  </si>
  <si>
    <t>{50a494b2-54e3-49d0-b14a-c8d18b3b34d9}</t>
  </si>
  <si>
    <t>j</t>
  </si>
  <si>
    <t>65</t>
  </si>
  <si>
    <t>n</t>
  </si>
  <si>
    <t>20</t>
  </si>
  <si>
    <t>KRYCÍ LIST SOUPISU PRACÍ</t>
  </si>
  <si>
    <t>o1</t>
  </si>
  <si>
    <t>68,143</t>
  </si>
  <si>
    <t>or</t>
  </si>
  <si>
    <t>266,667</t>
  </si>
  <si>
    <t>or1</t>
  </si>
  <si>
    <t>133</t>
  </si>
  <si>
    <t>p1</t>
  </si>
  <si>
    <t>6,48</t>
  </si>
  <si>
    <t>Objekt:</t>
  </si>
  <si>
    <t>p2</t>
  </si>
  <si>
    <t>1,44</t>
  </si>
  <si>
    <t>101 - SO 101 Autobusová zastávka a chodník</t>
  </si>
  <si>
    <t>r</t>
  </si>
  <si>
    <t>13,4</t>
  </si>
  <si>
    <t>3</t>
  </si>
  <si>
    <t>r1</t>
  </si>
  <si>
    <t>18,72</t>
  </si>
  <si>
    <t>s</t>
  </si>
  <si>
    <t>12,96</t>
  </si>
  <si>
    <t>sut1</t>
  </si>
  <si>
    <t>89,432</t>
  </si>
  <si>
    <t>sut2</t>
  </si>
  <si>
    <t>74,586</t>
  </si>
  <si>
    <t>z</t>
  </si>
  <si>
    <t>21,937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</si>
  <si>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</si>
  <si>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</si>
  <si>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</si>
  <si>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</si>
  <si>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</si>
  <si>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</si>
  <si>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</si>
  <si>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</si>
  <si>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</si>
  <si>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</si>
  <si>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</si>
  <si>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</si>
  <si>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</si>
  <si>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</si>
  <si>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</si>
  <si>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</si>
  <si>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</si>
  <si>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</si>
  <si>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</si>
  <si>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</si>
  <si>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</si>
  <si>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</si>
  <si>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</si>
  <si>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</si>
  <si>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</si>
  <si>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</si>
  <si>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</si>
  <si>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</si>
  <si>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</si>
  <si>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</si>
  <si>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</si>
  <si>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</si>
  <si>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</si>
  <si>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</si>
  <si>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</si>
  <si>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02</t>
  </si>
  <si>
    <t>4</t>
  </si>
  <si>
    <t>348259321</t>
  </si>
  <si>
    <t>113106144</t>
  </si>
  <si>
    <t>Rozebrání dlažeb ze zámkových dlaždic komunikací pro pěší strojně pl přes 50 m2</t>
  </si>
  <si>
    <t>-1499205954</t>
  </si>
  <si>
    <t>113106271</t>
  </si>
  <si>
    <t>Rozebrání dlažeb vozovek ze zámkové dlažby s ložem z kameniva strojně pl přes 50 do 200 m2</t>
  </si>
  <si>
    <t>-957167600</t>
  </si>
  <si>
    <t>113107162</t>
  </si>
  <si>
    <t>Odstranění podkladu z kameniva drceného tl 200 mm strojně pl přes 50 do 200 m2</t>
  </si>
  <si>
    <t>1903656194</t>
  </si>
  <si>
    <t>5</t>
  </si>
  <si>
    <t>113107164</t>
  </si>
  <si>
    <t>Odstranění podkladu z kameniva drceného tl 400 mm strojně pl přes 50 do 200 m2</t>
  </si>
  <si>
    <t>1806383387</t>
  </si>
  <si>
    <t>6</t>
  </si>
  <si>
    <t>113107322</t>
  </si>
  <si>
    <t>Odstranění podkladu z kameniva drceného tl 200 mm strojně pl do 50 m2</t>
  </si>
  <si>
    <t>2109903379</t>
  </si>
  <si>
    <t>7</t>
  </si>
  <si>
    <t>113154114</t>
  </si>
  <si>
    <t>Frézování živičného krytu tl 100 mm pruh š 0,5 m pl do 500 m2 bez překážek v trase</t>
  </si>
  <si>
    <t>1108522600</t>
  </si>
  <si>
    <t>VV</t>
  </si>
  <si>
    <t>68+14</t>
  </si>
  <si>
    <t>8</t>
  </si>
  <si>
    <t>113201112</t>
  </si>
  <si>
    <t>Vytrhání obrub silničních ležatých</t>
  </si>
  <si>
    <t>m</t>
  </si>
  <si>
    <t>-315205179</t>
  </si>
  <si>
    <t>9</t>
  </si>
  <si>
    <t>113202111</t>
  </si>
  <si>
    <t>Vytrhání obrub krajníků obrubníků stojatých</t>
  </si>
  <si>
    <t>1200164713</t>
  </si>
  <si>
    <t>10+5+20+4+10+3+5+31+10</t>
  </si>
  <si>
    <t>10</t>
  </si>
  <si>
    <t>119003211</t>
  </si>
  <si>
    <t>Mobilní plotová zábrana s reflexním pásem výšky do 1,5 m pro zabezpečení výkopu zřízení</t>
  </si>
  <si>
    <t>-781910590</t>
  </si>
  <si>
    <t>11</t>
  </si>
  <si>
    <t>119003212</t>
  </si>
  <si>
    <t>Mobilní plotová zábrana s reflexním pásem výšky do 1,5 m pro zabezpečení výkopu odstranění</t>
  </si>
  <si>
    <t>-876449094</t>
  </si>
  <si>
    <t>121151103</t>
  </si>
  <si>
    <t>Sejmutí ornice plochy do 100 m2 tl vrstvy do 200 mm strojně</t>
  </si>
  <si>
    <t>-2008050293</t>
  </si>
  <si>
    <t>40,0/0,15</t>
  </si>
  <si>
    <t>13</t>
  </si>
  <si>
    <t>122252203</t>
  </si>
  <si>
    <t>Odkopávky a prokopávky nezapažené pro silnice a dálnice v hornině třídy těžitelnosti I objem do 100 m3 strojně</t>
  </si>
  <si>
    <t>m3</t>
  </si>
  <si>
    <t>-1139502201</t>
  </si>
  <si>
    <t>14</t>
  </si>
  <si>
    <t>132212111</t>
  </si>
  <si>
    <t>Hloubení rýh š do 800 mm v soudržných horninách třídy těžitelnosti I, skupiny 3 ručně</t>
  </si>
  <si>
    <t>CS ÚRS 2020 01</t>
  </si>
  <si>
    <t>17981764</t>
  </si>
  <si>
    <t>propoj.potrubí</t>
  </si>
  <si>
    <t>0,6*1,3*24,0</t>
  </si>
  <si>
    <t>15</t>
  </si>
  <si>
    <t>133254102</t>
  </si>
  <si>
    <t>Hloubení šachet zapažených v hornině třídy těžitelnosti I, skupiny 3 objem do 50 m3</t>
  </si>
  <si>
    <t>-97213149</t>
  </si>
  <si>
    <t>výkop pro UV</t>
  </si>
  <si>
    <t>s2</t>
  </si>
  <si>
    <t>1,2*1,2*1,8*5</t>
  </si>
  <si>
    <t>Součet</t>
  </si>
  <si>
    <t>16</t>
  </si>
  <si>
    <t>151101101</t>
  </si>
  <si>
    <t>Zřízení příložného pažení a rozepření stěn rýh hl do 2 m</t>
  </si>
  <si>
    <t>134988498</t>
  </si>
  <si>
    <t>r1/1,1*2</t>
  </si>
  <si>
    <t>17</t>
  </si>
  <si>
    <t>151101111</t>
  </si>
  <si>
    <t>Odstranění příložného pažení a rozepření stěn rýh hl do 2 m</t>
  </si>
  <si>
    <t>-149729200</t>
  </si>
  <si>
    <t>18</t>
  </si>
  <si>
    <t>151101201</t>
  </si>
  <si>
    <t>Zřízení příložného pažení stěn výkopu hl do 4 m</t>
  </si>
  <si>
    <t>954433436</t>
  </si>
  <si>
    <t>1,2*4*1,8*5</t>
  </si>
  <si>
    <t>19</t>
  </si>
  <si>
    <t>151101211</t>
  </si>
  <si>
    <t>Odstranění příložného pažení stěn hl do 4 m</t>
  </si>
  <si>
    <t>-956550792</t>
  </si>
  <si>
    <t>162651112</t>
  </si>
  <si>
    <t>Vodorovné přemístění do 5000 m výkopku/sypaniny z horniny třídy těžitelnosti I, skupiny 1 až 3</t>
  </si>
  <si>
    <t>681621867</t>
  </si>
  <si>
    <t>odvoz+dovoz zeminy a ornice na mezideponii</t>
  </si>
  <si>
    <t>z*2</t>
  </si>
  <si>
    <t>n*2</t>
  </si>
  <si>
    <t>or*0,15</t>
  </si>
  <si>
    <t>or1*0,15</t>
  </si>
  <si>
    <t>162751117</t>
  </si>
  <si>
    <t>Vodorovné přemístění do 10000 m výkopku/sypaniny z horniny třídy těžitelnosti I, skupiny 1 až 3</t>
  </si>
  <si>
    <t>-1813890323</t>
  </si>
  <si>
    <t>odvoz přebytečné zeminy</t>
  </si>
  <si>
    <t>j+r-n+r1+s-z</t>
  </si>
  <si>
    <t>22</t>
  </si>
  <si>
    <t>162751119</t>
  </si>
  <si>
    <t>Příplatek k vodorovnému přemístění výkopku/sypaniny z horniny třídy těžitelnosti I, skupiny 1 až 3 ZKD 1000 m přes 10000 m</t>
  </si>
  <si>
    <t>-84594934</t>
  </si>
  <si>
    <t>o1*5</t>
  </si>
  <si>
    <t>23</t>
  </si>
  <si>
    <t>167151101</t>
  </si>
  <si>
    <t>Nakládání výkopku z hornin třídy těžitelnosti I, skupiny 1 až 3 do 100 m3</t>
  </si>
  <si>
    <t>875485394</t>
  </si>
  <si>
    <t>dovoz zeminy a ornice z mezideponie</t>
  </si>
  <si>
    <t>n+or1*0,15+z</t>
  </si>
  <si>
    <t>24</t>
  </si>
  <si>
    <t>171152101</t>
  </si>
  <si>
    <t>Uložení sypaniny z hornin soudržných do násypů zhutněných silnic a dálnic</t>
  </si>
  <si>
    <t>-357809725</t>
  </si>
  <si>
    <t>20,0</t>
  </si>
  <si>
    <t>25</t>
  </si>
  <si>
    <t>171201231</t>
  </si>
  <si>
    <t>Poplatek za uložení zeminy a kamení na recyklační skládce (skládkovné) kód odpadu 17 05 04</t>
  </si>
  <si>
    <t>t</t>
  </si>
  <si>
    <t>-1762173668</t>
  </si>
  <si>
    <t>o1*2</t>
  </si>
  <si>
    <t>26</t>
  </si>
  <si>
    <t>171251201</t>
  </si>
  <si>
    <t>Uložení sypaniny na skládky nebo meziskládky</t>
  </si>
  <si>
    <t>-717303355</t>
  </si>
  <si>
    <t>27</t>
  </si>
  <si>
    <t>174151101</t>
  </si>
  <si>
    <t>Zásyp jam, šachet rýh nebo kolem objektů sypaninou se zhutněním</t>
  </si>
  <si>
    <t>182950142</t>
  </si>
  <si>
    <t>r1+s</t>
  </si>
  <si>
    <t>-p1-p2</t>
  </si>
  <si>
    <t>-0,45*0,45*1,8*5</t>
  </si>
  <si>
    <t>28</t>
  </si>
  <si>
    <t>175151101</t>
  </si>
  <si>
    <t>Obsypání potrubí strojně sypaninou bez prohození, uloženou do 3 m</t>
  </si>
  <si>
    <t>1681380539</t>
  </si>
  <si>
    <t>0,6*0,45*24,0</t>
  </si>
  <si>
    <t>29</t>
  </si>
  <si>
    <t>M</t>
  </si>
  <si>
    <t>58331351</t>
  </si>
  <si>
    <t>kamenivo těžené drobné frakce 0/4</t>
  </si>
  <si>
    <t>1310919108</t>
  </si>
  <si>
    <t>6,48*2 'Přepočtené koeficientem množství</t>
  </si>
  <si>
    <t>30</t>
  </si>
  <si>
    <t>181152302</t>
  </si>
  <si>
    <t>Úprava pláně pro silnice a dálnice v zářezech se zhutněním</t>
  </si>
  <si>
    <t>1146086154</t>
  </si>
  <si>
    <t>31</t>
  </si>
  <si>
    <t>181152302.1</t>
  </si>
  <si>
    <t>Úprava pláně pro silnice a dálnice v zářezech se zhutněním MIN.45 MPa</t>
  </si>
  <si>
    <t>-1238749312</t>
  </si>
  <si>
    <t>32</t>
  </si>
  <si>
    <t>181311103</t>
  </si>
  <si>
    <t>Rozprostření ornice tl vrstvy do 200 mm v rovině nebo ve svahu do 1:5 ručně</t>
  </si>
  <si>
    <t>-1278965880</t>
  </si>
  <si>
    <t>33</t>
  </si>
  <si>
    <t>181411131</t>
  </si>
  <si>
    <t>Založení parkového trávníku výsevem plochy do 1000 m2 v rovině a ve svahu do 1:5</t>
  </si>
  <si>
    <t>-833288500</t>
  </si>
  <si>
    <t>34</t>
  </si>
  <si>
    <t>00572410</t>
  </si>
  <si>
    <t>osivo směs travní parková</t>
  </si>
  <si>
    <t>kg</t>
  </si>
  <si>
    <t>1113719963</t>
  </si>
  <si>
    <t>35</t>
  </si>
  <si>
    <t>183403153</t>
  </si>
  <si>
    <t>Obdělání půdy hrabáním v rovině a svahu do 1:5</t>
  </si>
  <si>
    <t>-1884398447</t>
  </si>
  <si>
    <t>36</t>
  </si>
  <si>
    <t>183403161</t>
  </si>
  <si>
    <t>Obdělání půdy válením v rovině a svahu do 1:5</t>
  </si>
  <si>
    <t>-767753720</t>
  </si>
  <si>
    <t>37</t>
  </si>
  <si>
    <t>185804514</t>
  </si>
  <si>
    <t xml:space="preserve">Odplevelení </t>
  </si>
  <si>
    <t>-932742109</t>
  </si>
  <si>
    <t>Svislé a kompletní konstrukce</t>
  </si>
  <si>
    <t>38</t>
  </si>
  <si>
    <t>359901211</t>
  </si>
  <si>
    <t>Monitoring stoky jakékoli výšky na nové kanalizaci</t>
  </si>
  <si>
    <t>-433026956</t>
  </si>
  <si>
    <t>Vodorovné konstrukce</t>
  </si>
  <si>
    <t>39</t>
  </si>
  <si>
    <t>451572111</t>
  </si>
  <si>
    <t>Lože pod potrubí otevřený výkop z kameniva drobného těženého</t>
  </si>
  <si>
    <t>1644617393</t>
  </si>
  <si>
    <t>0,6*0,1*24,0</t>
  </si>
  <si>
    <t>40</t>
  </si>
  <si>
    <t>452112112</t>
  </si>
  <si>
    <t>Osazení betonových prstenců nebo rámů v do 100 mm pod poklopy a mříže</t>
  </si>
  <si>
    <t>kus</t>
  </si>
  <si>
    <t>1578116801</t>
  </si>
  <si>
    <t>41</t>
  </si>
  <si>
    <t>461211721</t>
  </si>
  <si>
    <t>Patka z lomového kamene pro dlažbu na sucho s vyspárováním cementovou maltou</t>
  </si>
  <si>
    <t>-1097250436</t>
  </si>
  <si>
    <t xml:space="preserve">"VO1"   (0,6+1,0)*0,5*0,9*2,0</t>
  </si>
  <si>
    <t xml:space="preserve">"VO2"   (0,6+1,0)*0,5*0,9*2,0</t>
  </si>
  <si>
    <t>42</t>
  </si>
  <si>
    <t>463211142</t>
  </si>
  <si>
    <t>Rovnanina objemu do 3 m3 z lomového kamene tříděného hmotnosti do 200 kg s urovnáním líce</t>
  </si>
  <si>
    <t>1724693929</t>
  </si>
  <si>
    <t xml:space="preserve">"VO1"   2,0*2,5*(0,9+0,5)*0,5</t>
  </si>
  <si>
    <t xml:space="preserve">"VO2"   2,0*2,9*(0,9+0,5)*0,5</t>
  </si>
  <si>
    <t>Komunikace pozemní</t>
  </si>
  <si>
    <t>43</t>
  </si>
  <si>
    <t>564831111</t>
  </si>
  <si>
    <t>Podklad ze štěrkodrtě ŠD tl 100 mm</t>
  </si>
  <si>
    <t>217205562</t>
  </si>
  <si>
    <t>pod obrubníky</t>
  </si>
  <si>
    <t>82,0*0,3</t>
  </si>
  <si>
    <t>(90+8+20)*0,45</t>
  </si>
  <si>
    <t>(24,0+4,0+4)*0,7</t>
  </si>
  <si>
    <t>44</t>
  </si>
  <si>
    <t>564861111</t>
  </si>
  <si>
    <t>Podklad ze štěrkodrtě ŠD tl 200 mm</t>
  </si>
  <si>
    <t>-1216084633</t>
  </si>
  <si>
    <t>45</t>
  </si>
  <si>
    <t>564962111</t>
  </si>
  <si>
    <t>Podklad z mechanicky zpevněného kameniva MZK tl 200 mm</t>
  </si>
  <si>
    <t>663767678</t>
  </si>
  <si>
    <t>tl.400mm</t>
  </si>
  <si>
    <t>155,0*2</t>
  </si>
  <si>
    <t>46</t>
  </si>
  <si>
    <t>573231111</t>
  </si>
  <si>
    <t>Postřik živičný spojovací ze silniční emulze v množství 0,70 kg/m2</t>
  </si>
  <si>
    <t>1171986242</t>
  </si>
  <si>
    <t>47</t>
  </si>
  <si>
    <t>577134111</t>
  </si>
  <si>
    <t>Asfaltový beton vrstva obrusná ACO 11 (ABS) tř. I tl 40 mm š do 3 m z nemodifikovaného asfaltu</t>
  </si>
  <si>
    <t>1889240626</t>
  </si>
  <si>
    <t>48</t>
  </si>
  <si>
    <t>577155112</t>
  </si>
  <si>
    <t>Asfaltový beton vrstva ložní ACL 16 (ABH) tl 60 mm š do 3 m z nemodifikovaného asfaltu</t>
  </si>
  <si>
    <t>-2114974493</t>
  </si>
  <si>
    <t>152*0,5</t>
  </si>
  <si>
    <t>49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</si>
  <si>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</si>
  <si>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</si>
  <si>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1410894695</t>
  </si>
  <si>
    <t xml:space="preserve">"chodníková "      194,0</t>
  </si>
  <si>
    <t xml:space="preserve">"slepecká "         10,0</t>
  </si>
  <si>
    <t xml:space="preserve">"kontrastní "         10,0</t>
  </si>
  <si>
    <t xml:space="preserve">"bez sražené hrany "         8,0</t>
  </si>
  <si>
    <t>50</t>
  </si>
  <si>
    <t>PSB.14020700</t>
  </si>
  <si>
    <t>H-PROFIL 200x165x60 mm přírodní</t>
  </si>
  <si>
    <t>-2131882311</t>
  </si>
  <si>
    <t>222*1,05 'Přepočtené koeficientem množství</t>
  </si>
  <si>
    <t>51</t>
  </si>
  <si>
    <t>PSB.14020701</t>
  </si>
  <si>
    <t xml:space="preserve">H-PROFIL  200x165x60 mm barevná</t>
  </si>
  <si>
    <t>-547852613</t>
  </si>
  <si>
    <t>10*1,05 'Přepočtené koeficientem množství</t>
  </si>
  <si>
    <t>52</t>
  </si>
  <si>
    <t>59245222.1</t>
  </si>
  <si>
    <t>dlažba zámková tvaru H základní pro nevidomé 200x165x60mm barevná</t>
  </si>
  <si>
    <t>-535988752</t>
  </si>
  <si>
    <t>53</t>
  </si>
  <si>
    <t>59245021.1</t>
  </si>
  <si>
    <t xml:space="preserve">dlažba tvar čtverec betonová bez sražené hrany 200x200x60mm </t>
  </si>
  <si>
    <t>-1180074697</t>
  </si>
  <si>
    <t>8*1,05 'Přepočtené koeficientem množství</t>
  </si>
  <si>
    <t>54</t>
  </si>
  <si>
    <t>596211115</t>
  </si>
  <si>
    <t>Příplatek za kombinaci více než dvou barev u kladení betonových dlažeb pro pěší tl 60 mm skupiny A</t>
  </si>
  <si>
    <t>631801402</t>
  </si>
  <si>
    <t>10+10+8</t>
  </si>
  <si>
    <t>55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</si>
  <si>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</si>
  <si>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</si>
  <si>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-838592405</t>
  </si>
  <si>
    <t xml:space="preserve">"chodníková "      148,0</t>
  </si>
  <si>
    <t xml:space="preserve">"slepecká "           4,0</t>
  </si>
  <si>
    <t xml:space="preserve">"bez sražené hrany "         3,0</t>
  </si>
  <si>
    <t>56</t>
  </si>
  <si>
    <t>PSB.14022600</t>
  </si>
  <si>
    <t xml:space="preserve">H-PROFIL  200x165x80 mm  přírodní</t>
  </si>
  <si>
    <t>-763872515</t>
  </si>
  <si>
    <t>148*1,05 'Přepočtené koeficientem množství</t>
  </si>
  <si>
    <t>57</t>
  </si>
  <si>
    <t>59245224.1</t>
  </si>
  <si>
    <t>dlažba zámková tvaru H základní pro nevidomé 20x165x80mm barevná</t>
  </si>
  <si>
    <t>-821891694</t>
  </si>
  <si>
    <t>4*1,05 'Přepočtené koeficientem množství</t>
  </si>
  <si>
    <t>58</t>
  </si>
  <si>
    <t>59245006.3</t>
  </si>
  <si>
    <t>tvárnice betonová bez sražené hrany 200x200x80mm</t>
  </si>
  <si>
    <t>1543759311</t>
  </si>
  <si>
    <t>3*1,05 'Přepočtené koeficientem množství</t>
  </si>
  <si>
    <t>59</t>
  </si>
  <si>
    <t>596212215</t>
  </si>
  <si>
    <t>Příplatek za kombinaci více než dvou barev u betonových dlažeb komunikací tl 80 mm skupiny A</t>
  </si>
  <si>
    <t>110194173</t>
  </si>
  <si>
    <t>4+3</t>
  </si>
  <si>
    <t>60</t>
  </si>
  <si>
    <t>599141111</t>
  </si>
  <si>
    <t>Vyplnění spár mezi silničními dílci živičnou zálivkou</t>
  </si>
  <si>
    <t>1411116630</t>
  </si>
  <si>
    <t>Trubní vedení</t>
  </si>
  <si>
    <t>61</t>
  </si>
  <si>
    <t>871315221</t>
  </si>
  <si>
    <t>Kanalizační potrubí z tvrdého PVC jednovrstvé tuhost třídy SN8 DN 160 vč.tvarovek</t>
  </si>
  <si>
    <t>476602244</t>
  </si>
  <si>
    <t>62</t>
  </si>
  <si>
    <t>8773951R1</t>
  </si>
  <si>
    <t>Napojení na stávající kanalizaci</t>
  </si>
  <si>
    <t>57722982</t>
  </si>
  <si>
    <t>63</t>
  </si>
  <si>
    <t>890411851</t>
  </si>
  <si>
    <t>Bourání šachet z prefabrikovaných skruží strojně obestavěného prostoru do 1,5 m3</t>
  </si>
  <si>
    <t>-1488437546</t>
  </si>
  <si>
    <t>demontáž UV</t>
  </si>
  <si>
    <t>0,6*0,6*1,8</t>
  </si>
  <si>
    <t>64</t>
  </si>
  <si>
    <t>895941302</t>
  </si>
  <si>
    <t>Osazení vpusti uliční DN 450 z betonových dílců dno s kalištěm</t>
  </si>
  <si>
    <t>-1938911529</t>
  </si>
  <si>
    <t>59223864</t>
  </si>
  <si>
    <t>prstenec pro uliční vpusť vyrovnávací betonový 390x60x130mm</t>
  </si>
  <si>
    <t>-1803306408</t>
  </si>
  <si>
    <t>66</t>
  </si>
  <si>
    <t>59223857</t>
  </si>
  <si>
    <t>skruž pro uliční vpusť horní betonová 450x295x50mm</t>
  </si>
  <si>
    <t>-259189911</t>
  </si>
  <si>
    <t>67</t>
  </si>
  <si>
    <t>59223854</t>
  </si>
  <si>
    <t>skruž pro uliční vpusť s výtokovým otvorem PVC betonová 450x350x50mm</t>
  </si>
  <si>
    <t>-1826984708</t>
  </si>
  <si>
    <t>68</t>
  </si>
  <si>
    <t>59223858</t>
  </si>
  <si>
    <t>skruž pro uliční vpusť horní betonová 450x570x50mm</t>
  </si>
  <si>
    <t>-621288327</t>
  </si>
  <si>
    <t>69</t>
  </si>
  <si>
    <t>PFB.1111005</t>
  </si>
  <si>
    <t>Dílce dešťové vpustě DN 450 TBV-Q 45/57</t>
  </si>
  <si>
    <t>605264202</t>
  </si>
  <si>
    <t>70</t>
  </si>
  <si>
    <t>59223852</t>
  </si>
  <si>
    <t>dno pro uliční vpusť s kalovou prohlubní betonové 450x300x50mm</t>
  </si>
  <si>
    <t>1941815248</t>
  </si>
  <si>
    <t>71</t>
  </si>
  <si>
    <t>895941313</t>
  </si>
  <si>
    <t>Osazení vpusti uliční DN 450 z betonových dílců skruž horní 295 mm</t>
  </si>
  <si>
    <t>-749329033</t>
  </si>
  <si>
    <t>72</t>
  </si>
  <si>
    <t>895941314</t>
  </si>
  <si>
    <t>Osazení vpusti uliční DN 450 z betonových dílců skruž horní 570 mm</t>
  </si>
  <si>
    <t>-420665707</t>
  </si>
  <si>
    <t>73</t>
  </si>
  <si>
    <t>895941323</t>
  </si>
  <si>
    <t>Osazení vpusti uliční DN 450 z betonových dílců skruž středová 570 mm</t>
  </si>
  <si>
    <t>729910836</t>
  </si>
  <si>
    <t>74</t>
  </si>
  <si>
    <t>895941331</t>
  </si>
  <si>
    <t>Osazení vpusti uliční DN 450 z betonových dílců skruž průběžná s výtokem</t>
  </si>
  <si>
    <t>135428403</t>
  </si>
  <si>
    <t>75</t>
  </si>
  <si>
    <t>899204112</t>
  </si>
  <si>
    <t>Osazení mříží litinových včetně rámů a košů na bahno pro třídu zatížení D400, E600</t>
  </si>
  <si>
    <t>879252824</t>
  </si>
  <si>
    <t>76</t>
  </si>
  <si>
    <t>55242320</t>
  </si>
  <si>
    <t>mříž vtoková litinová plochá 500x500mm</t>
  </si>
  <si>
    <t>1574229735</t>
  </si>
  <si>
    <t>77</t>
  </si>
  <si>
    <t>59223871</t>
  </si>
  <si>
    <t>koš vysoký pro uliční vpusti žárově Pz plech pro rám 500/500mm</t>
  </si>
  <si>
    <t>2123777502</t>
  </si>
  <si>
    <t>78</t>
  </si>
  <si>
    <t>899204211</t>
  </si>
  <si>
    <t>Demontáž mříží litinových včetně rámů hmotnosti přes 150 kg</t>
  </si>
  <si>
    <t>-2046822641</t>
  </si>
  <si>
    <t>Ostatní konstrukce a práce, bourání</t>
  </si>
  <si>
    <t>79</t>
  </si>
  <si>
    <t>914111111</t>
  </si>
  <si>
    <t>Montáž svislé dopravní značky do velikosti 1 m2 objímkami na sloupek nebo konzolu</t>
  </si>
  <si>
    <t>-1236491803</t>
  </si>
  <si>
    <t>80</t>
  </si>
  <si>
    <t>40445644</t>
  </si>
  <si>
    <t>informativní značky jiné IJ4a 500x500mm</t>
  </si>
  <si>
    <t>-1876606787</t>
  </si>
  <si>
    <t>81</t>
  </si>
  <si>
    <t>914435111.1</t>
  </si>
  <si>
    <t>Přemístění dopravní značky vč.nového základu</t>
  </si>
  <si>
    <t>-1679074847</t>
  </si>
  <si>
    <t>82</t>
  </si>
  <si>
    <t>914511112</t>
  </si>
  <si>
    <t>Montáž sloupku dopravních značek délky do 3,5 m s betonovým základem a patkou</t>
  </si>
  <si>
    <t>-1910529788</t>
  </si>
  <si>
    <t>83</t>
  </si>
  <si>
    <t>40445230</t>
  </si>
  <si>
    <t>sloupek pro dopravní značku Zn D 70mm v 3,5m</t>
  </si>
  <si>
    <t>1960175074</t>
  </si>
  <si>
    <t>84</t>
  </si>
  <si>
    <t>40445241</t>
  </si>
  <si>
    <t>patka pro sloupek Al D 70mm</t>
  </si>
  <si>
    <t>1833107084</t>
  </si>
  <si>
    <t>85</t>
  </si>
  <si>
    <t>40445257</t>
  </si>
  <si>
    <t>svorka upínací na sloupek D 70mm</t>
  </si>
  <si>
    <t>-1194468368</t>
  </si>
  <si>
    <t>86</t>
  </si>
  <si>
    <t>40445254</t>
  </si>
  <si>
    <t>víčko plastové na sloupek D 70mm</t>
  </si>
  <si>
    <t>-1475534204</t>
  </si>
  <si>
    <t>87</t>
  </si>
  <si>
    <t>915231116</t>
  </si>
  <si>
    <t>Vodorovné dopravní značení přechody pro chodce, šipky, symboly retroreflexní žlutý plast</t>
  </si>
  <si>
    <t>-1984072162</t>
  </si>
  <si>
    <t xml:space="preserve">"V11a"   12,0*2,5*2</t>
  </si>
  <si>
    <t>88</t>
  </si>
  <si>
    <t>915621111</t>
  </si>
  <si>
    <t>Předznačení vodorovného plošného značení</t>
  </si>
  <si>
    <t>270302746</t>
  </si>
  <si>
    <t>89</t>
  </si>
  <si>
    <t>916131213</t>
  </si>
  <si>
    <t>Osazení silničního obrubníku betonového stojatého s boční opěrou do lože z betonu prostého</t>
  </si>
  <si>
    <t>51899483</t>
  </si>
  <si>
    <t>90+8+20</t>
  </si>
  <si>
    <t>90</t>
  </si>
  <si>
    <t>59217031</t>
  </si>
  <si>
    <t>obrubník betonový silniční 1000x150x250mm</t>
  </si>
  <si>
    <t>-1175188352</t>
  </si>
  <si>
    <t>90*1,05 'Přepočtené koeficientem množství</t>
  </si>
  <si>
    <t>91</t>
  </si>
  <si>
    <t>59217029</t>
  </si>
  <si>
    <t>obrubník betonový silniční nájezdový 1000x150x150mm</t>
  </si>
  <si>
    <t>-2079723972</t>
  </si>
  <si>
    <t>20*1,05 'Přepočtené koeficientem množství</t>
  </si>
  <si>
    <t>92</t>
  </si>
  <si>
    <t>59217030</t>
  </si>
  <si>
    <t>obrubník betonový silniční přechodový 1000x150x150-250mm</t>
  </si>
  <si>
    <t>886378030</t>
  </si>
  <si>
    <t>93</t>
  </si>
  <si>
    <t>916231213</t>
  </si>
  <si>
    <t>Osazení chodníkového obrubníku betonového stojatého s boční opěrou do lože z betonu prostého</t>
  </si>
  <si>
    <t>1779694580</t>
  </si>
  <si>
    <t>94</t>
  </si>
  <si>
    <t>59217017</t>
  </si>
  <si>
    <t>obrubník betonový chodníkový 1000x100x250mm</t>
  </si>
  <si>
    <t>1137307965</t>
  </si>
  <si>
    <t>82*1,05 'Přepočtené koeficientem množství</t>
  </si>
  <si>
    <t>95</t>
  </si>
  <si>
    <t>916431111</t>
  </si>
  <si>
    <t>Osazení bezbariérového betonového obrubníku do betonového lože tl 150 mm</t>
  </si>
  <si>
    <t>672968404</t>
  </si>
  <si>
    <t>24+4+4</t>
  </si>
  <si>
    <t>96</t>
  </si>
  <si>
    <t>59217041.2</t>
  </si>
  <si>
    <t xml:space="preserve">obrubník betonový bezbariérový přímý  400/330/1000</t>
  </si>
  <si>
    <t>903007844</t>
  </si>
  <si>
    <t>24*1,01 'Přepočtené koeficientem množství</t>
  </si>
  <si>
    <t>97</t>
  </si>
  <si>
    <t>59217040.3</t>
  </si>
  <si>
    <t xml:space="preserve">obrubník betonový bezbariérový náběhový  330-310/1000</t>
  </si>
  <si>
    <t>-1143183046</t>
  </si>
  <si>
    <t>4*1,01 'Přepočtené koeficientem množství</t>
  </si>
  <si>
    <t>98</t>
  </si>
  <si>
    <t>59217040.4</t>
  </si>
  <si>
    <t xml:space="preserve">obrubník betonový bezbariérový přechodový  310-250/1000</t>
  </si>
  <si>
    <t>1052160628</t>
  </si>
  <si>
    <t>99</t>
  </si>
  <si>
    <t>916991121</t>
  </si>
  <si>
    <t>Lože pod obrubníky, krajníky nebo obruby z dlažebních kostek z betonu prostého</t>
  </si>
  <si>
    <t>-286600638</t>
  </si>
  <si>
    <t>obrubníky</t>
  </si>
  <si>
    <t>82,0*0,3*0,1</t>
  </si>
  <si>
    <t>(90,0+8+20)*0,45*0,15</t>
  </si>
  <si>
    <t>(24,0+4,0+4)*0,7*0,15</t>
  </si>
  <si>
    <t>100</t>
  </si>
  <si>
    <t>919726123</t>
  </si>
  <si>
    <t>Geotextilie pro ochranu, separaci a filtraci netkaná měrná hmotnost do 500 g/m2</t>
  </si>
  <si>
    <t>608707882</t>
  </si>
  <si>
    <t>919735112</t>
  </si>
  <si>
    <t>Řezání stávajícího živičného krytu hl do 100 mm</t>
  </si>
  <si>
    <t>1789065039</t>
  </si>
  <si>
    <t>102</t>
  </si>
  <si>
    <t>9269R001</t>
  </si>
  <si>
    <t>Montáž + dodávka přístřešku pro zastávky,podrobný popis technická zpráva,vč.základů,zemních prací,kotvení a všech doplňků</t>
  </si>
  <si>
    <t>186587098</t>
  </si>
  <si>
    <t>103</t>
  </si>
  <si>
    <t>935932314.1</t>
  </si>
  <si>
    <t xml:space="preserve">Odvodňovací  žlab tř.B125 vnitřní š 100 mm s roštem vč.napojovacího dílce,ukončení</t>
  </si>
  <si>
    <t>-184821412</t>
  </si>
  <si>
    <t>104</t>
  </si>
  <si>
    <t>966006132</t>
  </si>
  <si>
    <t>Odstranění značek dopravních nebo orientačních se sloupky s betonovými patkami</t>
  </si>
  <si>
    <t>918957222</t>
  </si>
  <si>
    <t>997</t>
  </si>
  <si>
    <t>Přesun sutě</t>
  </si>
  <si>
    <t>105</t>
  </si>
  <si>
    <t>997221551</t>
  </si>
  <si>
    <t>Vodorovná doprava suti ze sypkých materiálů do 1 km</t>
  </si>
  <si>
    <t>-1186688471</t>
  </si>
  <si>
    <t>106</t>
  </si>
  <si>
    <t>997221559</t>
  </si>
  <si>
    <t>Příplatek ZKD 1 km u vodorovné dopravy suti ze sypkých materiálů</t>
  </si>
  <si>
    <t>926649643</t>
  </si>
  <si>
    <t>sut1*14</t>
  </si>
  <si>
    <t>107</t>
  </si>
  <si>
    <t>997221561</t>
  </si>
  <si>
    <t>Vodorovná doprava suti z kusových materiálů do 1 km</t>
  </si>
  <si>
    <t>-990349054</t>
  </si>
  <si>
    <t>164,018-sut1</t>
  </si>
  <si>
    <t>108</t>
  </si>
  <si>
    <t>997221569</t>
  </si>
  <si>
    <t>Příplatek ZKD 1 km u vodorovné dopravy suti z kusových materiálů</t>
  </si>
  <si>
    <t>1769943267</t>
  </si>
  <si>
    <t>sut2*14</t>
  </si>
  <si>
    <t>109</t>
  </si>
  <si>
    <t>997221611</t>
  </si>
  <si>
    <t>Nakládání suti na dopravní prostředky pro vodorovnou dopravu</t>
  </si>
  <si>
    <t>-1219958124</t>
  </si>
  <si>
    <t>110</t>
  </si>
  <si>
    <t>997221625</t>
  </si>
  <si>
    <t>Poplatek za uložení na skládce (skládkovné) stavebního odpadu železobetonového kód odpadu 17 01 01</t>
  </si>
  <si>
    <t>1834616531</t>
  </si>
  <si>
    <t>111</t>
  </si>
  <si>
    <t>997221645</t>
  </si>
  <si>
    <t>Poplatek za uložení na skládce (skládkovné) odpadu asfaltového bez dehtu kód odpadu 17 03 02</t>
  </si>
  <si>
    <t>-754043299</t>
  </si>
  <si>
    <t>112</t>
  </si>
  <si>
    <t>997221873</t>
  </si>
  <si>
    <t>Poplatek za uložení stavebního odpadu na recyklační skládce (skládkovné) zeminy a kamení zatříděného do Katalogu odpadů pod kódem 17 05 04</t>
  </si>
  <si>
    <t>46534538</t>
  </si>
  <si>
    <t>sut1-20,992</t>
  </si>
  <si>
    <t>998</t>
  </si>
  <si>
    <t>Přesun hmot</t>
  </si>
  <si>
    <t>113</t>
  </si>
  <si>
    <t>998223011</t>
  </si>
  <si>
    <t>Přesun hmot pro pozemní komunikace s krytem dlážděným</t>
  </si>
  <si>
    <t>1671129578</t>
  </si>
  <si>
    <t>185,565</t>
  </si>
  <si>
    <t>180</t>
  </si>
  <si>
    <t>170</t>
  </si>
  <si>
    <t>270</t>
  </si>
  <si>
    <t>201 - SO 201 Opěrná stěna</t>
  </si>
  <si>
    <t xml:space="preserve">    2 - Zakládání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</si>
  <si>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</si>
  <si>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</si>
  <si>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</si>
  <si>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111211231</t>
  </si>
  <si>
    <t>Snesení listnatého klestu D do 30 cm ve svahu do 1:3</t>
  </si>
  <si>
    <t>620582405</t>
  </si>
  <si>
    <t>111211232</t>
  </si>
  <si>
    <t>Snesení listnatého klestu D přes 30 cm ve svahu do 1:3</t>
  </si>
  <si>
    <t>82495842</t>
  </si>
  <si>
    <t>1+2</t>
  </si>
  <si>
    <t>112101101</t>
  </si>
  <si>
    <t>Odstranění stromů listnatých průměru kmene do 300 mm</t>
  </si>
  <si>
    <t>-118714239</t>
  </si>
  <si>
    <t>112101102</t>
  </si>
  <si>
    <t>Odstranění stromů listnatých průměru kmene do 500 mm</t>
  </si>
  <si>
    <t>-1104119874</t>
  </si>
  <si>
    <t>112101105</t>
  </si>
  <si>
    <t>Odstranění stromů listnatých průměru kmene do 1100 mm</t>
  </si>
  <si>
    <t>-841884558</t>
  </si>
  <si>
    <t xml:space="preserve">"dvojkmen 500+600"  1</t>
  </si>
  <si>
    <t>112111111</t>
  </si>
  <si>
    <t>Spálení větví všech druhů stromů</t>
  </si>
  <si>
    <t>1157609461</t>
  </si>
  <si>
    <t>7+1+2</t>
  </si>
  <si>
    <t>112251211</t>
  </si>
  <si>
    <t>Odstranění pařezů rovině nebo na svahu do 1:5 odfrézováním do hloubky 0,2 m</t>
  </si>
  <si>
    <t>647747549</t>
  </si>
  <si>
    <t>1,0*7</t>
  </si>
  <si>
    <t>112251221</t>
  </si>
  <si>
    <t>Odstranění pařezů rovině nebo na svahu do 1:5 odfrézováním do hloubky 0,5 m</t>
  </si>
  <si>
    <t>-1706880653</t>
  </si>
  <si>
    <t>1,5+3,0</t>
  </si>
  <si>
    <t>-204377921</t>
  </si>
  <si>
    <t>-1624566141</t>
  </si>
  <si>
    <t>-1237841752</t>
  </si>
  <si>
    <t>27,0/0,15</t>
  </si>
  <si>
    <t>122911111</t>
  </si>
  <si>
    <t>Odstranění vyfrézované dřevní hmoty hloubky do 0,2 m v rovině nebo na svahu do 1:5</t>
  </si>
  <si>
    <t>1473606769</t>
  </si>
  <si>
    <t>1. V cenách jsou započteny i náklady na naložení dřevní drti promíchané se zeminou na dopravní prostředek, odvoz na vzdálenost do 20 km a její složení</t>
  </si>
  <si>
    <t>122911121</t>
  </si>
  <si>
    <t>Odstranění vyfrézované dřevní hmoty hloubky do 0,5 m v rovině nebo na svahu do 1:5</t>
  </si>
  <si>
    <t>-335510373</t>
  </si>
  <si>
    <t>4,5</t>
  </si>
  <si>
    <t>131111333</t>
  </si>
  <si>
    <t>Vrtání jamek pro plotové sloupky D do 300 mm - ručně s motorovým vrtákem</t>
  </si>
  <si>
    <t>1210671389</t>
  </si>
  <si>
    <t>patky pro zábradlí</t>
  </si>
  <si>
    <t>0,8*10</t>
  </si>
  <si>
    <t>131251104</t>
  </si>
  <si>
    <t>Hloubení jam nezapažených v hornině třídy těžitelnosti I, skupiny 3 objem do 500 m3 strojně</t>
  </si>
  <si>
    <t>-1429231549</t>
  </si>
  <si>
    <t>270,0</t>
  </si>
  <si>
    <t>162201401</t>
  </si>
  <si>
    <t>Vodorovné přemístění větví stromů listnatých do 1 km D kmene do 300 mm</t>
  </si>
  <si>
    <t>-1245236935</t>
  </si>
  <si>
    <t>162201402</t>
  </si>
  <si>
    <t>Vodorovné přemístění větví stromů listnatých do 1 km D kmene do 500 mm</t>
  </si>
  <si>
    <t>-1289661748</t>
  </si>
  <si>
    <t>162201403</t>
  </si>
  <si>
    <t>Vodorovné přemístění větví stromů listnatých do 1 km D kmene do 700 mm</t>
  </si>
  <si>
    <t>-122865647</t>
  </si>
  <si>
    <t>162201411</t>
  </si>
  <si>
    <t>Vodorovné přemístění kmenů stromů listnatých do 1 km D kmene do 300 mm</t>
  </si>
  <si>
    <t>1645755793</t>
  </si>
  <si>
    <t>162201412</t>
  </si>
  <si>
    <t>Vodorovné přemístění kmenů stromů listnatých do 1 km D kmene do 500 mm</t>
  </si>
  <si>
    <t>-1221648352</t>
  </si>
  <si>
    <t>162201413</t>
  </si>
  <si>
    <t>Vodorovné přemístění kmenů stromů listnatých do 1 km D kmene do 700 mm</t>
  </si>
  <si>
    <t>1220149206</t>
  </si>
  <si>
    <t>162301931</t>
  </si>
  <si>
    <t>Příplatek k vodorovnému přemístění větví stromů listnatých D kmene do 300 mm ZKD 1 km</t>
  </si>
  <si>
    <t>-1567139974</t>
  </si>
  <si>
    <t>7*4</t>
  </si>
  <si>
    <t>162301932</t>
  </si>
  <si>
    <t>Příplatek k vodorovnému přemístění větví stromů listnatých D kmene do 500 mm ZKD 1 km</t>
  </si>
  <si>
    <t>2057192008</t>
  </si>
  <si>
    <t>1*4</t>
  </si>
  <si>
    <t>162301933</t>
  </si>
  <si>
    <t>Příplatek k vodorovnému přemístění větví stromů listnatých D kmene do 700 mm ZKD 1 km</t>
  </si>
  <si>
    <t>333192120</t>
  </si>
  <si>
    <t>2*4</t>
  </si>
  <si>
    <t>162301951</t>
  </si>
  <si>
    <t>Příplatek k vodorovnému přemístění kmenů stromů listnatých D kmene do 300 mm ZKD 1 km</t>
  </si>
  <si>
    <t>1443386787</t>
  </si>
  <si>
    <t>162301952</t>
  </si>
  <si>
    <t>Příplatek k vodorovnému přemístění kmenů stromů listnatých D kmene do 500 mm ZKD 1 km</t>
  </si>
  <si>
    <t>-1967136185</t>
  </si>
  <si>
    <t>162301953</t>
  </si>
  <si>
    <t>Příplatek k vodorovnému přemístění kmenů stromů listnatých D kmene do 700 mm ZKD 1 km</t>
  </si>
  <si>
    <t>1855141458</t>
  </si>
  <si>
    <t>940290358</t>
  </si>
  <si>
    <t>-1211209440</t>
  </si>
  <si>
    <t>v-z+3,14*0,15*0,15*0,8*10</t>
  </si>
  <si>
    <t>1156147018</t>
  </si>
  <si>
    <t>-713401761</t>
  </si>
  <si>
    <t>-1816295554</t>
  </si>
  <si>
    <t>-767124821</t>
  </si>
  <si>
    <t>174111111</t>
  </si>
  <si>
    <t>Zásyp jam po vyfrézovaných pařezech hloubky do 0,2 m v rovině nebo na svahu do 1:5</t>
  </si>
  <si>
    <t>-766914770</t>
  </si>
  <si>
    <t>58331200</t>
  </si>
  <si>
    <t>štěrkopísek netříděný zásypový materiál</t>
  </si>
  <si>
    <t>321597662</t>
  </si>
  <si>
    <t>7*0,42 'Přepočtené koeficientem množství</t>
  </si>
  <si>
    <t>174111121</t>
  </si>
  <si>
    <t>Zásyp jam po vyfrézovaných pařezech hloubky do 0,5 m v rovině nebo na svahu do 1:5</t>
  </si>
  <si>
    <t>-2138716529</t>
  </si>
  <si>
    <t>2005256575</t>
  </si>
  <si>
    <t>4,5*0,7 'Přepočtené koeficientem množství</t>
  </si>
  <si>
    <t>-1087400705</t>
  </si>
  <si>
    <t>85,0</t>
  </si>
  <si>
    <t>111811624</t>
  </si>
  <si>
    <t>170,0</t>
  </si>
  <si>
    <t>1934797482</t>
  </si>
  <si>
    <t>1708405008</t>
  </si>
  <si>
    <t>-62776927</t>
  </si>
  <si>
    <t>1373741465</t>
  </si>
  <si>
    <t>Odplevelení souvislých keřových skupin v rovině a svahu do 1:5</t>
  </si>
  <si>
    <t>-1130450934</t>
  </si>
  <si>
    <t>Zakládání</t>
  </si>
  <si>
    <t>212752102</t>
  </si>
  <si>
    <t>Trativod z drenážních trubek korugovaných PE-HD SN 4 perforace 360° včetně lože otevřený výkop DN 150 pro liniové stavby</t>
  </si>
  <si>
    <t>-1452345283</t>
  </si>
  <si>
    <t>275313811</t>
  </si>
  <si>
    <t>Základové patky z betonu tř. C 25/30</t>
  </si>
  <si>
    <t>1490000684</t>
  </si>
  <si>
    <t>3,14*0,15*0,15*0,8*10*1,035</t>
  </si>
  <si>
    <t>311351911</t>
  </si>
  <si>
    <t>Příplatek k cenám bednění nosných nadzákladových zdí za pohledový beton</t>
  </si>
  <si>
    <t>31440539</t>
  </si>
  <si>
    <t>(66,057+0,2)*2*1,8</t>
  </si>
  <si>
    <t>(3,332+0,2)*2*(1,8+2,7)*0,5</t>
  </si>
  <si>
    <t>327313216</t>
  </si>
  <si>
    <t>Opěrné zdi a valy z betonu prostého tř. C 16/20</t>
  </si>
  <si>
    <t>600141347</t>
  </si>
  <si>
    <t>podkladní beton</t>
  </si>
  <si>
    <t>66,057*1,0*0,1</t>
  </si>
  <si>
    <t>3,332*0,6*0,1</t>
  </si>
  <si>
    <t>327323127</t>
  </si>
  <si>
    <t>Opěrné zdi a valy ze ŽB tř. C 25/30</t>
  </si>
  <si>
    <t>537479723</t>
  </si>
  <si>
    <t>66,057*1,0*0,3</t>
  </si>
  <si>
    <t>3,332*0,6*0,3</t>
  </si>
  <si>
    <t>327323127.1</t>
  </si>
  <si>
    <t>Opěrné zdi a valy ze ŽB tř. C 25/30 - pohledový beton</t>
  </si>
  <si>
    <t>71360163</t>
  </si>
  <si>
    <t>66,057*0,2*1,8</t>
  </si>
  <si>
    <t>3,332*0,2*(1,8+2,7)*0,5</t>
  </si>
  <si>
    <t>327351211</t>
  </si>
  <si>
    <t>Bednění opěrných zdí a valů svislých i skloněných zřízení</t>
  </si>
  <si>
    <t>831951519</t>
  </si>
  <si>
    <t>(66,057+1,0)*2*0,4</t>
  </si>
  <si>
    <t>(3,332+0,6)*2*0,4</t>
  </si>
  <si>
    <t>327351221</t>
  </si>
  <si>
    <t>Bednění opěrných zdí a valů svislých i skloněných odstranění</t>
  </si>
  <si>
    <t>291173583</t>
  </si>
  <si>
    <t>327361006</t>
  </si>
  <si>
    <t>Výztuž opěrných zdí a valů D 12 mm z betonářské oceli 10 505</t>
  </si>
  <si>
    <t>1114652369</t>
  </si>
  <si>
    <t>801*0,001</t>
  </si>
  <si>
    <t>327361040</t>
  </si>
  <si>
    <t>Výztuž opěrných zdí a valů ze svařovaných sítí</t>
  </si>
  <si>
    <t>-1195016697</t>
  </si>
  <si>
    <t>3732,9*0,001</t>
  </si>
  <si>
    <t>327501111</t>
  </si>
  <si>
    <t>Výplň za opěrami a protimrazové klíny z kameniva drceného nebo těženého</t>
  </si>
  <si>
    <t>-1363698926</t>
  </si>
  <si>
    <t>850315121.1</t>
  </si>
  <si>
    <t>Osazení + dodávka prefa výtokové čelo pro vyústění drenáže TBM-Q 600/600-170</t>
  </si>
  <si>
    <t>1100280902</t>
  </si>
  <si>
    <t>911121111</t>
  </si>
  <si>
    <t>Montáž zábradlí ocelového přichyceného vruty do betonového podkladu</t>
  </si>
  <si>
    <t>744514697</t>
  </si>
  <si>
    <t>70,0+10,0</t>
  </si>
  <si>
    <t>5531R001</t>
  </si>
  <si>
    <t>Zámečnické konstrukce</t>
  </si>
  <si>
    <t>1510299972</t>
  </si>
  <si>
    <t>931991212</t>
  </si>
  <si>
    <t>Výplň dilatačních spár z lehčených plastů tl 30 mm</t>
  </si>
  <si>
    <t>-715546189</t>
  </si>
  <si>
    <t>(1,0*0,3+1,8*0,2)*12</t>
  </si>
  <si>
    <t>998153131</t>
  </si>
  <si>
    <t>Přesun hmot pro samostatné zdi a valy zděné z cihel, kamene, tvárnic nebo monolitické v do 12 m</t>
  </si>
  <si>
    <t>1732506286</t>
  </si>
  <si>
    <t>PSV</t>
  </si>
  <si>
    <t>Práce a dodávky PSV</t>
  </si>
  <si>
    <t>711</t>
  </si>
  <si>
    <t>Izolace proti vodě, vlhkosti a plynům</t>
  </si>
  <si>
    <t>711113127</t>
  </si>
  <si>
    <t>Izolace proti vlhkosti svislá za studena těsnicí stěrkou jednosložkovou na bázi cementu</t>
  </si>
  <si>
    <t>-1924466671</t>
  </si>
  <si>
    <t>nátěr opěrné stěny</t>
  </si>
  <si>
    <t>(66,057+1,0)*2*0,3</t>
  </si>
  <si>
    <t>66,057*(1,0-0,2)</t>
  </si>
  <si>
    <t>-66,057*1,1</t>
  </si>
  <si>
    <t>(3,332+0,6)*2*0,3</t>
  </si>
  <si>
    <t>-3,332*1,1</t>
  </si>
  <si>
    <t>3,332*(0,6-0,2)</t>
  </si>
  <si>
    <t>711161215</t>
  </si>
  <si>
    <t>Izolace proti zemní vlhkosti nopovou fólií svislá, nopek v 20,0 mm, tl do 1,0 mm</t>
  </si>
  <si>
    <t>1212295232</t>
  </si>
  <si>
    <t>998711201</t>
  </si>
  <si>
    <t>Přesun hmot procentní pro izolace proti vodě, vlhkosti a plynům v objektech v do 6 m</t>
  </si>
  <si>
    <t>%</t>
  </si>
  <si>
    <t>2078012389</t>
  </si>
  <si>
    <t>789</t>
  </si>
  <si>
    <t>Povrchové úpravy ocelových konstrukcí a technologických zařízení</t>
  </si>
  <si>
    <t>789222522</t>
  </si>
  <si>
    <t>Otryskání abrazivem ze strusky ocelových kcí třídy II stupeň zarezavění B stupeň přípravy Sa 2 1/2</t>
  </si>
  <si>
    <t>1772948376</t>
  </si>
  <si>
    <t>"zábradlí"</t>
  </si>
  <si>
    <t>80,0*1,0*1,5</t>
  </si>
  <si>
    <t>789421532</t>
  </si>
  <si>
    <t>Žárové stříkání ocelových konstrukcí třídy II ZnAl 100 um</t>
  </si>
  <si>
    <t>1270514043</t>
  </si>
  <si>
    <t>500 -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</si>
  <si>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</si>
  <si>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</si>
  <si>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</si>
  <si>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</si>
  <si>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</si>
  <si>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</si>
  <si>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</si>
  <si>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</si>
  <si>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</si>
  <si>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</si>
  <si>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012103000</t>
  </si>
  <si>
    <t>vytyčení stavby</t>
  </si>
  <si>
    <t>kpl</t>
  </si>
  <si>
    <t>1024</t>
  </si>
  <si>
    <t>1591616460</t>
  </si>
  <si>
    <t>012103001</t>
  </si>
  <si>
    <t>zajištění vytyčení hranic sousedních pozemků</t>
  </si>
  <si>
    <t>-1337138629</t>
  </si>
  <si>
    <t>012103002</t>
  </si>
  <si>
    <t xml:space="preserve">zajištění nových vyjádření správců sítí v těch případech, kde je původní propadlé </t>
  </si>
  <si>
    <t>1435222953</t>
  </si>
  <si>
    <t>012103003</t>
  </si>
  <si>
    <t>vytyčení inženýrských sítí a seznámení pracovníků s jejich vedením</t>
  </si>
  <si>
    <t>164546425</t>
  </si>
  <si>
    <t>012303000</t>
  </si>
  <si>
    <t>zaměření skutečného provedení stavby na podkladě aktuální katastrální mapy – 4x v tištěné podobě a 1x v digitální podobě ve formátu PDF včetně protokolu o akceptaci zakázky</t>
  </si>
  <si>
    <t>763665422</t>
  </si>
  <si>
    <t>012403000</t>
  </si>
  <si>
    <t>geometrický plán dokončené stavby, GP pro vymezení rozsahu věcného břemene a GP pro rozdělení pozemků, apod., v tištěné podobě dle potřeby, min. však 6</t>
  </si>
  <si>
    <t>477898058</t>
  </si>
  <si>
    <t>013254000</t>
  </si>
  <si>
    <t>dokumentace skutečného provedení stavby – 4x v tištěné podobě a 1x v digitální podobě ve formátu PDF</t>
  </si>
  <si>
    <t>776369121</t>
  </si>
  <si>
    <t>013254001</t>
  </si>
  <si>
    <t>doklad o vytyčení stavby</t>
  </si>
  <si>
    <t>988633616</t>
  </si>
  <si>
    <t>VRN3</t>
  </si>
  <si>
    <t>Zařízení staveniště</t>
  </si>
  <si>
    <t>031103000</t>
  </si>
  <si>
    <t>vybudování, zprovoznění, vlastní provoz, údržba, likvidace a vyklizení zařízení staveniště</t>
  </si>
  <si>
    <t>1753404940</t>
  </si>
  <si>
    <t>032803000</t>
  </si>
  <si>
    <t>spotřeba médií (např. energií vody)</t>
  </si>
  <si>
    <t>2055685049</t>
  </si>
  <si>
    <t>034002000</t>
  </si>
  <si>
    <t>zabezpečení bezpečnosti a hygieny práce</t>
  </si>
  <si>
    <t>371781664</t>
  </si>
  <si>
    <t>034002001</t>
  </si>
  <si>
    <t>opatření k ochraně životního prostředí</t>
  </si>
  <si>
    <t>-976974632</t>
  </si>
  <si>
    <t>034503000</t>
  </si>
  <si>
    <t>výroba a osazení v místě stavby informační tabule o stavbě s logem Města Valašské Meziříčí a v případě dotační akce s logem poskytovatele dotace, příspěvku</t>
  </si>
  <si>
    <t>1942851822</t>
  </si>
  <si>
    <t>039103000</t>
  </si>
  <si>
    <t>likvidaci odpadů včetně poplatků</t>
  </si>
  <si>
    <t>-607127290</t>
  </si>
  <si>
    <t>039103001</t>
  </si>
  <si>
    <t>protokol o řádném provedení stavby dle schválené projektové dokumentace</t>
  </si>
  <si>
    <t>1440011264</t>
  </si>
  <si>
    <t>039103002</t>
  </si>
  <si>
    <t>doklad o nakládání s odpady</t>
  </si>
  <si>
    <t>-738353060</t>
  </si>
  <si>
    <t>VRN4</t>
  </si>
  <si>
    <t>Inženýrská činnost</t>
  </si>
  <si>
    <t>043134000</t>
  </si>
  <si>
    <t>protokol o statických zatěžovacích zkouškách</t>
  </si>
  <si>
    <t>-1938114445</t>
  </si>
  <si>
    <t>049303001</t>
  </si>
  <si>
    <t>účast na řízení stavebního úřadu o užívání dokončené stavby, případně o vydání kolaudačního souhlasu a odstranění případných vad zjištěných stavebním úřadem v daném řízení</t>
  </si>
  <si>
    <t>-1600010209</t>
  </si>
  <si>
    <t>VRN5</t>
  </si>
  <si>
    <t>Finanční náklady</t>
  </si>
  <si>
    <t>051303000</t>
  </si>
  <si>
    <t>pojištění stavby, díla a oso</t>
  </si>
  <si>
    <t>1866078712</t>
  </si>
  <si>
    <t>VRN7</t>
  </si>
  <si>
    <t>Provozní vlivy</t>
  </si>
  <si>
    <t>072002000</t>
  </si>
  <si>
    <t>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</si>
  <si>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-310504878</t>
  </si>
  <si>
    <t>VRN9</t>
  </si>
  <si>
    <t>Ostatní náklady</t>
  </si>
  <si>
    <t>0921030R1</t>
  </si>
  <si>
    <t xml:space="preserve">informování o zahájení stavby dotčené orgány a správce sítí v souladu s jejich vyjádřeními a stanovisky a plnění ostatních požadavků z nich vyplývajících </t>
  </si>
  <si>
    <t>-948734390</t>
  </si>
  <si>
    <t>0921030R4</t>
  </si>
  <si>
    <t>po dokončení prací předávací protokol o předání a převzetí dotčených pozemků třetích osob</t>
  </si>
  <si>
    <t>497436616</t>
  </si>
  <si>
    <t>0921030R5</t>
  </si>
  <si>
    <t>certifikáty a prohlášení o shodě použitých materiálů a výrobků</t>
  </si>
  <si>
    <t>1788190683</t>
  </si>
  <si>
    <t>SEZNAM FIGUR</t>
  </si>
  <si>
    <t>Výměra</t>
  </si>
  <si>
    <t xml:space="preserve"> 101</t>
  </si>
  <si>
    <t>dl</t>
  </si>
  <si>
    <t>Použití figury:</t>
  </si>
  <si>
    <t xml:space="preserve"> 201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</si>
</sst>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Mesto1129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Chodník na  ulice Solární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Valašské Meziříčí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Valašské Meziříčí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LZ-PROJEKT plus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Fajfrová Irena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SO 101 Autobusová z...'!J30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SO 101 Autobusová z...'!P125</f>
        <v>0</v>
      </c>
      <c r="AV95" s="128">
        <f>'101 - SO 101 Autobusová z...'!J33</f>
        <v>0</v>
      </c>
      <c r="AW95" s="128">
        <f>'101 - SO 101 Autobusová z...'!J34</f>
        <v>0</v>
      </c>
      <c r="AX95" s="128">
        <f>'101 - SO 101 Autobusová z...'!J35</f>
        <v>0</v>
      </c>
      <c r="AY95" s="128">
        <f>'101 - SO 101 Autobusová z...'!J36</f>
        <v>0</v>
      </c>
      <c r="AZ95" s="128">
        <f>'101 - SO 101 Autobusová z...'!F33</f>
        <v>0</v>
      </c>
      <c r="BA95" s="128">
        <f>'101 - SO 101 Autobusová z...'!F34</f>
        <v>0</v>
      </c>
      <c r="BB95" s="128">
        <f>'101 - SO 101 Autobusová z...'!F35</f>
        <v>0</v>
      </c>
      <c r="BC95" s="128">
        <f>'101 - SO 101 Autobusová z...'!F36</f>
        <v>0</v>
      </c>
      <c r="BD95" s="130">
        <f>'101 - SO 101 Autobusová z...'!F37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'201 - SO 201 Opěrná stěna'!J30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'201 - SO 201 Opěrná stěna'!P126</f>
        <v>0</v>
      </c>
      <c r="AV96" s="128">
        <f>'201 - SO 201 Opěrná stěna'!J33</f>
        <v>0</v>
      </c>
      <c r="AW96" s="128">
        <f>'201 - SO 201 Opěrná stěna'!J34</f>
        <v>0</v>
      </c>
      <c r="AX96" s="128">
        <f>'201 - SO 201 Opěrná stěna'!J35</f>
        <v>0</v>
      </c>
      <c r="AY96" s="128">
        <f>'201 - SO 201 Opěrná stěna'!J36</f>
        <v>0</v>
      </c>
      <c r="AZ96" s="128">
        <f>'201 - SO 201 Opěrná stěna'!F33</f>
        <v>0</v>
      </c>
      <c r="BA96" s="128">
        <f>'201 - SO 201 Opěrná stěna'!F34</f>
        <v>0</v>
      </c>
      <c r="BB96" s="128">
        <f>'201 - SO 201 Opěrná stěna'!F35</f>
        <v>0</v>
      </c>
      <c r="BC96" s="128">
        <f>'201 - SO 201 Opěrná stěna'!F36</f>
        <v>0</v>
      </c>
      <c r="BD96" s="130">
        <f>'201 - SO 201 Opěrná stěna'!F37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'500 -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'500 - Vedlejší rozpočtové...'!P123</f>
        <v>0</v>
      </c>
      <c r="AV97" s="133">
        <f>'500 - Vedlejší rozpočtové...'!J33</f>
        <v>0</v>
      </c>
      <c r="AW97" s="133">
        <f>'500 - Vedlejší rozpočtové...'!J34</f>
        <v>0</v>
      </c>
      <c r="AX97" s="133">
        <f>'500 - Vedlejší rozpočtové...'!J35</f>
        <v>0</v>
      </c>
      <c r="AY97" s="133">
        <f>'500 - Vedlejší rozpočtové...'!J36</f>
        <v>0</v>
      </c>
      <c r="AZ97" s="133">
        <f>'500 - Vedlejší rozpočtové...'!F33</f>
        <v>0</v>
      </c>
      <c r="BA97" s="133">
        <f>'500 - Vedlejší rozpočtové...'!F34</f>
        <v>0</v>
      </c>
      <c r="BB97" s="133">
        <f>'500 - Vedlejší rozpočtové...'!F35</f>
        <v>0</v>
      </c>
      <c r="BC97" s="133">
        <f>'500 - Vedlejší rozpočtové...'!F36</f>
        <v>0</v>
      </c>
      <c r="BD97" s="135">
        <f>'500 - Vedlejší rozpočtové...'!F37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0xbdXtnYLRDzQuDURXL+THCAPOP6Ts1gH3YbqrdAemdnNr9KYAbz1S0920ycsohllculsWZoorE6EB3YqlGItQ==" hashValue="ElJenv621j1pC8YvaQtgeXlyTUkigSHSbMbjpxa9tyBCtL6tYRpf9yEBSGG+eFkAM9JK86weUj2+FJCT1Irry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01 - SO 101 Autobusová z...'!C2" display="/"/>
    <hyperlink ref="A96" location="'201 - SO 201 Opěrná stěna'!C2" display="/"/>
    <hyperlink ref="A97" location="'500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93</v>
      </c>
      <c r="BA2" s="136" t="s">
        <v>1</v>
      </c>
      <c r="BB2" s="136" t="s">
        <v>1</v>
      </c>
      <c r="BC2" s="136" t="s">
        <v>94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95</v>
      </c>
      <c r="BA3" s="136" t="s">
        <v>1</v>
      </c>
      <c r="BB3" s="136" t="s">
        <v>1</v>
      </c>
      <c r="BC3" s="136" t="s">
        <v>96</v>
      </c>
      <c r="BD3" s="136" t="s">
        <v>86</v>
      </c>
    </row>
    <row r="4" s="1" customFormat="1" ht="24.96" customHeight="1">
      <c r="B4" s="20"/>
      <c r="D4" s="139" t="s">
        <v>97</v>
      </c>
      <c r="L4" s="20"/>
      <c r="M4" s="140" t="s">
        <v>10</v>
      </c>
      <c r="AT4" s="17" t="s">
        <v>4</v>
      </c>
      <c r="AZ4" s="136" t="s">
        <v>98</v>
      </c>
      <c r="BA4" s="136" t="s">
        <v>1</v>
      </c>
      <c r="BB4" s="136" t="s">
        <v>1</v>
      </c>
      <c r="BC4" s="136" t="s">
        <v>99</v>
      </c>
      <c r="BD4" s="136" t="s">
        <v>86</v>
      </c>
    </row>
    <row r="5" s="1" customFormat="1" ht="6.96" customHeight="1">
      <c r="B5" s="20"/>
      <c r="L5" s="20"/>
      <c r="AZ5" s="136" t="s">
        <v>100</v>
      </c>
      <c r="BA5" s="136" t="s">
        <v>1</v>
      </c>
      <c r="BB5" s="136" t="s">
        <v>1</v>
      </c>
      <c r="BC5" s="136" t="s">
        <v>101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102</v>
      </c>
      <c r="BA6" s="136" t="s">
        <v>1</v>
      </c>
      <c r="BB6" s="136" t="s">
        <v>1</v>
      </c>
      <c r="BC6" s="136" t="s">
        <v>103</v>
      </c>
      <c r="BD6" s="136" t="s">
        <v>86</v>
      </c>
    </row>
    <row r="7" s="1" customFormat="1" ht="16.5" customHeight="1">
      <c r="B7" s="20"/>
      <c r="E7" s="142" t="str">
        <f>'Rekapitulace stavby'!K6</f>
        <v xml:space="preserve">Chodník na  ulice Solární</v>
      </c>
      <c r="F7" s="141"/>
      <c r="G7" s="141"/>
      <c r="H7" s="141"/>
      <c r="L7" s="20"/>
      <c r="AZ7" s="136" t="s">
        <v>104</v>
      </c>
      <c r="BA7" s="136" t="s">
        <v>1</v>
      </c>
      <c r="BB7" s="136" t="s">
        <v>1</v>
      </c>
      <c r="BC7" s="136" t="s">
        <v>105</v>
      </c>
      <c r="BD7" s="136" t="s">
        <v>86</v>
      </c>
    </row>
    <row r="8" s="2" customFormat="1" ht="12" customHeight="1">
      <c r="A8" s="38"/>
      <c r="B8" s="44"/>
      <c r="C8" s="38"/>
      <c r="D8" s="141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107</v>
      </c>
      <c r="BA8" s="136" t="s">
        <v>1</v>
      </c>
      <c r="BB8" s="136" t="s">
        <v>1</v>
      </c>
      <c r="BC8" s="136" t="s">
        <v>108</v>
      </c>
      <c r="BD8" s="136" t="s">
        <v>86</v>
      </c>
    </row>
    <row r="9" s="2" customFormat="1" ht="16.5" customHeight="1">
      <c r="A9" s="38"/>
      <c r="B9" s="44"/>
      <c r="C9" s="38"/>
      <c r="D9" s="38"/>
      <c r="E9" s="143" t="s">
        <v>109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110</v>
      </c>
      <c r="BA9" s="136" t="s">
        <v>1</v>
      </c>
      <c r="BB9" s="136" t="s">
        <v>1</v>
      </c>
      <c r="BC9" s="136" t="s">
        <v>111</v>
      </c>
      <c r="BD9" s="136" t="s">
        <v>112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113</v>
      </c>
      <c r="BA10" s="136" t="s">
        <v>1</v>
      </c>
      <c r="BB10" s="136" t="s">
        <v>1</v>
      </c>
      <c r="BC10" s="136" t="s">
        <v>114</v>
      </c>
      <c r="BD10" s="136" t="s">
        <v>86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115</v>
      </c>
      <c r="BA11" s="136" t="s">
        <v>1</v>
      </c>
      <c r="BB11" s="136" t="s">
        <v>1</v>
      </c>
      <c r="BC11" s="136" t="s">
        <v>116</v>
      </c>
      <c r="BD11" s="136" t="s">
        <v>86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117</v>
      </c>
      <c r="BA12" s="136" t="s">
        <v>1</v>
      </c>
      <c r="BB12" s="136" t="s">
        <v>1</v>
      </c>
      <c r="BC12" s="136" t="s">
        <v>118</v>
      </c>
      <c r="BD12" s="136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119</v>
      </c>
      <c r="BA13" s="136" t="s">
        <v>1</v>
      </c>
      <c r="BB13" s="136" t="s">
        <v>1</v>
      </c>
      <c r="BC13" s="136" t="s">
        <v>120</v>
      </c>
      <c r="BD13" s="136" t="s">
        <v>86</v>
      </c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36" t="s">
        <v>121</v>
      </c>
      <c r="BA14" s="136" t="s">
        <v>1</v>
      </c>
      <c r="BB14" s="136" t="s">
        <v>1</v>
      </c>
      <c r="BC14" s="136" t="s">
        <v>122</v>
      </c>
      <c r="BD14" s="136" t="s">
        <v>86</v>
      </c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ROUND((SUM(BE125:BE340)),  2)</f>
        <v>0</v>
      </c>
      <c r="G33" s="38"/>
      <c r="H33" s="38"/>
      <c r="I33" s="156">
        <v>0.20999999999999999</v>
      </c>
      <c r="J33" s="155">
        <f>ROUND(((SUM(BE125:BE340))*I33),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ROUND((SUM(BF125:BF340)),  2)</f>
        <v>0</v>
      </c>
      <c r="G34" s="38"/>
      <c r="H34" s="38"/>
      <c r="I34" s="156">
        <v>0.12</v>
      </c>
      <c r="J34" s="155">
        <f>ROUND(((SUM(BF125:BF340))*I34),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ROUND((SUM(BG125:BG340)),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ROUND((SUM(BH125:BH340)),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ROUND((SUM(BI125:BI340)),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 xml:space="preserve">Chodník na  ulice Solární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101 - SO 101 Autobusová zastávka a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Valašské Meziříčí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Valašské Meziříčí</v>
      </c>
      <c r="G91" s="40"/>
      <c r="H91" s="40"/>
      <c r="I91" s="32" t="s">
        <v>30</v>
      </c>
      <c r="J91" s="36" t="str">
        <f>E21</f>
        <v>LZ-PROJEKT plus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Fajfrová Irena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124</v>
      </c>
      <c r="D94" s="177"/>
      <c r="E94" s="177"/>
      <c r="F94" s="177"/>
      <c r="G94" s="177"/>
      <c r="H94" s="177"/>
      <c r="I94" s="177"/>
      <c r="J94" s="178" t="s">
        <v>125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129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</v>
      </c>
      <c r="E99" s="189"/>
      <c r="F99" s="189"/>
      <c r="G99" s="189"/>
      <c r="H99" s="189"/>
      <c r="I99" s="189"/>
      <c r="J99" s="190">
        <f>J202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131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132</v>
      </c>
      <c r="E101" s="189"/>
      <c r="F101" s="189"/>
      <c r="G101" s="189"/>
      <c r="H101" s="189"/>
      <c r="I101" s="189"/>
      <c r="J101" s="190">
        <f>J217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133</v>
      </c>
      <c r="E102" s="189"/>
      <c r="F102" s="189"/>
      <c r="G102" s="189"/>
      <c r="H102" s="189"/>
      <c r="I102" s="189"/>
      <c r="J102" s="190">
        <f>J262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134</v>
      </c>
      <c r="E103" s="189"/>
      <c r="F103" s="189"/>
      <c r="G103" s="189"/>
      <c r="H103" s="189"/>
      <c r="I103" s="189"/>
      <c r="J103" s="190">
        <f>J283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135</v>
      </c>
      <c r="E104" s="189"/>
      <c r="F104" s="189"/>
      <c r="G104" s="189"/>
      <c r="H104" s="189"/>
      <c r="I104" s="189"/>
      <c r="J104" s="190">
        <f>J324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136</v>
      </c>
      <c r="E105" s="189"/>
      <c r="F105" s="189"/>
      <c r="G105" s="189"/>
      <c r="H105" s="189"/>
      <c r="I105" s="189"/>
      <c r="J105" s="190">
        <f>J339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5" t="str">
        <f>E7</f>
        <v xml:space="preserve">Chodník na  ulice Solární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101 - SO 101 Autobusová zastávka a chodník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Valašské Meziříčí</v>
      </c>
      <c r="G119" s="40"/>
      <c r="H119" s="40"/>
      <c r="I119" s="32" t="s">
        <v>22</v>
      </c>
      <c r="J119" s="79" t="str">
        <f>IF(J12="","",J12)</f>
        <v>25. 10. 2023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Valašské Meziříčí</v>
      </c>
      <c r="G121" s="40"/>
      <c r="H121" s="40"/>
      <c r="I121" s="32" t="s">
        <v>30</v>
      </c>
      <c r="J121" s="36" t="str">
        <f>E21</f>
        <v>LZ-PROJEKT plus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Fajfrová Irena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2"/>
      <c r="B124" s="193"/>
      <c r="C124" s="194" t="s">
        <v>138</v>
      </c>
      <c r="D124" s="195" t="s">
        <v>61</v>
      </c>
      <c r="E124" s="195" t="s">
        <v>57</v>
      </c>
      <c r="F124" s="195" t="s">
        <v>58</v>
      </c>
      <c r="G124" s="195" t="s">
        <v>139</v>
      </c>
      <c r="H124" s="195" t="s">
        <v>140</v>
      </c>
      <c r="I124" s="195" t="s">
        <v>141</v>
      </c>
      <c r="J124" s="195" t="s">
        <v>125</v>
      </c>
      <c r="K124" s="196" t="s">
        <v>142</v>
      </c>
      <c r="L124" s="197"/>
      <c r="M124" s="100" t="s">
        <v>1</v>
      </c>
      <c r="N124" s="101" t="s">
        <v>40</v>
      </c>
      <c r="O124" s="101" t="s">
        <v>143</v>
      </c>
      <c r="P124" s="101" t="s">
        <v>144</v>
      </c>
      <c r="Q124" s="101" t="s">
        <v>145</v>
      </c>
      <c r="R124" s="101" t="s">
        <v>146</v>
      </c>
      <c r="S124" s="101" t="s">
        <v>147</v>
      </c>
      <c r="T124" s="102" t="s">
        <v>148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8"/>
      <c r="B125" s="39"/>
      <c r="C125" s="107" t="s">
        <v>149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524.97824914</v>
      </c>
      <c r="S125" s="104"/>
      <c r="T125" s="201">
        <f>T126</f>
        <v>161.88615999999999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127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150</v>
      </c>
      <c r="F126" s="206" t="s">
        <v>151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P127+P202+P204+P217+P262+P283+P324+P339</f>
        <v>0</v>
      </c>
      <c r="Q126" s="211"/>
      <c r="R126" s="212">
        <f>R127+R202+R204+R217+R262+R283+R324+R339</f>
        <v>524.97824914</v>
      </c>
      <c r="S126" s="211"/>
      <c r="T126" s="213">
        <f>T127+T202+T204+T217+T262+T283+T324+T339</f>
        <v>161.88615999999999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152</v>
      </c>
      <c r="BK126" s="216">
        <f>BK127+BK202+BK204+BK217+BK262+BK283+BK324+BK339</f>
        <v>0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84</v>
      </c>
      <c r="F127" s="217" t="s">
        <v>153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SUM(P128:P201)</f>
        <v>0</v>
      </c>
      <c r="Q127" s="211"/>
      <c r="R127" s="212">
        <f>SUM(R128:R201)</f>
        <v>13.05044024</v>
      </c>
      <c r="S127" s="211"/>
      <c r="T127" s="213">
        <f>SUM(T128:T201)</f>
        <v>160.24999999999997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84</v>
      </c>
      <c r="AY127" s="214" t="s">
        <v>152</v>
      </c>
      <c r="BK127" s="216">
        <f>SUM(BK128:BK201)</f>
        <v>0</v>
      </c>
    </row>
    <row r="128" s="2" customFormat="1" ht="24.15" customHeight="1">
      <c r="A128" s="38"/>
      <c r="B128" s="39"/>
      <c r="C128" s="219" t="s">
        <v>84</v>
      </c>
      <c r="D128" s="219" t="s">
        <v>154</v>
      </c>
      <c r="E128" s="220" t="s">
        <v>155</v>
      </c>
      <c r="F128" s="221" t="s">
        <v>156</v>
      </c>
      <c r="G128" s="222" t="s">
        <v>157</v>
      </c>
      <c r="H128" s="223">
        <v>14</v>
      </c>
      <c r="I128" s="224"/>
      <c r="J128" s="225">
        <f>ROUND(I128*H128,2)</f>
        <v>0</v>
      </c>
      <c r="K128" s="221" t="s">
        <v>158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0.26000000000000001</v>
      </c>
      <c r="T128" s="229">
        <f>S128*H128</f>
        <v>3.6400000000000001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159</v>
      </c>
      <c r="AT128" s="230" t="s">
        <v>154</v>
      </c>
      <c r="AU128" s="230" t="s">
        <v>86</v>
      </c>
      <c r="AY128" s="17" t="s">
        <v>152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159</v>
      </c>
      <c r="BM128" s="230" t="s">
        <v>160</v>
      </c>
    </row>
    <row r="129" s="2" customFormat="1" ht="24.15" customHeight="1">
      <c r="A129" s="38"/>
      <c r="B129" s="39"/>
      <c r="C129" s="219" t="s">
        <v>86</v>
      </c>
      <c r="D129" s="219" t="s">
        <v>154</v>
      </c>
      <c r="E129" s="220" t="s">
        <v>161</v>
      </c>
      <c r="F129" s="221" t="s">
        <v>162</v>
      </c>
      <c r="G129" s="222" t="s">
        <v>157</v>
      </c>
      <c r="H129" s="223">
        <v>82</v>
      </c>
      <c r="I129" s="224"/>
      <c r="J129" s="225">
        <f>ROUND(I129*H129,2)</f>
        <v>0</v>
      </c>
      <c r="K129" s="221" t="s">
        <v>158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0.26000000000000001</v>
      </c>
      <c r="T129" s="229">
        <f>S129*H129</f>
        <v>21.32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159</v>
      </c>
      <c r="AT129" s="230" t="s">
        <v>154</v>
      </c>
      <c r="AU129" s="230" t="s">
        <v>86</v>
      </c>
      <c r="AY129" s="17" t="s">
        <v>152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159</v>
      </c>
      <c r="BM129" s="230" t="s">
        <v>163</v>
      </c>
    </row>
    <row r="130" s="2" customFormat="1" ht="33" customHeight="1">
      <c r="A130" s="38"/>
      <c r="B130" s="39"/>
      <c r="C130" s="219" t="s">
        <v>112</v>
      </c>
      <c r="D130" s="219" t="s">
        <v>154</v>
      </c>
      <c r="E130" s="220" t="s">
        <v>164</v>
      </c>
      <c r="F130" s="221" t="s">
        <v>165</v>
      </c>
      <c r="G130" s="222" t="s">
        <v>157</v>
      </c>
      <c r="H130" s="223">
        <v>70</v>
      </c>
      <c r="I130" s="224"/>
      <c r="J130" s="225">
        <f>ROUND(I130*H130,2)</f>
        <v>0</v>
      </c>
      <c r="K130" s="221" t="s">
        <v>158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0.29499999999999998</v>
      </c>
      <c r="T130" s="229">
        <f>S130*H130</f>
        <v>20.649999999999999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159</v>
      </c>
      <c r="AT130" s="230" t="s">
        <v>154</v>
      </c>
      <c r="AU130" s="230" t="s">
        <v>86</v>
      </c>
      <c r="AY130" s="17" t="s">
        <v>152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159</v>
      </c>
      <c r="BM130" s="230" t="s">
        <v>166</v>
      </c>
    </row>
    <row r="131" s="2" customFormat="1" ht="24.15" customHeight="1">
      <c r="A131" s="38"/>
      <c r="B131" s="39"/>
      <c r="C131" s="219" t="s">
        <v>159</v>
      </c>
      <c r="D131" s="219" t="s">
        <v>154</v>
      </c>
      <c r="E131" s="220" t="s">
        <v>167</v>
      </c>
      <c r="F131" s="221" t="s">
        <v>168</v>
      </c>
      <c r="G131" s="222" t="s">
        <v>157</v>
      </c>
      <c r="H131" s="223">
        <v>82</v>
      </c>
      <c r="I131" s="224"/>
      <c r="J131" s="225">
        <f>ROUND(I131*H131,2)</f>
        <v>0</v>
      </c>
      <c r="K131" s="221" t="s">
        <v>158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0.28999999999999998</v>
      </c>
      <c r="T131" s="229">
        <f>S131*H131</f>
        <v>23.779999999999998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159</v>
      </c>
      <c r="AT131" s="230" t="s">
        <v>154</v>
      </c>
      <c r="AU131" s="230" t="s">
        <v>86</v>
      </c>
      <c r="AY131" s="17" t="s">
        <v>152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159</v>
      </c>
      <c r="BM131" s="230" t="s">
        <v>169</v>
      </c>
    </row>
    <row r="132" s="2" customFormat="1" ht="24.15" customHeight="1">
      <c r="A132" s="38"/>
      <c r="B132" s="39"/>
      <c r="C132" s="219" t="s">
        <v>170</v>
      </c>
      <c r="D132" s="219" t="s">
        <v>154</v>
      </c>
      <c r="E132" s="220" t="s">
        <v>171</v>
      </c>
      <c r="F132" s="221" t="s">
        <v>172</v>
      </c>
      <c r="G132" s="222" t="s">
        <v>157</v>
      </c>
      <c r="H132" s="223">
        <v>70</v>
      </c>
      <c r="I132" s="224"/>
      <c r="J132" s="225">
        <f>ROUND(I132*H132,2)</f>
        <v>0</v>
      </c>
      <c r="K132" s="221" t="s">
        <v>158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0.57999999999999996</v>
      </c>
      <c r="T132" s="229">
        <f>S132*H132</f>
        <v>40.599999999999994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159</v>
      </c>
      <c r="AT132" s="230" t="s">
        <v>154</v>
      </c>
      <c r="AU132" s="230" t="s">
        <v>86</v>
      </c>
      <c r="AY132" s="17" t="s">
        <v>152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159</v>
      </c>
      <c r="BM132" s="230" t="s">
        <v>173</v>
      </c>
    </row>
    <row r="133" s="2" customFormat="1" ht="24.15" customHeight="1">
      <c r="A133" s="38"/>
      <c r="B133" s="39"/>
      <c r="C133" s="219" t="s">
        <v>174</v>
      </c>
      <c r="D133" s="219" t="s">
        <v>154</v>
      </c>
      <c r="E133" s="220" t="s">
        <v>175</v>
      </c>
      <c r="F133" s="221" t="s">
        <v>176</v>
      </c>
      <c r="G133" s="222" t="s">
        <v>157</v>
      </c>
      <c r="H133" s="223">
        <v>14</v>
      </c>
      <c r="I133" s="224"/>
      <c r="J133" s="225">
        <f>ROUND(I133*H133,2)</f>
        <v>0</v>
      </c>
      <c r="K133" s="221" t="s">
        <v>158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0.28999999999999998</v>
      </c>
      <c r="T133" s="229">
        <f>S133*H133</f>
        <v>4.0599999999999996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159</v>
      </c>
      <c r="AT133" s="230" t="s">
        <v>154</v>
      </c>
      <c r="AU133" s="230" t="s">
        <v>86</v>
      </c>
      <c r="AY133" s="17" t="s">
        <v>152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159</v>
      </c>
      <c r="BM133" s="230" t="s">
        <v>177</v>
      </c>
    </row>
    <row r="134" s="2" customFormat="1" ht="24.15" customHeight="1">
      <c r="A134" s="38"/>
      <c r="B134" s="39"/>
      <c r="C134" s="219" t="s">
        <v>178</v>
      </c>
      <c r="D134" s="219" t="s">
        <v>154</v>
      </c>
      <c r="E134" s="220" t="s">
        <v>179</v>
      </c>
      <c r="F134" s="221" t="s">
        <v>180</v>
      </c>
      <c r="G134" s="222" t="s">
        <v>157</v>
      </c>
      <c r="H134" s="223">
        <v>82</v>
      </c>
      <c r="I134" s="224"/>
      <c r="J134" s="225">
        <f>ROUND(I134*H134,2)</f>
        <v>0</v>
      </c>
      <c r="K134" s="221" t="s">
        <v>158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8.0000000000000007E-05</v>
      </c>
      <c r="R134" s="228">
        <f>Q134*H134</f>
        <v>0.0065600000000000007</v>
      </c>
      <c r="S134" s="228">
        <v>0.23000000000000001</v>
      </c>
      <c r="T134" s="229">
        <f>S134*H134</f>
        <v>18.859999999999999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159</v>
      </c>
      <c r="AT134" s="230" t="s">
        <v>154</v>
      </c>
      <c r="AU134" s="230" t="s">
        <v>86</v>
      </c>
      <c r="AY134" s="17" t="s">
        <v>152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159</v>
      </c>
      <c r="BM134" s="230" t="s">
        <v>181</v>
      </c>
    </row>
    <row r="135" s="13" customFormat="1">
      <c r="A135" s="13"/>
      <c r="B135" s="232"/>
      <c r="C135" s="233"/>
      <c r="D135" s="234" t="s">
        <v>182</v>
      </c>
      <c r="E135" s="235" t="s">
        <v>1</v>
      </c>
      <c r="F135" s="236" t="s">
        <v>183</v>
      </c>
      <c r="G135" s="233"/>
      <c r="H135" s="237">
        <v>82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182</v>
      </c>
      <c r="AU135" s="243" t="s">
        <v>86</v>
      </c>
      <c r="AV135" s="13" t="s">
        <v>86</v>
      </c>
      <c r="AW135" s="13" t="s">
        <v>32</v>
      </c>
      <c r="AX135" s="13" t="s">
        <v>84</v>
      </c>
      <c r="AY135" s="243" t="s">
        <v>152</v>
      </c>
    </row>
    <row r="136" s="2" customFormat="1" ht="16.5" customHeight="1">
      <c r="A136" s="38"/>
      <c r="B136" s="39"/>
      <c r="C136" s="219" t="s">
        <v>184</v>
      </c>
      <c r="D136" s="219" t="s">
        <v>154</v>
      </c>
      <c r="E136" s="220" t="s">
        <v>185</v>
      </c>
      <c r="F136" s="221" t="s">
        <v>186</v>
      </c>
      <c r="G136" s="222" t="s">
        <v>187</v>
      </c>
      <c r="H136" s="223">
        <v>25</v>
      </c>
      <c r="I136" s="224"/>
      <c r="J136" s="225">
        <f>ROUND(I136*H136,2)</f>
        <v>0</v>
      </c>
      <c r="K136" s="221" t="s">
        <v>158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0.28999999999999998</v>
      </c>
      <c r="T136" s="229">
        <f>S136*H136</f>
        <v>7.2499999999999991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159</v>
      </c>
      <c r="AT136" s="230" t="s">
        <v>154</v>
      </c>
      <c r="AU136" s="230" t="s">
        <v>86</v>
      </c>
      <c r="AY136" s="17" t="s">
        <v>152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159</v>
      </c>
      <c r="BM136" s="230" t="s">
        <v>188</v>
      </c>
    </row>
    <row r="137" s="2" customFormat="1" ht="16.5" customHeight="1">
      <c r="A137" s="38"/>
      <c r="B137" s="39"/>
      <c r="C137" s="219" t="s">
        <v>189</v>
      </c>
      <c r="D137" s="219" t="s">
        <v>154</v>
      </c>
      <c r="E137" s="220" t="s">
        <v>190</v>
      </c>
      <c r="F137" s="221" t="s">
        <v>191</v>
      </c>
      <c r="G137" s="222" t="s">
        <v>187</v>
      </c>
      <c r="H137" s="223">
        <v>98</v>
      </c>
      <c r="I137" s="224"/>
      <c r="J137" s="225">
        <f>ROUND(I137*H137,2)</f>
        <v>0</v>
      </c>
      <c r="K137" s="221" t="s">
        <v>158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0.20499999999999999</v>
      </c>
      <c r="T137" s="229">
        <f>S137*H137</f>
        <v>20.09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159</v>
      </c>
      <c r="AT137" s="230" t="s">
        <v>154</v>
      </c>
      <c r="AU137" s="230" t="s">
        <v>86</v>
      </c>
      <c r="AY137" s="17" t="s">
        <v>152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159</v>
      </c>
      <c r="BM137" s="230" t="s">
        <v>192</v>
      </c>
    </row>
    <row r="138" s="13" customFormat="1">
      <c r="A138" s="13"/>
      <c r="B138" s="232"/>
      <c r="C138" s="233"/>
      <c r="D138" s="234" t="s">
        <v>182</v>
      </c>
      <c r="E138" s="235" t="s">
        <v>1</v>
      </c>
      <c r="F138" s="236" t="s">
        <v>193</v>
      </c>
      <c r="G138" s="233"/>
      <c r="H138" s="237">
        <v>98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182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152</v>
      </c>
    </row>
    <row r="139" s="2" customFormat="1" ht="24.15" customHeight="1">
      <c r="A139" s="38"/>
      <c r="B139" s="39"/>
      <c r="C139" s="219" t="s">
        <v>194</v>
      </c>
      <c r="D139" s="219" t="s">
        <v>154</v>
      </c>
      <c r="E139" s="220" t="s">
        <v>195</v>
      </c>
      <c r="F139" s="221" t="s">
        <v>196</v>
      </c>
      <c r="G139" s="222" t="s">
        <v>187</v>
      </c>
      <c r="H139" s="223">
        <v>150</v>
      </c>
      <c r="I139" s="224"/>
      <c r="J139" s="225">
        <f>ROUND(I139*H139,2)</f>
        <v>0</v>
      </c>
      <c r="K139" s="221" t="s">
        <v>158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0.00013999999999999999</v>
      </c>
      <c r="R139" s="228">
        <f>Q139*H139</f>
        <v>0.020999999999999998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159</v>
      </c>
      <c r="AT139" s="230" t="s">
        <v>154</v>
      </c>
      <c r="AU139" s="230" t="s">
        <v>86</v>
      </c>
      <c r="AY139" s="17" t="s">
        <v>152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159</v>
      </c>
      <c r="BM139" s="230" t="s">
        <v>197</v>
      </c>
    </row>
    <row r="140" s="2" customFormat="1" ht="24.15" customHeight="1">
      <c r="A140" s="38"/>
      <c r="B140" s="39"/>
      <c r="C140" s="219" t="s">
        <v>198</v>
      </c>
      <c r="D140" s="219" t="s">
        <v>154</v>
      </c>
      <c r="E140" s="220" t="s">
        <v>199</v>
      </c>
      <c r="F140" s="221" t="s">
        <v>200</v>
      </c>
      <c r="G140" s="222" t="s">
        <v>187</v>
      </c>
      <c r="H140" s="223">
        <v>150</v>
      </c>
      <c r="I140" s="224"/>
      <c r="J140" s="225">
        <f>ROUND(I140*H140,2)</f>
        <v>0</v>
      </c>
      <c r="K140" s="221" t="s">
        <v>158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159</v>
      </c>
      <c r="AT140" s="230" t="s">
        <v>154</v>
      </c>
      <c r="AU140" s="230" t="s">
        <v>86</v>
      </c>
      <c r="AY140" s="17" t="s">
        <v>152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159</v>
      </c>
      <c r="BM140" s="230" t="s">
        <v>201</v>
      </c>
    </row>
    <row r="141" s="2" customFormat="1" ht="24.15" customHeight="1">
      <c r="A141" s="38"/>
      <c r="B141" s="39"/>
      <c r="C141" s="219" t="s">
        <v>8</v>
      </c>
      <c r="D141" s="219" t="s">
        <v>154</v>
      </c>
      <c r="E141" s="220" t="s">
        <v>202</v>
      </c>
      <c r="F141" s="221" t="s">
        <v>203</v>
      </c>
      <c r="G141" s="222" t="s">
        <v>157</v>
      </c>
      <c r="H141" s="223">
        <v>266.66699999999997</v>
      </c>
      <c r="I141" s="224"/>
      <c r="J141" s="225">
        <f>ROUND(I141*H141,2)</f>
        <v>0</v>
      </c>
      <c r="K141" s="221" t="s">
        <v>158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159</v>
      </c>
      <c r="AT141" s="230" t="s">
        <v>154</v>
      </c>
      <c r="AU141" s="230" t="s">
        <v>86</v>
      </c>
      <c r="AY141" s="17" t="s">
        <v>152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159</v>
      </c>
      <c r="BM141" s="230" t="s">
        <v>204</v>
      </c>
    </row>
    <row r="142" s="13" customFormat="1">
      <c r="A142" s="13"/>
      <c r="B142" s="232"/>
      <c r="C142" s="233"/>
      <c r="D142" s="234" t="s">
        <v>182</v>
      </c>
      <c r="E142" s="235" t="s">
        <v>100</v>
      </c>
      <c r="F142" s="236" t="s">
        <v>205</v>
      </c>
      <c r="G142" s="233"/>
      <c r="H142" s="237">
        <v>266.66699999999997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182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152</v>
      </c>
    </row>
    <row r="143" s="2" customFormat="1" ht="37.8" customHeight="1">
      <c r="A143" s="38"/>
      <c r="B143" s="39"/>
      <c r="C143" s="219" t="s">
        <v>206</v>
      </c>
      <c r="D143" s="219" t="s">
        <v>154</v>
      </c>
      <c r="E143" s="220" t="s">
        <v>207</v>
      </c>
      <c r="F143" s="221" t="s">
        <v>208</v>
      </c>
      <c r="G143" s="222" t="s">
        <v>209</v>
      </c>
      <c r="H143" s="223">
        <v>65</v>
      </c>
      <c r="I143" s="224"/>
      <c r="J143" s="225">
        <f>ROUND(I143*H143,2)</f>
        <v>0</v>
      </c>
      <c r="K143" s="221" t="s">
        <v>158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159</v>
      </c>
      <c r="AT143" s="230" t="s">
        <v>154</v>
      </c>
      <c r="AU143" s="230" t="s">
        <v>86</v>
      </c>
      <c r="AY143" s="17" t="s">
        <v>152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159</v>
      </c>
      <c r="BM143" s="230" t="s">
        <v>210</v>
      </c>
    </row>
    <row r="144" s="13" customFormat="1">
      <c r="A144" s="13"/>
      <c r="B144" s="232"/>
      <c r="C144" s="233"/>
      <c r="D144" s="234" t="s">
        <v>182</v>
      </c>
      <c r="E144" s="235" t="s">
        <v>93</v>
      </c>
      <c r="F144" s="236" t="s">
        <v>94</v>
      </c>
      <c r="G144" s="233"/>
      <c r="H144" s="237">
        <v>65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182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152</v>
      </c>
    </row>
    <row r="145" s="2" customFormat="1" ht="24.15" customHeight="1">
      <c r="A145" s="38"/>
      <c r="B145" s="39"/>
      <c r="C145" s="219" t="s">
        <v>211</v>
      </c>
      <c r="D145" s="219" t="s">
        <v>154</v>
      </c>
      <c r="E145" s="220" t="s">
        <v>212</v>
      </c>
      <c r="F145" s="221" t="s">
        <v>213</v>
      </c>
      <c r="G145" s="222" t="s">
        <v>209</v>
      </c>
      <c r="H145" s="223">
        <v>18.719999999999999</v>
      </c>
      <c r="I145" s="224"/>
      <c r="J145" s="225">
        <f>ROUND(I145*H145,2)</f>
        <v>0</v>
      </c>
      <c r="K145" s="221" t="s">
        <v>214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159</v>
      </c>
      <c r="AT145" s="230" t="s">
        <v>154</v>
      </c>
      <c r="AU145" s="230" t="s">
        <v>86</v>
      </c>
      <c r="AY145" s="17" t="s">
        <v>152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159</v>
      </c>
      <c r="BM145" s="230" t="s">
        <v>215</v>
      </c>
    </row>
    <row r="146" s="14" customFormat="1">
      <c r="A146" s="14"/>
      <c r="B146" s="244"/>
      <c r="C146" s="245"/>
      <c r="D146" s="234" t="s">
        <v>182</v>
      </c>
      <c r="E146" s="246" t="s">
        <v>1</v>
      </c>
      <c r="F146" s="247" t="s">
        <v>216</v>
      </c>
      <c r="G146" s="245"/>
      <c r="H146" s="246" t="s">
        <v>1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182</v>
      </c>
      <c r="AU146" s="253" t="s">
        <v>86</v>
      </c>
      <c r="AV146" s="14" t="s">
        <v>84</v>
      </c>
      <c r="AW146" s="14" t="s">
        <v>32</v>
      </c>
      <c r="AX146" s="14" t="s">
        <v>76</v>
      </c>
      <c r="AY146" s="253" t="s">
        <v>152</v>
      </c>
    </row>
    <row r="147" s="13" customFormat="1">
      <c r="A147" s="13"/>
      <c r="B147" s="232"/>
      <c r="C147" s="233"/>
      <c r="D147" s="234" t="s">
        <v>182</v>
      </c>
      <c r="E147" s="235" t="s">
        <v>113</v>
      </c>
      <c r="F147" s="236" t="s">
        <v>217</v>
      </c>
      <c r="G147" s="233"/>
      <c r="H147" s="237">
        <v>18.719999999999999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182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152</v>
      </c>
    </row>
    <row r="148" s="2" customFormat="1" ht="24.15" customHeight="1">
      <c r="A148" s="38"/>
      <c r="B148" s="39"/>
      <c r="C148" s="219" t="s">
        <v>218</v>
      </c>
      <c r="D148" s="219" t="s">
        <v>154</v>
      </c>
      <c r="E148" s="220" t="s">
        <v>219</v>
      </c>
      <c r="F148" s="221" t="s">
        <v>220</v>
      </c>
      <c r="G148" s="222" t="s">
        <v>209</v>
      </c>
      <c r="H148" s="223">
        <v>12.960000000000001</v>
      </c>
      <c r="I148" s="224"/>
      <c r="J148" s="225">
        <f>ROUND(I148*H148,2)</f>
        <v>0</v>
      </c>
      <c r="K148" s="221" t="s">
        <v>158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159</v>
      </c>
      <c r="AT148" s="230" t="s">
        <v>154</v>
      </c>
      <c r="AU148" s="230" t="s">
        <v>86</v>
      </c>
      <c r="AY148" s="17" t="s">
        <v>152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159</v>
      </c>
      <c r="BM148" s="230" t="s">
        <v>221</v>
      </c>
    </row>
    <row r="149" s="14" customFormat="1">
      <c r="A149" s="14"/>
      <c r="B149" s="244"/>
      <c r="C149" s="245"/>
      <c r="D149" s="234" t="s">
        <v>182</v>
      </c>
      <c r="E149" s="246" t="s">
        <v>1</v>
      </c>
      <c r="F149" s="247" t="s">
        <v>222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182</v>
      </c>
      <c r="AU149" s="253" t="s">
        <v>86</v>
      </c>
      <c r="AV149" s="14" t="s">
        <v>84</v>
      </c>
      <c r="AW149" s="14" t="s">
        <v>32</v>
      </c>
      <c r="AX149" s="14" t="s">
        <v>76</v>
      </c>
      <c r="AY149" s="253" t="s">
        <v>152</v>
      </c>
    </row>
    <row r="150" s="13" customFormat="1">
      <c r="A150" s="13"/>
      <c r="B150" s="232"/>
      <c r="C150" s="233"/>
      <c r="D150" s="234" t="s">
        <v>182</v>
      </c>
      <c r="E150" s="235" t="s">
        <v>223</v>
      </c>
      <c r="F150" s="236" t="s">
        <v>224</v>
      </c>
      <c r="G150" s="233"/>
      <c r="H150" s="237">
        <v>12.960000000000001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182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152</v>
      </c>
    </row>
    <row r="151" s="15" customFormat="1">
      <c r="A151" s="15"/>
      <c r="B151" s="254"/>
      <c r="C151" s="255"/>
      <c r="D151" s="234" t="s">
        <v>182</v>
      </c>
      <c r="E151" s="256" t="s">
        <v>115</v>
      </c>
      <c r="F151" s="257" t="s">
        <v>225</v>
      </c>
      <c r="G151" s="255"/>
      <c r="H151" s="258">
        <v>12.960000000000001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182</v>
      </c>
      <c r="AU151" s="264" t="s">
        <v>86</v>
      </c>
      <c r="AV151" s="15" t="s">
        <v>159</v>
      </c>
      <c r="AW151" s="15" t="s">
        <v>32</v>
      </c>
      <c r="AX151" s="15" t="s">
        <v>84</v>
      </c>
      <c r="AY151" s="264" t="s">
        <v>152</v>
      </c>
    </row>
    <row r="152" s="2" customFormat="1" ht="21.75" customHeight="1">
      <c r="A152" s="38"/>
      <c r="B152" s="39"/>
      <c r="C152" s="219" t="s">
        <v>226</v>
      </c>
      <c r="D152" s="219" t="s">
        <v>154</v>
      </c>
      <c r="E152" s="220" t="s">
        <v>227</v>
      </c>
      <c r="F152" s="221" t="s">
        <v>228</v>
      </c>
      <c r="G152" s="222" t="s">
        <v>157</v>
      </c>
      <c r="H152" s="223">
        <v>34.036000000000001</v>
      </c>
      <c r="I152" s="224"/>
      <c r="J152" s="225">
        <f>ROUND(I152*H152,2)</f>
        <v>0</v>
      </c>
      <c r="K152" s="221" t="s">
        <v>158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0.00084000000000000003</v>
      </c>
      <c r="R152" s="228">
        <f>Q152*H152</f>
        <v>0.028590240000000003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159</v>
      </c>
      <c r="AT152" s="230" t="s">
        <v>154</v>
      </c>
      <c r="AU152" s="230" t="s">
        <v>86</v>
      </c>
      <c r="AY152" s="17" t="s">
        <v>152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159</v>
      </c>
      <c r="BM152" s="230" t="s">
        <v>229</v>
      </c>
    </row>
    <row r="153" s="13" customFormat="1">
      <c r="A153" s="13"/>
      <c r="B153" s="232"/>
      <c r="C153" s="233"/>
      <c r="D153" s="234" t="s">
        <v>182</v>
      </c>
      <c r="E153" s="235" t="s">
        <v>1</v>
      </c>
      <c r="F153" s="236" t="s">
        <v>230</v>
      </c>
      <c r="G153" s="233"/>
      <c r="H153" s="237">
        <v>34.036000000000001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182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152</v>
      </c>
    </row>
    <row r="154" s="2" customFormat="1" ht="24.15" customHeight="1">
      <c r="A154" s="38"/>
      <c r="B154" s="39"/>
      <c r="C154" s="219" t="s">
        <v>231</v>
      </c>
      <c r="D154" s="219" t="s">
        <v>154</v>
      </c>
      <c r="E154" s="220" t="s">
        <v>232</v>
      </c>
      <c r="F154" s="221" t="s">
        <v>233</v>
      </c>
      <c r="G154" s="222" t="s">
        <v>157</v>
      </c>
      <c r="H154" s="223">
        <v>34.036000000000001</v>
      </c>
      <c r="I154" s="224"/>
      <c r="J154" s="225">
        <f>ROUND(I154*H154,2)</f>
        <v>0</v>
      </c>
      <c r="K154" s="221" t="s">
        <v>158</v>
      </c>
      <c r="L154" s="44"/>
      <c r="M154" s="226" t="s">
        <v>1</v>
      </c>
      <c r="N154" s="227" t="s">
        <v>41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159</v>
      </c>
      <c r="AT154" s="230" t="s">
        <v>154</v>
      </c>
      <c r="AU154" s="230" t="s">
        <v>86</v>
      </c>
      <c r="AY154" s="17" t="s">
        <v>152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159</v>
      </c>
      <c r="BM154" s="230" t="s">
        <v>234</v>
      </c>
    </row>
    <row r="155" s="2" customFormat="1" ht="21.75" customHeight="1">
      <c r="A155" s="38"/>
      <c r="B155" s="39"/>
      <c r="C155" s="219" t="s">
        <v>235</v>
      </c>
      <c r="D155" s="219" t="s">
        <v>154</v>
      </c>
      <c r="E155" s="220" t="s">
        <v>236</v>
      </c>
      <c r="F155" s="221" t="s">
        <v>237</v>
      </c>
      <c r="G155" s="222" t="s">
        <v>157</v>
      </c>
      <c r="H155" s="223">
        <v>43.200000000000003</v>
      </c>
      <c r="I155" s="224"/>
      <c r="J155" s="225">
        <f>ROUND(I155*H155,2)</f>
        <v>0</v>
      </c>
      <c r="K155" s="221" t="s">
        <v>158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0.00069999999999999999</v>
      </c>
      <c r="R155" s="228">
        <f>Q155*H155</f>
        <v>0.030240000000000003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159</v>
      </c>
      <c r="AT155" s="230" t="s">
        <v>154</v>
      </c>
      <c r="AU155" s="230" t="s">
        <v>86</v>
      </c>
      <c r="AY155" s="17" t="s">
        <v>152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159</v>
      </c>
      <c r="BM155" s="230" t="s">
        <v>238</v>
      </c>
    </row>
    <row r="156" s="14" customFormat="1">
      <c r="A156" s="14"/>
      <c r="B156" s="244"/>
      <c r="C156" s="245"/>
      <c r="D156" s="234" t="s">
        <v>182</v>
      </c>
      <c r="E156" s="246" t="s">
        <v>1</v>
      </c>
      <c r="F156" s="247" t="s">
        <v>222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182</v>
      </c>
      <c r="AU156" s="253" t="s">
        <v>86</v>
      </c>
      <c r="AV156" s="14" t="s">
        <v>84</v>
      </c>
      <c r="AW156" s="14" t="s">
        <v>32</v>
      </c>
      <c r="AX156" s="14" t="s">
        <v>76</v>
      </c>
      <c r="AY156" s="253" t="s">
        <v>152</v>
      </c>
    </row>
    <row r="157" s="13" customFormat="1">
      <c r="A157" s="13"/>
      <c r="B157" s="232"/>
      <c r="C157" s="233"/>
      <c r="D157" s="234" t="s">
        <v>182</v>
      </c>
      <c r="E157" s="235" t="s">
        <v>1</v>
      </c>
      <c r="F157" s="236" t="s">
        <v>239</v>
      </c>
      <c r="G157" s="233"/>
      <c r="H157" s="237">
        <v>43.200000000000003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182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152</v>
      </c>
    </row>
    <row r="158" s="2" customFormat="1" ht="16.5" customHeight="1">
      <c r="A158" s="38"/>
      <c r="B158" s="39"/>
      <c r="C158" s="219" t="s">
        <v>240</v>
      </c>
      <c r="D158" s="219" t="s">
        <v>154</v>
      </c>
      <c r="E158" s="220" t="s">
        <v>241</v>
      </c>
      <c r="F158" s="221" t="s">
        <v>242</v>
      </c>
      <c r="G158" s="222" t="s">
        <v>157</v>
      </c>
      <c r="H158" s="223">
        <v>43.200000000000003</v>
      </c>
      <c r="I158" s="224"/>
      <c r="J158" s="225">
        <f>ROUND(I158*H158,2)</f>
        <v>0</v>
      </c>
      <c r="K158" s="221" t="s">
        <v>158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159</v>
      </c>
      <c r="AT158" s="230" t="s">
        <v>154</v>
      </c>
      <c r="AU158" s="230" t="s">
        <v>86</v>
      </c>
      <c r="AY158" s="17" t="s">
        <v>152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159</v>
      </c>
      <c r="BM158" s="230" t="s">
        <v>243</v>
      </c>
    </row>
    <row r="159" s="2" customFormat="1" ht="33" customHeight="1">
      <c r="A159" s="38"/>
      <c r="B159" s="39"/>
      <c r="C159" s="219" t="s">
        <v>96</v>
      </c>
      <c r="D159" s="219" t="s">
        <v>154</v>
      </c>
      <c r="E159" s="220" t="s">
        <v>244</v>
      </c>
      <c r="F159" s="221" t="s">
        <v>245</v>
      </c>
      <c r="G159" s="222" t="s">
        <v>209</v>
      </c>
      <c r="H159" s="223">
        <v>143.82400000000001</v>
      </c>
      <c r="I159" s="224"/>
      <c r="J159" s="225">
        <f>ROUND(I159*H159,2)</f>
        <v>0</v>
      </c>
      <c r="K159" s="221" t="s">
        <v>158</v>
      </c>
      <c r="L159" s="44"/>
      <c r="M159" s="226" t="s">
        <v>1</v>
      </c>
      <c r="N159" s="227" t="s">
        <v>41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159</v>
      </c>
      <c r="AT159" s="230" t="s">
        <v>154</v>
      </c>
      <c r="AU159" s="230" t="s">
        <v>86</v>
      </c>
      <c r="AY159" s="17" t="s">
        <v>152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84</v>
      </c>
      <c r="BK159" s="231">
        <f>ROUND(I159*H159,2)</f>
        <v>0</v>
      </c>
      <c r="BL159" s="17" t="s">
        <v>159</v>
      </c>
      <c r="BM159" s="230" t="s">
        <v>246</v>
      </c>
    </row>
    <row r="160" s="14" customFormat="1">
      <c r="A160" s="14"/>
      <c r="B160" s="244"/>
      <c r="C160" s="245"/>
      <c r="D160" s="234" t="s">
        <v>182</v>
      </c>
      <c r="E160" s="246" t="s">
        <v>1</v>
      </c>
      <c r="F160" s="247" t="s">
        <v>247</v>
      </c>
      <c r="G160" s="245"/>
      <c r="H160" s="246" t="s">
        <v>1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182</v>
      </c>
      <c r="AU160" s="253" t="s">
        <v>86</v>
      </c>
      <c r="AV160" s="14" t="s">
        <v>84</v>
      </c>
      <c r="AW160" s="14" t="s">
        <v>32</v>
      </c>
      <c r="AX160" s="14" t="s">
        <v>76</v>
      </c>
      <c r="AY160" s="253" t="s">
        <v>152</v>
      </c>
    </row>
    <row r="161" s="13" customFormat="1">
      <c r="A161" s="13"/>
      <c r="B161" s="232"/>
      <c r="C161" s="233"/>
      <c r="D161" s="234" t="s">
        <v>182</v>
      </c>
      <c r="E161" s="235" t="s">
        <v>1</v>
      </c>
      <c r="F161" s="236" t="s">
        <v>248</v>
      </c>
      <c r="G161" s="233"/>
      <c r="H161" s="237">
        <v>43.874000000000002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182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152</v>
      </c>
    </row>
    <row r="162" s="13" customFormat="1">
      <c r="A162" s="13"/>
      <c r="B162" s="232"/>
      <c r="C162" s="233"/>
      <c r="D162" s="234" t="s">
        <v>182</v>
      </c>
      <c r="E162" s="235" t="s">
        <v>1</v>
      </c>
      <c r="F162" s="236" t="s">
        <v>249</v>
      </c>
      <c r="G162" s="233"/>
      <c r="H162" s="237">
        <v>40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182</v>
      </c>
      <c r="AU162" s="243" t="s">
        <v>86</v>
      </c>
      <c r="AV162" s="13" t="s">
        <v>86</v>
      </c>
      <c r="AW162" s="13" t="s">
        <v>32</v>
      </c>
      <c r="AX162" s="13" t="s">
        <v>76</v>
      </c>
      <c r="AY162" s="243" t="s">
        <v>152</v>
      </c>
    </row>
    <row r="163" s="13" customFormat="1">
      <c r="A163" s="13"/>
      <c r="B163" s="232"/>
      <c r="C163" s="233"/>
      <c r="D163" s="234" t="s">
        <v>182</v>
      </c>
      <c r="E163" s="235" t="s">
        <v>1</v>
      </c>
      <c r="F163" s="236" t="s">
        <v>250</v>
      </c>
      <c r="G163" s="233"/>
      <c r="H163" s="237">
        <v>40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182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152</v>
      </c>
    </row>
    <row r="164" s="13" customFormat="1">
      <c r="A164" s="13"/>
      <c r="B164" s="232"/>
      <c r="C164" s="233"/>
      <c r="D164" s="234" t="s">
        <v>182</v>
      </c>
      <c r="E164" s="235" t="s">
        <v>1</v>
      </c>
      <c r="F164" s="236" t="s">
        <v>251</v>
      </c>
      <c r="G164" s="233"/>
      <c r="H164" s="237">
        <v>19.949999999999999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182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152</v>
      </c>
    </row>
    <row r="165" s="15" customFormat="1">
      <c r="A165" s="15"/>
      <c r="B165" s="254"/>
      <c r="C165" s="255"/>
      <c r="D165" s="234" t="s">
        <v>182</v>
      </c>
      <c r="E165" s="256" t="s">
        <v>1</v>
      </c>
      <c r="F165" s="257" t="s">
        <v>225</v>
      </c>
      <c r="G165" s="255"/>
      <c r="H165" s="258">
        <v>143.82400000000001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182</v>
      </c>
      <c r="AU165" s="264" t="s">
        <v>86</v>
      </c>
      <c r="AV165" s="15" t="s">
        <v>159</v>
      </c>
      <c r="AW165" s="15" t="s">
        <v>32</v>
      </c>
      <c r="AX165" s="15" t="s">
        <v>84</v>
      </c>
      <c r="AY165" s="264" t="s">
        <v>152</v>
      </c>
    </row>
    <row r="166" s="2" customFormat="1" ht="33" customHeight="1">
      <c r="A166" s="38"/>
      <c r="B166" s="39"/>
      <c r="C166" s="219" t="s">
        <v>7</v>
      </c>
      <c r="D166" s="219" t="s">
        <v>154</v>
      </c>
      <c r="E166" s="220" t="s">
        <v>252</v>
      </c>
      <c r="F166" s="221" t="s">
        <v>253</v>
      </c>
      <c r="G166" s="222" t="s">
        <v>209</v>
      </c>
      <c r="H166" s="223">
        <v>68.143000000000001</v>
      </c>
      <c r="I166" s="224"/>
      <c r="J166" s="225">
        <f>ROUND(I166*H166,2)</f>
        <v>0</v>
      </c>
      <c r="K166" s="221" t="s">
        <v>158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159</v>
      </c>
      <c r="AT166" s="230" t="s">
        <v>154</v>
      </c>
      <c r="AU166" s="230" t="s">
        <v>86</v>
      </c>
      <c r="AY166" s="17" t="s">
        <v>152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159</v>
      </c>
      <c r="BM166" s="230" t="s">
        <v>254</v>
      </c>
    </row>
    <row r="167" s="14" customFormat="1">
      <c r="A167" s="14"/>
      <c r="B167" s="244"/>
      <c r="C167" s="245"/>
      <c r="D167" s="234" t="s">
        <v>182</v>
      </c>
      <c r="E167" s="246" t="s">
        <v>1</v>
      </c>
      <c r="F167" s="247" t="s">
        <v>255</v>
      </c>
      <c r="G167" s="245"/>
      <c r="H167" s="246" t="s">
        <v>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182</v>
      </c>
      <c r="AU167" s="253" t="s">
        <v>86</v>
      </c>
      <c r="AV167" s="14" t="s">
        <v>84</v>
      </c>
      <c r="AW167" s="14" t="s">
        <v>32</v>
      </c>
      <c r="AX167" s="14" t="s">
        <v>76</v>
      </c>
      <c r="AY167" s="253" t="s">
        <v>152</v>
      </c>
    </row>
    <row r="168" s="13" customFormat="1">
      <c r="A168" s="13"/>
      <c r="B168" s="232"/>
      <c r="C168" s="233"/>
      <c r="D168" s="234" t="s">
        <v>182</v>
      </c>
      <c r="E168" s="235" t="s">
        <v>98</v>
      </c>
      <c r="F168" s="236" t="s">
        <v>256</v>
      </c>
      <c r="G168" s="233"/>
      <c r="H168" s="237">
        <v>68.143000000000001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182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152</v>
      </c>
    </row>
    <row r="169" s="2" customFormat="1" ht="37.8" customHeight="1">
      <c r="A169" s="38"/>
      <c r="B169" s="39"/>
      <c r="C169" s="219" t="s">
        <v>257</v>
      </c>
      <c r="D169" s="219" t="s">
        <v>154</v>
      </c>
      <c r="E169" s="220" t="s">
        <v>258</v>
      </c>
      <c r="F169" s="221" t="s">
        <v>259</v>
      </c>
      <c r="G169" s="222" t="s">
        <v>209</v>
      </c>
      <c r="H169" s="223">
        <v>340.71499999999997</v>
      </c>
      <c r="I169" s="224"/>
      <c r="J169" s="225">
        <f>ROUND(I169*H169,2)</f>
        <v>0</v>
      </c>
      <c r="K169" s="221" t="s">
        <v>158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159</v>
      </c>
      <c r="AT169" s="230" t="s">
        <v>154</v>
      </c>
      <c r="AU169" s="230" t="s">
        <v>86</v>
      </c>
      <c r="AY169" s="17" t="s">
        <v>152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159</v>
      </c>
      <c r="BM169" s="230" t="s">
        <v>260</v>
      </c>
    </row>
    <row r="170" s="13" customFormat="1">
      <c r="A170" s="13"/>
      <c r="B170" s="232"/>
      <c r="C170" s="233"/>
      <c r="D170" s="234" t="s">
        <v>182</v>
      </c>
      <c r="E170" s="235" t="s">
        <v>1</v>
      </c>
      <c r="F170" s="236" t="s">
        <v>261</v>
      </c>
      <c r="G170" s="233"/>
      <c r="H170" s="237">
        <v>340.71499999999997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182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152</v>
      </c>
    </row>
    <row r="171" s="2" customFormat="1" ht="24.15" customHeight="1">
      <c r="A171" s="38"/>
      <c r="B171" s="39"/>
      <c r="C171" s="219" t="s">
        <v>262</v>
      </c>
      <c r="D171" s="219" t="s">
        <v>154</v>
      </c>
      <c r="E171" s="220" t="s">
        <v>263</v>
      </c>
      <c r="F171" s="221" t="s">
        <v>264</v>
      </c>
      <c r="G171" s="222" t="s">
        <v>209</v>
      </c>
      <c r="H171" s="223">
        <v>61.887</v>
      </c>
      <c r="I171" s="224"/>
      <c r="J171" s="225">
        <f>ROUND(I171*H171,2)</f>
        <v>0</v>
      </c>
      <c r="K171" s="221" t="s">
        <v>158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159</v>
      </c>
      <c r="AT171" s="230" t="s">
        <v>154</v>
      </c>
      <c r="AU171" s="230" t="s">
        <v>86</v>
      </c>
      <c r="AY171" s="17" t="s">
        <v>152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159</v>
      </c>
      <c r="BM171" s="230" t="s">
        <v>265</v>
      </c>
    </row>
    <row r="172" s="14" customFormat="1">
      <c r="A172" s="14"/>
      <c r="B172" s="244"/>
      <c r="C172" s="245"/>
      <c r="D172" s="234" t="s">
        <v>182</v>
      </c>
      <c r="E172" s="246" t="s">
        <v>1</v>
      </c>
      <c r="F172" s="247" t="s">
        <v>266</v>
      </c>
      <c r="G172" s="245"/>
      <c r="H172" s="246" t="s">
        <v>1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182</v>
      </c>
      <c r="AU172" s="253" t="s">
        <v>86</v>
      </c>
      <c r="AV172" s="14" t="s">
        <v>84</v>
      </c>
      <c r="AW172" s="14" t="s">
        <v>32</v>
      </c>
      <c r="AX172" s="14" t="s">
        <v>76</v>
      </c>
      <c r="AY172" s="253" t="s">
        <v>152</v>
      </c>
    </row>
    <row r="173" s="13" customFormat="1">
      <c r="A173" s="13"/>
      <c r="B173" s="232"/>
      <c r="C173" s="233"/>
      <c r="D173" s="234" t="s">
        <v>182</v>
      </c>
      <c r="E173" s="235" t="s">
        <v>1</v>
      </c>
      <c r="F173" s="236" t="s">
        <v>267</v>
      </c>
      <c r="G173" s="233"/>
      <c r="H173" s="237">
        <v>61.887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182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152</v>
      </c>
    </row>
    <row r="174" s="2" customFormat="1" ht="24.15" customHeight="1">
      <c r="A174" s="38"/>
      <c r="B174" s="39"/>
      <c r="C174" s="219" t="s">
        <v>268</v>
      </c>
      <c r="D174" s="219" t="s">
        <v>154</v>
      </c>
      <c r="E174" s="220" t="s">
        <v>269</v>
      </c>
      <c r="F174" s="221" t="s">
        <v>270</v>
      </c>
      <c r="G174" s="222" t="s">
        <v>209</v>
      </c>
      <c r="H174" s="223">
        <v>20</v>
      </c>
      <c r="I174" s="224"/>
      <c r="J174" s="225">
        <f>ROUND(I174*H174,2)</f>
        <v>0</v>
      </c>
      <c r="K174" s="221" t="s">
        <v>158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159</v>
      </c>
      <c r="AT174" s="230" t="s">
        <v>154</v>
      </c>
      <c r="AU174" s="230" t="s">
        <v>86</v>
      </c>
      <c r="AY174" s="17" t="s">
        <v>152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159</v>
      </c>
      <c r="BM174" s="230" t="s">
        <v>271</v>
      </c>
    </row>
    <row r="175" s="13" customFormat="1">
      <c r="A175" s="13"/>
      <c r="B175" s="232"/>
      <c r="C175" s="233"/>
      <c r="D175" s="234" t="s">
        <v>182</v>
      </c>
      <c r="E175" s="235" t="s">
        <v>95</v>
      </c>
      <c r="F175" s="236" t="s">
        <v>272</v>
      </c>
      <c r="G175" s="233"/>
      <c r="H175" s="237">
        <v>20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182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152</v>
      </c>
    </row>
    <row r="176" s="2" customFormat="1" ht="33" customHeight="1">
      <c r="A176" s="38"/>
      <c r="B176" s="39"/>
      <c r="C176" s="219" t="s">
        <v>273</v>
      </c>
      <c r="D176" s="219" t="s">
        <v>154</v>
      </c>
      <c r="E176" s="220" t="s">
        <v>274</v>
      </c>
      <c r="F176" s="221" t="s">
        <v>275</v>
      </c>
      <c r="G176" s="222" t="s">
        <v>276</v>
      </c>
      <c r="H176" s="223">
        <v>136.286</v>
      </c>
      <c r="I176" s="224"/>
      <c r="J176" s="225">
        <f>ROUND(I176*H176,2)</f>
        <v>0</v>
      </c>
      <c r="K176" s="221" t="s">
        <v>158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159</v>
      </c>
      <c r="AT176" s="230" t="s">
        <v>154</v>
      </c>
      <c r="AU176" s="230" t="s">
        <v>86</v>
      </c>
      <c r="AY176" s="17" t="s">
        <v>152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159</v>
      </c>
      <c r="BM176" s="230" t="s">
        <v>277</v>
      </c>
    </row>
    <row r="177" s="13" customFormat="1">
      <c r="A177" s="13"/>
      <c r="B177" s="232"/>
      <c r="C177" s="233"/>
      <c r="D177" s="234" t="s">
        <v>182</v>
      </c>
      <c r="E177" s="235" t="s">
        <v>1</v>
      </c>
      <c r="F177" s="236" t="s">
        <v>278</v>
      </c>
      <c r="G177" s="233"/>
      <c r="H177" s="237">
        <v>136.286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182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152</v>
      </c>
    </row>
    <row r="178" s="2" customFormat="1" ht="16.5" customHeight="1">
      <c r="A178" s="38"/>
      <c r="B178" s="39"/>
      <c r="C178" s="219" t="s">
        <v>279</v>
      </c>
      <c r="D178" s="219" t="s">
        <v>154</v>
      </c>
      <c r="E178" s="220" t="s">
        <v>280</v>
      </c>
      <c r="F178" s="221" t="s">
        <v>281</v>
      </c>
      <c r="G178" s="222" t="s">
        <v>209</v>
      </c>
      <c r="H178" s="223">
        <v>68.143000000000001</v>
      </c>
      <c r="I178" s="224"/>
      <c r="J178" s="225">
        <f>ROUND(I178*H178,2)</f>
        <v>0</v>
      </c>
      <c r="K178" s="221" t="s">
        <v>158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159</v>
      </c>
      <c r="AT178" s="230" t="s">
        <v>154</v>
      </c>
      <c r="AU178" s="230" t="s">
        <v>86</v>
      </c>
      <c r="AY178" s="17" t="s">
        <v>152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159</v>
      </c>
      <c r="BM178" s="230" t="s">
        <v>282</v>
      </c>
    </row>
    <row r="179" s="13" customFormat="1">
      <c r="A179" s="13"/>
      <c r="B179" s="232"/>
      <c r="C179" s="233"/>
      <c r="D179" s="234" t="s">
        <v>182</v>
      </c>
      <c r="E179" s="235" t="s">
        <v>1</v>
      </c>
      <c r="F179" s="236" t="s">
        <v>98</v>
      </c>
      <c r="G179" s="233"/>
      <c r="H179" s="237">
        <v>68.143000000000001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182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152</v>
      </c>
    </row>
    <row r="180" s="2" customFormat="1" ht="24.15" customHeight="1">
      <c r="A180" s="38"/>
      <c r="B180" s="39"/>
      <c r="C180" s="219" t="s">
        <v>283</v>
      </c>
      <c r="D180" s="219" t="s">
        <v>154</v>
      </c>
      <c r="E180" s="220" t="s">
        <v>284</v>
      </c>
      <c r="F180" s="221" t="s">
        <v>285</v>
      </c>
      <c r="G180" s="222" t="s">
        <v>209</v>
      </c>
      <c r="H180" s="223">
        <v>21.937000000000001</v>
      </c>
      <c r="I180" s="224"/>
      <c r="J180" s="225">
        <f>ROUND(I180*H180,2)</f>
        <v>0</v>
      </c>
      <c r="K180" s="221" t="s">
        <v>158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159</v>
      </c>
      <c r="AT180" s="230" t="s">
        <v>154</v>
      </c>
      <c r="AU180" s="230" t="s">
        <v>86</v>
      </c>
      <c r="AY180" s="17" t="s">
        <v>152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159</v>
      </c>
      <c r="BM180" s="230" t="s">
        <v>286</v>
      </c>
    </row>
    <row r="181" s="13" customFormat="1">
      <c r="A181" s="13"/>
      <c r="B181" s="232"/>
      <c r="C181" s="233"/>
      <c r="D181" s="234" t="s">
        <v>182</v>
      </c>
      <c r="E181" s="235" t="s">
        <v>1</v>
      </c>
      <c r="F181" s="236" t="s">
        <v>287</v>
      </c>
      <c r="G181" s="233"/>
      <c r="H181" s="237">
        <v>31.68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182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152</v>
      </c>
    </row>
    <row r="182" s="13" customFormat="1">
      <c r="A182" s="13"/>
      <c r="B182" s="232"/>
      <c r="C182" s="233"/>
      <c r="D182" s="234" t="s">
        <v>182</v>
      </c>
      <c r="E182" s="235" t="s">
        <v>1</v>
      </c>
      <c r="F182" s="236" t="s">
        <v>288</v>
      </c>
      <c r="G182" s="233"/>
      <c r="H182" s="237">
        <v>-7.9199999999999999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182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152</v>
      </c>
    </row>
    <row r="183" s="13" customFormat="1">
      <c r="A183" s="13"/>
      <c r="B183" s="232"/>
      <c r="C183" s="233"/>
      <c r="D183" s="234" t="s">
        <v>182</v>
      </c>
      <c r="E183" s="235" t="s">
        <v>1</v>
      </c>
      <c r="F183" s="236" t="s">
        <v>289</v>
      </c>
      <c r="G183" s="233"/>
      <c r="H183" s="237">
        <v>-1.823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182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152</v>
      </c>
    </row>
    <row r="184" s="15" customFormat="1">
      <c r="A184" s="15"/>
      <c r="B184" s="254"/>
      <c r="C184" s="255"/>
      <c r="D184" s="234" t="s">
        <v>182</v>
      </c>
      <c r="E184" s="256" t="s">
        <v>121</v>
      </c>
      <c r="F184" s="257" t="s">
        <v>225</v>
      </c>
      <c r="G184" s="255"/>
      <c r="H184" s="258">
        <v>21.937000000000001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182</v>
      </c>
      <c r="AU184" s="264" t="s">
        <v>86</v>
      </c>
      <c r="AV184" s="15" t="s">
        <v>159</v>
      </c>
      <c r="AW184" s="15" t="s">
        <v>32</v>
      </c>
      <c r="AX184" s="15" t="s">
        <v>84</v>
      </c>
      <c r="AY184" s="264" t="s">
        <v>152</v>
      </c>
    </row>
    <row r="185" s="2" customFormat="1" ht="24.15" customHeight="1">
      <c r="A185" s="38"/>
      <c r="B185" s="39"/>
      <c r="C185" s="219" t="s">
        <v>290</v>
      </c>
      <c r="D185" s="219" t="s">
        <v>154</v>
      </c>
      <c r="E185" s="220" t="s">
        <v>291</v>
      </c>
      <c r="F185" s="221" t="s">
        <v>292</v>
      </c>
      <c r="G185" s="222" t="s">
        <v>209</v>
      </c>
      <c r="H185" s="223">
        <v>6.4800000000000004</v>
      </c>
      <c r="I185" s="224"/>
      <c r="J185" s="225">
        <f>ROUND(I185*H185,2)</f>
        <v>0</v>
      </c>
      <c r="K185" s="221" t="s">
        <v>158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159</v>
      </c>
      <c r="AT185" s="230" t="s">
        <v>154</v>
      </c>
      <c r="AU185" s="230" t="s">
        <v>86</v>
      </c>
      <c r="AY185" s="17" t="s">
        <v>152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159</v>
      </c>
      <c r="BM185" s="230" t="s">
        <v>293</v>
      </c>
    </row>
    <row r="186" s="13" customFormat="1">
      <c r="A186" s="13"/>
      <c r="B186" s="232"/>
      <c r="C186" s="233"/>
      <c r="D186" s="234" t="s">
        <v>182</v>
      </c>
      <c r="E186" s="235" t="s">
        <v>1</v>
      </c>
      <c r="F186" s="236" t="s">
        <v>294</v>
      </c>
      <c r="G186" s="233"/>
      <c r="H186" s="237">
        <v>6.4800000000000004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182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152</v>
      </c>
    </row>
    <row r="187" s="15" customFormat="1">
      <c r="A187" s="15"/>
      <c r="B187" s="254"/>
      <c r="C187" s="255"/>
      <c r="D187" s="234" t="s">
        <v>182</v>
      </c>
      <c r="E187" s="256" t="s">
        <v>104</v>
      </c>
      <c r="F187" s="257" t="s">
        <v>225</v>
      </c>
      <c r="G187" s="255"/>
      <c r="H187" s="258">
        <v>6.4800000000000004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182</v>
      </c>
      <c r="AU187" s="264" t="s">
        <v>86</v>
      </c>
      <c r="AV187" s="15" t="s">
        <v>159</v>
      </c>
      <c r="AW187" s="15" t="s">
        <v>32</v>
      </c>
      <c r="AX187" s="15" t="s">
        <v>84</v>
      </c>
      <c r="AY187" s="264" t="s">
        <v>152</v>
      </c>
    </row>
    <row r="188" s="2" customFormat="1" ht="16.5" customHeight="1">
      <c r="A188" s="38"/>
      <c r="B188" s="39"/>
      <c r="C188" s="265" t="s">
        <v>295</v>
      </c>
      <c r="D188" s="265" t="s">
        <v>296</v>
      </c>
      <c r="E188" s="266" t="s">
        <v>297</v>
      </c>
      <c r="F188" s="267" t="s">
        <v>298</v>
      </c>
      <c r="G188" s="268" t="s">
        <v>276</v>
      </c>
      <c r="H188" s="269">
        <v>12.960000000000001</v>
      </c>
      <c r="I188" s="270"/>
      <c r="J188" s="271">
        <f>ROUND(I188*H188,2)</f>
        <v>0</v>
      </c>
      <c r="K188" s="267" t="s">
        <v>158</v>
      </c>
      <c r="L188" s="272"/>
      <c r="M188" s="273" t="s">
        <v>1</v>
      </c>
      <c r="N188" s="274" t="s">
        <v>41</v>
      </c>
      <c r="O188" s="91"/>
      <c r="P188" s="228">
        <f>O188*H188</f>
        <v>0</v>
      </c>
      <c r="Q188" s="228">
        <v>1</v>
      </c>
      <c r="R188" s="228">
        <f>Q188*H188</f>
        <v>12.960000000000001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184</v>
      </c>
      <c r="AT188" s="230" t="s">
        <v>296</v>
      </c>
      <c r="AU188" s="230" t="s">
        <v>86</v>
      </c>
      <c r="AY188" s="17" t="s">
        <v>152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159</v>
      </c>
      <c r="BM188" s="230" t="s">
        <v>299</v>
      </c>
    </row>
    <row r="189" s="13" customFormat="1">
      <c r="A189" s="13"/>
      <c r="B189" s="232"/>
      <c r="C189" s="233"/>
      <c r="D189" s="234" t="s">
        <v>182</v>
      </c>
      <c r="E189" s="233"/>
      <c r="F189" s="236" t="s">
        <v>300</v>
      </c>
      <c r="G189" s="233"/>
      <c r="H189" s="237">
        <v>12.960000000000001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182</v>
      </c>
      <c r="AU189" s="243" t="s">
        <v>86</v>
      </c>
      <c r="AV189" s="13" t="s">
        <v>86</v>
      </c>
      <c r="AW189" s="13" t="s">
        <v>4</v>
      </c>
      <c r="AX189" s="13" t="s">
        <v>84</v>
      </c>
      <c r="AY189" s="243" t="s">
        <v>152</v>
      </c>
    </row>
    <row r="190" s="2" customFormat="1" ht="24.15" customHeight="1">
      <c r="A190" s="38"/>
      <c r="B190" s="39"/>
      <c r="C190" s="219" t="s">
        <v>301</v>
      </c>
      <c r="D190" s="219" t="s">
        <v>154</v>
      </c>
      <c r="E190" s="220" t="s">
        <v>302</v>
      </c>
      <c r="F190" s="221" t="s">
        <v>303</v>
      </c>
      <c r="G190" s="222" t="s">
        <v>157</v>
      </c>
      <c r="H190" s="223">
        <v>222</v>
      </c>
      <c r="I190" s="224"/>
      <c r="J190" s="225">
        <f>ROUND(I190*H190,2)</f>
        <v>0</v>
      </c>
      <c r="K190" s="221" t="s">
        <v>158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159</v>
      </c>
      <c r="AT190" s="230" t="s">
        <v>154</v>
      </c>
      <c r="AU190" s="230" t="s">
        <v>86</v>
      </c>
      <c r="AY190" s="17" t="s">
        <v>152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159</v>
      </c>
      <c r="BM190" s="230" t="s">
        <v>304</v>
      </c>
    </row>
    <row r="191" s="2" customFormat="1" ht="24.15" customHeight="1">
      <c r="A191" s="38"/>
      <c r="B191" s="39"/>
      <c r="C191" s="219" t="s">
        <v>305</v>
      </c>
      <c r="D191" s="219" t="s">
        <v>154</v>
      </c>
      <c r="E191" s="220" t="s">
        <v>306</v>
      </c>
      <c r="F191" s="221" t="s">
        <v>307</v>
      </c>
      <c r="G191" s="222" t="s">
        <v>157</v>
      </c>
      <c r="H191" s="223">
        <v>155</v>
      </c>
      <c r="I191" s="224"/>
      <c r="J191" s="225">
        <f>ROUND(I191*H191,2)</f>
        <v>0</v>
      </c>
      <c r="K191" s="221" t="s">
        <v>1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159</v>
      </c>
      <c r="AT191" s="230" t="s">
        <v>154</v>
      </c>
      <c r="AU191" s="230" t="s">
        <v>86</v>
      </c>
      <c r="AY191" s="17" t="s">
        <v>152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159</v>
      </c>
      <c r="BM191" s="230" t="s">
        <v>308</v>
      </c>
    </row>
    <row r="192" s="2" customFormat="1" ht="24.15" customHeight="1">
      <c r="A192" s="38"/>
      <c r="B192" s="39"/>
      <c r="C192" s="219" t="s">
        <v>309</v>
      </c>
      <c r="D192" s="219" t="s">
        <v>154</v>
      </c>
      <c r="E192" s="220" t="s">
        <v>310</v>
      </c>
      <c r="F192" s="221" t="s">
        <v>311</v>
      </c>
      <c r="G192" s="222" t="s">
        <v>157</v>
      </c>
      <c r="H192" s="223">
        <v>133</v>
      </c>
      <c r="I192" s="224"/>
      <c r="J192" s="225">
        <f>ROUND(I192*H192,2)</f>
        <v>0</v>
      </c>
      <c r="K192" s="221" t="s">
        <v>158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159</v>
      </c>
      <c r="AT192" s="230" t="s">
        <v>154</v>
      </c>
      <c r="AU192" s="230" t="s">
        <v>86</v>
      </c>
      <c r="AY192" s="17" t="s">
        <v>152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159</v>
      </c>
      <c r="BM192" s="230" t="s">
        <v>312</v>
      </c>
    </row>
    <row r="193" s="13" customFormat="1">
      <c r="A193" s="13"/>
      <c r="B193" s="232"/>
      <c r="C193" s="233"/>
      <c r="D193" s="234" t="s">
        <v>182</v>
      </c>
      <c r="E193" s="235" t="s">
        <v>102</v>
      </c>
      <c r="F193" s="236" t="s">
        <v>103</v>
      </c>
      <c r="G193" s="233"/>
      <c r="H193" s="237">
        <v>133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182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152</v>
      </c>
    </row>
    <row r="194" s="2" customFormat="1" ht="24.15" customHeight="1">
      <c r="A194" s="38"/>
      <c r="B194" s="39"/>
      <c r="C194" s="219" t="s">
        <v>313</v>
      </c>
      <c r="D194" s="219" t="s">
        <v>154</v>
      </c>
      <c r="E194" s="220" t="s">
        <v>314</v>
      </c>
      <c r="F194" s="221" t="s">
        <v>315</v>
      </c>
      <c r="G194" s="222" t="s">
        <v>157</v>
      </c>
      <c r="H194" s="223">
        <v>133</v>
      </c>
      <c r="I194" s="224"/>
      <c r="J194" s="225">
        <f>ROUND(I194*H194,2)</f>
        <v>0</v>
      </c>
      <c r="K194" s="221" t="s">
        <v>158</v>
      </c>
      <c r="L194" s="44"/>
      <c r="M194" s="226" t="s">
        <v>1</v>
      </c>
      <c r="N194" s="227" t="s">
        <v>41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159</v>
      </c>
      <c r="AT194" s="230" t="s">
        <v>154</v>
      </c>
      <c r="AU194" s="230" t="s">
        <v>86</v>
      </c>
      <c r="AY194" s="17" t="s">
        <v>152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159</v>
      </c>
      <c r="BM194" s="230" t="s">
        <v>316</v>
      </c>
    </row>
    <row r="195" s="13" customFormat="1">
      <c r="A195" s="13"/>
      <c r="B195" s="232"/>
      <c r="C195" s="233"/>
      <c r="D195" s="234" t="s">
        <v>182</v>
      </c>
      <c r="E195" s="235" t="s">
        <v>1</v>
      </c>
      <c r="F195" s="236" t="s">
        <v>102</v>
      </c>
      <c r="G195" s="233"/>
      <c r="H195" s="237">
        <v>133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182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152</v>
      </c>
    </row>
    <row r="196" s="2" customFormat="1" ht="16.5" customHeight="1">
      <c r="A196" s="38"/>
      <c r="B196" s="39"/>
      <c r="C196" s="265" t="s">
        <v>317</v>
      </c>
      <c r="D196" s="265" t="s">
        <v>296</v>
      </c>
      <c r="E196" s="266" t="s">
        <v>318</v>
      </c>
      <c r="F196" s="267" t="s">
        <v>319</v>
      </c>
      <c r="G196" s="268" t="s">
        <v>320</v>
      </c>
      <c r="H196" s="269">
        <v>4.0499999999999998</v>
      </c>
      <c r="I196" s="270"/>
      <c r="J196" s="271">
        <f>ROUND(I196*H196,2)</f>
        <v>0</v>
      </c>
      <c r="K196" s="267" t="s">
        <v>158</v>
      </c>
      <c r="L196" s="272"/>
      <c r="M196" s="273" t="s">
        <v>1</v>
      </c>
      <c r="N196" s="274" t="s">
        <v>41</v>
      </c>
      <c r="O196" s="91"/>
      <c r="P196" s="228">
        <f>O196*H196</f>
        <v>0</v>
      </c>
      <c r="Q196" s="228">
        <v>0.001</v>
      </c>
      <c r="R196" s="228">
        <f>Q196*H196</f>
        <v>0.0040499999999999998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184</v>
      </c>
      <c r="AT196" s="230" t="s">
        <v>296</v>
      </c>
      <c r="AU196" s="230" t="s">
        <v>86</v>
      </c>
      <c r="AY196" s="17" t="s">
        <v>152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159</v>
      </c>
      <c r="BM196" s="230" t="s">
        <v>321</v>
      </c>
    </row>
    <row r="197" s="2" customFormat="1" ht="21.75" customHeight="1">
      <c r="A197" s="38"/>
      <c r="B197" s="39"/>
      <c r="C197" s="219" t="s">
        <v>322</v>
      </c>
      <c r="D197" s="219" t="s">
        <v>154</v>
      </c>
      <c r="E197" s="220" t="s">
        <v>323</v>
      </c>
      <c r="F197" s="221" t="s">
        <v>324</v>
      </c>
      <c r="G197" s="222" t="s">
        <v>157</v>
      </c>
      <c r="H197" s="223">
        <v>133</v>
      </c>
      <c r="I197" s="224"/>
      <c r="J197" s="225">
        <f>ROUND(I197*H197,2)</f>
        <v>0</v>
      </c>
      <c r="K197" s="221" t="s">
        <v>158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159</v>
      </c>
      <c r="AT197" s="230" t="s">
        <v>154</v>
      </c>
      <c r="AU197" s="230" t="s">
        <v>86</v>
      </c>
      <c r="AY197" s="17" t="s">
        <v>152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159</v>
      </c>
      <c r="BM197" s="230" t="s">
        <v>325</v>
      </c>
    </row>
    <row r="198" s="13" customFormat="1">
      <c r="A198" s="13"/>
      <c r="B198" s="232"/>
      <c r="C198" s="233"/>
      <c r="D198" s="234" t="s">
        <v>182</v>
      </c>
      <c r="E198" s="235" t="s">
        <v>1</v>
      </c>
      <c r="F198" s="236" t="s">
        <v>102</v>
      </c>
      <c r="G198" s="233"/>
      <c r="H198" s="237">
        <v>133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182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152</v>
      </c>
    </row>
    <row r="199" s="2" customFormat="1" ht="16.5" customHeight="1">
      <c r="A199" s="38"/>
      <c r="B199" s="39"/>
      <c r="C199" s="219" t="s">
        <v>326</v>
      </c>
      <c r="D199" s="219" t="s">
        <v>154</v>
      </c>
      <c r="E199" s="220" t="s">
        <v>327</v>
      </c>
      <c r="F199" s="221" t="s">
        <v>328</v>
      </c>
      <c r="G199" s="222" t="s">
        <v>157</v>
      </c>
      <c r="H199" s="223">
        <v>133</v>
      </c>
      <c r="I199" s="224"/>
      <c r="J199" s="225">
        <f>ROUND(I199*H199,2)</f>
        <v>0</v>
      </c>
      <c r="K199" s="221" t="s">
        <v>158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159</v>
      </c>
      <c r="AT199" s="230" t="s">
        <v>154</v>
      </c>
      <c r="AU199" s="230" t="s">
        <v>86</v>
      </c>
      <c r="AY199" s="17" t="s">
        <v>152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159</v>
      </c>
      <c r="BM199" s="230" t="s">
        <v>329</v>
      </c>
    </row>
    <row r="200" s="2" customFormat="1" ht="16.5" customHeight="1">
      <c r="A200" s="38"/>
      <c r="B200" s="39"/>
      <c r="C200" s="219" t="s">
        <v>330</v>
      </c>
      <c r="D200" s="219" t="s">
        <v>154</v>
      </c>
      <c r="E200" s="220" t="s">
        <v>331</v>
      </c>
      <c r="F200" s="221" t="s">
        <v>332</v>
      </c>
      <c r="G200" s="222" t="s">
        <v>157</v>
      </c>
      <c r="H200" s="223">
        <v>133</v>
      </c>
      <c r="I200" s="224"/>
      <c r="J200" s="225">
        <f>ROUND(I200*H200,2)</f>
        <v>0</v>
      </c>
      <c r="K200" s="221" t="s">
        <v>158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159</v>
      </c>
      <c r="AT200" s="230" t="s">
        <v>154</v>
      </c>
      <c r="AU200" s="230" t="s">
        <v>86</v>
      </c>
      <c r="AY200" s="17" t="s">
        <v>152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159</v>
      </c>
      <c r="BM200" s="230" t="s">
        <v>333</v>
      </c>
    </row>
    <row r="201" s="13" customFormat="1">
      <c r="A201" s="13"/>
      <c r="B201" s="232"/>
      <c r="C201" s="233"/>
      <c r="D201" s="234" t="s">
        <v>182</v>
      </c>
      <c r="E201" s="235" t="s">
        <v>1</v>
      </c>
      <c r="F201" s="236" t="s">
        <v>102</v>
      </c>
      <c r="G201" s="233"/>
      <c r="H201" s="237">
        <v>133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182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152</v>
      </c>
    </row>
    <row r="202" s="12" customFormat="1" ht="22.8" customHeight="1">
      <c r="A202" s="12"/>
      <c r="B202" s="203"/>
      <c r="C202" s="204"/>
      <c r="D202" s="205" t="s">
        <v>75</v>
      </c>
      <c r="E202" s="217" t="s">
        <v>112</v>
      </c>
      <c r="F202" s="217" t="s">
        <v>334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P203</f>
        <v>0</v>
      </c>
      <c r="Q202" s="211"/>
      <c r="R202" s="212">
        <f>R203</f>
        <v>0</v>
      </c>
      <c r="S202" s="211"/>
      <c r="T202" s="21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84</v>
      </c>
      <c r="AT202" s="215" t="s">
        <v>75</v>
      </c>
      <c r="AU202" s="215" t="s">
        <v>84</v>
      </c>
      <c r="AY202" s="214" t="s">
        <v>152</v>
      </c>
      <c r="BK202" s="216">
        <f>BK203</f>
        <v>0</v>
      </c>
    </row>
    <row r="203" s="2" customFormat="1" ht="21.75" customHeight="1">
      <c r="A203" s="38"/>
      <c r="B203" s="39"/>
      <c r="C203" s="219" t="s">
        <v>335</v>
      </c>
      <c r="D203" s="219" t="s">
        <v>154</v>
      </c>
      <c r="E203" s="220" t="s">
        <v>336</v>
      </c>
      <c r="F203" s="221" t="s">
        <v>337</v>
      </c>
      <c r="G203" s="222" t="s">
        <v>187</v>
      </c>
      <c r="H203" s="223">
        <v>24</v>
      </c>
      <c r="I203" s="224"/>
      <c r="J203" s="225">
        <f>ROUND(I203*H203,2)</f>
        <v>0</v>
      </c>
      <c r="K203" s="221" t="s">
        <v>158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159</v>
      </c>
      <c r="AT203" s="230" t="s">
        <v>154</v>
      </c>
      <c r="AU203" s="230" t="s">
        <v>86</v>
      </c>
      <c r="AY203" s="17" t="s">
        <v>152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159</v>
      </c>
      <c r="BM203" s="230" t="s">
        <v>338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159</v>
      </c>
      <c r="F204" s="217" t="s">
        <v>339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SUM(P205:P216)</f>
        <v>0</v>
      </c>
      <c r="Q204" s="211"/>
      <c r="R204" s="212">
        <f>SUM(R205:R216)</f>
        <v>26.591459999999998</v>
      </c>
      <c r="S204" s="211"/>
      <c r="T204" s="213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84</v>
      </c>
      <c r="AT204" s="215" t="s">
        <v>75</v>
      </c>
      <c r="AU204" s="215" t="s">
        <v>84</v>
      </c>
      <c r="AY204" s="214" t="s">
        <v>152</v>
      </c>
      <c r="BK204" s="216">
        <f>SUM(BK205:BK216)</f>
        <v>0</v>
      </c>
    </row>
    <row r="205" s="2" customFormat="1" ht="24.15" customHeight="1">
      <c r="A205" s="38"/>
      <c r="B205" s="39"/>
      <c r="C205" s="219" t="s">
        <v>340</v>
      </c>
      <c r="D205" s="219" t="s">
        <v>154</v>
      </c>
      <c r="E205" s="220" t="s">
        <v>341</v>
      </c>
      <c r="F205" s="221" t="s">
        <v>342</v>
      </c>
      <c r="G205" s="222" t="s">
        <v>209</v>
      </c>
      <c r="H205" s="223">
        <v>1.44</v>
      </c>
      <c r="I205" s="224"/>
      <c r="J205" s="225">
        <f>ROUND(I205*H205,2)</f>
        <v>0</v>
      </c>
      <c r="K205" s="221" t="s">
        <v>158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1.8907700000000001</v>
      </c>
      <c r="R205" s="228">
        <f>Q205*H205</f>
        <v>2.7227087999999999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159</v>
      </c>
      <c r="AT205" s="230" t="s">
        <v>154</v>
      </c>
      <c r="AU205" s="230" t="s">
        <v>86</v>
      </c>
      <c r="AY205" s="17" t="s">
        <v>152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159</v>
      </c>
      <c r="BM205" s="230" t="s">
        <v>343</v>
      </c>
    </row>
    <row r="206" s="13" customFormat="1">
      <c r="A206" s="13"/>
      <c r="B206" s="232"/>
      <c r="C206" s="233"/>
      <c r="D206" s="234" t="s">
        <v>182</v>
      </c>
      <c r="E206" s="235" t="s">
        <v>1</v>
      </c>
      <c r="F206" s="236" t="s">
        <v>344</v>
      </c>
      <c r="G206" s="233"/>
      <c r="H206" s="237">
        <v>1.44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182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152</v>
      </c>
    </row>
    <row r="207" s="15" customFormat="1">
      <c r="A207" s="15"/>
      <c r="B207" s="254"/>
      <c r="C207" s="255"/>
      <c r="D207" s="234" t="s">
        <v>182</v>
      </c>
      <c r="E207" s="256" t="s">
        <v>107</v>
      </c>
      <c r="F207" s="257" t="s">
        <v>225</v>
      </c>
      <c r="G207" s="255"/>
      <c r="H207" s="258">
        <v>1.44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182</v>
      </c>
      <c r="AU207" s="264" t="s">
        <v>86</v>
      </c>
      <c r="AV207" s="15" t="s">
        <v>159</v>
      </c>
      <c r="AW207" s="15" t="s">
        <v>32</v>
      </c>
      <c r="AX207" s="15" t="s">
        <v>84</v>
      </c>
      <c r="AY207" s="264" t="s">
        <v>152</v>
      </c>
    </row>
    <row r="208" s="2" customFormat="1" ht="24.15" customHeight="1">
      <c r="A208" s="38"/>
      <c r="B208" s="39"/>
      <c r="C208" s="219" t="s">
        <v>345</v>
      </c>
      <c r="D208" s="219" t="s">
        <v>154</v>
      </c>
      <c r="E208" s="220" t="s">
        <v>346</v>
      </c>
      <c r="F208" s="221" t="s">
        <v>347</v>
      </c>
      <c r="G208" s="222" t="s">
        <v>348</v>
      </c>
      <c r="H208" s="223">
        <v>5</v>
      </c>
      <c r="I208" s="224"/>
      <c r="J208" s="225">
        <f>ROUND(I208*H208,2)</f>
        <v>0</v>
      </c>
      <c r="K208" s="221" t="s">
        <v>158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0.087419999999999998</v>
      </c>
      <c r="R208" s="228">
        <f>Q208*H208</f>
        <v>0.43709999999999999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159</v>
      </c>
      <c r="AT208" s="230" t="s">
        <v>154</v>
      </c>
      <c r="AU208" s="230" t="s">
        <v>86</v>
      </c>
      <c r="AY208" s="17" t="s">
        <v>152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159</v>
      </c>
      <c r="BM208" s="230" t="s">
        <v>349</v>
      </c>
    </row>
    <row r="209" s="2" customFormat="1" ht="24.15" customHeight="1">
      <c r="A209" s="38"/>
      <c r="B209" s="39"/>
      <c r="C209" s="219" t="s">
        <v>350</v>
      </c>
      <c r="D209" s="219" t="s">
        <v>154</v>
      </c>
      <c r="E209" s="220" t="s">
        <v>351</v>
      </c>
      <c r="F209" s="221" t="s">
        <v>352</v>
      </c>
      <c r="G209" s="222" t="s">
        <v>209</v>
      </c>
      <c r="H209" s="223">
        <v>2.8799999999999999</v>
      </c>
      <c r="I209" s="224"/>
      <c r="J209" s="225">
        <f>ROUND(I209*H209,2)</f>
        <v>0</v>
      </c>
      <c r="K209" s="221" t="s">
        <v>158</v>
      </c>
      <c r="L209" s="44"/>
      <c r="M209" s="226" t="s">
        <v>1</v>
      </c>
      <c r="N209" s="227" t="s">
        <v>41</v>
      </c>
      <c r="O209" s="91"/>
      <c r="P209" s="228">
        <f>O209*H209</f>
        <v>0</v>
      </c>
      <c r="Q209" s="228">
        <v>2.79989</v>
      </c>
      <c r="R209" s="228">
        <f>Q209*H209</f>
        <v>8.0636831999999998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159</v>
      </c>
      <c r="AT209" s="230" t="s">
        <v>154</v>
      </c>
      <c r="AU209" s="230" t="s">
        <v>86</v>
      </c>
      <c r="AY209" s="17" t="s">
        <v>152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159</v>
      </c>
      <c r="BM209" s="230" t="s">
        <v>353</v>
      </c>
    </row>
    <row r="210" s="13" customFormat="1">
      <c r="A210" s="13"/>
      <c r="B210" s="232"/>
      <c r="C210" s="233"/>
      <c r="D210" s="234" t="s">
        <v>182</v>
      </c>
      <c r="E210" s="235" t="s">
        <v>1</v>
      </c>
      <c r="F210" s="236" t="s">
        <v>354</v>
      </c>
      <c r="G210" s="233"/>
      <c r="H210" s="237">
        <v>1.44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182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152</v>
      </c>
    </row>
    <row r="211" s="13" customFormat="1">
      <c r="A211" s="13"/>
      <c r="B211" s="232"/>
      <c r="C211" s="233"/>
      <c r="D211" s="234" t="s">
        <v>182</v>
      </c>
      <c r="E211" s="235" t="s">
        <v>1</v>
      </c>
      <c r="F211" s="236" t="s">
        <v>355</v>
      </c>
      <c r="G211" s="233"/>
      <c r="H211" s="237">
        <v>1.44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182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152</v>
      </c>
    </row>
    <row r="212" s="15" customFormat="1">
      <c r="A212" s="15"/>
      <c r="B212" s="254"/>
      <c r="C212" s="255"/>
      <c r="D212" s="234" t="s">
        <v>182</v>
      </c>
      <c r="E212" s="256" t="s">
        <v>1</v>
      </c>
      <c r="F212" s="257" t="s">
        <v>225</v>
      </c>
      <c r="G212" s="255"/>
      <c r="H212" s="258">
        <v>2.8799999999999999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182</v>
      </c>
      <c r="AU212" s="264" t="s">
        <v>86</v>
      </c>
      <c r="AV212" s="15" t="s">
        <v>159</v>
      </c>
      <c r="AW212" s="15" t="s">
        <v>32</v>
      </c>
      <c r="AX212" s="15" t="s">
        <v>84</v>
      </c>
      <c r="AY212" s="264" t="s">
        <v>152</v>
      </c>
    </row>
    <row r="213" s="2" customFormat="1" ht="33" customHeight="1">
      <c r="A213" s="38"/>
      <c r="B213" s="39"/>
      <c r="C213" s="219" t="s">
        <v>356</v>
      </c>
      <c r="D213" s="219" t="s">
        <v>154</v>
      </c>
      <c r="E213" s="220" t="s">
        <v>357</v>
      </c>
      <c r="F213" s="221" t="s">
        <v>358</v>
      </c>
      <c r="G213" s="222" t="s">
        <v>209</v>
      </c>
      <c r="H213" s="223">
        <v>7.5599999999999996</v>
      </c>
      <c r="I213" s="224"/>
      <c r="J213" s="225">
        <f>ROUND(I213*H213,2)</f>
        <v>0</v>
      </c>
      <c r="K213" s="221" t="s">
        <v>158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2.0327999999999999</v>
      </c>
      <c r="R213" s="228">
        <f>Q213*H213</f>
        <v>15.367967999999999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159</v>
      </c>
      <c r="AT213" s="230" t="s">
        <v>154</v>
      </c>
      <c r="AU213" s="230" t="s">
        <v>86</v>
      </c>
      <c r="AY213" s="17" t="s">
        <v>152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159</v>
      </c>
      <c r="BM213" s="230" t="s">
        <v>359</v>
      </c>
    </row>
    <row r="214" s="13" customFormat="1">
      <c r="A214" s="13"/>
      <c r="B214" s="232"/>
      <c r="C214" s="233"/>
      <c r="D214" s="234" t="s">
        <v>182</v>
      </c>
      <c r="E214" s="235" t="s">
        <v>1</v>
      </c>
      <c r="F214" s="236" t="s">
        <v>360</v>
      </c>
      <c r="G214" s="233"/>
      <c r="H214" s="237">
        <v>3.5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182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152</v>
      </c>
    </row>
    <row r="215" s="13" customFormat="1">
      <c r="A215" s="13"/>
      <c r="B215" s="232"/>
      <c r="C215" s="233"/>
      <c r="D215" s="234" t="s">
        <v>182</v>
      </c>
      <c r="E215" s="235" t="s">
        <v>1</v>
      </c>
      <c r="F215" s="236" t="s">
        <v>361</v>
      </c>
      <c r="G215" s="233"/>
      <c r="H215" s="237">
        <v>4.0599999999999996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182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152</v>
      </c>
    </row>
    <row r="216" s="15" customFormat="1">
      <c r="A216" s="15"/>
      <c r="B216" s="254"/>
      <c r="C216" s="255"/>
      <c r="D216" s="234" t="s">
        <v>182</v>
      </c>
      <c r="E216" s="256" t="s">
        <v>1</v>
      </c>
      <c r="F216" s="257" t="s">
        <v>225</v>
      </c>
      <c r="G216" s="255"/>
      <c r="H216" s="258">
        <v>7.5599999999999996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182</v>
      </c>
      <c r="AU216" s="264" t="s">
        <v>86</v>
      </c>
      <c r="AV216" s="15" t="s">
        <v>159</v>
      </c>
      <c r="AW216" s="15" t="s">
        <v>32</v>
      </c>
      <c r="AX216" s="15" t="s">
        <v>84</v>
      </c>
      <c r="AY216" s="264" t="s">
        <v>152</v>
      </c>
    </row>
    <row r="217" s="12" customFormat="1" ht="22.8" customHeight="1">
      <c r="A217" s="12"/>
      <c r="B217" s="203"/>
      <c r="C217" s="204"/>
      <c r="D217" s="205" t="s">
        <v>75</v>
      </c>
      <c r="E217" s="217" t="s">
        <v>170</v>
      </c>
      <c r="F217" s="217" t="s">
        <v>362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SUM(P218:P261)</f>
        <v>0</v>
      </c>
      <c r="Q217" s="211"/>
      <c r="R217" s="212">
        <f>SUM(R218:R261)</f>
        <v>391.31628000000001</v>
      </c>
      <c r="S217" s="211"/>
      <c r="T217" s="213">
        <f>SUM(T218:T261)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84</v>
      </c>
      <c r="AY217" s="214" t="s">
        <v>152</v>
      </c>
      <c r="BK217" s="216">
        <f>SUM(BK218:BK261)</f>
        <v>0</v>
      </c>
    </row>
    <row r="218" s="2" customFormat="1" ht="16.5" customHeight="1">
      <c r="A218" s="38"/>
      <c r="B218" s="39"/>
      <c r="C218" s="219" t="s">
        <v>363</v>
      </c>
      <c r="D218" s="219" t="s">
        <v>154</v>
      </c>
      <c r="E218" s="220" t="s">
        <v>364</v>
      </c>
      <c r="F218" s="221" t="s">
        <v>365</v>
      </c>
      <c r="G218" s="222" t="s">
        <v>157</v>
      </c>
      <c r="H218" s="223">
        <v>100.09999999999999</v>
      </c>
      <c r="I218" s="224"/>
      <c r="J218" s="225">
        <f>ROUND(I218*H218,2)</f>
        <v>0</v>
      </c>
      <c r="K218" s="221" t="s">
        <v>158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0.23000000000000001</v>
      </c>
      <c r="R218" s="228">
        <f>Q218*H218</f>
        <v>23.023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159</v>
      </c>
      <c r="AT218" s="230" t="s">
        <v>154</v>
      </c>
      <c r="AU218" s="230" t="s">
        <v>86</v>
      </c>
      <c r="AY218" s="17" t="s">
        <v>152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159</v>
      </c>
      <c r="BM218" s="230" t="s">
        <v>366</v>
      </c>
    </row>
    <row r="219" s="14" customFormat="1">
      <c r="A219" s="14"/>
      <c r="B219" s="244"/>
      <c r="C219" s="245"/>
      <c r="D219" s="234" t="s">
        <v>182</v>
      </c>
      <c r="E219" s="246" t="s">
        <v>1</v>
      </c>
      <c r="F219" s="247" t="s">
        <v>367</v>
      </c>
      <c r="G219" s="245"/>
      <c r="H219" s="246" t="s">
        <v>1</v>
      </c>
      <c r="I219" s="248"/>
      <c r="J219" s="245"/>
      <c r="K219" s="245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182</v>
      </c>
      <c r="AU219" s="253" t="s">
        <v>86</v>
      </c>
      <c r="AV219" s="14" t="s">
        <v>84</v>
      </c>
      <c r="AW219" s="14" t="s">
        <v>32</v>
      </c>
      <c r="AX219" s="14" t="s">
        <v>76</v>
      </c>
      <c r="AY219" s="253" t="s">
        <v>152</v>
      </c>
    </row>
    <row r="220" s="13" customFormat="1">
      <c r="A220" s="13"/>
      <c r="B220" s="232"/>
      <c r="C220" s="233"/>
      <c r="D220" s="234" t="s">
        <v>182</v>
      </c>
      <c r="E220" s="235" t="s">
        <v>1</v>
      </c>
      <c r="F220" s="236" t="s">
        <v>368</v>
      </c>
      <c r="G220" s="233"/>
      <c r="H220" s="237">
        <v>24.600000000000001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182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152</v>
      </c>
    </row>
    <row r="221" s="13" customFormat="1">
      <c r="A221" s="13"/>
      <c r="B221" s="232"/>
      <c r="C221" s="233"/>
      <c r="D221" s="234" t="s">
        <v>182</v>
      </c>
      <c r="E221" s="235" t="s">
        <v>1</v>
      </c>
      <c r="F221" s="236" t="s">
        <v>369</v>
      </c>
      <c r="G221" s="233"/>
      <c r="H221" s="237">
        <v>53.100000000000001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182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152</v>
      </c>
    </row>
    <row r="222" s="13" customFormat="1">
      <c r="A222" s="13"/>
      <c r="B222" s="232"/>
      <c r="C222" s="233"/>
      <c r="D222" s="234" t="s">
        <v>182</v>
      </c>
      <c r="E222" s="235" t="s">
        <v>1</v>
      </c>
      <c r="F222" s="236" t="s">
        <v>370</v>
      </c>
      <c r="G222" s="233"/>
      <c r="H222" s="237">
        <v>22.399999999999999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182</v>
      </c>
      <c r="AU222" s="243" t="s">
        <v>86</v>
      </c>
      <c r="AV222" s="13" t="s">
        <v>86</v>
      </c>
      <c r="AW222" s="13" t="s">
        <v>32</v>
      </c>
      <c r="AX222" s="13" t="s">
        <v>76</v>
      </c>
      <c r="AY222" s="243" t="s">
        <v>152</v>
      </c>
    </row>
    <row r="223" s="15" customFormat="1">
      <c r="A223" s="15"/>
      <c r="B223" s="254"/>
      <c r="C223" s="255"/>
      <c r="D223" s="234" t="s">
        <v>182</v>
      </c>
      <c r="E223" s="256" t="s">
        <v>1</v>
      </c>
      <c r="F223" s="257" t="s">
        <v>225</v>
      </c>
      <c r="G223" s="255"/>
      <c r="H223" s="258">
        <v>100.09999999999999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182</v>
      </c>
      <c r="AU223" s="264" t="s">
        <v>86</v>
      </c>
      <c r="AV223" s="15" t="s">
        <v>159</v>
      </c>
      <c r="AW223" s="15" t="s">
        <v>32</v>
      </c>
      <c r="AX223" s="15" t="s">
        <v>84</v>
      </c>
      <c r="AY223" s="264" t="s">
        <v>152</v>
      </c>
    </row>
    <row r="224" s="2" customFormat="1" ht="16.5" customHeight="1">
      <c r="A224" s="38"/>
      <c r="B224" s="39"/>
      <c r="C224" s="219" t="s">
        <v>371</v>
      </c>
      <c r="D224" s="219" t="s">
        <v>154</v>
      </c>
      <c r="E224" s="220" t="s">
        <v>372</v>
      </c>
      <c r="F224" s="221" t="s">
        <v>373</v>
      </c>
      <c r="G224" s="222" t="s">
        <v>157</v>
      </c>
      <c r="H224" s="223">
        <v>222</v>
      </c>
      <c r="I224" s="224"/>
      <c r="J224" s="225">
        <f>ROUND(I224*H224,2)</f>
        <v>0</v>
      </c>
      <c r="K224" s="221" t="s">
        <v>158</v>
      </c>
      <c r="L224" s="44"/>
      <c r="M224" s="226" t="s">
        <v>1</v>
      </c>
      <c r="N224" s="227" t="s">
        <v>41</v>
      </c>
      <c r="O224" s="91"/>
      <c r="P224" s="228">
        <f>O224*H224</f>
        <v>0</v>
      </c>
      <c r="Q224" s="228">
        <v>0.46000000000000002</v>
      </c>
      <c r="R224" s="228">
        <f>Q224*H224</f>
        <v>102.12000000000001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159</v>
      </c>
      <c r="AT224" s="230" t="s">
        <v>154</v>
      </c>
      <c r="AU224" s="230" t="s">
        <v>86</v>
      </c>
      <c r="AY224" s="17" t="s">
        <v>152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84</v>
      </c>
      <c r="BK224" s="231">
        <f>ROUND(I224*H224,2)</f>
        <v>0</v>
      </c>
      <c r="BL224" s="17" t="s">
        <v>159</v>
      </c>
      <c r="BM224" s="230" t="s">
        <v>374</v>
      </c>
    </row>
    <row r="225" s="2" customFormat="1" ht="24.15" customHeight="1">
      <c r="A225" s="38"/>
      <c r="B225" s="39"/>
      <c r="C225" s="219" t="s">
        <v>375</v>
      </c>
      <c r="D225" s="219" t="s">
        <v>154</v>
      </c>
      <c r="E225" s="220" t="s">
        <v>376</v>
      </c>
      <c r="F225" s="221" t="s">
        <v>377</v>
      </c>
      <c r="G225" s="222" t="s">
        <v>157</v>
      </c>
      <c r="H225" s="223">
        <v>310</v>
      </c>
      <c r="I225" s="224"/>
      <c r="J225" s="225">
        <f>ROUND(I225*H225,2)</f>
        <v>0</v>
      </c>
      <c r="K225" s="221" t="s">
        <v>158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0.49586999999999998</v>
      </c>
      <c r="R225" s="228">
        <f>Q225*H225</f>
        <v>153.71969999999999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159</v>
      </c>
      <c r="AT225" s="230" t="s">
        <v>154</v>
      </c>
      <c r="AU225" s="230" t="s">
        <v>86</v>
      </c>
      <c r="AY225" s="17" t="s">
        <v>152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159</v>
      </c>
      <c r="BM225" s="230" t="s">
        <v>378</v>
      </c>
    </row>
    <row r="226" s="14" customFormat="1">
      <c r="A226" s="14"/>
      <c r="B226" s="244"/>
      <c r="C226" s="245"/>
      <c r="D226" s="234" t="s">
        <v>182</v>
      </c>
      <c r="E226" s="246" t="s">
        <v>1</v>
      </c>
      <c r="F226" s="247" t="s">
        <v>379</v>
      </c>
      <c r="G226" s="245"/>
      <c r="H226" s="246" t="s">
        <v>1</v>
      </c>
      <c r="I226" s="248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182</v>
      </c>
      <c r="AU226" s="253" t="s">
        <v>86</v>
      </c>
      <c r="AV226" s="14" t="s">
        <v>84</v>
      </c>
      <c r="AW226" s="14" t="s">
        <v>32</v>
      </c>
      <c r="AX226" s="14" t="s">
        <v>76</v>
      </c>
      <c r="AY226" s="253" t="s">
        <v>152</v>
      </c>
    </row>
    <row r="227" s="13" customFormat="1">
      <c r="A227" s="13"/>
      <c r="B227" s="232"/>
      <c r="C227" s="233"/>
      <c r="D227" s="234" t="s">
        <v>182</v>
      </c>
      <c r="E227" s="235" t="s">
        <v>1</v>
      </c>
      <c r="F227" s="236" t="s">
        <v>380</v>
      </c>
      <c r="G227" s="233"/>
      <c r="H227" s="237">
        <v>310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182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152</v>
      </c>
    </row>
    <row r="228" s="2" customFormat="1" ht="24.15" customHeight="1">
      <c r="A228" s="38"/>
      <c r="B228" s="39"/>
      <c r="C228" s="219" t="s">
        <v>381</v>
      </c>
      <c r="D228" s="219" t="s">
        <v>154</v>
      </c>
      <c r="E228" s="220" t="s">
        <v>382</v>
      </c>
      <c r="F228" s="221" t="s">
        <v>383</v>
      </c>
      <c r="G228" s="222" t="s">
        <v>157</v>
      </c>
      <c r="H228" s="223">
        <v>152</v>
      </c>
      <c r="I228" s="224"/>
      <c r="J228" s="225">
        <f>ROUND(I228*H228,2)</f>
        <v>0</v>
      </c>
      <c r="K228" s="221" t="s">
        <v>158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0.00071000000000000002</v>
      </c>
      <c r="R228" s="228">
        <f>Q228*H228</f>
        <v>0.10792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159</v>
      </c>
      <c r="AT228" s="230" t="s">
        <v>154</v>
      </c>
      <c r="AU228" s="230" t="s">
        <v>86</v>
      </c>
      <c r="AY228" s="17" t="s">
        <v>152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159</v>
      </c>
      <c r="BM228" s="230" t="s">
        <v>384</v>
      </c>
    </row>
    <row r="229" s="2" customFormat="1" ht="33" customHeight="1">
      <c r="A229" s="38"/>
      <c r="B229" s="39"/>
      <c r="C229" s="219" t="s">
        <v>385</v>
      </c>
      <c r="D229" s="219" t="s">
        <v>154</v>
      </c>
      <c r="E229" s="220" t="s">
        <v>386</v>
      </c>
      <c r="F229" s="221" t="s">
        <v>387</v>
      </c>
      <c r="G229" s="222" t="s">
        <v>157</v>
      </c>
      <c r="H229" s="223">
        <v>76</v>
      </c>
      <c r="I229" s="224"/>
      <c r="J229" s="225">
        <f>ROUND(I229*H229,2)</f>
        <v>0</v>
      </c>
      <c r="K229" s="221" t="s">
        <v>158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0.10373</v>
      </c>
      <c r="R229" s="228">
        <f>Q229*H229</f>
        <v>7.8834800000000005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159</v>
      </c>
      <c r="AT229" s="230" t="s">
        <v>154</v>
      </c>
      <c r="AU229" s="230" t="s">
        <v>86</v>
      </c>
      <c r="AY229" s="17" t="s">
        <v>152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159</v>
      </c>
      <c r="BM229" s="230" t="s">
        <v>388</v>
      </c>
    </row>
    <row r="230" s="2" customFormat="1" ht="24.15" customHeight="1">
      <c r="A230" s="38"/>
      <c r="B230" s="39"/>
      <c r="C230" s="219" t="s">
        <v>389</v>
      </c>
      <c r="D230" s="219" t="s">
        <v>154</v>
      </c>
      <c r="E230" s="220" t="s">
        <v>390</v>
      </c>
      <c r="F230" s="221" t="s">
        <v>391</v>
      </c>
      <c r="G230" s="222" t="s">
        <v>157</v>
      </c>
      <c r="H230" s="223">
        <v>76</v>
      </c>
      <c r="I230" s="224"/>
      <c r="J230" s="225">
        <f>ROUND(I230*H230,2)</f>
        <v>0</v>
      </c>
      <c r="K230" s="221" t="s">
        <v>158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0.15559000000000001</v>
      </c>
      <c r="R230" s="228">
        <f>Q230*H230</f>
        <v>11.82484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159</v>
      </c>
      <c r="AT230" s="230" t="s">
        <v>154</v>
      </c>
      <c r="AU230" s="230" t="s">
        <v>86</v>
      </c>
      <c r="AY230" s="17" t="s">
        <v>152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159</v>
      </c>
      <c r="BM230" s="230" t="s">
        <v>392</v>
      </c>
    </row>
    <row r="231" s="13" customFormat="1">
      <c r="A231" s="13"/>
      <c r="B231" s="232"/>
      <c r="C231" s="233"/>
      <c r="D231" s="234" t="s">
        <v>182</v>
      </c>
      <c r="E231" s="235" t="s">
        <v>1</v>
      </c>
      <c r="F231" s="236" t="s">
        <v>393</v>
      </c>
      <c r="G231" s="233"/>
      <c r="H231" s="237">
        <v>76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182</v>
      </c>
      <c r="AU231" s="243" t="s">
        <v>86</v>
      </c>
      <c r="AV231" s="13" t="s">
        <v>86</v>
      </c>
      <c r="AW231" s="13" t="s">
        <v>32</v>
      </c>
      <c r="AX231" s="13" t="s">
        <v>84</v>
      </c>
      <c r="AY231" s="243" t="s">
        <v>152</v>
      </c>
    </row>
    <row r="232" s="2" customFormat="1" ht="76.35" customHeight="1">
      <c r="A232" s="38"/>
      <c r="B232" s="39"/>
      <c r="C232" s="219" t="s">
        <v>394</v>
      </c>
      <c r="D232" s="219" t="s">
        <v>154</v>
      </c>
      <c r="E232" s="220" t="s">
        <v>395</v>
      </c>
      <c r="F232" s="221" t="s">
        <v>396</v>
      </c>
      <c r="G232" s="222" t="s">
        <v>157</v>
      </c>
      <c r="H232" s="223">
        <v>222</v>
      </c>
      <c r="I232" s="224"/>
      <c r="J232" s="225">
        <f>ROUND(I232*H232,2)</f>
        <v>0</v>
      </c>
      <c r="K232" s="221" t="s">
        <v>158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0.089219999999999994</v>
      </c>
      <c r="R232" s="228">
        <f>Q232*H232</f>
        <v>19.806839999999998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159</v>
      </c>
      <c r="AT232" s="230" t="s">
        <v>154</v>
      </c>
      <c r="AU232" s="230" t="s">
        <v>86</v>
      </c>
      <c r="AY232" s="17" t="s">
        <v>152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159</v>
      </c>
      <c r="BM232" s="230" t="s">
        <v>397</v>
      </c>
    </row>
    <row r="233" s="13" customFormat="1">
      <c r="A233" s="13"/>
      <c r="B233" s="232"/>
      <c r="C233" s="233"/>
      <c r="D233" s="234" t="s">
        <v>182</v>
      </c>
      <c r="E233" s="235" t="s">
        <v>1</v>
      </c>
      <c r="F233" s="236" t="s">
        <v>398</v>
      </c>
      <c r="G233" s="233"/>
      <c r="H233" s="237">
        <v>194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182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152</v>
      </c>
    </row>
    <row r="234" s="13" customFormat="1">
      <c r="A234" s="13"/>
      <c r="B234" s="232"/>
      <c r="C234" s="233"/>
      <c r="D234" s="234" t="s">
        <v>182</v>
      </c>
      <c r="E234" s="235" t="s">
        <v>1</v>
      </c>
      <c r="F234" s="236" t="s">
        <v>399</v>
      </c>
      <c r="G234" s="233"/>
      <c r="H234" s="237">
        <v>10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182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152</v>
      </c>
    </row>
    <row r="235" s="13" customFormat="1">
      <c r="A235" s="13"/>
      <c r="B235" s="232"/>
      <c r="C235" s="233"/>
      <c r="D235" s="234" t="s">
        <v>182</v>
      </c>
      <c r="E235" s="235" t="s">
        <v>1</v>
      </c>
      <c r="F235" s="236" t="s">
        <v>400</v>
      </c>
      <c r="G235" s="233"/>
      <c r="H235" s="237">
        <v>10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182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152</v>
      </c>
    </row>
    <row r="236" s="13" customFormat="1">
      <c r="A236" s="13"/>
      <c r="B236" s="232"/>
      <c r="C236" s="233"/>
      <c r="D236" s="234" t="s">
        <v>182</v>
      </c>
      <c r="E236" s="235" t="s">
        <v>1</v>
      </c>
      <c r="F236" s="236" t="s">
        <v>401</v>
      </c>
      <c r="G236" s="233"/>
      <c r="H236" s="237">
        <v>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182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152</v>
      </c>
    </row>
    <row r="237" s="15" customFormat="1">
      <c r="A237" s="15"/>
      <c r="B237" s="254"/>
      <c r="C237" s="255"/>
      <c r="D237" s="234" t="s">
        <v>182</v>
      </c>
      <c r="E237" s="256" t="s">
        <v>1</v>
      </c>
      <c r="F237" s="257" t="s">
        <v>225</v>
      </c>
      <c r="G237" s="255"/>
      <c r="H237" s="258">
        <v>222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182</v>
      </c>
      <c r="AU237" s="264" t="s">
        <v>86</v>
      </c>
      <c r="AV237" s="15" t="s">
        <v>159</v>
      </c>
      <c r="AW237" s="15" t="s">
        <v>32</v>
      </c>
      <c r="AX237" s="15" t="s">
        <v>84</v>
      </c>
      <c r="AY237" s="264" t="s">
        <v>152</v>
      </c>
    </row>
    <row r="238" s="2" customFormat="1" ht="16.5" customHeight="1">
      <c r="A238" s="38"/>
      <c r="B238" s="39"/>
      <c r="C238" s="265" t="s">
        <v>402</v>
      </c>
      <c r="D238" s="265" t="s">
        <v>296</v>
      </c>
      <c r="E238" s="266" t="s">
        <v>403</v>
      </c>
      <c r="F238" s="267" t="s">
        <v>404</v>
      </c>
      <c r="G238" s="268" t="s">
        <v>157</v>
      </c>
      <c r="H238" s="269">
        <v>233.09999999999999</v>
      </c>
      <c r="I238" s="270"/>
      <c r="J238" s="271">
        <f>ROUND(I238*H238,2)</f>
        <v>0</v>
      </c>
      <c r="K238" s="267" t="s">
        <v>1</v>
      </c>
      <c r="L238" s="272"/>
      <c r="M238" s="273" t="s">
        <v>1</v>
      </c>
      <c r="N238" s="274" t="s">
        <v>41</v>
      </c>
      <c r="O238" s="91"/>
      <c r="P238" s="228">
        <f>O238*H238</f>
        <v>0</v>
      </c>
      <c r="Q238" s="228">
        <v>0.113</v>
      </c>
      <c r="R238" s="228">
        <f>Q238*H238</f>
        <v>26.340299999999999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184</v>
      </c>
      <c r="AT238" s="230" t="s">
        <v>296</v>
      </c>
      <c r="AU238" s="230" t="s">
        <v>86</v>
      </c>
      <c r="AY238" s="17" t="s">
        <v>152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84</v>
      </c>
      <c r="BK238" s="231">
        <f>ROUND(I238*H238,2)</f>
        <v>0</v>
      </c>
      <c r="BL238" s="17" t="s">
        <v>159</v>
      </c>
      <c r="BM238" s="230" t="s">
        <v>405</v>
      </c>
    </row>
    <row r="239" s="13" customFormat="1">
      <c r="A239" s="13"/>
      <c r="B239" s="232"/>
      <c r="C239" s="233"/>
      <c r="D239" s="234" t="s">
        <v>182</v>
      </c>
      <c r="E239" s="233"/>
      <c r="F239" s="236" t="s">
        <v>406</v>
      </c>
      <c r="G239" s="233"/>
      <c r="H239" s="237">
        <v>233.09999999999999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182</v>
      </c>
      <c r="AU239" s="243" t="s">
        <v>86</v>
      </c>
      <c r="AV239" s="13" t="s">
        <v>86</v>
      </c>
      <c r="AW239" s="13" t="s">
        <v>4</v>
      </c>
      <c r="AX239" s="13" t="s">
        <v>84</v>
      </c>
      <c r="AY239" s="243" t="s">
        <v>152</v>
      </c>
    </row>
    <row r="240" s="2" customFormat="1" ht="16.5" customHeight="1">
      <c r="A240" s="38"/>
      <c r="B240" s="39"/>
      <c r="C240" s="265" t="s">
        <v>407</v>
      </c>
      <c r="D240" s="265" t="s">
        <v>296</v>
      </c>
      <c r="E240" s="266" t="s">
        <v>408</v>
      </c>
      <c r="F240" s="267" t="s">
        <v>409</v>
      </c>
      <c r="G240" s="268" t="s">
        <v>157</v>
      </c>
      <c r="H240" s="269">
        <v>10.5</v>
      </c>
      <c r="I240" s="270"/>
      <c r="J240" s="271">
        <f>ROUND(I240*H240,2)</f>
        <v>0</v>
      </c>
      <c r="K240" s="267" t="s">
        <v>1</v>
      </c>
      <c r="L240" s="272"/>
      <c r="M240" s="273" t="s">
        <v>1</v>
      </c>
      <c r="N240" s="274" t="s">
        <v>41</v>
      </c>
      <c r="O240" s="91"/>
      <c r="P240" s="228">
        <f>O240*H240</f>
        <v>0</v>
      </c>
      <c r="Q240" s="228">
        <v>0.113</v>
      </c>
      <c r="R240" s="228">
        <f>Q240*H240</f>
        <v>1.1865000000000001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184</v>
      </c>
      <c r="AT240" s="230" t="s">
        <v>296</v>
      </c>
      <c r="AU240" s="230" t="s">
        <v>86</v>
      </c>
      <c r="AY240" s="17" t="s">
        <v>152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159</v>
      </c>
      <c r="BM240" s="230" t="s">
        <v>410</v>
      </c>
    </row>
    <row r="241" s="13" customFormat="1">
      <c r="A241" s="13"/>
      <c r="B241" s="232"/>
      <c r="C241" s="233"/>
      <c r="D241" s="234" t="s">
        <v>182</v>
      </c>
      <c r="E241" s="233"/>
      <c r="F241" s="236" t="s">
        <v>411</v>
      </c>
      <c r="G241" s="233"/>
      <c r="H241" s="237">
        <v>10.5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182</v>
      </c>
      <c r="AU241" s="243" t="s">
        <v>86</v>
      </c>
      <c r="AV241" s="13" t="s">
        <v>86</v>
      </c>
      <c r="AW241" s="13" t="s">
        <v>4</v>
      </c>
      <c r="AX241" s="13" t="s">
        <v>84</v>
      </c>
      <c r="AY241" s="243" t="s">
        <v>152</v>
      </c>
    </row>
    <row r="242" s="2" customFormat="1" ht="24.15" customHeight="1">
      <c r="A242" s="38"/>
      <c r="B242" s="39"/>
      <c r="C242" s="265" t="s">
        <v>412</v>
      </c>
      <c r="D242" s="265" t="s">
        <v>296</v>
      </c>
      <c r="E242" s="266" t="s">
        <v>413</v>
      </c>
      <c r="F242" s="267" t="s">
        <v>414</v>
      </c>
      <c r="G242" s="268" t="s">
        <v>157</v>
      </c>
      <c r="H242" s="269">
        <v>10.5</v>
      </c>
      <c r="I242" s="270"/>
      <c r="J242" s="271">
        <f>ROUND(I242*H242,2)</f>
        <v>0</v>
      </c>
      <c r="K242" s="267" t="s">
        <v>1</v>
      </c>
      <c r="L242" s="272"/>
      <c r="M242" s="273" t="s">
        <v>1</v>
      </c>
      <c r="N242" s="274" t="s">
        <v>41</v>
      </c>
      <c r="O242" s="91"/>
      <c r="P242" s="228">
        <f>O242*H242</f>
        <v>0</v>
      </c>
      <c r="Q242" s="228">
        <v>0.13</v>
      </c>
      <c r="R242" s="228">
        <f>Q242*H242</f>
        <v>1.365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184</v>
      </c>
      <c r="AT242" s="230" t="s">
        <v>296</v>
      </c>
      <c r="AU242" s="230" t="s">
        <v>86</v>
      </c>
      <c r="AY242" s="17" t="s">
        <v>152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159</v>
      </c>
      <c r="BM242" s="230" t="s">
        <v>415</v>
      </c>
    </row>
    <row r="243" s="13" customFormat="1">
      <c r="A243" s="13"/>
      <c r="B243" s="232"/>
      <c r="C243" s="233"/>
      <c r="D243" s="234" t="s">
        <v>182</v>
      </c>
      <c r="E243" s="233"/>
      <c r="F243" s="236" t="s">
        <v>411</v>
      </c>
      <c r="G243" s="233"/>
      <c r="H243" s="237">
        <v>10.5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182</v>
      </c>
      <c r="AU243" s="243" t="s">
        <v>86</v>
      </c>
      <c r="AV243" s="13" t="s">
        <v>86</v>
      </c>
      <c r="AW243" s="13" t="s">
        <v>4</v>
      </c>
      <c r="AX243" s="13" t="s">
        <v>84</v>
      </c>
      <c r="AY243" s="243" t="s">
        <v>152</v>
      </c>
    </row>
    <row r="244" s="2" customFormat="1" ht="24.15" customHeight="1">
      <c r="A244" s="38"/>
      <c r="B244" s="39"/>
      <c r="C244" s="265" t="s">
        <v>416</v>
      </c>
      <c r="D244" s="265" t="s">
        <v>296</v>
      </c>
      <c r="E244" s="266" t="s">
        <v>417</v>
      </c>
      <c r="F244" s="267" t="s">
        <v>418</v>
      </c>
      <c r="G244" s="268" t="s">
        <v>157</v>
      </c>
      <c r="H244" s="269">
        <v>8.4000000000000004</v>
      </c>
      <c r="I244" s="270"/>
      <c r="J244" s="271">
        <f>ROUND(I244*H244,2)</f>
        <v>0</v>
      </c>
      <c r="K244" s="267" t="s">
        <v>1</v>
      </c>
      <c r="L244" s="272"/>
      <c r="M244" s="273" t="s">
        <v>1</v>
      </c>
      <c r="N244" s="274" t="s">
        <v>41</v>
      </c>
      <c r="O244" s="91"/>
      <c r="P244" s="228">
        <f>O244*H244</f>
        <v>0</v>
      </c>
      <c r="Q244" s="228">
        <v>0.13100000000000001</v>
      </c>
      <c r="R244" s="228">
        <f>Q244*H244</f>
        <v>1.1004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184</v>
      </c>
      <c r="AT244" s="230" t="s">
        <v>296</v>
      </c>
      <c r="AU244" s="230" t="s">
        <v>86</v>
      </c>
      <c r="AY244" s="17" t="s">
        <v>152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159</v>
      </c>
      <c r="BM244" s="230" t="s">
        <v>419</v>
      </c>
    </row>
    <row r="245" s="13" customFormat="1">
      <c r="A245" s="13"/>
      <c r="B245" s="232"/>
      <c r="C245" s="233"/>
      <c r="D245" s="234" t="s">
        <v>182</v>
      </c>
      <c r="E245" s="233"/>
      <c r="F245" s="236" t="s">
        <v>420</v>
      </c>
      <c r="G245" s="233"/>
      <c r="H245" s="237">
        <v>8.4000000000000004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182</v>
      </c>
      <c r="AU245" s="243" t="s">
        <v>86</v>
      </c>
      <c r="AV245" s="13" t="s">
        <v>86</v>
      </c>
      <c r="AW245" s="13" t="s">
        <v>4</v>
      </c>
      <c r="AX245" s="13" t="s">
        <v>84</v>
      </c>
      <c r="AY245" s="243" t="s">
        <v>152</v>
      </c>
    </row>
    <row r="246" s="2" customFormat="1" ht="33" customHeight="1">
      <c r="A246" s="38"/>
      <c r="B246" s="39"/>
      <c r="C246" s="219" t="s">
        <v>421</v>
      </c>
      <c r="D246" s="219" t="s">
        <v>154</v>
      </c>
      <c r="E246" s="220" t="s">
        <v>422</v>
      </c>
      <c r="F246" s="221" t="s">
        <v>423</v>
      </c>
      <c r="G246" s="222" t="s">
        <v>157</v>
      </c>
      <c r="H246" s="223">
        <v>28</v>
      </c>
      <c r="I246" s="224"/>
      <c r="J246" s="225">
        <f>ROUND(I246*H246,2)</f>
        <v>0</v>
      </c>
      <c r="K246" s="221" t="s">
        <v>158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159</v>
      </c>
      <c r="AT246" s="230" t="s">
        <v>154</v>
      </c>
      <c r="AU246" s="230" t="s">
        <v>86</v>
      </c>
      <c r="AY246" s="17" t="s">
        <v>152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159</v>
      </c>
      <c r="BM246" s="230" t="s">
        <v>424</v>
      </c>
    </row>
    <row r="247" s="13" customFormat="1">
      <c r="A247" s="13"/>
      <c r="B247" s="232"/>
      <c r="C247" s="233"/>
      <c r="D247" s="234" t="s">
        <v>182</v>
      </c>
      <c r="E247" s="235" t="s">
        <v>1</v>
      </c>
      <c r="F247" s="236" t="s">
        <v>425</v>
      </c>
      <c r="G247" s="233"/>
      <c r="H247" s="237">
        <v>28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182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152</v>
      </c>
    </row>
    <row r="248" s="2" customFormat="1" ht="76.35" customHeight="1">
      <c r="A248" s="38"/>
      <c r="B248" s="39"/>
      <c r="C248" s="219" t="s">
        <v>426</v>
      </c>
      <c r="D248" s="219" t="s">
        <v>154</v>
      </c>
      <c r="E248" s="220" t="s">
        <v>427</v>
      </c>
      <c r="F248" s="221" t="s">
        <v>428</v>
      </c>
      <c r="G248" s="222" t="s">
        <v>157</v>
      </c>
      <c r="H248" s="223">
        <v>155</v>
      </c>
      <c r="I248" s="224"/>
      <c r="J248" s="225">
        <f>ROUND(I248*H248,2)</f>
        <v>0</v>
      </c>
      <c r="K248" s="221" t="s">
        <v>158</v>
      </c>
      <c r="L248" s="44"/>
      <c r="M248" s="226" t="s">
        <v>1</v>
      </c>
      <c r="N248" s="227" t="s">
        <v>41</v>
      </c>
      <c r="O248" s="91"/>
      <c r="P248" s="228">
        <f>O248*H248</f>
        <v>0</v>
      </c>
      <c r="Q248" s="228">
        <v>0.11162</v>
      </c>
      <c r="R248" s="228">
        <f>Q248*H248</f>
        <v>17.301099999999998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159</v>
      </c>
      <c r="AT248" s="230" t="s">
        <v>154</v>
      </c>
      <c r="AU248" s="230" t="s">
        <v>86</v>
      </c>
      <c r="AY248" s="17" t="s">
        <v>152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159</v>
      </c>
      <c r="BM248" s="230" t="s">
        <v>429</v>
      </c>
    </row>
    <row r="249" s="13" customFormat="1">
      <c r="A249" s="13"/>
      <c r="B249" s="232"/>
      <c r="C249" s="233"/>
      <c r="D249" s="234" t="s">
        <v>182</v>
      </c>
      <c r="E249" s="235" t="s">
        <v>1</v>
      </c>
      <c r="F249" s="236" t="s">
        <v>430</v>
      </c>
      <c r="G249" s="233"/>
      <c r="H249" s="237">
        <v>148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182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152</v>
      </c>
    </row>
    <row r="250" s="13" customFormat="1">
      <c r="A250" s="13"/>
      <c r="B250" s="232"/>
      <c r="C250" s="233"/>
      <c r="D250" s="234" t="s">
        <v>182</v>
      </c>
      <c r="E250" s="235" t="s">
        <v>1</v>
      </c>
      <c r="F250" s="236" t="s">
        <v>431</v>
      </c>
      <c r="G250" s="233"/>
      <c r="H250" s="237">
        <v>4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182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152</v>
      </c>
    </row>
    <row r="251" s="13" customFormat="1">
      <c r="A251" s="13"/>
      <c r="B251" s="232"/>
      <c r="C251" s="233"/>
      <c r="D251" s="234" t="s">
        <v>182</v>
      </c>
      <c r="E251" s="235" t="s">
        <v>1</v>
      </c>
      <c r="F251" s="236" t="s">
        <v>432</v>
      </c>
      <c r="G251" s="233"/>
      <c r="H251" s="237">
        <v>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182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152</v>
      </c>
    </row>
    <row r="252" s="15" customFormat="1">
      <c r="A252" s="15"/>
      <c r="B252" s="254"/>
      <c r="C252" s="255"/>
      <c r="D252" s="234" t="s">
        <v>182</v>
      </c>
      <c r="E252" s="256" t="s">
        <v>1</v>
      </c>
      <c r="F252" s="257" t="s">
        <v>225</v>
      </c>
      <c r="G252" s="255"/>
      <c r="H252" s="258">
        <v>155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182</v>
      </c>
      <c r="AU252" s="264" t="s">
        <v>86</v>
      </c>
      <c r="AV252" s="15" t="s">
        <v>159</v>
      </c>
      <c r="AW252" s="15" t="s">
        <v>32</v>
      </c>
      <c r="AX252" s="15" t="s">
        <v>84</v>
      </c>
      <c r="AY252" s="264" t="s">
        <v>152</v>
      </c>
    </row>
    <row r="253" s="2" customFormat="1" ht="16.5" customHeight="1">
      <c r="A253" s="38"/>
      <c r="B253" s="39"/>
      <c r="C253" s="265" t="s">
        <v>433</v>
      </c>
      <c r="D253" s="265" t="s">
        <v>296</v>
      </c>
      <c r="E253" s="266" t="s">
        <v>434</v>
      </c>
      <c r="F253" s="267" t="s">
        <v>435</v>
      </c>
      <c r="G253" s="268" t="s">
        <v>157</v>
      </c>
      <c r="H253" s="269">
        <v>155.40000000000001</v>
      </c>
      <c r="I253" s="270"/>
      <c r="J253" s="271">
        <f>ROUND(I253*H253,2)</f>
        <v>0</v>
      </c>
      <c r="K253" s="267" t="s">
        <v>1</v>
      </c>
      <c r="L253" s="272"/>
      <c r="M253" s="273" t="s">
        <v>1</v>
      </c>
      <c r="N253" s="274" t="s">
        <v>41</v>
      </c>
      <c r="O253" s="91"/>
      <c r="P253" s="228">
        <f>O253*H253</f>
        <v>0</v>
      </c>
      <c r="Q253" s="228">
        <v>0.152</v>
      </c>
      <c r="R253" s="228">
        <f>Q253*H253</f>
        <v>23.620799999999999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184</v>
      </c>
      <c r="AT253" s="230" t="s">
        <v>296</v>
      </c>
      <c r="AU253" s="230" t="s">
        <v>86</v>
      </c>
      <c r="AY253" s="17" t="s">
        <v>152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159</v>
      </c>
      <c r="BM253" s="230" t="s">
        <v>436</v>
      </c>
    </row>
    <row r="254" s="13" customFormat="1">
      <c r="A254" s="13"/>
      <c r="B254" s="232"/>
      <c r="C254" s="233"/>
      <c r="D254" s="234" t="s">
        <v>182</v>
      </c>
      <c r="E254" s="233"/>
      <c r="F254" s="236" t="s">
        <v>437</v>
      </c>
      <c r="G254" s="233"/>
      <c r="H254" s="237">
        <v>155.40000000000001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182</v>
      </c>
      <c r="AU254" s="243" t="s">
        <v>86</v>
      </c>
      <c r="AV254" s="13" t="s">
        <v>86</v>
      </c>
      <c r="AW254" s="13" t="s">
        <v>4</v>
      </c>
      <c r="AX254" s="13" t="s">
        <v>84</v>
      </c>
      <c r="AY254" s="243" t="s">
        <v>152</v>
      </c>
    </row>
    <row r="255" s="2" customFormat="1" ht="24.15" customHeight="1">
      <c r="A255" s="38"/>
      <c r="B255" s="39"/>
      <c r="C255" s="265" t="s">
        <v>438</v>
      </c>
      <c r="D255" s="265" t="s">
        <v>296</v>
      </c>
      <c r="E255" s="266" t="s">
        <v>439</v>
      </c>
      <c r="F255" s="267" t="s">
        <v>440</v>
      </c>
      <c r="G255" s="268" t="s">
        <v>157</v>
      </c>
      <c r="H255" s="269">
        <v>4.2000000000000002</v>
      </c>
      <c r="I255" s="270"/>
      <c r="J255" s="271">
        <f>ROUND(I255*H255,2)</f>
        <v>0</v>
      </c>
      <c r="K255" s="267" t="s">
        <v>1</v>
      </c>
      <c r="L255" s="272"/>
      <c r="M255" s="273" t="s">
        <v>1</v>
      </c>
      <c r="N255" s="274" t="s">
        <v>41</v>
      </c>
      <c r="O255" s="91"/>
      <c r="P255" s="228">
        <f>O255*H255</f>
        <v>0</v>
      </c>
      <c r="Q255" s="228">
        <v>0.17599999999999999</v>
      </c>
      <c r="R255" s="228">
        <f>Q255*H255</f>
        <v>0.73919999999999997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184</v>
      </c>
      <c r="AT255" s="230" t="s">
        <v>296</v>
      </c>
      <c r="AU255" s="230" t="s">
        <v>86</v>
      </c>
      <c r="AY255" s="17" t="s">
        <v>152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84</v>
      </c>
      <c r="BK255" s="231">
        <f>ROUND(I255*H255,2)</f>
        <v>0</v>
      </c>
      <c r="BL255" s="17" t="s">
        <v>159</v>
      </c>
      <c r="BM255" s="230" t="s">
        <v>441</v>
      </c>
    </row>
    <row r="256" s="13" customFormat="1">
      <c r="A256" s="13"/>
      <c r="B256" s="232"/>
      <c r="C256" s="233"/>
      <c r="D256" s="234" t="s">
        <v>182</v>
      </c>
      <c r="E256" s="233"/>
      <c r="F256" s="236" t="s">
        <v>442</v>
      </c>
      <c r="G256" s="233"/>
      <c r="H256" s="237">
        <v>4.2000000000000002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182</v>
      </c>
      <c r="AU256" s="243" t="s">
        <v>86</v>
      </c>
      <c r="AV256" s="13" t="s">
        <v>86</v>
      </c>
      <c r="AW256" s="13" t="s">
        <v>4</v>
      </c>
      <c r="AX256" s="13" t="s">
        <v>84</v>
      </c>
      <c r="AY256" s="243" t="s">
        <v>152</v>
      </c>
    </row>
    <row r="257" s="2" customFormat="1" ht="21.75" customHeight="1">
      <c r="A257" s="38"/>
      <c r="B257" s="39"/>
      <c r="C257" s="265" t="s">
        <v>443</v>
      </c>
      <c r="D257" s="265" t="s">
        <v>296</v>
      </c>
      <c r="E257" s="266" t="s">
        <v>444</v>
      </c>
      <c r="F257" s="267" t="s">
        <v>445</v>
      </c>
      <c r="G257" s="268" t="s">
        <v>157</v>
      </c>
      <c r="H257" s="269">
        <v>3.1499999999999999</v>
      </c>
      <c r="I257" s="270"/>
      <c r="J257" s="271">
        <f>ROUND(I257*H257,2)</f>
        <v>0</v>
      </c>
      <c r="K257" s="267" t="s">
        <v>1</v>
      </c>
      <c r="L257" s="272"/>
      <c r="M257" s="273" t="s">
        <v>1</v>
      </c>
      <c r="N257" s="274" t="s">
        <v>41</v>
      </c>
      <c r="O257" s="91"/>
      <c r="P257" s="228">
        <f>O257*H257</f>
        <v>0</v>
      </c>
      <c r="Q257" s="228">
        <v>0.20000000000000001</v>
      </c>
      <c r="R257" s="228">
        <f>Q257*H257</f>
        <v>0.63</v>
      </c>
      <c r="S257" s="228">
        <v>0</v>
      </c>
      <c r="T257" s="22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0" t="s">
        <v>184</v>
      </c>
      <c r="AT257" s="230" t="s">
        <v>296</v>
      </c>
      <c r="AU257" s="230" t="s">
        <v>86</v>
      </c>
      <c r="AY257" s="17" t="s">
        <v>152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84</v>
      </c>
      <c r="BK257" s="231">
        <f>ROUND(I257*H257,2)</f>
        <v>0</v>
      </c>
      <c r="BL257" s="17" t="s">
        <v>159</v>
      </c>
      <c r="BM257" s="230" t="s">
        <v>446</v>
      </c>
    </row>
    <row r="258" s="13" customFormat="1">
      <c r="A258" s="13"/>
      <c r="B258" s="232"/>
      <c r="C258" s="233"/>
      <c r="D258" s="234" t="s">
        <v>182</v>
      </c>
      <c r="E258" s="233"/>
      <c r="F258" s="236" t="s">
        <v>447</v>
      </c>
      <c r="G258" s="233"/>
      <c r="H258" s="237">
        <v>3.1499999999999999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182</v>
      </c>
      <c r="AU258" s="243" t="s">
        <v>86</v>
      </c>
      <c r="AV258" s="13" t="s">
        <v>86</v>
      </c>
      <c r="AW258" s="13" t="s">
        <v>4</v>
      </c>
      <c r="AX258" s="13" t="s">
        <v>84</v>
      </c>
      <c r="AY258" s="243" t="s">
        <v>152</v>
      </c>
    </row>
    <row r="259" s="2" customFormat="1" ht="33" customHeight="1">
      <c r="A259" s="38"/>
      <c r="B259" s="39"/>
      <c r="C259" s="219" t="s">
        <v>448</v>
      </c>
      <c r="D259" s="219" t="s">
        <v>154</v>
      </c>
      <c r="E259" s="220" t="s">
        <v>449</v>
      </c>
      <c r="F259" s="221" t="s">
        <v>450</v>
      </c>
      <c r="G259" s="222" t="s">
        <v>157</v>
      </c>
      <c r="H259" s="223">
        <v>7</v>
      </c>
      <c r="I259" s="224"/>
      <c r="J259" s="225">
        <f>ROUND(I259*H259,2)</f>
        <v>0</v>
      </c>
      <c r="K259" s="221" t="s">
        <v>158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159</v>
      </c>
      <c r="AT259" s="230" t="s">
        <v>154</v>
      </c>
      <c r="AU259" s="230" t="s">
        <v>86</v>
      </c>
      <c r="AY259" s="17" t="s">
        <v>152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159</v>
      </c>
      <c r="BM259" s="230" t="s">
        <v>451</v>
      </c>
    </row>
    <row r="260" s="13" customFormat="1">
      <c r="A260" s="13"/>
      <c r="B260" s="232"/>
      <c r="C260" s="233"/>
      <c r="D260" s="234" t="s">
        <v>182</v>
      </c>
      <c r="E260" s="235" t="s">
        <v>1</v>
      </c>
      <c r="F260" s="236" t="s">
        <v>452</v>
      </c>
      <c r="G260" s="233"/>
      <c r="H260" s="237">
        <v>7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182</v>
      </c>
      <c r="AU260" s="243" t="s">
        <v>86</v>
      </c>
      <c r="AV260" s="13" t="s">
        <v>86</v>
      </c>
      <c r="AW260" s="13" t="s">
        <v>32</v>
      </c>
      <c r="AX260" s="13" t="s">
        <v>84</v>
      </c>
      <c r="AY260" s="243" t="s">
        <v>152</v>
      </c>
    </row>
    <row r="261" s="2" customFormat="1" ht="21.75" customHeight="1">
      <c r="A261" s="38"/>
      <c r="B261" s="39"/>
      <c r="C261" s="219" t="s">
        <v>453</v>
      </c>
      <c r="D261" s="219" t="s">
        <v>154</v>
      </c>
      <c r="E261" s="220" t="s">
        <v>454</v>
      </c>
      <c r="F261" s="221" t="s">
        <v>455</v>
      </c>
      <c r="G261" s="222" t="s">
        <v>187</v>
      </c>
      <c r="H261" s="223">
        <v>152</v>
      </c>
      <c r="I261" s="224"/>
      <c r="J261" s="225">
        <f>ROUND(I261*H261,2)</f>
        <v>0</v>
      </c>
      <c r="K261" s="221" t="s">
        <v>158</v>
      </c>
      <c r="L261" s="44"/>
      <c r="M261" s="226" t="s">
        <v>1</v>
      </c>
      <c r="N261" s="227" t="s">
        <v>41</v>
      </c>
      <c r="O261" s="91"/>
      <c r="P261" s="228">
        <f>O261*H261</f>
        <v>0</v>
      </c>
      <c r="Q261" s="228">
        <v>0.0035999999999999999</v>
      </c>
      <c r="R261" s="228">
        <f>Q261*H261</f>
        <v>0.54720000000000002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159</v>
      </c>
      <c r="AT261" s="230" t="s">
        <v>154</v>
      </c>
      <c r="AU261" s="230" t="s">
        <v>86</v>
      </c>
      <c r="AY261" s="17" t="s">
        <v>152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84</v>
      </c>
      <c r="BK261" s="231">
        <f>ROUND(I261*H261,2)</f>
        <v>0</v>
      </c>
      <c r="BL261" s="17" t="s">
        <v>159</v>
      </c>
      <c r="BM261" s="230" t="s">
        <v>456</v>
      </c>
    </row>
    <row r="262" s="12" customFormat="1" ht="22.8" customHeight="1">
      <c r="A262" s="12"/>
      <c r="B262" s="203"/>
      <c r="C262" s="204"/>
      <c r="D262" s="205" t="s">
        <v>75</v>
      </c>
      <c r="E262" s="217" t="s">
        <v>184</v>
      </c>
      <c r="F262" s="217" t="s">
        <v>457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SUM(P263:P282)</f>
        <v>0</v>
      </c>
      <c r="Q262" s="211"/>
      <c r="R262" s="212">
        <f>SUM(R263:R282)</f>
        <v>4.1947999999999999</v>
      </c>
      <c r="S262" s="211"/>
      <c r="T262" s="213">
        <f>SUM(T263:T282)</f>
        <v>1.4441599999999999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84</v>
      </c>
      <c r="AT262" s="215" t="s">
        <v>75</v>
      </c>
      <c r="AU262" s="215" t="s">
        <v>84</v>
      </c>
      <c r="AY262" s="214" t="s">
        <v>152</v>
      </c>
      <c r="BK262" s="216">
        <f>SUM(BK263:BK282)</f>
        <v>0</v>
      </c>
    </row>
    <row r="263" s="2" customFormat="1" ht="24.15" customHeight="1">
      <c r="A263" s="38"/>
      <c r="B263" s="39"/>
      <c r="C263" s="219" t="s">
        <v>458</v>
      </c>
      <c r="D263" s="219" t="s">
        <v>154</v>
      </c>
      <c r="E263" s="220" t="s">
        <v>459</v>
      </c>
      <c r="F263" s="221" t="s">
        <v>460</v>
      </c>
      <c r="G263" s="222" t="s">
        <v>187</v>
      </c>
      <c r="H263" s="223">
        <v>24</v>
      </c>
      <c r="I263" s="224"/>
      <c r="J263" s="225">
        <f>ROUND(I263*H263,2)</f>
        <v>0</v>
      </c>
      <c r="K263" s="221" t="s">
        <v>158</v>
      </c>
      <c r="L263" s="44"/>
      <c r="M263" s="226" t="s">
        <v>1</v>
      </c>
      <c r="N263" s="227" t="s">
        <v>41</v>
      </c>
      <c r="O263" s="91"/>
      <c r="P263" s="228">
        <f>O263*H263</f>
        <v>0</v>
      </c>
      <c r="Q263" s="228">
        <v>0.0027599999999999999</v>
      </c>
      <c r="R263" s="228">
        <f>Q263*H263</f>
        <v>0.066239999999999993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159</v>
      </c>
      <c r="AT263" s="230" t="s">
        <v>154</v>
      </c>
      <c r="AU263" s="230" t="s">
        <v>86</v>
      </c>
      <c r="AY263" s="17" t="s">
        <v>152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159</v>
      </c>
      <c r="BM263" s="230" t="s">
        <v>461</v>
      </c>
    </row>
    <row r="264" s="2" customFormat="1" ht="16.5" customHeight="1">
      <c r="A264" s="38"/>
      <c r="B264" s="39"/>
      <c r="C264" s="219" t="s">
        <v>462</v>
      </c>
      <c r="D264" s="219" t="s">
        <v>154</v>
      </c>
      <c r="E264" s="220" t="s">
        <v>463</v>
      </c>
      <c r="F264" s="221" t="s">
        <v>464</v>
      </c>
      <c r="G264" s="222" t="s">
        <v>348</v>
      </c>
      <c r="H264" s="223">
        <v>4</v>
      </c>
      <c r="I264" s="224"/>
      <c r="J264" s="225">
        <f>ROUND(I264*H264,2)</f>
        <v>0</v>
      </c>
      <c r="K264" s="221" t="s">
        <v>1</v>
      </c>
      <c r="L264" s="44"/>
      <c r="M264" s="226" t="s">
        <v>1</v>
      </c>
      <c r="N264" s="227" t="s">
        <v>41</v>
      </c>
      <c r="O264" s="91"/>
      <c r="P264" s="228">
        <f>O264*H264</f>
        <v>0</v>
      </c>
      <c r="Q264" s="228">
        <v>0.00017000000000000001</v>
      </c>
      <c r="R264" s="228">
        <f>Q264*H264</f>
        <v>0.00068000000000000005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159</v>
      </c>
      <c r="AT264" s="230" t="s">
        <v>154</v>
      </c>
      <c r="AU264" s="230" t="s">
        <v>86</v>
      </c>
      <c r="AY264" s="17" t="s">
        <v>152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84</v>
      </c>
      <c r="BK264" s="231">
        <f>ROUND(I264*H264,2)</f>
        <v>0</v>
      </c>
      <c r="BL264" s="17" t="s">
        <v>159</v>
      </c>
      <c r="BM264" s="230" t="s">
        <v>465</v>
      </c>
    </row>
    <row r="265" s="2" customFormat="1" ht="24.15" customHeight="1">
      <c r="A265" s="38"/>
      <c r="B265" s="39"/>
      <c r="C265" s="219" t="s">
        <v>466</v>
      </c>
      <c r="D265" s="219" t="s">
        <v>154</v>
      </c>
      <c r="E265" s="220" t="s">
        <v>467</v>
      </c>
      <c r="F265" s="221" t="s">
        <v>468</v>
      </c>
      <c r="G265" s="222" t="s">
        <v>209</v>
      </c>
      <c r="H265" s="223">
        <v>0.64800000000000002</v>
      </c>
      <c r="I265" s="224"/>
      <c r="J265" s="225">
        <f>ROUND(I265*H265,2)</f>
        <v>0</v>
      </c>
      <c r="K265" s="221" t="s">
        <v>158</v>
      </c>
      <c r="L265" s="44"/>
      <c r="M265" s="226" t="s">
        <v>1</v>
      </c>
      <c r="N265" s="227" t="s">
        <v>41</v>
      </c>
      <c r="O265" s="91"/>
      <c r="P265" s="228">
        <f>O265*H265</f>
        <v>0</v>
      </c>
      <c r="Q265" s="228">
        <v>0</v>
      </c>
      <c r="R265" s="228">
        <f>Q265*H265</f>
        <v>0</v>
      </c>
      <c r="S265" s="228">
        <v>1.9199999999999999</v>
      </c>
      <c r="T265" s="229">
        <f>S265*H265</f>
        <v>1.2441599999999999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159</v>
      </c>
      <c r="AT265" s="230" t="s">
        <v>154</v>
      </c>
      <c r="AU265" s="230" t="s">
        <v>86</v>
      </c>
      <c r="AY265" s="17" t="s">
        <v>152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84</v>
      </c>
      <c r="BK265" s="231">
        <f>ROUND(I265*H265,2)</f>
        <v>0</v>
      </c>
      <c r="BL265" s="17" t="s">
        <v>159</v>
      </c>
      <c r="BM265" s="230" t="s">
        <v>469</v>
      </c>
    </row>
    <row r="266" s="14" customFormat="1">
      <c r="A266" s="14"/>
      <c r="B266" s="244"/>
      <c r="C266" s="245"/>
      <c r="D266" s="234" t="s">
        <v>182</v>
      </c>
      <c r="E266" s="246" t="s">
        <v>1</v>
      </c>
      <c r="F266" s="247" t="s">
        <v>470</v>
      </c>
      <c r="G266" s="245"/>
      <c r="H266" s="246" t="s">
        <v>1</v>
      </c>
      <c r="I266" s="248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182</v>
      </c>
      <c r="AU266" s="253" t="s">
        <v>86</v>
      </c>
      <c r="AV266" s="14" t="s">
        <v>84</v>
      </c>
      <c r="AW266" s="14" t="s">
        <v>32</v>
      </c>
      <c r="AX266" s="14" t="s">
        <v>76</v>
      </c>
      <c r="AY266" s="253" t="s">
        <v>152</v>
      </c>
    </row>
    <row r="267" s="13" customFormat="1">
      <c r="A267" s="13"/>
      <c r="B267" s="232"/>
      <c r="C267" s="233"/>
      <c r="D267" s="234" t="s">
        <v>182</v>
      </c>
      <c r="E267" s="235" t="s">
        <v>1</v>
      </c>
      <c r="F267" s="236" t="s">
        <v>471</v>
      </c>
      <c r="G267" s="233"/>
      <c r="H267" s="237">
        <v>0.64800000000000002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182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152</v>
      </c>
    </row>
    <row r="268" s="2" customFormat="1" ht="24.15" customHeight="1">
      <c r="A268" s="38"/>
      <c r="B268" s="39"/>
      <c r="C268" s="219" t="s">
        <v>472</v>
      </c>
      <c r="D268" s="219" t="s">
        <v>154</v>
      </c>
      <c r="E268" s="220" t="s">
        <v>473</v>
      </c>
      <c r="F268" s="221" t="s">
        <v>474</v>
      </c>
      <c r="G268" s="222" t="s">
        <v>348</v>
      </c>
      <c r="H268" s="223">
        <v>5</v>
      </c>
      <c r="I268" s="224"/>
      <c r="J268" s="225">
        <f>ROUND(I268*H268,2)</f>
        <v>0</v>
      </c>
      <c r="K268" s="221" t="s">
        <v>158</v>
      </c>
      <c r="L268" s="44"/>
      <c r="M268" s="226" t="s">
        <v>1</v>
      </c>
      <c r="N268" s="227" t="s">
        <v>41</v>
      </c>
      <c r="O268" s="91"/>
      <c r="P268" s="228">
        <f>O268*H268</f>
        <v>0</v>
      </c>
      <c r="Q268" s="228">
        <v>0.12422</v>
      </c>
      <c r="R268" s="228">
        <f>Q268*H268</f>
        <v>0.62109999999999999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159</v>
      </c>
      <c r="AT268" s="230" t="s">
        <v>154</v>
      </c>
      <c r="AU268" s="230" t="s">
        <v>86</v>
      </c>
      <c r="AY268" s="17" t="s">
        <v>152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84</v>
      </c>
      <c r="BK268" s="231">
        <f>ROUND(I268*H268,2)</f>
        <v>0</v>
      </c>
      <c r="BL268" s="17" t="s">
        <v>159</v>
      </c>
      <c r="BM268" s="230" t="s">
        <v>475</v>
      </c>
    </row>
    <row r="269" s="2" customFormat="1" ht="24.15" customHeight="1">
      <c r="A269" s="38"/>
      <c r="B269" s="39"/>
      <c r="C269" s="265" t="s">
        <v>94</v>
      </c>
      <c r="D269" s="265" t="s">
        <v>296</v>
      </c>
      <c r="E269" s="266" t="s">
        <v>476</v>
      </c>
      <c r="F269" s="267" t="s">
        <v>477</v>
      </c>
      <c r="G269" s="268" t="s">
        <v>348</v>
      </c>
      <c r="H269" s="269">
        <v>5</v>
      </c>
      <c r="I269" s="270"/>
      <c r="J269" s="271">
        <f>ROUND(I269*H269,2)</f>
        <v>0</v>
      </c>
      <c r="K269" s="267" t="s">
        <v>158</v>
      </c>
      <c r="L269" s="272"/>
      <c r="M269" s="273" t="s">
        <v>1</v>
      </c>
      <c r="N269" s="274" t="s">
        <v>41</v>
      </c>
      <c r="O269" s="91"/>
      <c r="P269" s="228">
        <f>O269*H269</f>
        <v>0</v>
      </c>
      <c r="Q269" s="228">
        <v>0.027</v>
      </c>
      <c r="R269" s="228">
        <f>Q269*H269</f>
        <v>0.13500000000000001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184</v>
      </c>
      <c r="AT269" s="230" t="s">
        <v>296</v>
      </c>
      <c r="AU269" s="230" t="s">
        <v>86</v>
      </c>
      <c r="AY269" s="17" t="s">
        <v>152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159</v>
      </c>
      <c r="BM269" s="230" t="s">
        <v>478</v>
      </c>
    </row>
    <row r="270" s="2" customFormat="1" ht="21.75" customHeight="1">
      <c r="A270" s="38"/>
      <c r="B270" s="39"/>
      <c r="C270" s="265" t="s">
        <v>479</v>
      </c>
      <c r="D270" s="265" t="s">
        <v>296</v>
      </c>
      <c r="E270" s="266" t="s">
        <v>480</v>
      </c>
      <c r="F270" s="267" t="s">
        <v>481</v>
      </c>
      <c r="G270" s="268" t="s">
        <v>348</v>
      </c>
      <c r="H270" s="269">
        <v>3</v>
      </c>
      <c r="I270" s="270"/>
      <c r="J270" s="271">
        <f>ROUND(I270*H270,2)</f>
        <v>0</v>
      </c>
      <c r="K270" s="267" t="s">
        <v>158</v>
      </c>
      <c r="L270" s="272"/>
      <c r="M270" s="273" t="s">
        <v>1</v>
      </c>
      <c r="N270" s="274" t="s">
        <v>41</v>
      </c>
      <c r="O270" s="91"/>
      <c r="P270" s="228">
        <f>O270*H270</f>
        <v>0</v>
      </c>
      <c r="Q270" s="228">
        <v>0.058000000000000003</v>
      </c>
      <c r="R270" s="228">
        <f>Q270*H270</f>
        <v>0.17400000000000002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184</v>
      </c>
      <c r="AT270" s="230" t="s">
        <v>296</v>
      </c>
      <c r="AU270" s="230" t="s">
        <v>86</v>
      </c>
      <c r="AY270" s="17" t="s">
        <v>152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84</v>
      </c>
      <c r="BK270" s="231">
        <f>ROUND(I270*H270,2)</f>
        <v>0</v>
      </c>
      <c r="BL270" s="17" t="s">
        <v>159</v>
      </c>
      <c r="BM270" s="230" t="s">
        <v>482</v>
      </c>
    </row>
    <row r="271" s="2" customFormat="1" ht="24.15" customHeight="1">
      <c r="A271" s="38"/>
      <c r="B271" s="39"/>
      <c r="C271" s="265" t="s">
        <v>483</v>
      </c>
      <c r="D271" s="265" t="s">
        <v>296</v>
      </c>
      <c r="E271" s="266" t="s">
        <v>484</v>
      </c>
      <c r="F271" s="267" t="s">
        <v>485</v>
      </c>
      <c r="G271" s="268" t="s">
        <v>348</v>
      </c>
      <c r="H271" s="269">
        <v>5</v>
      </c>
      <c r="I271" s="270"/>
      <c r="J271" s="271">
        <f>ROUND(I271*H271,2)</f>
        <v>0</v>
      </c>
      <c r="K271" s="267" t="s">
        <v>158</v>
      </c>
      <c r="L271" s="272"/>
      <c r="M271" s="273" t="s">
        <v>1</v>
      </c>
      <c r="N271" s="274" t="s">
        <v>41</v>
      </c>
      <c r="O271" s="91"/>
      <c r="P271" s="228">
        <f>O271*H271</f>
        <v>0</v>
      </c>
      <c r="Q271" s="228">
        <v>0.080000000000000002</v>
      </c>
      <c r="R271" s="228">
        <f>Q271*H271</f>
        <v>0.40000000000000002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184</v>
      </c>
      <c r="AT271" s="230" t="s">
        <v>296</v>
      </c>
      <c r="AU271" s="230" t="s">
        <v>86</v>
      </c>
      <c r="AY271" s="17" t="s">
        <v>152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159</v>
      </c>
      <c r="BM271" s="230" t="s">
        <v>486</v>
      </c>
    </row>
    <row r="272" s="2" customFormat="1" ht="21.75" customHeight="1">
      <c r="A272" s="38"/>
      <c r="B272" s="39"/>
      <c r="C272" s="265" t="s">
        <v>487</v>
      </c>
      <c r="D272" s="265" t="s">
        <v>296</v>
      </c>
      <c r="E272" s="266" t="s">
        <v>488</v>
      </c>
      <c r="F272" s="267" t="s">
        <v>489</v>
      </c>
      <c r="G272" s="268" t="s">
        <v>348</v>
      </c>
      <c r="H272" s="269">
        <v>2</v>
      </c>
      <c r="I272" s="270"/>
      <c r="J272" s="271">
        <f>ROUND(I272*H272,2)</f>
        <v>0</v>
      </c>
      <c r="K272" s="267" t="s">
        <v>158</v>
      </c>
      <c r="L272" s="272"/>
      <c r="M272" s="273" t="s">
        <v>1</v>
      </c>
      <c r="N272" s="274" t="s">
        <v>41</v>
      </c>
      <c r="O272" s="91"/>
      <c r="P272" s="228">
        <f>O272*H272</f>
        <v>0</v>
      </c>
      <c r="Q272" s="228">
        <v>0.111</v>
      </c>
      <c r="R272" s="228">
        <f>Q272*H272</f>
        <v>0.222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184</v>
      </c>
      <c r="AT272" s="230" t="s">
        <v>296</v>
      </c>
      <c r="AU272" s="230" t="s">
        <v>86</v>
      </c>
      <c r="AY272" s="17" t="s">
        <v>152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84</v>
      </c>
      <c r="BK272" s="231">
        <f>ROUND(I272*H272,2)</f>
        <v>0</v>
      </c>
      <c r="BL272" s="17" t="s">
        <v>159</v>
      </c>
      <c r="BM272" s="230" t="s">
        <v>490</v>
      </c>
    </row>
    <row r="273" s="2" customFormat="1" ht="16.5" customHeight="1">
      <c r="A273" s="38"/>
      <c r="B273" s="39"/>
      <c r="C273" s="265" t="s">
        <v>491</v>
      </c>
      <c r="D273" s="265" t="s">
        <v>296</v>
      </c>
      <c r="E273" s="266" t="s">
        <v>492</v>
      </c>
      <c r="F273" s="267" t="s">
        <v>493</v>
      </c>
      <c r="G273" s="268" t="s">
        <v>348</v>
      </c>
      <c r="H273" s="269">
        <v>4</v>
      </c>
      <c r="I273" s="270"/>
      <c r="J273" s="271">
        <f>ROUND(I273*H273,2)</f>
        <v>0</v>
      </c>
      <c r="K273" s="267" t="s">
        <v>1</v>
      </c>
      <c r="L273" s="272"/>
      <c r="M273" s="273" t="s">
        <v>1</v>
      </c>
      <c r="N273" s="274" t="s">
        <v>41</v>
      </c>
      <c r="O273" s="91"/>
      <c r="P273" s="228">
        <f>O273*H273</f>
        <v>0</v>
      </c>
      <c r="Q273" s="228">
        <v>0.11</v>
      </c>
      <c r="R273" s="228">
        <f>Q273*H273</f>
        <v>0.44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184</v>
      </c>
      <c r="AT273" s="230" t="s">
        <v>296</v>
      </c>
      <c r="AU273" s="230" t="s">
        <v>86</v>
      </c>
      <c r="AY273" s="17" t="s">
        <v>152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84</v>
      </c>
      <c r="BK273" s="231">
        <f>ROUND(I273*H273,2)</f>
        <v>0</v>
      </c>
      <c r="BL273" s="17" t="s">
        <v>159</v>
      </c>
      <c r="BM273" s="230" t="s">
        <v>494</v>
      </c>
    </row>
    <row r="274" s="2" customFormat="1" ht="24.15" customHeight="1">
      <c r="A274" s="38"/>
      <c r="B274" s="39"/>
      <c r="C274" s="265" t="s">
        <v>495</v>
      </c>
      <c r="D274" s="265" t="s">
        <v>296</v>
      </c>
      <c r="E274" s="266" t="s">
        <v>496</v>
      </c>
      <c r="F274" s="267" t="s">
        <v>497</v>
      </c>
      <c r="G274" s="268" t="s">
        <v>348</v>
      </c>
      <c r="H274" s="269">
        <v>5</v>
      </c>
      <c r="I274" s="270"/>
      <c r="J274" s="271">
        <f>ROUND(I274*H274,2)</f>
        <v>0</v>
      </c>
      <c r="K274" s="267" t="s">
        <v>158</v>
      </c>
      <c r="L274" s="272"/>
      <c r="M274" s="273" t="s">
        <v>1</v>
      </c>
      <c r="N274" s="274" t="s">
        <v>41</v>
      </c>
      <c r="O274" s="91"/>
      <c r="P274" s="228">
        <f>O274*H274</f>
        <v>0</v>
      </c>
      <c r="Q274" s="228">
        <v>0.071999999999999995</v>
      </c>
      <c r="R274" s="228">
        <f>Q274*H274</f>
        <v>0.35999999999999999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184</v>
      </c>
      <c r="AT274" s="230" t="s">
        <v>296</v>
      </c>
      <c r="AU274" s="230" t="s">
        <v>86</v>
      </c>
      <c r="AY274" s="17" t="s">
        <v>152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84</v>
      </c>
      <c r="BK274" s="231">
        <f>ROUND(I274*H274,2)</f>
        <v>0</v>
      </c>
      <c r="BL274" s="17" t="s">
        <v>159</v>
      </c>
      <c r="BM274" s="230" t="s">
        <v>498</v>
      </c>
    </row>
    <row r="275" s="2" customFormat="1" ht="24.15" customHeight="1">
      <c r="A275" s="38"/>
      <c r="B275" s="39"/>
      <c r="C275" s="219" t="s">
        <v>499</v>
      </c>
      <c r="D275" s="219" t="s">
        <v>154</v>
      </c>
      <c r="E275" s="220" t="s">
        <v>500</v>
      </c>
      <c r="F275" s="221" t="s">
        <v>501</v>
      </c>
      <c r="G275" s="222" t="s">
        <v>348</v>
      </c>
      <c r="H275" s="223">
        <v>3</v>
      </c>
      <c r="I275" s="224"/>
      <c r="J275" s="225">
        <f>ROUND(I275*H275,2)</f>
        <v>0</v>
      </c>
      <c r="K275" s="221" t="s">
        <v>158</v>
      </c>
      <c r="L275" s="44"/>
      <c r="M275" s="226" t="s">
        <v>1</v>
      </c>
      <c r="N275" s="227" t="s">
        <v>41</v>
      </c>
      <c r="O275" s="91"/>
      <c r="P275" s="228">
        <f>O275*H275</f>
        <v>0</v>
      </c>
      <c r="Q275" s="228">
        <v>0.02972</v>
      </c>
      <c r="R275" s="228">
        <f>Q275*H275</f>
        <v>0.089160000000000003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159</v>
      </c>
      <c r="AT275" s="230" t="s">
        <v>154</v>
      </c>
      <c r="AU275" s="230" t="s">
        <v>86</v>
      </c>
      <c r="AY275" s="17" t="s">
        <v>152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84</v>
      </c>
      <c r="BK275" s="231">
        <f>ROUND(I275*H275,2)</f>
        <v>0</v>
      </c>
      <c r="BL275" s="17" t="s">
        <v>159</v>
      </c>
      <c r="BM275" s="230" t="s">
        <v>502</v>
      </c>
    </row>
    <row r="276" s="2" customFormat="1" ht="24.15" customHeight="1">
      <c r="A276" s="38"/>
      <c r="B276" s="39"/>
      <c r="C276" s="219" t="s">
        <v>503</v>
      </c>
      <c r="D276" s="219" t="s">
        <v>154</v>
      </c>
      <c r="E276" s="220" t="s">
        <v>504</v>
      </c>
      <c r="F276" s="221" t="s">
        <v>505</v>
      </c>
      <c r="G276" s="222" t="s">
        <v>348</v>
      </c>
      <c r="H276" s="223">
        <v>2</v>
      </c>
      <c r="I276" s="224"/>
      <c r="J276" s="225">
        <f>ROUND(I276*H276,2)</f>
        <v>0</v>
      </c>
      <c r="K276" s="221" t="s">
        <v>158</v>
      </c>
      <c r="L276" s="44"/>
      <c r="M276" s="226" t="s">
        <v>1</v>
      </c>
      <c r="N276" s="227" t="s">
        <v>41</v>
      </c>
      <c r="O276" s="91"/>
      <c r="P276" s="228">
        <f>O276*H276</f>
        <v>0</v>
      </c>
      <c r="Q276" s="228">
        <v>0.02972</v>
      </c>
      <c r="R276" s="228">
        <f>Q276*H276</f>
        <v>0.05944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159</v>
      </c>
      <c r="AT276" s="230" t="s">
        <v>154</v>
      </c>
      <c r="AU276" s="230" t="s">
        <v>86</v>
      </c>
      <c r="AY276" s="17" t="s">
        <v>152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159</v>
      </c>
      <c r="BM276" s="230" t="s">
        <v>506</v>
      </c>
    </row>
    <row r="277" s="2" customFormat="1" ht="24.15" customHeight="1">
      <c r="A277" s="38"/>
      <c r="B277" s="39"/>
      <c r="C277" s="219" t="s">
        <v>507</v>
      </c>
      <c r="D277" s="219" t="s">
        <v>154</v>
      </c>
      <c r="E277" s="220" t="s">
        <v>508</v>
      </c>
      <c r="F277" s="221" t="s">
        <v>509</v>
      </c>
      <c r="G277" s="222" t="s">
        <v>348</v>
      </c>
      <c r="H277" s="223">
        <v>4</v>
      </c>
      <c r="I277" s="224"/>
      <c r="J277" s="225">
        <f>ROUND(I277*H277,2)</f>
        <v>0</v>
      </c>
      <c r="K277" s="221" t="s">
        <v>158</v>
      </c>
      <c r="L277" s="44"/>
      <c r="M277" s="226" t="s">
        <v>1</v>
      </c>
      <c r="N277" s="227" t="s">
        <v>41</v>
      </c>
      <c r="O277" s="91"/>
      <c r="P277" s="228">
        <f>O277*H277</f>
        <v>0</v>
      </c>
      <c r="Q277" s="228">
        <v>0.02972</v>
      </c>
      <c r="R277" s="228">
        <f>Q277*H277</f>
        <v>0.11888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159</v>
      </c>
      <c r="AT277" s="230" t="s">
        <v>154</v>
      </c>
      <c r="AU277" s="230" t="s">
        <v>86</v>
      </c>
      <c r="AY277" s="17" t="s">
        <v>152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84</v>
      </c>
      <c r="BK277" s="231">
        <f>ROUND(I277*H277,2)</f>
        <v>0</v>
      </c>
      <c r="BL277" s="17" t="s">
        <v>159</v>
      </c>
      <c r="BM277" s="230" t="s">
        <v>510</v>
      </c>
    </row>
    <row r="278" s="2" customFormat="1" ht="24.15" customHeight="1">
      <c r="A278" s="38"/>
      <c r="B278" s="39"/>
      <c r="C278" s="219" t="s">
        <v>511</v>
      </c>
      <c r="D278" s="219" t="s">
        <v>154</v>
      </c>
      <c r="E278" s="220" t="s">
        <v>512</v>
      </c>
      <c r="F278" s="221" t="s">
        <v>513</v>
      </c>
      <c r="G278" s="222" t="s">
        <v>348</v>
      </c>
      <c r="H278" s="223">
        <v>5</v>
      </c>
      <c r="I278" s="224"/>
      <c r="J278" s="225">
        <f>ROUND(I278*H278,2)</f>
        <v>0</v>
      </c>
      <c r="K278" s="221" t="s">
        <v>158</v>
      </c>
      <c r="L278" s="44"/>
      <c r="M278" s="226" t="s">
        <v>1</v>
      </c>
      <c r="N278" s="227" t="s">
        <v>41</v>
      </c>
      <c r="O278" s="91"/>
      <c r="P278" s="228">
        <f>O278*H278</f>
        <v>0</v>
      </c>
      <c r="Q278" s="228">
        <v>0.02972</v>
      </c>
      <c r="R278" s="228">
        <f>Q278*H278</f>
        <v>0.14860000000000001</v>
      </c>
      <c r="S278" s="228">
        <v>0</v>
      </c>
      <c r="T278" s="22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159</v>
      </c>
      <c r="AT278" s="230" t="s">
        <v>154</v>
      </c>
      <c r="AU278" s="230" t="s">
        <v>86</v>
      </c>
      <c r="AY278" s="17" t="s">
        <v>152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84</v>
      </c>
      <c r="BK278" s="231">
        <f>ROUND(I278*H278,2)</f>
        <v>0</v>
      </c>
      <c r="BL278" s="17" t="s">
        <v>159</v>
      </c>
      <c r="BM278" s="230" t="s">
        <v>514</v>
      </c>
    </row>
    <row r="279" s="2" customFormat="1" ht="24.15" customHeight="1">
      <c r="A279" s="38"/>
      <c r="B279" s="39"/>
      <c r="C279" s="219" t="s">
        <v>515</v>
      </c>
      <c r="D279" s="219" t="s">
        <v>154</v>
      </c>
      <c r="E279" s="220" t="s">
        <v>516</v>
      </c>
      <c r="F279" s="221" t="s">
        <v>517</v>
      </c>
      <c r="G279" s="222" t="s">
        <v>348</v>
      </c>
      <c r="H279" s="223">
        <v>5</v>
      </c>
      <c r="I279" s="224"/>
      <c r="J279" s="225">
        <f>ROUND(I279*H279,2)</f>
        <v>0</v>
      </c>
      <c r="K279" s="221" t="s">
        <v>158</v>
      </c>
      <c r="L279" s="44"/>
      <c r="M279" s="226" t="s">
        <v>1</v>
      </c>
      <c r="N279" s="227" t="s">
        <v>41</v>
      </c>
      <c r="O279" s="91"/>
      <c r="P279" s="228">
        <f>O279*H279</f>
        <v>0</v>
      </c>
      <c r="Q279" s="228">
        <v>0.21734000000000001</v>
      </c>
      <c r="R279" s="228">
        <f>Q279*H279</f>
        <v>1.0867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159</v>
      </c>
      <c r="AT279" s="230" t="s">
        <v>154</v>
      </c>
      <c r="AU279" s="230" t="s">
        <v>86</v>
      </c>
      <c r="AY279" s="17" t="s">
        <v>152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84</v>
      </c>
      <c r="BK279" s="231">
        <f>ROUND(I279*H279,2)</f>
        <v>0</v>
      </c>
      <c r="BL279" s="17" t="s">
        <v>159</v>
      </c>
      <c r="BM279" s="230" t="s">
        <v>518</v>
      </c>
    </row>
    <row r="280" s="2" customFormat="1" ht="16.5" customHeight="1">
      <c r="A280" s="38"/>
      <c r="B280" s="39"/>
      <c r="C280" s="265" t="s">
        <v>519</v>
      </c>
      <c r="D280" s="265" t="s">
        <v>296</v>
      </c>
      <c r="E280" s="266" t="s">
        <v>520</v>
      </c>
      <c r="F280" s="267" t="s">
        <v>521</v>
      </c>
      <c r="G280" s="268" t="s">
        <v>348</v>
      </c>
      <c r="H280" s="269">
        <v>5</v>
      </c>
      <c r="I280" s="270"/>
      <c r="J280" s="271">
        <f>ROUND(I280*H280,2)</f>
        <v>0</v>
      </c>
      <c r="K280" s="267" t="s">
        <v>158</v>
      </c>
      <c r="L280" s="272"/>
      <c r="M280" s="273" t="s">
        <v>1</v>
      </c>
      <c r="N280" s="274" t="s">
        <v>41</v>
      </c>
      <c r="O280" s="91"/>
      <c r="P280" s="228">
        <f>O280*H280</f>
        <v>0</v>
      </c>
      <c r="Q280" s="228">
        <v>0.050599999999999999</v>
      </c>
      <c r="R280" s="228">
        <f>Q280*H280</f>
        <v>0.253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184</v>
      </c>
      <c r="AT280" s="230" t="s">
        <v>296</v>
      </c>
      <c r="AU280" s="230" t="s">
        <v>86</v>
      </c>
      <c r="AY280" s="17" t="s">
        <v>152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84</v>
      </c>
      <c r="BK280" s="231">
        <f>ROUND(I280*H280,2)</f>
        <v>0</v>
      </c>
      <c r="BL280" s="17" t="s">
        <v>159</v>
      </c>
      <c r="BM280" s="230" t="s">
        <v>522</v>
      </c>
    </row>
    <row r="281" s="2" customFormat="1" ht="24.15" customHeight="1">
      <c r="A281" s="38"/>
      <c r="B281" s="39"/>
      <c r="C281" s="265" t="s">
        <v>523</v>
      </c>
      <c r="D281" s="265" t="s">
        <v>296</v>
      </c>
      <c r="E281" s="266" t="s">
        <v>524</v>
      </c>
      <c r="F281" s="267" t="s">
        <v>525</v>
      </c>
      <c r="G281" s="268" t="s">
        <v>348</v>
      </c>
      <c r="H281" s="269">
        <v>5</v>
      </c>
      <c r="I281" s="270"/>
      <c r="J281" s="271">
        <f>ROUND(I281*H281,2)</f>
        <v>0</v>
      </c>
      <c r="K281" s="267" t="s">
        <v>158</v>
      </c>
      <c r="L281" s="272"/>
      <c r="M281" s="273" t="s">
        <v>1</v>
      </c>
      <c r="N281" s="274" t="s">
        <v>41</v>
      </c>
      <c r="O281" s="91"/>
      <c r="P281" s="228">
        <f>O281*H281</f>
        <v>0</v>
      </c>
      <c r="Q281" s="228">
        <v>0.0040000000000000001</v>
      </c>
      <c r="R281" s="228">
        <f>Q281*H281</f>
        <v>0.02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184</v>
      </c>
      <c r="AT281" s="230" t="s">
        <v>296</v>
      </c>
      <c r="AU281" s="230" t="s">
        <v>86</v>
      </c>
      <c r="AY281" s="17" t="s">
        <v>152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84</v>
      </c>
      <c r="BK281" s="231">
        <f>ROUND(I281*H281,2)</f>
        <v>0</v>
      </c>
      <c r="BL281" s="17" t="s">
        <v>159</v>
      </c>
      <c r="BM281" s="230" t="s">
        <v>526</v>
      </c>
    </row>
    <row r="282" s="2" customFormat="1" ht="24.15" customHeight="1">
      <c r="A282" s="38"/>
      <c r="B282" s="39"/>
      <c r="C282" s="219" t="s">
        <v>527</v>
      </c>
      <c r="D282" s="219" t="s">
        <v>154</v>
      </c>
      <c r="E282" s="220" t="s">
        <v>528</v>
      </c>
      <c r="F282" s="221" t="s">
        <v>529</v>
      </c>
      <c r="G282" s="222" t="s">
        <v>348</v>
      </c>
      <c r="H282" s="223">
        <v>1</v>
      </c>
      <c r="I282" s="224"/>
      <c r="J282" s="225">
        <f>ROUND(I282*H282,2)</f>
        <v>0</v>
      </c>
      <c r="K282" s="221" t="s">
        <v>158</v>
      </c>
      <c r="L282" s="44"/>
      <c r="M282" s="226" t="s">
        <v>1</v>
      </c>
      <c r="N282" s="227" t="s">
        <v>41</v>
      </c>
      <c r="O282" s="91"/>
      <c r="P282" s="228">
        <f>O282*H282</f>
        <v>0</v>
      </c>
      <c r="Q282" s="228">
        <v>0</v>
      </c>
      <c r="R282" s="228">
        <f>Q282*H282</f>
        <v>0</v>
      </c>
      <c r="S282" s="228">
        <v>0.20000000000000001</v>
      </c>
      <c r="T282" s="229">
        <f>S282*H282</f>
        <v>0.20000000000000001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159</v>
      </c>
      <c r="AT282" s="230" t="s">
        <v>154</v>
      </c>
      <c r="AU282" s="230" t="s">
        <v>86</v>
      </c>
      <c r="AY282" s="17" t="s">
        <v>152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84</v>
      </c>
      <c r="BK282" s="231">
        <f>ROUND(I282*H282,2)</f>
        <v>0</v>
      </c>
      <c r="BL282" s="17" t="s">
        <v>159</v>
      </c>
      <c r="BM282" s="230" t="s">
        <v>530</v>
      </c>
    </row>
    <row r="283" s="12" customFormat="1" ht="22.8" customHeight="1">
      <c r="A283" s="12"/>
      <c r="B283" s="203"/>
      <c r="C283" s="204"/>
      <c r="D283" s="205" t="s">
        <v>75</v>
      </c>
      <c r="E283" s="217" t="s">
        <v>189</v>
      </c>
      <c r="F283" s="217" t="s">
        <v>531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SUM(P284:P323)</f>
        <v>0</v>
      </c>
      <c r="Q283" s="211"/>
      <c r="R283" s="212">
        <f>SUM(R284:R323)</f>
        <v>89.825268899999998</v>
      </c>
      <c r="S283" s="211"/>
      <c r="T283" s="213">
        <f>SUM(T284:T323)</f>
        <v>0.192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84</v>
      </c>
      <c r="AT283" s="215" t="s">
        <v>75</v>
      </c>
      <c r="AU283" s="215" t="s">
        <v>84</v>
      </c>
      <c r="AY283" s="214" t="s">
        <v>152</v>
      </c>
      <c r="BK283" s="216">
        <f>SUM(BK284:BK323)</f>
        <v>0</v>
      </c>
    </row>
    <row r="284" s="2" customFormat="1" ht="24.15" customHeight="1">
      <c r="A284" s="38"/>
      <c r="B284" s="39"/>
      <c r="C284" s="219" t="s">
        <v>532</v>
      </c>
      <c r="D284" s="219" t="s">
        <v>154</v>
      </c>
      <c r="E284" s="220" t="s">
        <v>533</v>
      </c>
      <c r="F284" s="221" t="s">
        <v>534</v>
      </c>
      <c r="G284" s="222" t="s">
        <v>348</v>
      </c>
      <c r="H284" s="223">
        <v>2</v>
      </c>
      <c r="I284" s="224"/>
      <c r="J284" s="225">
        <f>ROUND(I284*H284,2)</f>
        <v>0</v>
      </c>
      <c r="K284" s="221" t="s">
        <v>158</v>
      </c>
      <c r="L284" s="44"/>
      <c r="M284" s="226" t="s">
        <v>1</v>
      </c>
      <c r="N284" s="227" t="s">
        <v>41</v>
      </c>
      <c r="O284" s="91"/>
      <c r="P284" s="228">
        <f>O284*H284</f>
        <v>0</v>
      </c>
      <c r="Q284" s="228">
        <v>0.00069999999999999999</v>
      </c>
      <c r="R284" s="228">
        <f>Q284*H284</f>
        <v>0.0014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159</v>
      </c>
      <c r="AT284" s="230" t="s">
        <v>154</v>
      </c>
      <c r="AU284" s="230" t="s">
        <v>86</v>
      </c>
      <c r="AY284" s="17" t="s">
        <v>152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84</v>
      </c>
      <c r="BK284" s="231">
        <f>ROUND(I284*H284,2)</f>
        <v>0</v>
      </c>
      <c r="BL284" s="17" t="s">
        <v>159</v>
      </c>
      <c r="BM284" s="230" t="s">
        <v>535</v>
      </c>
    </row>
    <row r="285" s="2" customFormat="1" ht="16.5" customHeight="1">
      <c r="A285" s="38"/>
      <c r="B285" s="39"/>
      <c r="C285" s="265" t="s">
        <v>536</v>
      </c>
      <c r="D285" s="265" t="s">
        <v>296</v>
      </c>
      <c r="E285" s="266" t="s">
        <v>537</v>
      </c>
      <c r="F285" s="267" t="s">
        <v>538</v>
      </c>
      <c r="G285" s="268" t="s">
        <v>348</v>
      </c>
      <c r="H285" s="269">
        <v>2</v>
      </c>
      <c r="I285" s="270"/>
      <c r="J285" s="271">
        <f>ROUND(I285*H285,2)</f>
        <v>0</v>
      </c>
      <c r="K285" s="267" t="s">
        <v>158</v>
      </c>
      <c r="L285" s="272"/>
      <c r="M285" s="273" t="s">
        <v>1</v>
      </c>
      <c r="N285" s="274" t="s">
        <v>41</v>
      </c>
      <c r="O285" s="91"/>
      <c r="P285" s="228">
        <f>O285*H285</f>
        <v>0</v>
      </c>
      <c r="Q285" s="228">
        <v>0.0025000000000000001</v>
      </c>
      <c r="R285" s="228">
        <f>Q285*H285</f>
        <v>0.0050000000000000001</v>
      </c>
      <c r="S285" s="228">
        <v>0</v>
      </c>
      <c r="T285" s="22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0" t="s">
        <v>184</v>
      </c>
      <c r="AT285" s="230" t="s">
        <v>296</v>
      </c>
      <c r="AU285" s="230" t="s">
        <v>86</v>
      </c>
      <c r="AY285" s="17" t="s">
        <v>152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7" t="s">
        <v>84</v>
      </c>
      <c r="BK285" s="231">
        <f>ROUND(I285*H285,2)</f>
        <v>0</v>
      </c>
      <c r="BL285" s="17" t="s">
        <v>159</v>
      </c>
      <c r="BM285" s="230" t="s">
        <v>539</v>
      </c>
    </row>
    <row r="286" s="2" customFormat="1" ht="16.5" customHeight="1">
      <c r="A286" s="38"/>
      <c r="B286" s="39"/>
      <c r="C286" s="219" t="s">
        <v>540</v>
      </c>
      <c r="D286" s="219" t="s">
        <v>154</v>
      </c>
      <c r="E286" s="220" t="s">
        <v>541</v>
      </c>
      <c r="F286" s="221" t="s">
        <v>542</v>
      </c>
      <c r="G286" s="222" t="s">
        <v>348</v>
      </c>
      <c r="H286" s="223">
        <v>2</v>
      </c>
      <c r="I286" s="224"/>
      <c r="J286" s="225">
        <f>ROUND(I286*H286,2)</f>
        <v>0</v>
      </c>
      <c r="K286" s="221" t="s">
        <v>1</v>
      </c>
      <c r="L286" s="44"/>
      <c r="M286" s="226" t="s">
        <v>1</v>
      </c>
      <c r="N286" s="227" t="s">
        <v>41</v>
      </c>
      <c r="O286" s="91"/>
      <c r="P286" s="228">
        <f>O286*H286</f>
        <v>0</v>
      </c>
      <c r="Q286" s="228">
        <v>0</v>
      </c>
      <c r="R286" s="228">
        <f>Q286*H286</f>
        <v>0</v>
      </c>
      <c r="S286" s="228">
        <v>0.055</v>
      </c>
      <c r="T286" s="229">
        <f>S286*H286</f>
        <v>0.11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159</v>
      </c>
      <c r="AT286" s="230" t="s">
        <v>154</v>
      </c>
      <c r="AU286" s="230" t="s">
        <v>86</v>
      </c>
      <c r="AY286" s="17" t="s">
        <v>152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84</v>
      </c>
      <c r="BK286" s="231">
        <f>ROUND(I286*H286,2)</f>
        <v>0</v>
      </c>
      <c r="BL286" s="17" t="s">
        <v>159</v>
      </c>
      <c r="BM286" s="230" t="s">
        <v>543</v>
      </c>
    </row>
    <row r="287" s="2" customFormat="1" ht="24.15" customHeight="1">
      <c r="A287" s="38"/>
      <c r="B287" s="39"/>
      <c r="C287" s="219" t="s">
        <v>544</v>
      </c>
      <c r="D287" s="219" t="s">
        <v>154</v>
      </c>
      <c r="E287" s="220" t="s">
        <v>545</v>
      </c>
      <c r="F287" s="221" t="s">
        <v>546</v>
      </c>
      <c r="G287" s="222" t="s">
        <v>348</v>
      </c>
      <c r="H287" s="223">
        <v>2</v>
      </c>
      <c r="I287" s="224"/>
      <c r="J287" s="225">
        <f>ROUND(I287*H287,2)</f>
        <v>0</v>
      </c>
      <c r="K287" s="221" t="s">
        <v>158</v>
      </c>
      <c r="L287" s="44"/>
      <c r="M287" s="226" t="s">
        <v>1</v>
      </c>
      <c r="N287" s="227" t="s">
        <v>41</v>
      </c>
      <c r="O287" s="91"/>
      <c r="P287" s="228">
        <f>O287*H287</f>
        <v>0</v>
      </c>
      <c r="Q287" s="228">
        <v>0.11241</v>
      </c>
      <c r="R287" s="228">
        <f>Q287*H287</f>
        <v>0.22481999999999999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159</v>
      </c>
      <c r="AT287" s="230" t="s">
        <v>154</v>
      </c>
      <c r="AU287" s="230" t="s">
        <v>86</v>
      </c>
      <c r="AY287" s="17" t="s">
        <v>152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84</v>
      </c>
      <c r="BK287" s="231">
        <f>ROUND(I287*H287,2)</f>
        <v>0</v>
      </c>
      <c r="BL287" s="17" t="s">
        <v>159</v>
      </c>
      <c r="BM287" s="230" t="s">
        <v>547</v>
      </c>
    </row>
    <row r="288" s="2" customFormat="1" ht="21.75" customHeight="1">
      <c r="A288" s="38"/>
      <c r="B288" s="39"/>
      <c r="C288" s="265" t="s">
        <v>548</v>
      </c>
      <c r="D288" s="265" t="s">
        <v>296</v>
      </c>
      <c r="E288" s="266" t="s">
        <v>549</v>
      </c>
      <c r="F288" s="267" t="s">
        <v>550</v>
      </c>
      <c r="G288" s="268" t="s">
        <v>348</v>
      </c>
      <c r="H288" s="269">
        <v>2</v>
      </c>
      <c r="I288" s="270"/>
      <c r="J288" s="271">
        <f>ROUND(I288*H288,2)</f>
        <v>0</v>
      </c>
      <c r="K288" s="267" t="s">
        <v>158</v>
      </c>
      <c r="L288" s="272"/>
      <c r="M288" s="273" t="s">
        <v>1</v>
      </c>
      <c r="N288" s="274" t="s">
        <v>41</v>
      </c>
      <c r="O288" s="91"/>
      <c r="P288" s="228">
        <f>O288*H288</f>
        <v>0</v>
      </c>
      <c r="Q288" s="228">
        <v>0.0064999999999999997</v>
      </c>
      <c r="R288" s="228">
        <f>Q288*H288</f>
        <v>0.012999999999999999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184</v>
      </c>
      <c r="AT288" s="230" t="s">
        <v>296</v>
      </c>
      <c r="AU288" s="230" t="s">
        <v>86</v>
      </c>
      <c r="AY288" s="17" t="s">
        <v>152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84</v>
      </c>
      <c r="BK288" s="231">
        <f>ROUND(I288*H288,2)</f>
        <v>0</v>
      </c>
      <c r="BL288" s="17" t="s">
        <v>159</v>
      </c>
      <c r="BM288" s="230" t="s">
        <v>551</v>
      </c>
    </row>
    <row r="289" s="2" customFormat="1" ht="16.5" customHeight="1">
      <c r="A289" s="38"/>
      <c r="B289" s="39"/>
      <c r="C289" s="265" t="s">
        <v>552</v>
      </c>
      <c r="D289" s="265" t="s">
        <v>296</v>
      </c>
      <c r="E289" s="266" t="s">
        <v>553</v>
      </c>
      <c r="F289" s="267" t="s">
        <v>554</v>
      </c>
      <c r="G289" s="268" t="s">
        <v>348</v>
      </c>
      <c r="H289" s="269">
        <v>2</v>
      </c>
      <c r="I289" s="270"/>
      <c r="J289" s="271">
        <f>ROUND(I289*H289,2)</f>
        <v>0</v>
      </c>
      <c r="K289" s="267" t="s">
        <v>158</v>
      </c>
      <c r="L289" s="272"/>
      <c r="M289" s="273" t="s">
        <v>1</v>
      </c>
      <c r="N289" s="274" t="s">
        <v>41</v>
      </c>
      <c r="O289" s="91"/>
      <c r="P289" s="228">
        <f>O289*H289</f>
        <v>0</v>
      </c>
      <c r="Q289" s="228">
        <v>0.0033</v>
      </c>
      <c r="R289" s="228">
        <f>Q289*H289</f>
        <v>0.0066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184</v>
      </c>
      <c r="AT289" s="230" t="s">
        <v>296</v>
      </c>
      <c r="AU289" s="230" t="s">
        <v>86</v>
      </c>
      <c r="AY289" s="17" t="s">
        <v>152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84</v>
      </c>
      <c r="BK289" s="231">
        <f>ROUND(I289*H289,2)</f>
        <v>0</v>
      </c>
      <c r="BL289" s="17" t="s">
        <v>159</v>
      </c>
      <c r="BM289" s="230" t="s">
        <v>555</v>
      </c>
    </row>
    <row r="290" s="2" customFormat="1" ht="16.5" customHeight="1">
      <c r="A290" s="38"/>
      <c r="B290" s="39"/>
      <c r="C290" s="265" t="s">
        <v>556</v>
      </c>
      <c r="D290" s="265" t="s">
        <v>296</v>
      </c>
      <c r="E290" s="266" t="s">
        <v>557</v>
      </c>
      <c r="F290" s="267" t="s">
        <v>558</v>
      </c>
      <c r="G290" s="268" t="s">
        <v>348</v>
      </c>
      <c r="H290" s="269">
        <v>2</v>
      </c>
      <c r="I290" s="270"/>
      <c r="J290" s="271">
        <f>ROUND(I290*H290,2)</f>
        <v>0</v>
      </c>
      <c r="K290" s="267" t="s">
        <v>158</v>
      </c>
      <c r="L290" s="272"/>
      <c r="M290" s="273" t="s">
        <v>1</v>
      </c>
      <c r="N290" s="274" t="s">
        <v>41</v>
      </c>
      <c r="O290" s="91"/>
      <c r="P290" s="228">
        <f>O290*H290</f>
        <v>0</v>
      </c>
      <c r="Q290" s="228">
        <v>0.00040000000000000002</v>
      </c>
      <c r="R290" s="228">
        <f>Q290*H290</f>
        <v>0.00080000000000000004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184</v>
      </c>
      <c r="AT290" s="230" t="s">
        <v>296</v>
      </c>
      <c r="AU290" s="230" t="s">
        <v>86</v>
      </c>
      <c r="AY290" s="17" t="s">
        <v>152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84</v>
      </c>
      <c r="BK290" s="231">
        <f>ROUND(I290*H290,2)</f>
        <v>0</v>
      </c>
      <c r="BL290" s="17" t="s">
        <v>159</v>
      </c>
      <c r="BM290" s="230" t="s">
        <v>559</v>
      </c>
    </row>
    <row r="291" s="2" customFormat="1" ht="16.5" customHeight="1">
      <c r="A291" s="38"/>
      <c r="B291" s="39"/>
      <c r="C291" s="265" t="s">
        <v>560</v>
      </c>
      <c r="D291" s="265" t="s">
        <v>296</v>
      </c>
      <c r="E291" s="266" t="s">
        <v>561</v>
      </c>
      <c r="F291" s="267" t="s">
        <v>562</v>
      </c>
      <c r="G291" s="268" t="s">
        <v>348</v>
      </c>
      <c r="H291" s="269">
        <v>2</v>
      </c>
      <c r="I291" s="270"/>
      <c r="J291" s="271">
        <f>ROUND(I291*H291,2)</f>
        <v>0</v>
      </c>
      <c r="K291" s="267" t="s">
        <v>158</v>
      </c>
      <c r="L291" s="272"/>
      <c r="M291" s="273" t="s">
        <v>1</v>
      </c>
      <c r="N291" s="274" t="s">
        <v>41</v>
      </c>
      <c r="O291" s="91"/>
      <c r="P291" s="228">
        <f>O291*H291</f>
        <v>0</v>
      </c>
      <c r="Q291" s="228">
        <v>0.00014999999999999999</v>
      </c>
      <c r="R291" s="228">
        <f>Q291*H291</f>
        <v>0.00029999999999999997</v>
      </c>
      <c r="S291" s="228">
        <v>0</v>
      </c>
      <c r="T291" s="22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0" t="s">
        <v>184</v>
      </c>
      <c r="AT291" s="230" t="s">
        <v>296</v>
      </c>
      <c r="AU291" s="230" t="s">
        <v>86</v>
      </c>
      <c r="AY291" s="17" t="s">
        <v>152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7" t="s">
        <v>84</v>
      </c>
      <c r="BK291" s="231">
        <f>ROUND(I291*H291,2)</f>
        <v>0</v>
      </c>
      <c r="BL291" s="17" t="s">
        <v>159</v>
      </c>
      <c r="BM291" s="230" t="s">
        <v>563</v>
      </c>
    </row>
    <row r="292" s="2" customFormat="1" ht="24.15" customHeight="1">
      <c r="A292" s="38"/>
      <c r="B292" s="39"/>
      <c r="C292" s="219" t="s">
        <v>564</v>
      </c>
      <c r="D292" s="219" t="s">
        <v>154</v>
      </c>
      <c r="E292" s="220" t="s">
        <v>565</v>
      </c>
      <c r="F292" s="221" t="s">
        <v>566</v>
      </c>
      <c r="G292" s="222" t="s">
        <v>157</v>
      </c>
      <c r="H292" s="223">
        <v>60</v>
      </c>
      <c r="I292" s="224"/>
      <c r="J292" s="225">
        <f>ROUND(I292*H292,2)</f>
        <v>0</v>
      </c>
      <c r="K292" s="221" t="s">
        <v>158</v>
      </c>
      <c r="L292" s="44"/>
      <c r="M292" s="226" t="s">
        <v>1</v>
      </c>
      <c r="N292" s="227" t="s">
        <v>41</v>
      </c>
      <c r="O292" s="91"/>
      <c r="P292" s="228">
        <f>O292*H292</f>
        <v>0</v>
      </c>
      <c r="Q292" s="228">
        <v>0.0025999999999999999</v>
      </c>
      <c r="R292" s="228">
        <f>Q292*H292</f>
        <v>0.156</v>
      </c>
      <c r="S292" s="228">
        <v>0</v>
      </c>
      <c r="T292" s="22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0" t="s">
        <v>159</v>
      </c>
      <c r="AT292" s="230" t="s">
        <v>154</v>
      </c>
      <c r="AU292" s="230" t="s">
        <v>86</v>
      </c>
      <c r="AY292" s="17" t="s">
        <v>152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7" t="s">
        <v>84</v>
      </c>
      <c r="BK292" s="231">
        <f>ROUND(I292*H292,2)</f>
        <v>0</v>
      </c>
      <c r="BL292" s="17" t="s">
        <v>159</v>
      </c>
      <c r="BM292" s="230" t="s">
        <v>567</v>
      </c>
    </row>
    <row r="293" s="13" customFormat="1">
      <c r="A293" s="13"/>
      <c r="B293" s="232"/>
      <c r="C293" s="233"/>
      <c r="D293" s="234" t="s">
        <v>182</v>
      </c>
      <c r="E293" s="235" t="s">
        <v>1</v>
      </c>
      <c r="F293" s="236" t="s">
        <v>568</v>
      </c>
      <c r="G293" s="233"/>
      <c r="H293" s="237">
        <v>60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182</v>
      </c>
      <c r="AU293" s="243" t="s">
        <v>86</v>
      </c>
      <c r="AV293" s="13" t="s">
        <v>86</v>
      </c>
      <c r="AW293" s="13" t="s">
        <v>32</v>
      </c>
      <c r="AX293" s="13" t="s">
        <v>84</v>
      </c>
      <c r="AY293" s="243" t="s">
        <v>152</v>
      </c>
    </row>
    <row r="294" s="2" customFormat="1" ht="16.5" customHeight="1">
      <c r="A294" s="38"/>
      <c r="B294" s="39"/>
      <c r="C294" s="219" t="s">
        <v>569</v>
      </c>
      <c r="D294" s="219" t="s">
        <v>154</v>
      </c>
      <c r="E294" s="220" t="s">
        <v>570</v>
      </c>
      <c r="F294" s="221" t="s">
        <v>571</v>
      </c>
      <c r="G294" s="222" t="s">
        <v>157</v>
      </c>
      <c r="H294" s="223">
        <v>60</v>
      </c>
      <c r="I294" s="224"/>
      <c r="J294" s="225">
        <f>ROUND(I294*H294,2)</f>
        <v>0</v>
      </c>
      <c r="K294" s="221" t="s">
        <v>158</v>
      </c>
      <c r="L294" s="44"/>
      <c r="M294" s="226" t="s">
        <v>1</v>
      </c>
      <c r="N294" s="227" t="s">
        <v>41</v>
      </c>
      <c r="O294" s="91"/>
      <c r="P294" s="228">
        <f>O294*H294</f>
        <v>0</v>
      </c>
      <c r="Q294" s="228">
        <v>1.0000000000000001E-05</v>
      </c>
      <c r="R294" s="228">
        <f>Q294*H294</f>
        <v>0.00060000000000000006</v>
      </c>
      <c r="S294" s="228">
        <v>0</v>
      </c>
      <c r="T294" s="22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0" t="s">
        <v>159</v>
      </c>
      <c r="AT294" s="230" t="s">
        <v>154</v>
      </c>
      <c r="AU294" s="230" t="s">
        <v>86</v>
      </c>
      <c r="AY294" s="17" t="s">
        <v>152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7" t="s">
        <v>84</v>
      </c>
      <c r="BK294" s="231">
        <f>ROUND(I294*H294,2)</f>
        <v>0</v>
      </c>
      <c r="BL294" s="17" t="s">
        <v>159</v>
      </c>
      <c r="BM294" s="230" t="s">
        <v>572</v>
      </c>
    </row>
    <row r="295" s="2" customFormat="1" ht="33" customHeight="1">
      <c r="A295" s="38"/>
      <c r="B295" s="39"/>
      <c r="C295" s="219" t="s">
        <v>573</v>
      </c>
      <c r="D295" s="219" t="s">
        <v>154</v>
      </c>
      <c r="E295" s="220" t="s">
        <v>574</v>
      </c>
      <c r="F295" s="221" t="s">
        <v>575</v>
      </c>
      <c r="G295" s="222" t="s">
        <v>187</v>
      </c>
      <c r="H295" s="223">
        <v>118</v>
      </c>
      <c r="I295" s="224"/>
      <c r="J295" s="225">
        <f>ROUND(I295*H295,2)</f>
        <v>0</v>
      </c>
      <c r="K295" s="221" t="s">
        <v>158</v>
      </c>
      <c r="L295" s="44"/>
      <c r="M295" s="226" t="s">
        <v>1</v>
      </c>
      <c r="N295" s="227" t="s">
        <v>41</v>
      </c>
      <c r="O295" s="91"/>
      <c r="P295" s="228">
        <f>O295*H295</f>
        <v>0</v>
      </c>
      <c r="Q295" s="228">
        <v>0.15540000000000001</v>
      </c>
      <c r="R295" s="228">
        <f>Q295*H295</f>
        <v>18.337200000000003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159</v>
      </c>
      <c r="AT295" s="230" t="s">
        <v>154</v>
      </c>
      <c r="AU295" s="230" t="s">
        <v>86</v>
      </c>
      <c r="AY295" s="17" t="s">
        <v>152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84</v>
      </c>
      <c r="BK295" s="231">
        <f>ROUND(I295*H295,2)</f>
        <v>0</v>
      </c>
      <c r="BL295" s="17" t="s">
        <v>159</v>
      </c>
      <c r="BM295" s="230" t="s">
        <v>576</v>
      </c>
    </row>
    <row r="296" s="13" customFormat="1">
      <c r="A296" s="13"/>
      <c r="B296" s="232"/>
      <c r="C296" s="233"/>
      <c r="D296" s="234" t="s">
        <v>182</v>
      </c>
      <c r="E296" s="235" t="s">
        <v>1</v>
      </c>
      <c r="F296" s="236" t="s">
        <v>577</v>
      </c>
      <c r="G296" s="233"/>
      <c r="H296" s="237">
        <v>118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182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152</v>
      </c>
    </row>
    <row r="297" s="2" customFormat="1" ht="16.5" customHeight="1">
      <c r="A297" s="38"/>
      <c r="B297" s="39"/>
      <c r="C297" s="265" t="s">
        <v>578</v>
      </c>
      <c r="D297" s="265" t="s">
        <v>296</v>
      </c>
      <c r="E297" s="266" t="s">
        <v>579</v>
      </c>
      <c r="F297" s="267" t="s">
        <v>580</v>
      </c>
      <c r="G297" s="268" t="s">
        <v>187</v>
      </c>
      <c r="H297" s="269">
        <v>94.5</v>
      </c>
      <c r="I297" s="270"/>
      <c r="J297" s="271">
        <f>ROUND(I297*H297,2)</f>
        <v>0</v>
      </c>
      <c r="K297" s="267" t="s">
        <v>158</v>
      </c>
      <c r="L297" s="272"/>
      <c r="M297" s="273" t="s">
        <v>1</v>
      </c>
      <c r="N297" s="274" t="s">
        <v>41</v>
      </c>
      <c r="O297" s="91"/>
      <c r="P297" s="228">
        <f>O297*H297</f>
        <v>0</v>
      </c>
      <c r="Q297" s="228">
        <v>0.080000000000000002</v>
      </c>
      <c r="R297" s="228">
        <f>Q297*H297</f>
        <v>7.5600000000000005</v>
      </c>
      <c r="S297" s="228">
        <v>0</v>
      </c>
      <c r="T297" s="22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0" t="s">
        <v>184</v>
      </c>
      <c r="AT297" s="230" t="s">
        <v>296</v>
      </c>
      <c r="AU297" s="230" t="s">
        <v>86</v>
      </c>
      <c r="AY297" s="17" t="s">
        <v>152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7" t="s">
        <v>84</v>
      </c>
      <c r="BK297" s="231">
        <f>ROUND(I297*H297,2)</f>
        <v>0</v>
      </c>
      <c r="BL297" s="17" t="s">
        <v>159</v>
      </c>
      <c r="BM297" s="230" t="s">
        <v>581</v>
      </c>
    </row>
    <row r="298" s="13" customFormat="1">
      <c r="A298" s="13"/>
      <c r="B298" s="232"/>
      <c r="C298" s="233"/>
      <c r="D298" s="234" t="s">
        <v>182</v>
      </c>
      <c r="E298" s="233"/>
      <c r="F298" s="236" t="s">
        <v>582</v>
      </c>
      <c r="G298" s="233"/>
      <c r="H298" s="237">
        <v>94.5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182</v>
      </c>
      <c r="AU298" s="243" t="s">
        <v>86</v>
      </c>
      <c r="AV298" s="13" t="s">
        <v>86</v>
      </c>
      <c r="AW298" s="13" t="s">
        <v>4</v>
      </c>
      <c r="AX298" s="13" t="s">
        <v>84</v>
      </c>
      <c r="AY298" s="243" t="s">
        <v>152</v>
      </c>
    </row>
    <row r="299" s="2" customFormat="1" ht="24.15" customHeight="1">
      <c r="A299" s="38"/>
      <c r="B299" s="39"/>
      <c r="C299" s="265" t="s">
        <v>583</v>
      </c>
      <c r="D299" s="265" t="s">
        <v>296</v>
      </c>
      <c r="E299" s="266" t="s">
        <v>584</v>
      </c>
      <c r="F299" s="267" t="s">
        <v>585</v>
      </c>
      <c r="G299" s="268" t="s">
        <v>187</v>
      </c>
      <c r="H299" s="269">
        <v>21</v>
      </c>
      <c r="I299" s="270"/>
      <c r="J299" s="271">
        <f>ROUND(I299*H299,2)</f>
        <v>0</v>
      </c>
      <c r="K299" s="267" t="s">
        <v>158</v>
      </c>
      <c r="L299" s="272"/>
      <c r="M299" s="273" t="s">
        <v>1</v>
      </c>
      <c r="N299" s="274" t="s">
        <v>41</v>
      </c>
      <c r="O299" s="91"/>
      <c r="P299" s="228">
        <f>O299*H299</f>
        <v>0</v>
      </c>
      <c r="Q299" s="228">
        <v>0.048300000000000003</v>
      </c>
      <c r="R299" s="228">
        <f>Q299*H299</f>
        <v>1.0143</v>
      </c>
      <c r="S299" s="228">
        <v>0</v>
      </c>
      <c r="T299" s="22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0" t="s">
        <v>184</v>
      </c>
      <c r="AT299" s="230" t="s">
        <v>296</v>
      </c>
      <c r="AU299" s="230" t="s">
        <v>86</v>
      </c>
      <c r="AY299" s="17" t="s">
        <v>152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7" t="s">
        <v>84</v>
      </c>
      <c r="BK299" s="231">
        <f>ROUND(I299*H299,2)</f>
        <v>0</v>
      </c>
      <c r="BL299" s="17" t="s">
        <v>159</v>
      </c>
      <c r="BM299" s="230" t="s">
        <v>586</v>
      </c>
    </row>
    <row r="300" s="13" customFormat="1">
      <c r="A300" s="13"/>
      <c r="B300" s="232"/>
      <c r="C300" s="233"/>
      <c r="D300" s="234" t="s">
        <v>182</v>
      </c>
      <c r="E300" s="233"/>
      <c r="F300" s="236" t="s">
        <v>587</v>
      </c>
      <c r="G300" s="233"/>
      <c r="H300" s="237">
        <v>21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182</v>
      </c>
      <c r="AU300" s="243" t="s">
        <v>86</v>
      </c>
      <c r="AV300" s="13" t="s">
        <v>86</v>
      </c>
      <c r="AW300" s="13" t="s">
        <v>4</v>
      </c>
      <c r="AX300" s="13" t="s">
        <v>84</v>
      </c>
      <c r="AY300" s="243" t="s">
        <v>152</v>
      </c>
    </row>
    <row r="301" s="2" customFormat="1" ht="24.15" customHeight="1">
      <c r="A301" s="38"/>
      <c r="B301" s="39"/>
      <c r="C301" s="265" t="s">
        <v>588</v>
      </c>
      <c r="D301" s="265" t="s">
        <v>296</v>
      </c>
      <c r="E301" s="266" t="s">
        <v>589</v>
      </c>
      <c r="F301" s="267" t="s">
        <v>590</v>
      </c>
      <c r="G301" s="268" t="s">
        <v>187</v>
      </c>
      <c r="H301" s="269">
        <v>8</v>
      </c>
      <c r="I301" s="270"/>
      <c r="J301" s="271">
        <f>ROUND(I301*H301,2)</f>
        <v>0</v>
      </c>
      <c r="K301" s="267" t="s">
        <v>158</v>
      </c>
      <c r="L301" s="272"/>
      <c r="M301" s="273" t="s">
        <v>1</v>
      </c>
      <c r="N301" s="274" t="s">
        <v>41</v>
      </c>
      <c r="O301" s="91"/>
      <c r="P301" s="228">
        <f>O301*H301</f>
        <v>0</v>
      </c>
      <c r="Q301" s="228">
        <v>0.065670000000000006</v>
      </c>
      <c r="R301" s="228">
        <f>Q301*H301</f>
        <v>0.52536000000000005</v>
      </c>
      <c r="S301" s="228">
        <v>0</v>
      </c>
      <c r="T301" s="22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0" t="s">
        <v>184</v>
      </c>
      <c r="AT301" s="230" t="s">
        <v>296</v>
      </c>
      <c r="AU301" s="230" t="s">
        <v>86</v>
      </c>
      <c r="AY301" s="17" t="s">
        <v>152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7" t="s">
        <v>84</v>
      </c>
      <c r="BK301" s="231">
        <f>ROUND(I301*H301,2)</f>
        <v>0</v>
      </c>
      <c r="BL301" s="17" t="s">
        <v>159</v>
      </c>
      <c r="BM301" s="230" t="s">
        <v>591</v>
      </c>
    </row>
    <row r="302" s="2" customFormat="1" ht="33" customHeight="1">
      <c r="A302" s="38"/>
      <c r="B302" s="39"/>
      <c r="C302" s="219" t="s">
        <v>592</v>
      </c>
      <c r="D302" s="219" t="s">
        <v>154</v>
      </c>
      <c r="E302" s="220" t="s">
        <v>593</v>
      </c>
      <c r="F302" s="221" t="s">
        <v>594</v>
      </c>
      <c r="G302" s="222" t="s">
        <v>187</v>
      </c>
      <c r="H302" s="223">
        <v>82</v>
      </c>
      <c r="I302" s="224"/>
      <c r="J302" s="225">
        <f>ROUND(I302*H302,2)</f>
        <v>0</v>
      </c>
      <c r="K302" s="221" t="s">
        <v>158</v>
      </c>
      <c r="L302" s="44"/>
      <c r="M302" s="226" t="s">
        <v>1</v>
      </c>
      <c r="N302" s="227" t="s">
        <v>41</v>
      </c>
      <c r="O302" s="91"/>
      <c r="P302" s="228">
        <f>O302*H302</f>
        <v>0</v>
      </c>
      <c r="Q302" s="228">
        <v>0.1295</v>
      </c>
      <c r="R302" s="228">
        <f>Q302*H302</f>
        <v>10.619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159</v>
      </c>
      <c r="AT302" s="230" t="s">
        <v>154</v>
      </c>
      <c r="AU302" s="230" t="s">
        <v>86</v>
      </c>
      <c r="AY302" s="17" t="s">
        <v>152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84</v>
      </c>
      <c r="BK302" s="231">
        <f>ROUND(I302*H302,2)</f>
        <v>0</v>
      </c>
      <c r="BL302" s="17" t="s">
        <v>159</v>
      </c>
      <c r="BM302" s="230" t="s">
        <v>595</v>
      </c>
    </row>
    <row r="303" s="2" customFormat="1" ht="16.5" customHeight="1">
      <c r="A303" s="38"/>
      <c r="B303" s="39"/>
      <c r="C303" s="265" t="s">
        <v>596</v>
      </c>
      <c r="D303" s="265" t="s">
        <v>296</v>
      </c>
      <c r="E303" s="266" t="s">
        <v>597</v>
      </c>
      <c r="F303" s="267" t="s">
        <v>598</v>
      </c>
      <c r="G303" s="268" t="s">
        <v>187</v>
      </c>
      <c r="H303" s="269">
        <v>86.099999999999994</v>
      </c>
      <c r="I303" s="270"/>
      <c r="J303" s="271">
        <f>ROUND(I303*H303,2)</f>
        <v>0</v>
      </c>
      <c r="K303" s="267" t="s">
        <v>158</v>
      </c>
      <c r="L303" s="272"/>
      <c r="M303" s="273" t="s">
        <v>1</v>
      </c>
      <c r="N303" s="274" t="s">
        <v>41</v>
      </c>
      <c r="O303" s="91"/>
      <c r="P303" s="228">
        <f>O303*H303</f>
        <v>0</v>
      </c>
      <c r="Q303" s="228">
        <v>0.056120000000000003</v>
      </c>
      <c r="R303" s="228">
        <f>Q303*H303</f>
        <v>4.8319320000000001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184</v>
      </c>
      <c r="AT303" s="230" t="s">
        <v>296</v>
      </c>
      <c r="AU303" s="230" t="s">
        <v>86</v>
      </c>
      <c r="AY303" s="17" t="s">
        <v>152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84</v>
      </c>
      <c r="BK303" s="231">
        <f>ROUND(I303*H303,2)</f>
        <v>0</v>
      </c>
      <c r="BL303" s="17" t="s">
        <v>159</v>
      </c>
      <c r="BM303" s="230" t="s">
        <v>599</v>
      </c>
    </row>
    <row r="304" s="13" customFormat="1">
      <c r="A304" s="13"/>
      <c r="B304" s="232"/>
      <c r="C304" s="233"/>
      <c r="D304" s="234" t="s">
        <v>182</v>
      </c>
      <c r="E304" s="233"/>
      <c r="F304" s="236" t="s">
        <v>600</v>
      </c>
      <c r="G304" s="233"/>
      <c r="H304" s="237">
        <v>86.099999999999994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182</v>
      </c>
      <c r="AU304" s="243" t="s">
        <v>86</v>
      </c>
      <c r="AV304" s="13" t="s">
        <v>86</v>
      </c>
      <c r="AW304" s="13" t="s">
        <v>4</v>
      </c>
      <c r="AX304" s="13" t="s">
        <v>84</v>
      </c>
      <c r="AY304" s="243" t="s">
        <v>152</v>
      </c>
    </row>
    <row r="305" s="2" customFormat="1" ht="24.15" customHeight="1">
      <c r="A305" s="38"/>
      <c r="B305" s="39"/>
      <c r="C305" s="219" t="s">
        <v>601</v>
      </c>
      <c r="D305" s="219" t="s">
        <v>154</v>
      </c>
      <c r="E305" s="220" t="s">
        <v>602</v>
      </c>
      <c r="F305" s="221" t="s">
        <v>603</v>
      </c>
      <c r="G305" s="222" t="s">
        <v>187</v>
      </c>
      <c r="H305" s="223">
        <v>32</v>
      </c>
      <c r="I305" s="224"/>
      <c r="J305" s="225">
        <f>ROUND(I305*H305,2)</f>
        <v>0</v>
      </c>
      <c r="K305" s="221" t="s">
        <v>158</v>
      </c>
      <c r="L305" s="44"/>
      <c r="M305" s="226" t="s">
        <v>1</v>
      </c>
      <c r="N305" s="227" t="s">
        <v>41</v>
      </c>
      <c r="O305" s="91"/>
      <c r="P305" s="228">
        <f>O305*H305</f>
        <v>0</v>
      </c>
      <c r="Q305" s="228">
        <v>0.20646999999999999</v>
      </c>
      <c r="R305" s="228">
        <f>Q305*H305</f>
        <v>6.6070399999999996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159</v>
      </c>
      <c r="AT305" s="230" t="s">
        <v>154</v>
      </c>
      <c r="AU305" s="230" t="s">
        <v>86</v>
      </c>
      <c r="AY305" s="17" t="s">
        <v>152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84</v>
      </c>
      <c r="BK305" s="231">
        <f>ROUND(I305*H305,2)</f>
        <v>0</v>
      </c>
      <c r="BL305" s="17" t="s">
        <v>159</v>
      </c>
      <c r="BM305" s="230" t="s">
        <v>604</v>
      </c>
    </row>
    <row r="306" s="13" customFormat="1">
      <c r="A306" s="13"/>
      <c r="B306" s="232"/>
      <c r="C306" s="233"/>
      <c r="D306" s="234" t="s">
        <v>182</v>
      </c>
      <c r="E306" s="235" t="s">
        <v>1</v>
      </c>
      <c r="F306" s="236" t="s">
        <v>605</v>
      </c>
      <c r="G306" s="233"/>
      <c r="H306" s="237">
        <v>32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182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152</v>
      </c>
    </row>
    <row r="307" s="2" customFormat="1" ht="21.75" customHeight="1">
      <c r="A307" s="38"/>
      <c r="B307" s="39"/>
      <c r="C307" s="265" t="s">
        <v>606</v>
      </c>
      <c r="D307" s="265" t="s">
        <v>296</v>
      </c>
      <c r="E307" s="266" t="s">
        <v>607</v>
      </c>
      <c r="F307" s="267" t="s">
        <v>608</v>
      </c>
      <c r="G307" s="268" t="s">
        <v>187</v>
      </c>
      <c r="H307" s="269">
        <v>24.239999999999998</v>
      </c>
      <c r="I307" s="270"/>
      <c r="J307" s="271">
        <f>ROUND(I307*H307,2)</f>
        <v>0</v>
      </c>
      <c r="K307" s="267" t="s">
        <v>1</v>
      </c>
      <c r="L307" s="272"/>
      <c r="M307" s="273" t="s">
        <v>1</v>
      </c>
      <c r="N307" s="274" t="s">
        <v>41</v>
      </c>
      <c r="O307" s="91"/>
      <c r="P307" s="228">
        <f>O307*H307</f>
        <v>0</v>
      </c>
      <c r="Q307" s="228">
        <v>0.22500000000000001</v>
      </c>
      <c r="R307" s="228">
        <f>Q307*H307</f>
        <v>5.4539999999999997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184</v>
      </c>
      <c r="AT307" s="230" t="s">
        <v>296</v>
      </c>
      <c r="AU307" s="230" t="s">
        <v>86</v>
      </c>
      <c r="AY307" s="17" t="s">
        <v>152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84</v>
      </c>
      <c r="BK307" s="231">
        <f>ROUND(I307*H307,2)</f>
        <v>0</v>
      </c>
      <c r="BL307" s="17" t="s">
        <v>159</v>
      </c>
      <c r="BM307" s="230" t="s">
        <v>609</v>
      </c>
    </row>
    <row r="308" s="13" customFormat="1">
      <c r="A308" s="13"/>
      <c r="B308" s="232"/>
      <c r="C308" s="233"/>
      <c r="D308" s="234" t="s">
        <v>182</v>
      </c>
      <c r="E308" s="233"/>
      <c r="F308" s="236" t="s">
        <v>610</v>
      </c>
      <c r="G308" s="233"/>
      <c r="H308" s="237">
        <v>24.239999999999998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182</v>
      </c>
      <c r="AU308" s="243" t="s">
        <v>86</v>
      </c>
      <c r="AV308" s="13" t="s">
        <v>86</v>
      </c>
      <c r="AW308" s="13" t="s">
        <v>4</v>
      </c>
      <c r="AX308" s="13" t="s">
        <v>84</v>
      </c>
      <c r="AY308" s="243" t="s">
        <v>152</v>
      </c>
    </row>
    <row r="309" s="2" customFormat="1" ht="24.15" customHeight="1">
      <c r="A309" s="38"/>
      <c r="B309" s="39"/>
      <c r="C309" s="265" t="s">
        <v>611</v>
      </c>
      <c r="D309" s="265" t="s">
        <v>296</v>
      </c>
      <c r="E309" s="266" t="s">
        <v>612</v>
      </c>
      <c r="F309" s="267" t="s">
        <v>613</v>
      </c>
      <c r="G309" s="268" t="s">
        <v>187</v>
      </c>
      <c r="H309" s="269">
        <v>4.04</v>
      </c>
      <c r="I309" s="270"/>
      <c r="J309" s="271">
        <f>ROUND(I309*H309,2)</f>
        <v>0</v>
      </c>
      <c r="K309" s="267" t="s">
        <v>1</v>
      </c>
      <c r="L309" s="272"/>
      <c r="M309" s="273" t="s">
        <v>1</v>
      </c>
      <c r="N309" s="274" t="s">
        <v>41</v>
      </c>
      <c r="O309" s="91"/>
      <c r="P309" s="228">
        <f>O309*H309</f>
        <v>0</v>
      </c>
      <c r="Q309" s="228">
        <v>0.14999999999999999</v>
      </c>
      <c r="R309" s="228">
        <f>Q309*H309</f>
        <v>0.60599999999999998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184</v>
      </c>
      <c r="AT309" s="230" t="s">
        <v>296</v>
      </c>
      <c r="AU309" s="230" t="s">
        <v>86</v>
      </c>
      <c r="AY309" s="17" t="s">
        <v>152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84</v>
      </c>
      <c r="BK309" s="231">
        <f>ROUND(I309*H309,2)</f>
        <v>0</v>
      </c>
      <c r="BL309" s="17" t="s">
        <v>159</v>
      </c>
      <c r="BM309" s="230" t="s">
        <v>614</v>
      </c>
    </row>
    <row r="310" s="13" customFormat="1">
      <c r="A310" s="13"/>
      <c r="B310" s="232"/>
      <c r="C310" s="233"/>
      <c r="D310" s="234" t="s">
        <v>182</v>
      </c>
      <c r="E310" s="233"/>
      <c r="F310" s="236" t="s">
        <v>615</v>
      </c>
      <c r="G310" s="233"/>
      <c r="H310" s="237">
        <v>4.04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182</v>
      </c>
      <c r="AU310" s="243" t="s">
        <v>86</v>
      </c>
      <c r="AV310" s="13" t="s">
        <v>86</v>
      </c>
      <c r="AW310" s="13" t="s">
        <v>4</v>
      </c>
      <c r="AX310" s="13" t="s">
        <v>84</v>
      </c>
      <c r="AY310" s="243" t="s">
        <v>152</v>
      </c>
    </row>
    <row r="311" s="2" customFormat="1" ht="24.15" customHeight="1">
      <c r="A311" s="38"/>
      <c r="B311" s="39"/>
      <c r="C311" s="265" t="s">
        <v>616</v>
      </c>
      <c r="D311" s="265" t="s">
        <v>296</v>
      </c>
      <c r="E311" s="266" t="s">
        <v>617</v>
      </c>
      <c r="F311" s="267" t="s">
        <v>618</v>
      </c>
      <c r="G311" s="268" t="s">
        <v>187</v>
      </c>
      <c r="H311" s="269">
        <v>4.04</v>
      </c>
      <c r="I311" s="270"/>
      <c r="J311" s="271">
        <f>ROUND(I311*H311,2)</f>
        <v>0</v>
      </c>
      <c r="K311" s="267" t="s">
        <v>1</v>
      </c>
      <c r="L311" s="272"/>
      <c r="M311" s="273" t="s">
        <v>1</v>
      </c>
      <c r="N311" s="274" t="s">
        <v>41</v>
      </c>
      <c r="O311" s="91"/>
      <c r="P311" s="228">
        <f>O311*H311</f>
        <v>0</v>
      </c>
      <c r="Q311" s="228">
        <v>0.14999999999999999</v>
      </c>
      <c r="R311" s="228">
        <f>Q311*H311</f>
        <v>0.60599999999999998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184</v>
      </c>
      <c r="AT311" s="230" t="s">
        <v>296</v>
      </c>
      <c r="AU311" s="230" t="s">
        <v>86</v>
      </c>
      <c r="AY311" s="17" t="s">
        <v>152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84</v>
      </c>
      <c r="BK311" s="231">
        <f>ROUND(I311*H311,2)</f>
        <v>0</v>
      </c>
      <c r="BL311" s="17" t="s">
        <v>159</v>
      </c>
      <c r="BM311" s="230" t="s">
        <v>619</v>
      </c>
    </row>
    <row r="312" s="13" customFormat="1">
      <c r="A312" s="13"/>
      <c r="B312" s="232"/>
      <c r="C312" s="233"/>
      <c r="D312" s="234" t="s">
        <v>182</v>
      </c>
      <c r="E312" s="233"/>
      <c r="F312" s="236" t="s">
        <v>615</v>
      </c>
      <c r="G312" s="233"/>
      <c r="H312" s="237">
        <v>4.04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182</v>
      </c>
      <c r="AU312" s="243" t="s">
        <v>86</v>
      </c>
      <c r="AV312" s="13" t="s">
        <v>86</v>
      </c>
      <c r="AW312" s="13" t="s">
        <v>4</v>
      </c>
      <c r="AX312" s="13" t="s">
        <v>84</v>
      </c>
      <c r="AY312" s="243" t="s">
        <v>152</v>
      </c>
    </row>
    <row r="313" s="2" customFormat="1" ht="24.15" customHeight="1">
      <c r="A313" s="38"/>
      <c r="B313" s="39"/>
      <c r="C313" s="219" t="s">
        <v>620</v>
      </c>
      <c r="D313" s="219" t="s">
        <v>154</v>
      </c>
      <c r="E313" s="220" t="s">
        <v>621</v>
      </c>
      <c r="F313" s="221" t="s">
        <v>622</v>
      </c>
      <c r="G313" s="222" t="s">
        <v>209</v>
      </c>
      <c r="H313" s="223">
        <v>13.785</v>
      </c>
      <c r="I313" s="224"/>
      <c r="J313" s="225">
        <f>ROUND(I313*H313,2)</f>
        <v>0</v>
      </c>
      <c r="K313" s="221" t="s">
        <v>158</v>
      </c>
      <c r="L313" s="44"/>
      <c r="M313" s="226" t="s">
        <v>1</v>
      </c>
      <c r="N313" s="227" t="s">
        <v>41</v>
      </c>
      <c r="O313" s="91"/>
      <c r="P313" s="228">
        <f>O313*H313</f>
        <v>0</v>
      </c>
      <c r="Q313" s="228">
        <v>2.2563399999999998</v>
      </c>
      <c r="R313" s="228">
        <f>Q313*H313</f>
        <v>31.103646899999998</v>
      </c>
      <c r="S313" s="228">
        <v>0</v>
      </c>
      <c r="T313" s="22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0" t="s">
        <v>159</v>
      </c>
      <c r="AT313" s="230" t="s">
        <v>154</v>
      </c>
      <c r="AU313" s="230" t="s">
        <v>86</v>
      </c>
      <c r="AY313" s="17" t="s">
        <v>152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7" t="s">
        <v>84</v>
      </c>
      <c r="BK313" s="231">
        <f>ROUND(I313*H313,2)</f>
        <v>0</v>
      </c>
      <c r="BL313" s="17" t="s">
        <v>159</v>
      </c>
      <c r="BM313" s="230" t="s">
        <v>623</v>
      </c>
    </row>
    <row r="314" s="14" customFormat="1">
      <c r="A314" s="14"/>
      <c r="B314" s="244"/>
      <c r="C314" s="245"/>
      <c r="D314" s="234" t="s">
        <v>182</v>
      </c>
      <c r="E314" s="246" t="s">
        <v>1</v>
      </c>
      <c r="F314" s="247" t="s">
        <v>624</v>
      </c>
      <c r="G314" s="245"/>
      <c r="H314" s="246" t="s">
        <v>1</v>
      </c>
      <c r="I314" s="248"/>
      <c r="J314" s="245"/>
      <c r="K314" s="245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182</v>
      </c>
      <c r="AU314" s="253" t="s">
        <v>86</v>
      </c>
      <c r="AV314" s="14" t="s">
        <v>84</v>
      </c>
      <c r="AW314" s="14" t="s">
        <v>32</v>
      </c>
      <c r="AX314" s="14" t="s">
        <v>76</v>
      </c>
      <c r="AY314" s="253" t="s">
        <v>152</v>
      </c>
    </row>
    <row r="315" s="13" customFormat="1">
      <c r="A315" s="13"/>
      <c r="B315" s="232"/>
      <c r="C315" s="233"/>
      <c r="D315" s="234" t="s">
        <v>182</v>
      </c>
      <c r="E315" s="235" t="s">
        <v>1</v>
      </c>
      <c r="F315" s="236" t="s">
        <v>625</v>
      </c>
      <c r="G315" s="233"/>
      <c r="H315" s="237">
        <v>2.46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182</v>
      </c>
      <c r="AU315" s="243" t="s">
        <v>86</v>
      </c>
      <c r="AV315" s="13" t="s">
        <v>86</v>
      </c>
      <c r="AW315" s="13" t="s">
        <v>32</v>
      </c>
      <c r="AX315" s="13" t="s">
        <v>76</v>
      </c>
      <c r="AY315" s="243" t="s">
        <v>152</v>
      </c>
    </row>
    <row r="316" s="13" customFormat="1">
      <c r="A316" s="13"/>
      <c r="B316" s="232"/>
      <c r="C316" s="233"/>
      <c r="D316" s="234" t="s">
        <v>182</v>
      </c>
      <c r="E316" s="235" t="s">
        <v>1</v>
      </c>
      <c r="F316" s="236" t="s">
        <v>626</v>
      </c>
      <c r="G316" s="233"/>
      <c r="H316" s="237">
        <v>7.9649999999999999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182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152</v>
      </c>
    </row>
    <row r="317" s="13" customFormat="1">
      <c r="A317" s="13"/>
      <c r="B317" s="232"/>
      <c r="C317" s="233"/>
      <c r="D317" s="234" t="s">
        <v>182</v>
      </c>
      <c r="E317" s="235" t="s">
        <v>1</v>
      </c>
      <c r="F317" s="236" t="s">
        <v>627</v>
      </c>
      <c r="G317" s="233"/>
      <c r="H317" s="237">
        <v>3.3599999999999999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182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152</v>
      </c>
    </row>
    <row r="318" s="15" customFormat="1">
      <c r="A318" s="15"/>
      <c r="B318" s="254"/>
      <c r="C318" s="255"/>
      <c r="D318" s="234" t="s">
        <v>182</v>
      </c>
      <c r="E318" s="256" t="s">
        <v>1</v>
      </c>
      <c r="F318" s="257" t="s">
        <v>225</v>
      </c>
      <c r="G318" s="255"/>
      <c r="H318" s="258">
        <v>13.785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182</v>
      </c>
      <c r="AU318" s="264" t="s">
        <v>86</v>
      </c>
      <c r="AV318" s="15" t="s">
        <v>159</v>
      </c>
      <c r="AW318" s="15" t="s">
        <v>32</v>
      </c>
      <c r="AX318" s="15" t="s">
        <v>84</v>
      </c>
      <c r="AY318" s="264" t="s">
        <v>152</v>
      </c>
    </row>
    <row r="319" s="2" customFormat="1" ht="24.15" customHeight="1">
      <c r="A319" s="38"/>
      <c r="B319" s="39"/>
      <c r="C319" s="219" t="s">
        <v>628</v>
      </c>
      <c r="D319" s="219" t="s">
        <v>154</v>
      </c>
      <c r="E319" s="220" t="s">
        <v>629</v>
      </c>
      <c r="F319" s="221" t="s">
        <v>630</v>
      </c>
      <c r="G319" s="222" t="s">
        <v>157</v>
      </c>
      <c r="H319" s="223">
        <v>155</v>
      </c>
      <c r="I319" s="224"/>
      <c r="J319" s="225">
        <f>ROUND(I319*H319,2)</f>
        <v>0</v>
      </c>
      <c r="K319" s="221" t="s">
        <v>158</v>
      </c>
      <c r="L319" s="44"/>
      <c r="M319" s="226" t="s">
        <v>1</v>
      </c>
      <c r="N319" s="227" t="s">
        <v>41</v>
      </c>
      <c r="O319" s="91"/>
      <c r="P319" s="228">
        <f>O319*H319</f>
        <v>0</v>
      </c>
      <c r="Q319" s="228">
        <v>0.00068999999999999997</v>
      </c>
      <c r="R319" s="228">
        <f>Q319*H319</f>
        <v>0.10694999999999999</v>
      </c>
      <c r="S319" s="228">
        <v>0</v>
      </c>
      <c r="T319" s="22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0" t="s">
        <v>159</v>
      </c>
      <c r="AT319" s="230" t="s">
        <v>154</v>
      </c>
      <c r="AU319" s="230" t="s">
        <v>86</v>
      </c>
      <c r="AY319" s="17" t="s">
        <v>152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7" t="s">
        <v>84</v>
      </c>
      <c r="BK319" s="231">
        <f>ROUND(I319*H319,2)</f>
        <v>0</v>
      </c>
      <c r="BL319" s="17" t="s">
        <v>159</v>
      </c>
      <c r="BM319" s="230" t="s">
        <v>631</v>
      </c>
    </row>
    <row r="320" s="2" customFormat="1" ht="21.75" customHeight="1">
      <c r="A320" s="38"/>
      <c r="B320" s="39"/>
      <c r="C320" s="219" t="s">
        <v>81</v>
      </c>
      <c r="D320" s="219" t="s">
        <v>154</v>
      </c>
      <c r="E320" s="220" t="s">
        <v>632</v>
      </c>
      <c r="F320" s="221" t="s">
        <v>633</v>
      </c>
      <c r="G320" s="222" t="s">
        <v>187</v>
      </c>
      <c r="H320" s="223">
        <v>152</v>
      </c>
      <c r="I320" s="224"/>
      <c r="J320" s="225">
        <f>ROUND(I320*H320,2)</f>
        <v>0</v>
      </c>
      <c r="K320" s="221" t="s">
        <v>158</v>
      </c>
      <c r="L320" s="44"/>
      <c r="M320" s="226" t="s">
        <v>1</v>
      </c>
      <c r="N320" s="227" t="s">
        <v>41</v>
      </c>
      <c r="O320" s="91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159</v>
      </c>
      <c r="AT320" s="230" t="s">
        <v>154</v>
      </c>
      <c r="AU320" s="230" t="s">
        <v>86</v>
      </c>
      <c r="AY320" s="17" t="s">
        <v>152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84</v>
      </c>
      <c r="BK320" s="231">
        <f>ROUND(I320*H320,2)</f>
        <v>0</v>
      </c>
      <c r="BL320" s="17" t="s">
        <v>159</v>
      </c>
      <c r="BM320" s="230" t="s">
        <v>634</v>
      </c>
    </row>
    <row r="321" s="2" customFormat="1" ht="44.25" customHeight="1">
      <c r="A321" s="38"/>
      <c r="B321" s="39"/>
      <c r="C321" s="219" t="s">
        <v>635</v>
      </c>
      <c r="D321" s="219" t="s">
        <v>154</v>
      </c>
      <c r="E321" s="220" t="s">
        <v>636</v>
      </c>
      <c r="F321" s="221" t="s">
        <v>637</v>
      </c>
      <c r="G321" s="222" t="s">
        <v>348</v>
      </c>
      <c r="H321" s="223">
        <v>2</v>
      </c>
      <c r="I321" s="224"/>
      <c r="J321" s="225">
        <f>ROUND(I321*H321,2)</f>
        <v>0</v>
      </c>
      <c r="K321" s="221" t="s">
        <v>1</v>
      </c>
      <c r="L321" s="44"/>
      <c r="M321" s="226" t="s">
        <v>1</v>
      </c>
      <c r="N321" s="227" t="s">
        <v>41</v>
      </c>
      <c r="O321" s="91"/>
      <c r="P321" s="228">
        <f>O321*H321</f>
        <v>0</v>
      </c>
      <c r="Q321" s="228">
        <v>0.02682</v>
      </c>
      <c r="R321" s="228">
        <f>Q321*H321</f>
        <v>0.05364</v>
      </c>
      <c r="S321" s="228">
        <v>0</v>
      </c>
      <c r="T321" s="22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0" t="s">
        <v>159</v>
      </c>
      <c r="AT321" s="230" t="s">
        <v>154</v>
      </c>
      <c r="AU321" s="230" t="s">
        <v>86</v>
      </c>
      <c r="AY321" s="17" t="s">
        <v>152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7" t="s">
        <v>84</v>
      </c>
      <c r="BK321" s="231">
        <f>ROUND(I321*H321,2)</f>
        <v>0</v>
      </c>
      <c r="BL321" s="17" t="s">
        <v>159</v>
      </c>
      <c r="BM321" s="230" t="s">
        <v>638</v>
      </c>
    </row>
    <row r="322" s="2" customFormat="1" ht="24.15" customHeight="1">
      <c r="A322" s="38"/>
      <c r="B322" s="39"/>
      <c r="C322" s="219" t="s">
        <v>639</v>
      </c>
      <c r="D322" s="219" t="s">
        <v>154</v>
      </c>
      <c r="E322" s="220" t="s">
        <v>640</v>
      </c>
      <c r="F322" s="221" t="s">
        <v>641</v>
      </c>
      <c r="G322" s="222" t="s">
        <v>187</v>
      </c>
      <c r="H322" s="223">
        <v>8</v>
      </c>
      <c r="I322" s="224"/>
      <c r="J322" s="225">
        <f>ROUND(I322*H322,2)</f>
        <v>0</v>
      </c>
      <c r="K322" s="221" t="s">
        <v>1</v>
      </c>
      <c r="L322" s="44"/>
      <c r="M322" s="226" t="s">
        <v>1</v>
      </c>
      <c r="N322" s="227" t="s">
        <v>41</v>
      </c>
      <c r="O322" s="91"/>
      <c r="P322" s="228">
        <f>O322*H322</f>
        <v>0</v>
      </c>
      <c r="Q322" s="228">
        <v>0.24895999999999999</v>
      </c>
      <c r="R322" s="228">
        <f>Q322*H322</f>
        <v>1.9916799999999999</v>
      </c>
      <c r="S322" s="228">
        <v>0</v>
      </c>
      <c r="T322" s="22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159</v>
      </c>
      <c r="AT322" s="230" t="s">
        <v>154</v>
      </c>
      <c r="AU322" s="230" t="s">
        <v>86</v>
      </c>
      <c r="AY322" s="17" t="s">
        <v>152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84</v>
      </c>
      <c r="BK322" s="231">
        <f>ROUND(I322*H322,2)</f>
        <v>0</v>
      </c>
      <c r="BL322" s="17" t="s">
        <v>159</v>
      </c>
      <c r="BM322" s="230" t="s">
        <v>642</v>
      </c>
    </row>
    <row r="323" s="2" customFormat="1" ht="24.15" customHeight="1">
      <c r="A323" s="38"/>
      <c r="B323" s="39"/>
      <c r="C323" s="219" t="s">
        <v>643</v>
      </c>
      <c r="D323" s="219" t="s">
        <v>154</v>
      </c>
      <c r="E323" s="220" t="s">
        <v>644</v>
      </c>
      <c r="F323" s="221" t="s">
        <v>645</v>
      </c>
      <c r="G323" s="222" t="s">
        <v>348</v>
      </c>
      <c r="H323" s="223">
        <v>1</v>
      </c>
      <c r="I323" s="224"/>
      <c r="J323" s="225">
        <f>ROUND(I323*H323,2)</f>
        <v>0</v>
      </c>
      <c r="K323" s="221" t="s">
        <v>158</v>
      </c>
      <c r="L323" s="44"/>
      <c r="M323" s="226" t="s">
        <v>1</v>
      </c>
      <c r="N323" s="227" t="s">
        <v>41</v>
      </c>
      <c r="O323" s="91"/>
      <c r="P323" s="228">
        <f>O323*H323</f>
        <v>0</v>
      </c>
      <c r="Q323" s="228">
        <v>0</v>
      </c>
      <c r="R323" s="228">
        <f>Q323*H323</f>
        <v>0</v>
      </c>
      <c r="S323" s="228">
        <v>0.082000000000000003</v>
      </c>
      <c r="T323" s="229">
        <f>S323*H323</f>
        <v>0.082000000000000003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159</v>
      </c>
      <c r="AT323" s="230" t="s">
        <v>154</v>
      </c>
      <c r="AU323" s="230" t="s">
        <v>86</v>
      </c>
      <c r="AY323" s="17" t="s">
        <v>152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84</v>
      </c>
      <c r="BK323" s="231">
        <f>ROUND(I323*H323,2)</f>
        <v>0</v>
      </c>
      <c r="BL323" s="17" t="s">
        <v>159</v>
      </c>
      <c r="BM323" s="230" t="s">
        <v>646</v>
      </c>
    </row>
    <row r="324" s="12" customFormat="1" ht="22.8" customHeight="1">
      <c r="A324" s="12"/>
      <c r="B324" s="203"/>
      <c r="C324" s="204"/>
      <c r="D324" s="205" t="s">
        <v>75</v>
      </c>
      <c r="E324" s="217" t="s">
        <v>647</v>
      </c>
      <c r="F324" s="217" t="s">
        <v>648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SUM(P325:P338)</f>
        <v>0</v>
      </c>
      <c r="Q324" s="211"/>
      <c r="R324" s="212">
        <f>SUM(R325:R338)</f>
        <v>0</v>
      </c>
      <c r="S324" s="211"/>
      <c r="T324" s="213">
        <f>SUM(T325:T338)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84</v>
      </c>
      <c r="AT324" s="215" t="s">
        <v>75</v>
      </c>
      <c r="AU324" s="215" t="s">
        <v>84</v>
      </c>
      <c r="AY324" s="214" t="s">
        <v>152</v>
      </c>
      <c r="BK324" s="216">
        <f>SUM(BK325:BK338)</f>
        <v>0</v>
      </c>
    </row>
    <row r="325" s="2" customFormat="1" ht="21.75" customHeight="1">
      <c r="A325" s="38"/>
      <c r="B325" s="39"/>
      <c r="C325" s="219" t="s">
        <v>649</v>
      </c>
      <c r="D325" s="219" t="s">
        <v>154</v>
      </c>
      <c r="E325" s="220" t="s">
        <v>650</v>
      </c>
      <c r="F325" s="221" t="s">
        <v>651</v>
      </c>
      <c r="G325" s="222" t="s">
        <v>276</v>
      </c>
      <c r="H325" s="223">
        <v>89.432000000000002</v>
      </c>
      <c r="I325" s="224"/>
      <c r="J325" s="225">
        <f>ROUND(I325*H325,2)</f>
        <v>0</v>
      </c>
      <c r="K325" s="221" t="s">
        <v>158</v>
      </c>
      <c r="L325" s="44"/>
      <c r="M325" s="226" t="s">
        <v>1</v>
      </c>
      <c r="N325" s="227" t="s">
        <v>41</v>
      </c>
      <c r="O325" s="91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0" t="s">
        <v>159</v>
      </c>
      <c r="AT325" s="230" t="s">
        <v>154</v>
      </c>
      <c r="AU325" s="230" t="s">
        <v>86</v>
      </c>
      <c r="AY325" s="17" t="s">
        <v>152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7" t="s">
        <v>84</v>
      </c>
      <c r="BK325" s="231">
        <f>ROUND(I325*H325,2)</f>
        <v>0</v>
      </c>
      <c r="BL325" s="17" t="s">
        <v>159</v>
      </c>
      <c r="BM325" s="230" t="s">
        <v>652</v>
      </c>
    </row>
    <row r="326" s="13" customFormat="1">
      <c r="A326" s="13"/>
      <c r="B326" s="232"/>
      <c r="C326" s="233"/>
      <c r="D326" s="234" t="s">
        <v>182</v>
      </c>
      <c r="E326" s="235" t="s">
        <v>117</v>
      </c>
      <c r="F326" s="236" t="s">
        <v>118</v>
      </c>
      <c r="G326" s="233"/>
      <c r="H326" s="237">
        <v>89.432000000000002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182</v>
      </c>
      <c r="AU326" s="243" t="s">
        <v>86</v>
      </c>
      <c r="AV326" s="13" t="s">
        <v>86</v>
      </c>
      <c r="AW326" s="13" t="s">
        <v>32</v>
      </c>
      <c r="AX326" s="13" t="s">
        <v>84</v>
      </c>
      <c r="AY326" s="243" t="s">
        <v>152</v>
      </c>
    </row>
    <row r="327" s="2" customFormat="1" ht="24.15" customHeight="1">
      <c r="A327" s="38"/>
      <c r="B327" s="39"/>
      <c r="C327" s="219" t="s">
        <v>653</v>
      </c>
      <c r="D327" s="219" t="s">
        <v>154</v>
      </c>
      <c r="E327" s="220" t="s">
        <v>654</v>
      </c>
      <c r="F327" s="221" t="s">
        <v>655</v>
      </c>
      <c r="G327" s="222" t="s">
        <v>276</v>
      </c>
      <c r="H327" s="223">
        <v>1252.048</v>
      </c>
      <c r="I327" s="224"/>
      <c r="J327" s="225">
        <f>ROUND(I327*H327,2)</f>
        <v>0</v>
      </c>
      <c r="K327" s="221" t="s">
        <v>158</v>
      </c>
      <c r="L327" s="44"/>
      <c r="M327" s="226" t="s">
        <v>1</v>
      </c>
      <c r="N327" s="227" t="s">
        <v>41</v>
      </c>
      <c r="O327" s="91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0" t="s">
        <v>159</v>
      </c>
      <c r="AT327" s="230" t="s">
        <v>154</v>
      </c>
      <c r="AU327" s="230" t="s">
        <v>86</v>
      </c>
      <c r="AY327" s="17" t="s">
        <v>152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7" t="s">
        <v>84</v>
      </c>
      <c r="BK327" s="231">
        <f>ROUND(I327*H327,2)</f>
        <v>0</v>
      </c>
      <c r="BL327" s="17" t="s">
        <v>159</v>
      </c>
      <c r="BM327" s="230" t="s">
        <v>656</v>
      </c>
    </row>
    <row r="328" s="13" customFormat="1">
      <c r="A328" s="13"/>
      <c r="B328" s="232"/>
      <c r="C328" s="233"/>
      <c r="D328" s="234" t="s">
        <v>182</v>
      </c>
      <c r="E328" s="235" t="s">
        <v>1</v>
      </c>
      <c r="F328" s="236" t="s">
        <v>657</v>
      </c>
      <c r="G328" s="233"/>
      <c r="H328" s="237">
        <v>1252.048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182</v>
      </c>
      <c r="AU328" s="243" t="s">
        <v>86</v>
      </c>
      <c r="AV328" s="13" t="s">
        <v>86</v>
      </c>
      <c r="AW328" s="13" t="s">
        <v>32</v>
      </c>
      <c r="AX328" s="13" t="s">
        <v>84</v>
      </c>
      <c r="AY328" s="243" t="s">
        <v>152</v>
      </c>
    </row>
    <row r="329" s="2" customFormat="1" ht="21.75" customHeight="1">
      <c r="A329" s="38"/>
      <c r="B329" s="39"/>
      <c r="C329" s="219" t="s">
        <v>658</v>
      </c>
      <c r="D329" s="219" t="s">
        <v>154</v>
      </c>
      <c r="E329" s="220" t="s">
        <v>659</v>
      </c>
      <c r="F329" s="221" t="s">
        <v>660</v>
      </c>
      <c r="G329" s="222" t="s">
        <v>276</v>
      </c>
      <c r="H329" s="223">
        <v>74.585999999999999</v>
      </c>
      <c r="I329" s="224"/>
      <c r="J329" s="225">
        <f>ROUND(I329*H329,2)</f>
        <v>0</v>
      </c>
      <c r="K329" s="221" t="s">
        <v>158</v>
      </c>
      <c r="L329" s="44"/>
      <c r="M329" s="226" t="s">
        <v>1</v>
      </c>
      <c r="N329" s="227" t="s">
        <v>41</v>
      </c>
      <c r="O329" s="91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159</v>
      </c>
      <c r="AT329" s="230" t="s">
        <v>154</v>
      </c>
      <c r="AU329" s="230" t="s">
        <v>86</v>
      </c>
      <c r="AY329" s="17" t="s">
        <v>152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84</v>
      </c>
      <c r="BK329" s="231">
        <f>ROUND(I329*H329,2)</f>
        <v>0</v>
      </c>
      <c r="BL329" s="17" t="s">
        <v>159</v>
      </c>
      <c r="BM329" s="230" t="s">
        <v>661</v>
      </c>
    </row>
    <row r="330" s="13" customFormat="1">
      <c r="A330" s="13"/>
      <c r="B330" s="232"/>
      <c r="C330" s="233"/>
      <c r="D330" s="234" t="s">
        <v>182</v>
      </c>
      <c r="E330" s="235" t="s">
        <v>119</v>
      </c>
      <c r="F330" s="236" t="s">
        <v>662</v>
      </c>
      <c r="G330" s="233"/>
      <c r="H330" s="237">
        <v>74.585999999999999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182</v>
      </c>
      <c r="AU330" s="243" t="s">
        <v>86</v>
      </c>
      <c r="AV330" s="13" t="s">
        <v>86</v>
      </c>
      <c r="AW330" s="13" t="s">
        <v>32</v>
      </c>
      <c r="AX330" s="13" t="s">
        <v>84</v>
      </c>
      <c r="AY330" s="243" t="s">
        <v>152</v>
      </c>
    </row>
    <row r="331" s="2" customFormat="1" ht="24.15" customHeight="1">
      <c r="A331" s="38"/>
      <c r="B331" s="39"/>
      <c r="C331" s="219" t="s">
        <v>663</v>
      </c>
      <c r="D331" s="219" t="s">
        <v>154</v>
      </c>
      <c r="E331" s="220" t="s">
        <v>664</v>
      </c>
      <c r="F331" s="221" t="s">
        <v>665</v>
      </c>
      <c r="G331" s="222" t="s">
        <v>276</v>
      </c>
      <c r="H331" s="223">
        <v>1044.204</v>
      </c>
      <c r="I331" s="224"/>
      <c r="J331" s="225">
        <f>ROUND(I331*H331,2)</f>
        <v>0</v>
      </c>
      <c r="K331" s="221" t="s">
        <v>158</v>
      </c>
      <c r="L331" s="44"/>
      <c r="M331" s="226" t="s">
        <v>1</v>
      </c>
      <c r="N331" s="227" t="s">
        <v>41</v>
      </c>
      <c r="O331" s="91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0" t="s">
        <v>159</v>
      </c>
      <c r="AT331" s="230" t="s">
        <v>154</v>
      </c>
      <c r="AU331" s="230" t="s">
        <v>86</v>
      </c>
      <c r="AY331" s="17" t="s">
        <v>152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7" t="s">
        <v>84</v>
      </c>
      <c r="BK331" s="231">
        <f>ROUND(I331*H331,2)</f>
        <v>0</v>
      </c>
      <c r="BL331" s="17" t="s">
        <v>159</v>
      </c>
      <c r="BM331" s="230" t="s">
        <v>666</v>
      </c>
    </row>
    <row r="332" s="13" customFormat="1">
      <c r="A332" s="13"/>
      <c r="B332" s="232"/>
      <c r="C332" s="233"/>
      <c r="D332" s="234" t="s">
        <v>182</v>
      </c>
      <c r="E332" s="235" t="s">
        <v>1</v>
      </c>
      <c r="F332" s="236" t="s">
        <v>667</v>
      </c>
      <c r="G332" s="233"/>
      <c r="H332" s="237">
        <v>1044.204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182</v>
      </c>
      <c r="AU332" s="243" t="s">
        <v>86</v>
      </c>
      <c r="AV332" s="13" t="s">
        <v>86</v>
      </c>
      <c r="AW332" s="13" t="s">
        <v>32</v>
      </c>
      <c r="AX332" s="13" t="s">
        <v>84</v>
      </c>
      <c r="AY332" s="243" t="s">
        <v>152</v>
      </c>
    </row>
    <row r="333" s="2" customFormat="1" ht="24.15" customHeight="1">
      <c r="A333" s="38"/>
      <c r="B333" s="39"/>
      <c r="C333" s="219" t="s">
        <v>668</v>
      </c>
      <c r="D333" s="219" t="s">
        <v>154</v>
      </c>
      <c r="E333" s="220" t="s">
        <v>669</v>
      </c>
      <c r="F333" s="221" t="s">
        <v>670</v>
      </c>
      <c r="G333" s="222" t="s">
        <v>276</v>
      </c>
      <c r="H333" s="223">
        <v>161.886</v>
      </c>
      <c r="I333" s="224"/>
      <c r="J333" s="225">
        <f>ROUND(I333*H333,2)</f>
        <v>0</v>
      </c>
      <c r="K333" s="221" t="s">
        <v>158</v>
      </c>
      <c r="L333" s="44"/>
      <c r="M333" s="226" t="s">
        <v>1</v>
      </c>
      <c r="N333" s="227" t="s">
        <v>41</v>
      </c>
      <c r="O333" s="91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0" t="s">
        <v>159</v>
      </c>
      <c r="AT333" s="230" t="s">
        <v>154</v>
      </c>
      <c r="AU333" s="230" t="s">
        <v>86</v>
      </c>
      <c r="AY333" s="17" t="s">
        <v>152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7" t="s">
        <v>84</v>
      </c>
      <c r="BK333" s="231">
        <f>ROUND(I333*H333,2)</f>
        <v>0</v>
      </c>
      <c r="BL333" s="17" t="s">
        <v>159</v>
      </c>
      <c r="BM333" s="230" t="s">
        <v>671</v>
      </c>
    </row>
    <row r="334" s="2" customFormat="1" ht="37.8" customHeight="1">
      <c r="A334" s="38"/>
      <c r="B334" s="39"/>
      <c r="C334" s="219" t="s">
        <v>672</v>
      </c>
      <c r="D334" s="219" t="s">
        <v>154</v>
      </c>
      <c r="E334" s="220" t="s">
        <v>673</v>
      </c>
      <c r="F334" s="221" t="s">
        <v>674</v>
      </c>
      <c r="G334" s="222" t="s">
        <v>276</v>
      </c>
      <c r="H334" s="223">
        <v>74.585999999999999</v>
      </c>
      <c r="I334" s="224"/>
      <c r="J334" s="225">
        <f>ROUND(I334*H334,2)</f>
        <v>0</v>
      </c>
      <c r="K334" s="221" t="s">
        <v>158</v>
      </c>
      <c r="L334" s="44"/>
      <c r="M334" s="226" t="s">
        <v>1</v>
      </c>
      <c r="N334" s="227" t="s">
        <v>41</v>
      </c>
      <c r="O334" s="91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159</v>
      </c>
      <c r="AT334" s="230" t="s">
        <v>154</v>
      </c>
      <c r="AU334" s="230" t="s">
        <v>86</v>
      </c>
      <c r="AY334" s="17" t="s">
        <v>152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84</v>
      </c>
      <c r="BK334" s="231">
        <f>ROUND(I334*H334,2)</f>
        <v>0</v>
      </c>
      <c r="BL334" s="17" t="s">
        <v>159</v>
      </c>
      <c r="BM334" s="230" t="s">
        <v>675</v>
      </c>
    </row>
    <row r="335" s="13" customFormat="1">
      <c r="A335" s="13"/>
      <c r="B335" s="232"/>
      <c r="C335" s="233"/>
      <c r="D335" s="234" t="s">
        <v>182</v>
      </c>
      <c r="E335" s="235" t="s">
        <v>1</v>
      </c>
      <c r="F335" s="236" t="s">
        <v>119</v>
      </c>
      <c r="G335" s="233"/>
      <c r="H335" s="237">
        <v>74.585999999999999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182</v>
      </c>
      <c r="AU335" s="243" t="s">
        <v>86</v>
      </c>
      <c r="AV335" s="13" t="s">
        <v>86</v>
      </c>
      <c r="AW335" s="13" t="s">
        <v>32</v>
      </c>
      <c r="AX335" s="13" t="s">
        <v>84</v>
      </c>
      <c r="AY335" s="243" t="s">
        <v>152</v>
      </c>
    </row>
    <row r="336" s="2" customFormat="1" ht="33" customHeight="1">
      <c r="A336" s="38"/>
      <c r="B336" s="39"/>
      <c r="C336" s="219" t="s">
        <v>676</v>
      </c>
      <c r="D336" s="219" t="s">
        <v>154</v>
      </c>
      <c r="E336" s="220" t="s">
        <v>677</v>
      </c>
      <c r="F336" s="221" t="s">
        <v>678</v>
      </c>
      <c r="G336" s="222" t="s">
        <v>276</v>
      </c>
      <c r="H336" s="223">
        <v>20.992000000000001</v>
      </c>
      <c r="I336" s="224"/>
      <c r="J336" s="225">
        <f>ROUND(I336*H336,2)</f>
        <v>0</v>
      </c>
      <c r="K336" s="221" t="s">
        <v>158</v>
      </c>
      <c r="L336" s="44"/>
      <c r="M336" s="226" t="s">
        <v>1</v>
      </c>
      <c r="N336" s="227" t="s">
        <v>41</v>
      </c>
      <c r="O336" s="91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159</v>
      </c>
      <c r="AT336" s="230" t="s">
        <v>154</v>
      </c>
      <c r="AU336" s="230" t="s">
        <v>86</v>
      </c>
      <c r="AY336" s="17" t="s">
        <v>152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84</v>
      </c>
      <c r="BK336" s="231">
        <f>ROUND(I336*H336,2)</f>
        <v>0</v>
      </c>
      <c r="BL336" s="17" t="s">
        <v>159</v>
      </c>
      <c r="BM336" s="230" t="s">
        <v>679</v>
      </c>
    </row>
    <row r="337" s="2" customFormat="1" ht="44.25" customHeight="1">
      <c r="A337" s="38"/>
      <c r="B337" s="39"/>
      <c r="C337" s="219" t="s">
        <v>680</v>
      </c>
      <c r="D337" s="219" t="s">
        <v>154</v>
      </c>
      <c r="E337" s="220" t="s">
        <v>681</v>
      </c>
      <c r="F337" s="221" t="s">
        <v>682</v>
      </c>
      <c r="G337" s="222" t="s">
        <v>276</v>
      </c>
      <c r="H337" s="223">
        <v>68.439999999999998</v>
      </c>
      <c r="I337" s="224"/>
      <c r="J337" s="225">
        <f>ROUND(I337*H337,2)</f>
        <v>0</v>
      </c>
      <c r="K337" s="221" t="s">
        <v>158</v>
      </c>
      <c r="L337" s="44"/>
      <c r="M337" s="226" t="s">
        <v>1</v>
      </c>
      <c r="N337" s="227" t="s">
        <v>41</v>
      </c>
      <c r="O337" s="91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0" t="s">
        <v>159</v>
      </c>
      <c r="AT337" s="230" t="s">
        <v>154</v>
      </c>
      <c r="AU337" s="230" t="s">
        <v>86</v>
      </c>
      <c r="AY337" s="17" t="s">
        <v>152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7" t="s">
        <v>84</v>
      </c>
      <c r="BK337" s="231">
        <f>ROUND(I337*H337,2)</f>
        <v>0</v>
      </c>
      <c r="BL337" s="17" t="s">
        <v>159</v>
      </c>
      <c r="BM337" s="230" t="s">
        <v>683</v>
      </c>
    </row>
    <row r="338" s="13" customFormat="1">
      <c r="A338" s="13"/>
      <c r="B338" s="232"/>
      <c r="C338" s="233"/>
      <c r="D338" s="234" t="s">
        <v>182</v>
      </c>
      <c r="E338" s="235" t="s">
        <v>1</v>
      </c>
      <c r="F338" s="236" t="s">
        <v>684</v>
      </c>
      <c r="G338" s="233"/>
      <c r="H338" s="237">
        <v>68.439999999999998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182</v>
      </c>
      <c r="AU338" s="243" t="s">
        <v>86</v>
      </c>
      <c r="AV338" s="13" t="s">
        <v>86</v>
      </c>
      <c r="AW338" s="13" t="s">
        <v>32</v>
      </c>
      <c r="AX338" s="13" t="s">
        <v>84</v>
      </c>
      <c r="AY338" s="243" t="s">
        <v>152</v>
      </c>
    </row>
    <row r="339" s="12" customFormat="1" ht="22.8" customHeight="1">
      <c r="A339" s="12"/>
      <c r="B339" s="203"/>
      <c r="C339" s="204"/>
      <c r="D339" s="205" t="s">
        <v>75</v>
      </c>
      <c r="E339" s="217" t="s">
        <v>685</v>
      </c>
      <c r="F339" s="217" t="s">
        <v>686</v>
      </c>
      <c r="G339" s="204"/>
      <c r="H339" s="204"/>
      <c r="I339" s="207"/>
      <c r="J339" s="218">
        <f>BK339</f>
        <v>0</v>
      </c>
      <c r="K339" s="204"/>
      <c r="L339" s="209"/>
      <c r="M339" s="210"/>
      <c r="N339" s="211"/>
      <c r="O339" s="211"/>
      <c r="P339" s="212">
        <f>P340</f>
        <v>0</v>
      </c>
      <c r="Q339" s="211"/>
      <c r="R339" s="212">
        <f>R340</f>
        <v>0</v>
      </c>
      <c r="S339" s="211"/>
      <c r="T339" s="213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84</v>
      </c>
      <c r="AT339" s="215" t="s">
        <v>75</v>
      </c>
      <c r="AU339" s="215" t="s">
        <v>84</v>
      </c>
      <c r="AY339" s="214" t="s">
        <v>152</v>
      </c>
      <c r="BK339" s="216">
        <f>BK340</f>
        <v>0</v>
      </c>
    </row>
    <row r="340" s="2" customFormat="1" ht="24.15" customHeight="1">
      <c r="A340" s="38"/>
      <c r="B340" s="39"/>
      <c r="C340" s="219" t="s">
        <v>687</v>
      </c>
      <c r="D340" s="219" t="s">
        <v>154</v>
      </c>
      <c r="E340" s="220" t="s">
        <v>688</v>
      </c>
      <c r="F340" s="221" t="s">
        <v>689</v>
      </c>
      <c r="G340" s="222" t="s">
        <v>276</v>
      </c>
      <c r="H340" s="223">
        <v>524.97799999999995</v>
      </c>
      <c r="I340" s="224"/>
      <c r="J340" s="225">
        <f>ROUND(I340*H340,2)</f>
        <v>0</v>
      </c>
      <c r="K340" s="221" t="s">
        <v>158</v>
      </c>
      <c r="L340" s="44"/>
      <c r="M340" s="275" t="s">
        <v>1</v>
      </c>
      <c r="N340" s="276" t="s">
        <v>41</v>
      </c>
      <c r="O340" s="277"/>
      <c r="P340" s="278">
        <f>O340*H340</f>
        <v>0</v>
      </c>
      <c r="Q340" s="278">
        <v>0</v>
      </c>
      <c r="R340" s="278">
        <f>Q340*H340</f>
        <v>0</v>
      </c>
      <c r="S340" s="278">
        <v>0</v>
      </c>
      <c r="T340" s="27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159</v>
      </c>
      <c r="AT340" s="230" t="s">
        <v>154</v>
      </c>
      <c r="AU340" s="230" t="s">
        <v>86</v>
      </c>
      <c r="AY340" s="17" t="s">
        <v>152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84</v>
      </c>
      <c r="BK340" s="231">
        <f>ROUND(I340*H340,2)</f>
        <v>0</v>
      </c>
      <c r="BL340" s="17" t="s">
        <v>159</v>
      </c>
      <c r="BM340" s="230" t="s">
        <v>690</v>
      </c>
    </row>
    <row r="341" s="2" customFormat="1" ht="6.96" customHeight="1">
      <c r="A341" s="38"/>
      <c r="B341" s="66"/>
      <c r="C341" s="67"/>
      <c r="D341" s="67"/>
      <c r="E341" s="67"/>
      <c r="F341" s="67"/>
      <c r="G341" s="67"/>
      <c r="H341" s="67"/>
      <c r="I341" s="67"/>
      <c r="J341" s="67"/>
      <c r="K341" s="67"/>
      <c r="L341" s="44"/>
      <c r="M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</sheetData>
  <sheetProtection sheet="1" autoFilter="0" formatColumns="0" formatRows="0" objects="1" scenarios="1" spinCount="100000" saltValue="s/I2fDi+YQiHJyBr9MNi8OyJkZrU1izlYjHZW/s9relI8PQ1Zjh8PxUoMFGYI+TLYdULr6aCD0YaQOQfZY6iuA==" hashValue="1w/j3nnTsdrMUQmmSwVXkF/sFx6He6HLNqbwJr7aOUqOgCH53vsh/fxtjCFURT2Wj9MpVdrkYfqyhqNkcPERcg==" algorithmName="SHA-512" password="CC35"/>
  <autoFilter ref="C124:K34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95</v>
      </c>
      <c r="BA2" s="136" t="s">
        <v>1</v>
      </c>
      <c r="BB2" s="136" t="s">
        <v>1</v>
      </c>
      <c r="BC2" s="136" t="s">
        <v>86</v>
      </c>
      <c r="BD2" s="136" t="s">
        <v>112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98</v>
      </c>
      <c r="BA3" s="136" t="s">
        <v>1</v>
      </c>
      <c r="BB3" s="136" t="s">
        <v>1</v>
      </c>
      <c r="BC3" s="136" t="s">
        <v>691</v>
      </c>
      <c r="BD3" s="136" t="s">
        <v>86</v>
      </c>
    </row>
    <row r="4" s="1" customFormat="1" ht="24.96" customHeight="1">
      <c r="B4" s="20"/>
      <c r="D4" s="139" t="s">
        <v>97</v>
      </c>
      <c r="L4" s="20"/>
      <c r="M4" s="140" t="s">
        <v>10</v>
      </c>
      <c r="AT4" s="17" t="s">
        <v>4</v>
      </c>
      <c r="AZ4" s="136" t="s">
        <v>100</v>
      </c>
      <c r="BA4" s="136" t="s">
        <v>1</v>
      </c>
      <c r="BB4" s="136" t="s">
        <v>1</v>
      </c>
      <c r="BC4" s="136" t="s">
        <v>692</v>
      </c>
      <c r="BD4" s="136" t="s">
        <v>86</v>
      </c>
    </row>
    <row r="5" s="1" customFormat="1" ht="6.96" customHeight="1">
      <c r="B5" s="20"/>
      <c r="L5" s="20"/>
      <c r="AZ5" s="136" t="s">
        <v>102</v>
      </c>
      <c r="BA5" s="136" t="s">
        <v>1</v>
      </c>
      <c r="BB5" s="136" t="s">
        <v>1</v>
      </c>
      <c r="BC5" s="136" t="s">
        <v>693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47</v>
      </c>
      <c r="BA6" s="136" t="s">
        <v>1</v>
      </c>
      <c r="BB6" s="136" t="s">
        <v>1</v>
      </c>
      <c r="BC6" s="136" t="s">
        <v>694</v>
      </c>
      <c r="BD6" s="136" t="s">
        <v>86</v>
      </c>
    </row>
    <row r="7" s="1" customFormat="1" ht="16.5" customHeight="1">
      <c r="B7" s="20"/>
      <c r="E7" s="142" t="str">
        <f>'Rekapitulace stavby'!K6</f>
        <v xml:space="preserve">Chodník na  ulice Solární</v>
      </c>
      <c r="F7" s="141"/>
      <c r="G7" s="141"/>
      <c r="H7" s="141"/>
      <c r="L7" s="20"/>
      <c r="AZ7" s="136" t="s">
        <v>121</v>
      </c>
      <c r="BA7" s="136" t="s">
        <v>1</v>
      </c>
      <c r="BB7" s="136" t="s">
        <v>1</v>
      </c>
      <c r="BC7" s="136" t="s">
        <v>556</v>
      </c>
      <c r="BD7" s="136" t="s">
        <v>86</v>
      </c>
    </row>
    <row r="8" s="2" customFormat="1" ht="12" customHeight="1">
      <c r="A8" s="38"/>
      <c r="B8" s="44"/>
      <c r="C8" s="38"/>
      <c r="D8" s="141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ROUND((SUM(BE126:BE276)),  2)</f>
        <v>0</v>
      </c>
      <c r="G33" s="38"/>
      <c r="H33" s="38"/>
      <c r="I33" s="156">
        <v>0.20999999999999999</v>
      </c>
      <c r="J33" s="155">
        <f>ROUND(((SUM(BE126:BE276))*I33),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ROUND((SUM(BF126:BF276)),  2)</f>
        <v>0</v>
      </c>
      <c r="G34" s="38"/>
      <c r="H34" s="38"/>
      <c r="I34" s="156">
        <v>0.12</v>
      </c>
      <c r="J34" s="155">
        <f>ROUND(((SUM(BF126:BF276))*I34),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ROUND((SUM(BG126:BG276)),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ROUND((SUM(BH126:BH276)),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ROUND((SUM(BI126:BI276)),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 xml:space="preserve">Chodník na  ulice Solární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201 - SO 201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Valašské Meziříčí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Valašské Meziříčí</v>
      </c>
      <c r="G91" s="40"/>
      <c r="H91" s="40"/>
      <c r="I91" s="32" t="s">
        <v>30</v>
      </c>
      <c r="J91" s="36" t="str">
        <f>E21</f>
        <v>LZ-PROJEKT plus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Fajfrová Irena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124</v>
      </c>
      <c r="D94" s="177"/>
      <c r="E94" s="177"/>
      <c r="F94" s="177"/>
      <c r="G94" s="177"/>
      <c r="H94" s="177"/>
      <c r="I94" s="177"/>
      <c r="J94" s="178" t="s">
        <v>125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129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696</v>
      </c>
      <c r="E99" s="189"/>
      <c r="F99" s="189"/>
      <c r="G99" s="189"/>
      <c r="H99" s="189"/>
      <c r="I99" s="189"/>
      <c r="J99" s="190">
        <f>J213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130</v>
      </c>
      <c r="E100" s="189"/>
      <c r="F100" s="189"/>
      <c r="G100" s="189"/>
      <c r="H100" s="189"/>
      <c r="I100" s="189"/>
      <c r="J100" s="190">
        <f>J217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J247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134</v>
      </c>
      <c r="E102" s="189"/>
      <c r="F102" s="189"/>
      <c r="G102" s="189"/>
      <c r="H102" s="189"/>
      <c r="I102" s="189"/>
      <c r="J102" s="190">
        <f>J249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136</v>
      </c>
      <c r="E103" s="189"/>
      <c r="F103" s="189"/>
      <c r="G103" s="189"/>
      <c r="H103" s="189"/>
      <c r="I103" s="189"/>
      <c r="J103" s="190">
        <f>J255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697</v>
      </c>
      <c r="E104" s="183"/>
      <c r="F104" s="183"/>
      <c r="G104" s="183"/>
      <c r="H104" s="183"/>
      <c r="I104" s="183"/>
      <c r="J104" s="184">
        <f>J257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698</v>
      </c>
      <c r="E105" s="189"/>
      <c r="F105" s="189"/>
      <c r="G105" s="189"/>
      <c r="H105" s="189"/>
      <c r="I105" s="189"/>
      <c r="J105" s="190">
        <f>J258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699</v>
      </c>
      <c r="E106" s="189"/>
      <c r="F106" s="189"/>
      <c r="G106" s="189"/>
      <c r="H106" s="189"/>
      <c r="I106" s="189"/>
      <c r="J106" s="190">
        <f>J272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5" t="str">
        <f>E7</f>
        <v xml:space="preserve">Chodník na  ulice Solární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201 - SO 201 Opěrná stěna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Valašské Meziříčí</v>
      </c>
      <c r="G120" s="40"/>
      <c r="H120" s="40"/>
      <c r="I120" s="32" t="s">
        <v>22</v>
      </c>
      <c r="J120" s="79" t="str">
        <f>IF(J12="","",J12)</f>
        <v>25. 10. 2023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Valašské Meziříčí</v>
      </c>
      <c r="G122" s="40"/>
      <c r="H122" s="40"/>
      <c r="I122" s="32" t="s">
        <v>30</v>
      </c>
      <c r="J122" s="36" t="str">
        <f>E21</f>
        <v>LZ-PROJEKT plus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Fajfrová Irena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2"/>
      <c r="B125" s="193"/>
      <c r="C125" s="194" t="s">
        <v>138</v>
      </c>
      <c r="D125" s="195" t="s">
        <v>61</v>
      </c>
      <c r="E125" s="195" t="s">
        <v>57</v>
      </c>
      <c r="F125" s="195" t="s">
        <v>58</v>
      </c>
      <c r="G125" s="195" t="s">
        <v>139</v>
      </c>
      <c r="H125" s="195" t="s">
        <v>140</v>
      </c>
      <c r="I125" s="195" t="s">
        <v>141</v>
      </c>
      <c r="J125" s="195" t="s">
        <v>125</v>
      </c>
      <c r="K125" s="196" t="s">
        <v>142</v>
      </c>
      <c r="L125" s="197"/>
      <c r="M125" s="100" t="s">
        <v>1</v>
      </c>
      <c r="N125" s="101" t="s">
        <v>40</v>
      </c>
      <c r="O125" s="101" t="s">
        <v>143</v>
      </c>
      <c r="P125" s="101" t="s">
        <v>144</v>
      </c>
      <c r="Q125" s="101" t="s">
        <v>145</v>
      </c>
      <c r="R125" s="101" t="s">
        <v>146</v>
      </c>
      <c r="S125" s="101" t="s">
        <v>147</v>
      </c>
      <c r="T125" s="102" t="s">
        <v>148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8"/>
      <c r="B126" s="39"/>
      <c r="C126" s="107" t="s">
        <v>149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P127+P257</f>
        <v>0</v>
      </c>
      <c r="Q126" s="104"/>
      <c r="R126" s="200">
        <f>R127+R257</f>
        <v>391.61628017999999</v>
      </c>
      <c r="S126" s="104"/>
      <c r="T126" s="201">
        <f>T127+T257</f>
        <v>2.2799999999999998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127</v>
      </c>
      <c r="BK126" s="202">
        <f>BK127+BK257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150</v>
      </c>
      <c r="F127" s="206" t="s">
        <v>151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P128+P213+P217+P247+P249+P255</f>
        <v>0</v>
      </c>
      <c r="Q127" s="211"/>
      <c r="R127" s="212">
        <f>R128+R213+R217+R247+R249+R255</f>
        <v>387.86876927999998</v>
      </c>
      <c r="S127" s="211"/>
      <c r="T127" s="213">
        <f>T128+T213+T217+T247+T249+T255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152</v>
      </c>
      <c r="BK127" s="216">
        <f>BK128+BK213+BK217+BK247+BK249+BK255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153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SUM(P129:P212)</f>
        <v>0</v>
      </c>
      <c r="Q128" s="211"/>
      <c r="R128" s="212">
        <f>SUM(R129:R212)</f>
        <v>6.1049759999999997</v>
      </c>
      <c r="S128" s="211"/>
      <c r="T128" s="213">
        <f>SUM(T129:T212)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152</v>
      </c>
      <c r="BK128" s="216">
        <f>SUM(BK129:BK212)</f>
        <v>0</v>
      </c>
    </row>
    <row r="129" s="2" customFormat="1" ht="21.75" customHeight="1">
      <c r="A129" s="38"/>
      <c r="B129" s="39"/>
      <c r="C129" s="219" t="s">
        <v>84</v>
      </c>
      <c r="D129" s="219" t="s">
        <v>154</v>
      </c>
      <c r="E129" s="220" t="s">
        <v>700</v>
      </c>
      <c r="F129" s="221" t="s">
        <v>701</v>
      </c>
      <c r="G129" s="222" t="s">
        <v>348</v>
      </c>
      <c r="H129" s="223">
        <v>7</v>
      </c>
      <c r="I129" s="224"/>
      <c r="J129" s="225">
        <f>ROUND(I129*H129,2)</f>
        <v>0</v>
      </c>
      <c r="K129" s="221" t="s">
        <v>158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159</v>
      </c>
      <c r="AT129" s="230" t="s">
        <v>154</v>
      </c>
      <c r="AU129" s="230" t="s">
        <v>86</v>
      </c>
      <c r="AY129" s="17" t="s">
        <v>152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159</v>
      </c>
      <c r="BM129" s="230" t="s">
        <v>702</v>
      </c>
    </row>
    <row r="130" s="2" customFormat="1" ht="21.75" customHeight="1">
      <c r="A130" s="38"/>
      <c r="B130" s="39"/>
      <c r="C130" s="219" t="s">
        <v>86</v>
      </c>
      <c r="D130" s="219" t="s">
        <v>154</v>
      </c>
      <c r="E130" s="220" t="s">
        <v>703</v>
      </c>
      <c r="F130" s="221" t="s">
        <v>704</v>
      </c>
      <c r="G130" s="222" t="s">
        <v>348</v>
      </c>
      <c r="H130" s="223">
        <v>3</v>
      </c>
      <c r="I130" s="224"/>
      <c r="J130" s="225">
        <f>ROUND(I130*H130,2)</f>
        <v>0</v>
      </c>
      <c r="K130" s="221" t="s">
        <v>158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159</v>
      </c>
      <c r="AT130" s="230" t="s">
        <v>154</v>
      </c>
      <c r="AU130" s="230" t="s">
        <v>86</v>
      </c>
      <c r="AY130" s="17" t="s">
        <v>152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159</v>
      </c>
      <c r="BM130" s="230" t="s">
        <v>705</v>
      </c>
    </row>
    <row r="131" s="13" customFormat="1">
      <c r="A131" s="13"/>
      <c r="B131" s="232"/>
      <c r="C131" s="233"/>
      <c r="D131" s="234" t="s">
        <v>182</v>
      </c>
      <c r="E131" s="235" t="s">
        <v>1</v>
      </c>
      <c r="F131" s="236" t="s">
        <v>706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182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152</v>
      </c>
    </row>
    <row r="132" s="2" customFormat="1" ht="24.15" customHeight="1">
      <c r="A132" s="38"/>
      <c r="B132" s="39"/>
      <c r="C132" s="219" t="s">
        <v>112</v>
      </c>
      <c r="D132" s="219" t="s">
        <v>154</v>
      </c>
      <c r="E132" s="220" t="s">
        <v>707</v>
      </c>
      <c r="F132" s="221" t="s">
        <v>708</v>
      </c>
      <c r="G132" s="222" t="s">
        <v>348</v>
      </c>
      <c r="H132" s="223">
        <v>7</v>
      </c>
      <c r="I132" s="224"/>
      <c r="J132" s="225">
        <f>ROUND(I132*H132,2)</f>
        <v>0</v>
      </c>
      <c r="K132" s="221" t="s">
        <v>158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159</v>
      </c>
      <c r="AT132" s="230" t="s">
        <v>154</v>
      </c>
      <c r="AU132" s="230" t="s">
        <v>86</v>
      </c>
      <c r="AY132" s="17" t="s">
        <v>152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159</v>
      </c>
      <c r="BM132" s="230" t="s">
        <v>709</v>
      </c>
    </row>
    <row r="133" s="2" customFormat="1" ht="24.15" customHeight="1">
      <c r="A133" s="38"/>
      <c r="B133" s="39"/>
      <c r="C133" s="219" t="s">
        <v>159</v>
      </c>
      <c r="D133" s="219" t="s">
        <v>154</v>
      </c>
      <c r="E133" s="220" t="s">
        <v>710</v>
      </c>
      <c r="F133" s="221" t="s">
        <v>711</v>
      </c>
      <c r="G133" s="222" t="s">
        <v>348</v>
      </c>
      <c r="H133" s="223">
        <v>1</v>
      </c>
      <c r="I133" s="224"/>
      <c r="J133" s="225">
        <f>ROUND(I133*H133,2)</f>
        <v>0</v>
      </c>
      <c r="K133" s="221" t="s">
        <v>158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159</v>
      </c>
      <c r="AT133" s="230" t="s">
        <v>154</v>
      </c>
      <c r="AU133" s="230" t="s">
        <v>86</v>
      </c>
      <c r="AY133" s="17" t="s">
        <v>152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159</v>
      </c>
      <c r="BM133" s="230" t="s">
        <v>712</v>
      </c>
    </row>
    <row r="134" s="2" customFormat="1" ht="24.15" customHeight="1">
      <c r="A134" s="38"/>
      <c r="B134" s="39"/>
      <c r="C134" s="219" t="s">
        <v>170</v>
      </c>
      <c r="D134" s="219" t="s">
        <v>154</v>
      </c>
      <c r="E134" s="220" t="s">
        <v>713</v>
      </c>
      <c r="F134" s="221" t="s">
        <v>714</v>
      </c>
      <c r="G134" s="222" t="s">
        <v>348</v>
      </c>
      <c r="H134" s="223">
        <v>1</v>
      </c>
      <c r="I134" s="224"/>
      <c r="J134" s="225">
        <f>ROUND(I134*H134,2)</f>
        <v>0</v>
      </c>
      <c r="K134" s="221" t="s">
        <v>158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159</v>
      </c>
      <c r="AT134" s="230" t="s">
        <v>154</v>
      </c>
      <c r="AU134" s="230" t="s">
        <v>86</v>
      </c>
      <c r="AY134" s="17" t="s">
        <v>152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159</v>
      </c>
      <c r="BM134" s="230" t="s">
        <v>715</v>
      </c>
    </row>
    <row r="135" s="13" customFormat="1">
      <c r="A135" s="13"/>
      <c r="B135" s="232"/>
      <c r="C135" s="233"/>
      <c r="D135" s="234" t="s">
        <v>182</v>
      </c>
      <c r="E135" s="235" t="s">
        <v>1</v>
      </c>
      <c r="F135" s="236" t="s">
        <v>716</v>
      </c>
      <c r="G135" s="233"/>
      <c r="H135" s="237">
        <v>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182</v>
      </c>
      <c r="AU135" s="243" t="s">
        <v>86</v>
      </c>
      <c r="AV135" s="13" t="s">
        <v>86</v>
      </c>
      <c r="AW135" s="13" t="s">
        <v>32</v>
      </c>
      <c r="AX135" s="13" t="s">
        <v>84</v>
      </c>
      <c r="AY135" s="243" t="s">
        <v>152</v>
      </c>
    </row>
    <row r="136" s="2" customFormat="1" ht="16.5" customHeight="1">
      <c r="A136" s="38"/>
      <c r="B136" s="39"/>
      <c r="C136" s="219" t="s">
        <v>174</v>
      </c>
      <c r="D136" s="219" t="s">
        <v>154</v>
      </c>
      <c r="E136" s="220" t="s">
        <v>717</v>
      </c>
      <c r="F136" s="221" t="s">
        <v>718</v>
      </c>
      <c r="G136" s="222" t="s">
        <v>348</v>
      </c>
      <c r="H136" s="223">
        <v>10</v>
      </c>
      <c r="I136" s="224"/>
      <c r="J136" s="225">
        <f>ROUND(I136*H136,2)</f>
        <v>0</v>
      </c>
      <c r="K136" s="221" t="s">
        <v>158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159</v>
      </c>
      <c r="AT136" s="230" t="s">
        <v>154</v>
      </c>
      <c r="AU136" s="230" t="s">
        <v>86</v>
      </c>
      <c r="AY136" s="17" t="s">
        <v>152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159</v>
      </c>
      <c r="BM136" s="230" t="s">
        <v>719</v>
      </c>
    </row>
    <row r="137" s="13" customFormat="1">
      <c r="A137" s="13"/>
      <c r="B137" s="232"/>
      <c r="C137" s="233"/>
      <c r="D137" s="234" t="s">
        <v>182</v>
      </c>
      <c r="E137" s="235" t="s">
        <v>1</v>
      </c>
      <c r="F137" s="236" t="s">
        <v>720</v>
      </c>
      <c r="G137" s="233"/>
      <c r="H137" s="237">
        <v>10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182</v>
      </c>
      <c r="AU137" s="243" t="s">
        <v>86</v>
      </c>
      <c r="AV137" s="13" t="s">
        <v>86</v>
      </c>
      <c r="AW137" s="13" t="s">
        <v>32</v>
      </c>
      <c r="AX137" s="13" t="s">
        <v>84</v>
      </c>
      <c r="AY137" s="243" t="s">
        <v>152</v>
      </c>
    </row>
    <row r="138" s="2" customFormat="1" ht="24.15" customHeight="1">
      <c r="A138" s="38"/>
      <c r="B138" s="39"/>
      <c r="C138" s="219" t="s">
        <v>178</v>
      </c>
      <c r="D138" s="219" t="s">
        <v>154</v>
      </c>
      <c r="E138" s="220" t="s">
        <v>721</v>
      </c>
      <c r="F138" s="221" t="s">
        <v>722</v>
      </c>
      <c r="G138" s="222" t="s">
        <v>157</v>
      </c>
      <c r="H138" s="223">
        <v>7</v>
      </c>
      <c r="I138" s="224"/>
      <c r="J138" s="225">
        <f>ROUND(I138*H138,2)</f>
        <v>0</v>
      </c>
      <c r="K138" s="221" t="s">
        <v>158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159</v>
      </c>
      <c r="AT138" s="230" t="s">
        <v>154</v>
      </c>
      <c r="AU138" s="230" t="s">
        <v>86</v>
      </c>
      <c r="AY138" s="17" t="s">
        <v>152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159</v>
      </c>
      <c r="BM138" s="230" t="s">
        <v>723</v>
      </c>
    </row>
    <row r="139" s="13" customFormat="1">
      <c r="A139" s="13"/>
      <c r="B139" s="232"/>
      <c r="C139" s="233"/>
      <c r="D139" s="234" t="s">
        <v>182</v>
      </c>
      <c r="E139" s="235" t="s">
        <v>1</v>
      </c>
      <c r="F139" s="236" t="s">
        <v>724</v>
      </c>
      <c r="G139" s="233"/>
      <c r="H139" s="237">
        <v>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182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152</v>
      </c>
    </row>
    <row r="140" s="2" customFormat="1" ht="24.15" customHeight="1">
      <c r="A140" s="38"/>
      <c r="B140" s="39"/>
      <c r="C140" s="219" t="s">
        <v>184</v>
      </c>
      <c r="D140" s="219" t="s">
        <v>154</v>
      </c>
      <c r="E140" s="220" t="s">
        <v>725</v>
      </c>
      <c r="F140" s="221" t="s">
        <v>726</v>
      </c>
      <c r="G140" s="222" t="s">
        <v>157</v>
      </c>
      <c r="H140" s="223">
        <v>4.5</v>
      </c>
      <c r="I140" s="224"/>
      <c r="J140" s="225">
        <f>ROUND(I140*H140,2)</f>
        <v>0</v>
      </c>
      <c r="K140" s="221" t="s">
        <v>158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159</v>
      </c>
      <c r="AT140" s="230" t="s">
        <v>154</v>
      </c>
      <c r="AU140" s="230" t="s">
        <v>86</v>
      </c>
      <c r="AY140" s="17" t="s">
        <v>152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159</v>
      </c>
      <c r="BM140" s="230" t="s">
        <v>727</v>
      </c>
    </row>
    <row r="141" s="13" customFormat="1">
      <c r="A141" s="13"/>
      <c r="B141" s="232"/>
      <c r="C141" s="233"/>
      <c r="D141" s="234" t="s">
        <v>182</v>
      </c>
      <c r="E141" s="235" t="s">
        <v>1</v>
      </c>
      <c r="F141" s="236" t="s">
        <v>728</v>
      </c>
      <c r="G141" s="233"/>
      <c r="H141" s="237">
        <v>4.5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182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152</v>
      </c>
    </row>
    <row r="142" s="2" customFormat="1" ht="24.15" customHeight="1">
      <c r="A142" s="38"/>
      <c r="B142" s="39"/>
      <c r="C142" s="219" t="s">
        <v>189</v>
      </c>
      <c r="D142" s="219" t="s">
        <v>154</v>
      </c>
      <c r="E142" s="220" t="s">
        <v>195</v>
      </c>
      <c r="F142" s="221" t="s">
        <v>196</v>
      </c>
      <c r="G142" s="222" t="s">
        <v>187</v>
      </c>
      <c r="H142" s="223">
        <v>70</v>
      </c>
      <c r="I142" s="224"/>
      <c r="J142" s="225">
        <f>ROUND(I142*H142,2)</f>
        <v>0</v>
      </c>
      <c r="K142" s="221" t="s">
        <v>158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0.00013999999999999999</v>
      </c>
      <c r="R142" s="228">
        <f>Q142*H142</f>
        <v>0.0097999999999999997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159</v>
      </c>
      <c r="AT142" s="230" t="s">
        <v>154</v>
      </c>
      <c r="AU142" s="230" t="s">
        <v>86</v>
      </c>
      <c r="AY142" s="17" t="s">
        <v>152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159</v>
      </c>
      <c r="BM142" s="230" t="s">
        <v>729</v>
      </c>
    </row>
    <row r="143" s="2" customFormat="1" ht="24.15" customHeight="1">
      <c r="A143" s="38"/>
      <c r="B143" s="39"/>
      <c r="C143" s="219" t="s">
        <v>194</v>
      </c>
      <c r="D143" s="219" t="s">
        <v>154</v>
      </c>
      <c r="E143" s="220" t="s">
        <v>199</v>
      </c>
      <c r="F143" s="221" t="s">
        <v>200</v>
      </c>
      <c r="G143" s="222" t="s">
        <v>187</v>
      </c>
      <c r="H143" s="223">
        <v>70</v>
      </c>
      <c r="I143" s="224"/>
      <c r="J143" s="225">
        <f>ROUND(I143*H143,2)</f>
        <v>0</v>
      </c>
      <c r="K143" s="221" t="s">
        <v>158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159</v>
      </c>
      <c r="AT143" s="230" t="s">
        <v>154</v>
      </c>
      <c r="AU143" s="230" t="s">
        <v>86</v>
      </c>
      <c r="AY143" s="17" t="s">
        <v>152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159</v>
      </c>
      <c r="BM143" s="230" t="s">
        <v>730</v>
      </c>
    </row>
    <row r="144" s="2" customFormat="1" ht="24.15" customHeight="1">
      <c r="A144" s="38"/>
      <c r="B144" s="39"/>
      <c r="C144" s="219" t="s">
        <v>198</v>
      </c>
      <c r="D144" s="219" t="s">
        <v>154</v>
      </c>
      <c r="E144" s="220" t="s">
        <v>202</v>
      </c>
      <c r="F144" s="221" t="s">
        <v>203</v>
      </c>
      <c r="G144" s="222" t="s">
        <v>157</v>
      </c>
      <c r="H144" s="223">
        <v>180</v>
      </c>
      <c r="I144" s="224"/>
      <c r="J144" s="225">
        <f>ROUND(I144*H144,2)</f>
        <v>0</v>
      </c>
      <c r="K144" s="221" t="s">
        <v>158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159</v>
      </c>
      <c r="AT144" s="230" t="s">
        <v>154</v>
      </c>
      <c r="AU144" s="230" t="s">
        <v>86</v>
      </c>
      <c r="AY144" s="17" t="s">
        <v>152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159</v>
      </c>
      <c r="BM144" s="230" t="s">
        <v>731</v>
      </c>
    </row>
    <row r="145" s="13" customFormat="1">
      <c r="A145" s="13"/>
      <c r="B145" s="232"/>
      <c r="C145" s="233"/>
      <c r="D145" s="234" t="s">
        <v>182</v>
      </c>
      <c r="E145" s="235" t="s">
        <v>100</v>
      </c>
      <c r="F145" s="236" t="s">
        <v>732</v>
      </c>
      <c r="G145" s="233"/>
      <c r="H145" s="237">
        <v>180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182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152</v>
      </c>
    </row>
    <row r="146" s="2" customFormat="1" ht="24.15" customHeight="1">
      <c r="A146" s="38"/>
      <c r="B146" s="39"/>
      <c r="C146" s="219" t="s">
        <v>8</v>
      </c>
      <c r="D146" s="219" t="s">
        <v>154</v>
      </c>
      <c r="E146" s="220" t="s">
        <v>733</v>
      </c>
      <c r="F146" s="221" t="s">
        <v>734</v>
      </c>
      <c r="G146" s="222" t="s">
        <v>157</v>
      </c>
      <c r="H146" s="223">
        <v>7</v>
      </c>
      <c r="I146" s="224"/>
      <c r="J146" s="225">
        <f>ROUND(I146*H146,2)</f>
        <v>0</v>
      </c>
      <c r="K146" s="221" t="s">
        <v>158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159</v>
      </c>
      <c r="AT146" s="230" t="s">
        <v>154</v>
      </c>
      <c r="AU146" s="230" t="s">
        <v>86</v>
      </c>
      <c r="AY146" s="17" t="s">
        <v>152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159</v>
      </c>
      <c r="BM146" s="230" t="s">
        <v>735</v>
      </c>
    </row>
    <row r="147" s="14" customFormat="1">
      <c r="A147" s="14"/>
      <c r="B147" s="244"/>
      <c r="C147" s="245"/>
      <c r="D147" s="234" t="s">
        <v>182</v>
      </c>
      <c r="E147" s="246" t="s">
        <v>1</v>
      </c>
      <c r="F147" s="247" t="s">
        <v>736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182</v>
      </c>
      <c r="AU147" s="253" t="s">
        <v>86</v>
      </c>
      <c r="AV147" s="14" t="s">
        <v>84</v>
      </c>
      <c r="AW147" s="14" t="s">
        <v>32</v>
      </c>
      <c r="AX147" s="14" t="s">
        <v>76</v>
      </c>
      <c r="AY147" s="253" t="s">
        <v>152</v>
      </c>
    </row>
    <row r="148" s="13" customFormat="1">
      <c r="A148" s="13"/>
      <c r="B148" s="232"/>
      <c r="C148" s="233"/>
      <c r="D148" s="234" t="s">
        <v>182</v>
      </c>
      <c r="E148" s="235" t="s">
        <v>1</v>
      </c>
      <c r="F148" s="236" t="s">
        <v>178</v>
      </c>
      <c r="G148" s="233"/>
      <c r="H148" s="237">
        <v>7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182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152</v>
      </c>
    </row>
    <row r="149" s="2" customFormat="1" ht="24.15" customHeight="1">
      <c r="A149" s="38"/>
      <c r="B149" s="39"/>
      <c r="C149" s="219" t="s">
        <v>206</v>
      </c>
      <c r="D149" s="219" t="s">
        <v>154</v>
      </c>
      <c r="E149" s="220" t="s">
        <v>737</v>
      </c>
      <c r="F149" s="221" t="s">
        <v>738</v>
      </c>
      <c r="G149" s="222" t="s">
        <v>157</v>
      </c>
      <c r="H149" s="223">
        <v>4.5</v>
      </c>
      <c r="I149" s="224"/>
      <c r="J149" s="225">
        <f>ROUND(I149*H149,2)</f>
        <v>0</v>
      </c>
      <c r="K149" s="221" t="s">
        <v>158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159</v>
      </c>
      <c r="AT149" s="230" t="s">
        <v>154</v>
      </c>
      <c r="AU149" s="230" t="s">
        <v>86</v>
      </c>
      <c r="AY149" s="17" t="s">
        <v>152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159</v>
      </c>
      <c r="BM149" s="230" t="s">
        <v>739</v>
      </c>
    </row>
    <row r="150" s="14" customFormat="1">
      <c r="A150" s="14"/>
      <c r="B150" s="244"/>
      <c r="C150" s="245"/>
      <c r="D150" s="234" t="s">
        <v>182</v>
      </c>
      <c r="E150" s="246" t="s">
        <v>1</v>
      </c>
      <c r="F150" s="247" t="s">
        <v>736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182</v>
      </c>
      <c r="AU150" s="253" t="s">
        <v>86</v>
      </c>
      <c r="AV150" s="14" t="s">
        <v>84</v>
      </c>
      <c r="AW150" s="14" t="s">
        <v>32</v>
      </c>
      <c r="AX150" s="14" t="s">
        <v>76</v>
      </c>
      <c r="AY150" s="253" t="s">
        <v>152</v>
      </c>
    </row>
    <row r="151" s="13" customFormat="1">
      <c r="A151" s="13"/>
      <c r="B151" s="232"/>
      <c r="C151" s="233"/>
      <c r="D151" s="234" t="s">
        <v>182</v>
      </c>
      <c r="E151" s="235" t="s">
        <v>1</v>
      </c>
      <c r="F151" s="236" t="s">
        <v>740</v>
      </c>
      <c r="G151" s="233"/>
      <c r="H151" s="237">
        <v>4.5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182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152</v>
      </c>
    </row>
    <row r="152" s="2" customFormat="1" ht="24.15" customHeight="1">
      <c r="A152" s="38"/>
      <c r="B152" s="39"/>
      <c r="C152" s="219" t="s">
        <v>211</v>
      </c>
      <c r="D152" s="219" t="s">
        <v>154</v>
      </c>
      <c r="E152" s="220" t="s">
        <v>741</v>
      </c>
      <c r="F152" s="221" t="s">
        <v>742</v>
      </c>
      <c r="G152" s="222" t="s">
        <v>187</v>
      </c>
      <c r="H152" s="223">
        <v>8</v>
      </c>
      <c r="I152" s="224"/>
      <c r="J152" s="225">
        <f>ROUND(I152*H152,2)</f>
        <v>0</v>
      </c>
      <c r="K152" s="221" t="s">
        <v>158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159</v>
      </c>
      <c r="AT152" s="230" t="s">
        <v>154</v>
      </c>
      <c r="AU152" s="230" t="s">
        <v>86</v>
      </c>
      <c r="AY152" s="17" t="s">
        <v>152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159</v>
      </c>
      <c r="BM152" s="230" t="s">
        <v>743</v>
      </c>
    </row>
    <row r="153" s="14" customFormat="1">
      <c r="A153" s="14"/>
      <c r="B153" s="244"/>
      <c r="C153" s="245"/>
      <c r="D153" s="234" t="s">
        <v>182</v>
      </c>
      <c r="E153" s="246" t="s">
        <v>1</v>
      </c>
      <c r="F153" s="247" t="s">
        <v>744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182</v>
      </c>
      <c r="AU153" s="253" t="s">
        <v>86</v>
      </c>
      <c r="AV153" s="14" t="s">
        <v>84</v>
      </c>
      <c r="AW153" s="14" t="s">
        <v>32</v>
      </c>
      <c r="AX153" s="14" t="s">
        <v>76</v>
      </c>
      <c r="AY153" s="253" t="s">
        <v>152</v>
      </c>
    </row>
    <row r="154" s="13" customFormat="1">
      <c r="A154" s="13"/>
      <c r="B154" s="232"/>
      <c r="C154" s="233"/>
      <c r="D154" s="234" t="s">
        <v>182</v>
      </c>
      <c r="E154" s="235" t="s">
        <v>1</v>
      </c>
      <c r="F154" s="236" t="s">
        <v>745</v>
      </c>
      <c r="G154" s="233"/>
      <c r="H154" s="237">
        <v>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182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152</v>
      </c>
    </row>
    <row r="155" s="2" customFormat="1" ht="33" customHeight="1">
      <c r="A155" s="38"/>
      <c r="B155" s="39"/>
      <c r="C155" s="219" t="s">
        <v>218</v>
      </c>
      <c r="D155" s="219" t="s">
        <v>154</v>
      </c>
      <c r="E155" s="220" t="s">
        <v>746</v>
      </c>
      <c r="F155" s="221" t="s">
        <v>747</v>
      </c>
      <c r="G155" s="222" t="s">
        <v>209</v>
      </c>
      <c r="H155" s="223">
        <v>270</v>
      </c>
      <c r="I155" s="224"/>
      <c r="J155" s="225">
        <f>ROUND(I155*H155,2)</f>
        <v>0</v>
      </c>
      <c r="K155" s="221" t="s">
        <v>158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159</v>
      </c>
      <c r="AT155" s="230" t="s">
        <v>154</v>
      </c>
      <c r="AU155" s="230" t="s">
        <v>86</v>
      </c>
      <c r="AY155" s="17" t="s">
        <v>152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159</v>
      </c>
      <c r="BM155" s="230" t="s">
        <v>748</v>
      </c>
    </row>
    <row r="156" s="13" customFormat="1">
      <c r="A156" s="13"/>
      <c r="B156" s="232"/>
      <c r="C156" s="233"/>
      <c r="D156" s="234" t="s">
        <v>182</v>
      </c>
      <c r="E156" s="235" t="s">
        <v>47</v>
      </c>
      <c r="F156" s="236" t="s">
        <v>749</v>
      </c>
      <c r="G156" s="233"/>
      <c r="H156" s="237">
        <v>270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182</v>
      </c>
      <c r="AU156" s="243" t="s">
        <v>86</v>
      </c>
      <c r="AV156" s="13" t="s">
        <v>86</v>
      </c>
      <c r="AW156" s="13" t="s">
        <v>32</v>
      </c>
      <c r="AX156" s="13" t="s">
        <v>84</v>
      </c>
      <c r="AY156" s="243" t="s">
        <v>152</v>
      </c>
    </row>
    <row r="157" s="2" customFormat="1" ht="24.15" customHeight="1">
      <c r="A157" s="38"/>
      <c r="B157" s="39"/>
      <c r="C157" s="219" t="s">
        <v>226</v>
      </c>
      <c r="D157" s="219" t="s">
        <v>154</v>
      </c>
      <c r="E157" s="220" t="s">
        <v>750</v>
      </c>
      <c r="F157" s="221" t="s">
        <v>751</v>
      </c>
      <c r="G157" s="222" t="s">
        <v>348</v>
      </c>
      <c r="H157" s="223">
        <v>7</v>
      </c>
      <c r="I157" s="224"/>
      <c r="J157" s="225">
        <f>ROUND(I157*H157,2)</f>
        <v>0</v>
      </c>
      <c r="K157" s="221" t="s">
        <v>158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159</v>
      </c>
      <c r="AT157" s="230" t="s">
        <v>154</v>
      </c>
      <c r="AU157" s="230" t="s">
        <v>86</v>
      </c>
      <c r="AY157" s="17" t="s">
        <v>152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159</v>
      </c>
      <c r="BM157" s="230" t="s">
        <v>752</v>
      </c>
    </row>
    <row r="158" s="2" customFormat="1" ht="24.15" customHeight="1">
      <c r="A158" s="38"/>
      <c r="B158" s="39"/>
      <c r="C158" s="219" t="s">
        <v>231</v>
      </c>
      <c r="D158" s="219" t="s">
        <v>154</v>
      </c>
      <c r="E158" s="220" t="s">
        <v>753</v>
      </c>
      <c r="F158" s="221" t="s">
        <v>754</v>
      </c>
      <c r="G158" s="222" t="s">
        <v>348</v>
      </c>
      <c r="H158" s="223">
        <v>1</v>
      </c>
      <c r="I158" s="224"/>
      <c r="J158" s="225">
        <f>ROUND(I158*H158,2)</f>
        <v>0</v>
      </c>
      <c r="K158" s="221" t="s">
        <v>158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159</v>
      </c>
      <c r="AT158" s="230" t="s">
        <v>154</v>
      </c>
      <c r="AU158" s="230" t="s">
        <v>86</v>
      </c>
      <c r="AY158" s="17" t="s">
        <v>152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159</v>
      </c>
      <c r="BM158" s="230" t="s">
        <v>755</v>
      </c>
    </row>
    <row r="159" s="2" customFormat="1" ht="24.15" customHeight="1">
      <c r="A159" s="38"/>
      <c r="B159" s="39"/>
      <c r="C159" s="219" t="s">
        <v>235</v>
      </c>
      <c r="D159" s="219" t="s">
        <v>154</v>
      </c>
      <c r="E159" s="220" t="s">
        <v>756</v>
      </c>
      <c r="F159" s="221" t="s">
        <v>757</v>
      </c>
      <c r="G159" s="222" t="s">
        <v>348</v>
      </c>
      <c r="H159" s="223">
        <v>2</v>
      </c>
      <c r="I159" s="224"/>
      <c r="J159" s="225">
        <f>ROUND(I159*H159,2)</f>
        <v>0</v>
      </c>
      <c r="K159" s="221" t="s">
        <v>158</v>
      </c>
      <c r="L159" s="44"/>
      <c r="M159" s="226" t="s">
        <v>1</v>
      </c>
      <c r="N159" s="227" t="s">
        <v>41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159</v>
      </c>
      <c r="AT159" s="230" t="s">
        <v>154</v>
      </c>
      <c r="AU159" s="230" t="s">
        <v>86</v>
      </c>
      <c r="AY159" s="17" t="s">
        <v>152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84</v>
      </c>
      <c r="BK159" s="231">
        <f>ROUND(I159*H159,2)</f>
        <v>0</v>
      </c>
      <c r="BL159" s="17" t="s">
        <v>159</v>
      </c>
      <c r="BM159" s="230" t="s">
        <v>758</v>
      </c>
    </row>
    <row r="160" s="2" customFormat="1" ht="24.15" customHeight="1">
      <c r="A160" s="38"/>
      <c r="B160" s="39"/>
      <c r="C160" s="219" t="s">
        <v>240</v>
      </c>
      <c r="D160" s="219" t="s">
        <v>154</v>
      </c>
      <c r="E160" s="220" t="s">
        <v>759</v>
      </c>
      <c r="F160" s="221" t="s">
        <v>760</v>
      </c>
      <c r="G160" s="222" t="s">
        <v>348</v>
      </c>
      <c r="H160" s="223">
        <v>7</v>
      </c>
      <c r="I160" s="224"/>
      <c r="J160" s="225">
        <f>ROUND(I160*H160,2)</f>
        <v>0</v>
      </c>
      <c r="K160" s="221" t="s">
        <v>158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159</v>
      </c>
      <c r="AT160" s="230" t="s">
        <v>154</v>
      </c>
      <c r="AU160" s="230" t="s">
        <v>86</v>
      </c>
      <c r="AY160" s="17" t="s">
        <v>152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159</v>
      </c>
      <c r="BM160" s="230" t="s">
        <v>761</v>
      </c>
    </row>
    <row r="161" s="2" customFormat="1" ht="24.15" customHeight="1">
      <c r="A161" s="38"/>
      <c r="B161" s="39"/>
      <c r="C161" s="219" t="s">
        <v>96</v>
      </c>
      <c r="D161" s="219" t="s">
        <v>154</v>
      </c>
      <c r="E161" s="220" t="s">
        <v>762</v>
      </c>
      <c r="F161" s="221" t="s">
        <v>763</v>
      </c>
      <c r="G161" s="222" t="s">
        <v>348</v>
      </c>
      <c r="H161" s="223">
        <v>1</v>
      </c>
      <c r="I161" s="224"/>
      <c r="J161" s="225">
        <f>ROUND(I161*H161,2)</f>
        <v>0</v>
      </c>
      <c r="K161" s="221" t="s">
        <v>158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159</v>
      </c>
      <c r="AT161" s="230" t="s">
        <v>154</v>
      </c>
      <c r="AU161" s="230" t="s">
        <v>86</v>
      </c>
      <c r="AY161" s="17" t="s">
        <v>152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159</v>
      </c>
      <c r="BM161" s="230" t="s">
        <v>764</v>
      </c>
    </row>
    <row r="162" s="2" customFormat="1" ht="24.15" customHeight="1">
      <c r="A162" s="38"/>
      <c r="B162" s="39"/>
      <c r="C162" s="219" t="s">
        <v>7</v>
      </c>
      <c r="D162" s="219" t="s">
        <v>154</v>
      </c>
      <c r="E162" s="220" t="s">
        <v>765</v>
      </c>
      <c r="F162" s="221" t="s">
        <v>766</v>
      </c>
      <c r="G162" s="222" t="s">
        <v>348</v>
      </c>
      <c r="H162" s="223">
        <v>2</v>
      </c>
      <c r="I162" s="224"/>
      <c r="J162" s="225">
        <f>ROUND(I162*H162,2)</f>
        <v>0</v>
      </c>
      <c r="K162" s="221" t="s">
        <v>158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159</v>
      </c>
      <c r="AT162" s="230" t="s">
        <v>154</v>
      </c>
      <c r="AU162" s="230" t="s">
        <v>86</v>
      </c>
      <c r="AY162" s="17" t="s">
        <v>152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159</v>
      </c>
      <c r="BM162" s="230" t="s">
        <v>767</v>
      </c>
    </row>
    <row r="163" s="2" customFormat="1" ht="24.15" customHeight="1">
      <c r="A163" s="38"/>
      <c r="B163" s="39"/>
      <c r="C163" s="219" t="s">
        <v>257</v>
      </c>
      <c r="D163" s="219" t="s">
        <v>154</v>
      </c>
      <c r="E163" s="220" t="s">
        <v>768</v>
      </c>
      <c r="F163" s="221" t="s">
        <v>769</v>
      </c>
      <c r="G163" s="222" t="s">
        <v>348</v>
      </c>
      <c r="H163" s="223">
        <v>28</v>
      </c>
      <c r="I163" s="224"/>
      <c r="J163" s="225">
        <f>ROUND(I163*H163,2)</f>
        <v>0</v>
      </c>
      <c r="K163" s="221" t="s">
        <v>158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159</v>
      </c>
      <c r="AT163" s="230" t="s">
        <v>154</v>
      </c>
      <c r="AU163" s="230" t="s">
        <v>86</v>
      </c>
      <c r="AY163" s="17" t="s">
        <v>152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159</v>
      </c>
      <c r="BM163" s="230" t="s">
        <v>770</v>
      </c>
    </row>
    <row r="164" s="13" customFormat="1">
      <c r="A164" s="13"/>
      <c r="B164" s="232"/>
      <c r="C164" s="233"/>
      <c r="D164" s="234" t="s">
        <v>182</v>
      </c>
      <c r="E164" s="235" t="s">
        <v>1</v>
      </c>
      <c r="F164" s="236" t="s">
        <v>771</v>
      </c>
      <c r="G164" s="233"/>
      <c r="H164" s="237">
        <v>28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182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152</v>
      </c>
    </row>
    <row r="165" s="2" customFormat="1" ht="24.15" customHeight="1">
      <c r="A165" s="38"/>
      <c r="B165" s="39"/>
      <c r="C165" s="219" t="s">
        <v>262</v>
      </c>
      <c r="D165" s="219" t="s">
        <v>154</v>
      </c>
      <c r="E165" s="220" t="s">
        <v>772</v>
      </c>
      <c r="F165" s="221" t="s">
        <v>773</v>
      </c>
      <c r="G165" s="222" t="s">
        <v>348</v>
      </c>
      <c r="H165" s="223">
        <v>4</v>
      </c>
      <c r="I165" s="224"/>
      <c r="J165" s="225">
        <f>ROUND(I165*H165,2)</f>
        <v>0</v>
      </c>
      <c r="K165" s="221" t="s">
        <v>158</v>
      </c>
      <c r="L165" s="44"/>
      <c r="M165" s="226" t="s">
        <v>1</v>
      </c>
      <c r="N165" s="227" t="s">
        <v>41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159</v>
      </c>
      <c r="AT165" s="230" t="s">
        <v>154</v>
      </c>
      <c r="AU165" s="230" t="s">
        <v>86</v>
      </c>
      <c r="AY165" s="17" t="s">
        <v>152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159</v>
      </c>
      <c r="BM165" s="230" t="s">
        <v>774</v>
      </c>
    </row>
    <row r="166" s="13" customFormat="1">
      <c r="A166" s="13"/>
      <c r="B166" s="232"/>
      <c r="C166" s="233"/>
      <c r="D166" s="234" t="s">
        <v>182</v>
      </c>
      <c r="E166" s="235" t="s">
        <v>1</v>
      </c>
      <c r="F166" s="236" t="s">
        <v>775</v>
      </c>
      <c r="G166" s="233"/>
      <c r="H166" s="237">
        <v>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182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152</v>
      </c>
    </row>
    <row r="167" s="2" customFormat="1" ht="24.15" customHeight="1">
      <c r="A167" s="38"/>
      <c r="B167" s="39"/>
      <c r="C167" s="219" t="s">
        <v>268</v>
      </c>
      <c r="D167" s="219" t="s">
        <v>154</v>
      </c>
      <c r="E167" s="220" t="s">
        <v>776</v>
      </c>
      <c r="F167" s="221" t="s">
        <v>777</v>
      </c>
      <c r="G167" s="222" t="s">
        <v>348</v>
      </c>
      <c r="H167" s="223">
        <v>8</v>
      </c>
      <c r="I167" s="224"/>
      <c r="J167" s="225">
        <f>ROUND(I167*H167,2)</f>
        <v>0</v>
      </c>
      <c r="K167" s="221" t="s">
        <v>158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159</v>
      </c>
      <c r="AT167" s="230" t="s">
        <v>154</v>
      </c>
      <c r="AU167" s="230" t="s">
        <v>86</v>
      </c>
      <c r="AY167" s="17" t="s">
        <v>152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159</v>
      </c>
      <c r="BM167" s="230" t="s">
        <v>778</v>
      </c>
    </row>
    <row r="168" s="13" customFormat="1">
      <c r="A168" s="13"/>
      <c r="B168" s="232"/>
      <c r="C168" s="233"/>
      <c r="D168" s="234" t="s">
        <v>182</v>
      </c>
      <c r="E168" s="235" t="s">
        <v>1</v>
      </c>
      <c r="F168" s="236" t="s">
        <v>779</v>
      </c>
      <c r="G168" s="233"/>
      <c r="H168" s="237">
        <v>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182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152</v>
      </c>
    </row>
    <row r="169" s="2" customFormat="1" ht="33" customHeight="1">
      <c r="A169" s="38"/>
      <c r="B169" s="39"/>
      <c r="C169" s="219" t="s">
        <v>273</v>
      </c>
      <c r="D169" s="219" t="s">
        <v>154</v>
      </c>
      <c r="E169" s="220" t="s">
        <v>780</v>
      </c>
      <c r="F169" s="221" t="s">
        <v>781</v>
      </c>
      <c r="G169" s="222" t="s">
        <v>348</v>
      </c>
      <c r="H169" s="223">
        <v>28</v>
      </c>
      <c r="I169" s="224"/>
      <c r="J169" s="225">
        <f>ROUND(I169*H169,2)</f>
        <v>0</v>
      </c>
      <c r="K169" s="221" t="s">
        <v>158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159</v>
      </c>
      <c r="AT169" s="230" t="s">
        <v>154</v>
      </c>
      <c r="AU169" s="230" t="s">
        <v>86</v>
      </c>
      <c r="AY169" s="17" t="s">
        <v>152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159</v>
      </c>
      <c r="BM169" s="230" t="s">
        <v>782</v>
      </c>
    </row>
    <row r="170" s="13" customFormat="1">
      <c r="A170" s="13"/>
      <c r="B170" s="232"/>
      <c r="C170" s="233"/>
      <c r="D170" s="234" t="s">
        <v>182</v>
      </c>
      <c r="E170" s="235" t="s">
        <v>1</v>
      </c>
      <c r="F170" s="236" t="s">
        <v>771</v>
      </c>
      <c r="G170" s="233"/>
      <c r="H170" s="237">
        <v>28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182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152</v>
      </c>
    </row>
    <row r="171" s="2" customFormat="1" ht="33" customHeight="1">
      <c r="A171" s="38"/>
      <c r="B171" s="39"/>
      <c r="C171" s="219" t="s">
        <v>279</v>
      </c>
      <c r="D171" s="219" t="s">
        <v>154</v>
      </c>
      <c r="E171" s="220" t="s">
        <v>783</v>
      </c>
      <c r="F171" s="221" t="s">
        <v>784</v>
      </c>
      <c r="G171" s="222" t="s">
        <v>348</v>
      </c>
      <c r="H171" s="223">
        <v>4</v>
      </c>
      <c r="I171" s="224"/>
      <c r="J171" s="225">
        <f>ROUND(I171*H171,2)</f>
        <v>0</v>
      </c>
      <c r="K171" s="221" t="s">
        <v>158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159</v>
      </c>
      <c r="AT171" s="230" t="s">
        <v>154</v>
      </c>
      <c r="AU171" s="230" t="s">
        <v>86</v>
      </c>
      <c r="AY171" s="17" t="s">
        <v>152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159</v>
      </c>
      <c r="BM171" s="230" t="s">
        <v>785</v>
      </c>
    </row>
    <row r="172" s="13" customFormat="1">
      <c r="A172" s="13"/>
      <c r="B172" s="232"/>
      <c r="C172" s="233"/>
      <c r="D172" s="234" t="s">
        <v>182</v>
      </c>
      <c r="E172" s="235" t="s">
        <v>1</v>
      </c>
      <c r="F172" s="236" t="s">
        <v>775</v>
      </c>
      <c r="G172" s="233"/>
      <c r="H172" s="237">
        <v>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182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152</v>
      </c>
    </row>
    <row r="173" s="2" customFormat="1" ht="33" customHeight="1">
      <c r="A173" s="38"/>
      <c r="B173" s="39"/>
      <c r="C173" s="219" t="s">
        <v>283</v>
      </c>
      <c r="D173" s="219" t="s">
        <v>154</v>
      </c>
      <c r="E173" s="220" t="s">
        <v>786</v>
      </c>
      <c r="F173" s="221" t="s">
        <v>787</v>
      </c>
      <c r="G173" s="222" t="s">
        <v>348</v>
      </c>
      <c r="H173" s="223">
        <v>8</v>
      </c>
      <c r="I173" s="224"/>
      <c r="J173" s="225">
        <f>ROUND(I173*H173,2)</f>
        <v>0</v>
      </c>
      <c r="K173" s="221" t="s">
        <v>158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159</v>
      </c>
      <c r="AT173" s="230" t="s">
        <v>154</v>
      </c>
      <c r="AU173" s="230" t="s">
        <v>86</v>
      </c>
      <c r="AY173" s="17" t="s">
        <v>152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159</v>
      </c>
      <c r="BM173" s="230" t="s">
        <v>788</v>
      </c>
    </row>
    <row r="174" s="13" customFormat="1">
      <c r="A174" s="13"/>
      <c r="B174" s="232"/>
      <c r="C174" s="233"/>
      <c r="D174" s="234" t="s">
        <v>182</v>
      </c>
      <c r="E174" s="235" t="s">
        <v>1</v>
      </c>
      <c r="F174" s="236" t="s">
        <v>779</v>
      </c>
      <c r="G174" s="233"/>
      <c r="H174" s="237">
        <v>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182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152</v>
      </c>
    </row>
    <row r="175" s="2" customFormat="1" ht="33" customHeight="1">
      <c r="A175" s="38"/>
      <c r="B175" s="39"/>
      <c r="C175" s="219" t="s">
        <v>290</v>
      </c>
      <c r="D175" s="219" t="s">
        <v>154</v>
      </c>
      <c r="E175" s="220" t="s">
        <v>244</v>
      </c>
      <c r="F175" s="221" t="s">
        <v>245</v>
      </c>
      <c r="G175" s="222" t="s">
        <v>209</v>
      </c>
      <c r="H175" s="223">
        <v>56.5</v>
      </c>
      <c r="I175" s="224"/>
      <c r="J175" s="225">
        <f>ROUND(I175*H175,2)</f>
        <v>0</v>
      </c>
      <c r="K175" s="221" t="s">
        <v>158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159</v>
      </c>
      <c r="AT175" s="230" t="s">
        <v>154</v>
      </c>
      <c r="AU175" s="230" t="s">
        <v>86</v>
      </c>
      <c r="AY175" s="17" t="s">
        <v>152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159</v>
      </c>
      <c r="BM175" s="230" t="s">
        <v>789</v>
      </c>
    </row>
    <row r="176" s="14" customFormat="1">
      <c r="A176" s="14"/>
      <c r="B176" s="244"/>
      <c r="C176" s="245"/>
      <c r="D176" s="234" t="s">
        <v>182</v>
      </c>
      <c r="E176" s="246" t="s">
        <v>1</v>
      </c>
      <c r="F176" s="247" t="s">
        <v>247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182</v>
      </c>
      <c r="AU176" s="253" t="s">
        <v>86</v>
      </c>
      <c r="AV176" s="14" t="s">
        <v>84</v>
      </c>
      <c r="AW176" s="14" t="s">
        <v>32</v>
      </c>
      <c r="AX176" s="14" t="s">
        <v>76</v>
      </c>
      <c r="AY176" s="253" t="s">
        <v>152</v>
      </c>
    </row>
    <row r="177" s="13" customFormat="1">
      <c r="A177" s="13"/>
      <c r="B177" s="232"/>
      <c r="C177" s="233"/>
      <c r="D177" s="234" t="s">
        <v>182</v>
      </c>
      <c r="E177" s="235" t="s">
        <v>1</v>
      </c>
      <c r="F177" s="236" t="s">
        <v>249</v>
      </c>
      <c r="G177" s="233"/>
      <c r="H177" s="237">
        <v>4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182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152</v>
      </c>
    </row>
    <row r="178" s="13" customFormat="1">
      <c r="A178" s="13"/>
      <c r="B178" s="232"/>
      <c r="C178" s="233"/>
      <c r="D178" s="234" t="s">
        <v>182</v>
      </c>
      <c r="E178" s="235" t="s">
        <v>1</v>
      </c>
      <c r="F178" s="236" t="s">
        <v>250</v>
      </c>
      <c r="G178" s="233"/>
      <c r="H178" s="237">
        <v>27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182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152</v>
      </c>
    </row>
    <row r="179" s="13" customFormat="1">
      <c r="A179" s="13"/>
      <c r="B179" s="232"/>
      <c r="C179" s="233"/>
      <c r="D179" s="234" t="s">
        <v>182</v>
      </c>
      <c r="E179" s="235" t="s">
        <v>1</v>
      </c>
      <c r="F179" s="236" t="s">
        <v>251</v>
      </c>
      <c r="G179" s="233"/>
      <c r="H179" s="237">
        <v>25.5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182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152</v>
      </c>
    </row>
    <row r="180" s="15" customFormat="1">
      <c r="A180" s="15"/>
      <c r="B180" s="254"/>
      <c r="C180" s="255"/>
      <c r="D180" s="234" t="s">
        <v>182</v>
      </c>
      <c r="E180" s="256" t="s">
        <v>1</v>
      </c>
      <c r="F180" s="257" t="s">
        <v>225</v>
      </c>
      <c r="G180" s="255"/>
      <c r="H180" s="258">
        <v>56.5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182</v>
      </c>
      <c r="AU180" s="264" t="s">
        <v>86</v>
      </c>
      <c r="AV180" s="15" t="s">
        <v>159</v>
      </c>
      <c r="AW180" s="15" t="s">
        <v>32</v>
      </c>
      <c r="AX180" s="15" t="s">
        <v>84</v>
      </c>
      <c r="AY180" s="264" t="s">
        <v>152</v>
      </c>
    </row>
    <row r="181" s="2" customFormat="1" ht="33" customHeight="1">
      <c r="A181" s="38"/>
      <c r="B181" s="39"/>
      <c r="C181" s="219" t="s">
        <v>295</v>
      </c>
      <c r="D181" s="219" t="s">
        <v>154</v>
      </c>
      <c r="E181" s="220" t="s">
        <v>252</v>
      </c>
      <c r="F181" s="221" t="s">
        <v>253</v>
      </c>
      <c r="G181" s="222" t="s">
        <v>209</v>
      </c>
      <c r="H181" s="223">
        <v>185.565</v>
      </c>
      <c r="I181" s="224"/>
      <c r="J181" s="225">
        <f>ROUND(I181*H181,2)</f>
        <v>0</v>
      </c>
      <c r="K181" s="221" t="s">
        <v>158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159</v>
      </c>
      <c r="AT181" s="230" t="s">
        <v>154</v>
      </c>
      <c r="AU181" s="230" t="s">
        <v>86</v>
      </c>
      <c r="AY181" s="17" t="s">
        <v>152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159</v>
      </c>
      <c r="BM181" s="230" t="s">
        <v>790</v>
      </c>
    </row>
    <row r="182" s="14" customFormat="1">
      <c r="A182" s="14"/>
      <c r="B182" s="244"/>
      <c r="C182" s="245"/>
      <c r="D182" s="234" t="s">
        <v>182</v>
      </c>
      <c r="E182" s="246" t="s">
        <v>1</v>
      </c>
      <c r="F182" s="247" t="s">
        <v>255</v>
      </c>
      <c r="G182" s="245"/>
      <c r="H182" s="246" t="s">
        <v>1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182</v>
      </c>
      <c r="AU182" s="253" t="s">
        <v>86</v>
      </c>
      <c r="AV182" s="14" t="s">
        <v>84</v>
      </c>
      <c r="AW182" s="14" t="s">
        <v>32</v>
      </c>
      <c r="AX182" s="14" t="s">
        <v>76</v>
      </c>
      <c r="AY182" s="253" t="s">
        <v>152</v>
      </c>
    </row>
    <row r="183" s="13" customFormat="1">
      <c r="A183" s="13"/>
      <c r="B183" s="232"/>
      <c r="C183" s="233"/>
      <c r="D183" s="234" t="s">
        <v>182</v>
      </c>
      <c r="E183" s="235" t="s">
        <v>98</v>
      </c>
      <c r="F183" s="236" t="s">
        <v>791</v>
      </c>
      <c r="G183" s="233"/>
      <c r="H183" s="237">
        <v>185.565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182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152</v>
      </c>
    </row>
    <row r="184" s="2" customFormat="1" ht="37.8" customHeight="1">
      <c r="A184" s="38"/>
      <c r="B184" s="39"/>
      <c r="C184" s="219" t="s">
        <v>301</v>
      </c>
      <c r="D184" s="219" t="s">
        <v>154</v>
      </c>
      <c r="E184" s="220" t="s">
        <v>258</v>
      </c>
      <c r="F184" s="221" t="s">
        <v>259</v>
      </c>
      <c r="G184" s="222" t="s">
        <v>209</v>
      </c>
      <c r="H184" s="223">
        <v>927.82500000000005</v>
      </c>
      <c r="I184" s="224"/>
      <c r="J184" s="225">
        <f>ROUND(I184*H184,2)</f>
        <v>0</v>
      </c>
      <c r="K184" s="221" t="s">
        <v>158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159</v>
      </c>
      <c r="AT184" s="230" t="s">
        <v>154</v>
      </c>
      <c r="AU184" s="230" t="s">
        <v>86</v>
      </c>
      <c r="AY184" s="17" t="s">
        <v>152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159</v>
      </c>
      <c r="BM184" s="230" t="s">
        <v>792</v>
      </c>
    </row>
    <row r="185" s="13" customFormat="1">
      <c r="A185" s="13"/>
      <c r="B185" s="232"/>
      <c r="C185" s="233"/>
      <c r="D185" s="234" t="s">
        <v>182</v>
      </c>
      <c r="E185" s="235" t="s">
        <v>1</v>
      </c>
      <c r="F185" s="236" t="s">
        <v>261</v>
      </c>
      <c r="G185" s="233"/>
      <c r="H185" s="237">
        <v>927.82500000000005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182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152</v>
      </c>
    </row>
    <row r="186" s="2" customFormat="1" ht="24.15" customHeight="1">
      <c r="A186" s="38"/>
      <c r="B186" s="39"/>
      <c r="C186" s="219" t="s">
        <v>305</v>
      </c>
      <c r="D186" s="219" t="s">
        <v>154</v>
      </c>
      <c r="E186" s="220" t="s">
        <v>263</v>
      </c>
      <c r="F186" s="221" t="s">
        <v>264</v>
      </c>
      <c r="G186" s="222" t="s">
        <v>209</v>
      </c>
      <c r="H186" s="223">
        <v>110.5</v>
      </c>
      <c r="I186" s="224"/>
      <c r="J186" s="225">
        <f>ROUND(I186*H186,2)</f>
        <v>0</v>
      </c>
      <c r="K186" s="221" t="s">
        <v>158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159</v>
      </c>
      <c r="AT186" s="230" t="s">
        <v>154</v>
      </c>
      <c r="AU186" s="230" t="s">
        <v>86</v>
      </c>
      <c r="AY186" s="17" t="s">
        <v>152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159</v>
      </c>
      <c r="BM186" s="230" t="s">
        <v>793</v>
      </c>
    </row>
    <row r="187" s="14" customFormat="1">
      <c r="A187" s="14"/>
      <c r="B187" s="244"/>
      <c r="C187" s="245"/>
      <c r="D187" s="234" t="s">
        <v>182</v>
      </c>
      <c r="E187" s="246" t="s">
        <v>1</v>
      </c>
      <c r="F187" s="247" t="s">
        <v>266</v>
      </c>
      <c r="G187" s="245"/>
      <c r="H187" s="246" t="s">
        <v>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182</v>
      </c>
      <c r="AU187" s="253" t="s">
        <v>86</v>
      </c>
      <c r="AV187" s="14" t="s">
        <v>84</v>
      </c>
      <c r="AW187" s="14" t="s">
        <v>32</v>
      </c>
      <c r="AX187" s="14" t="s">
        <v>76</v>
      </c>
      <c r="AY187" s="253" t="s">
        <v>152</v>
      </c>
    </row>
    <row r="188" s="13" customFormat="1">
      <c r="A188" s="13"/>
      <c r="B188" s="232"/>
      <c r="C188" s="233"/>
      <c r="D188" s="234" t="s">
        <v>182</v>
      </c>
      <c r="E188" s="235" t="s">
        <v>1</v>
      </c>
      <c r="F188" s="236" t="s">
        <v>121</v>
      </c>
      <c r="G188" s="233"/>
      <c r="H188" s="237">
        <v>85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182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152</v>
      </c>
    </row>
    <row r="189" s="13" customFormat="1">
      <c r="A189" s="13"/>
      <c r="B189" s="232"/>
      <c r="C189" s="233"/>
      <c r="D189" s="234" t="s">
        <v>182</v>
      </c>
      <c r="E189" s="235" t="s">
        <v>1</v>
      </c>
      <c r="F189" s="236" t="s">
        <v>251</v>
      </c>
      <c r="G189" s="233"/>
      <c r="H189" s="237">
        <v>25.5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182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152</v>
      </c>
    </row>
    <row r="190" s="15" customFormat="1">
      <c r="A190" s="15"/>
      <c r="B190" s="254"/>
      <c r="C190" s="255"/>
      <c r="D190" s="234" t="s">
        <v>182</v>
      </c>
      <c r="E190" s="256" t="s">
        <v>1</v>
      </c>
      <c r="F190" s="257" t="s">
        <v>225</v>
      </c>
      <c r="G190" s="255"/>
      <c r="H190" s="258">
        <v>110.5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182</v>
      </c>
      <c r="AU190" s="264" t="s">
        <v>86</v>
      </c>
      <c r="AV190" s="15" t="s">
        <v>159</v>
      </c>
      <c r="AW190" s="15" t="s">
        <v>32</v>
      </c>
      <c r="AX190" s="15" t="s">
        <v>84</v>
      </c>
      <c r="AY190" s="264" t="s">
        <v>152</v>
      </c>
    </row>
    <row r="191" s="2" customFormat="1" ht="33" customHeight="1">
      <c r="A191" s="38"/>
      <c r="B191" s="39"/>
      <c r="C191" s="219" t="s">
        <v>309</v>
      </c>
      <c r="D191" s="219" t="s">
        <v>154</v>
      </c>
      <c r="E191" s="220" t="s">
        <v>274</v>
      </c>
      <c r="F191" s="221" t="s">
        <v>275</v>
      </c>
      <c r="G191" s="222" t="s">
        <v>276</v>
      </c>
      <c r="H191" s="223">
        <v>371.13</v>
      </c>
      <c r="I191" s="224"/>
      <c r="J191" s="225">
        <f>ROUND(I191*H191,2)</f>
        <v>0</v>
      </c>
      <c r="K191" s="221" t="s">
        <v>158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159</v>
      </c>
      <c r="AT191" s="230" t="s">
        <v>154</v>
      </c>
      <c r="AU191" s="230" t="s">
        <v>86</v>
      </c>
      <c r="AY191" s="17" t="s">
        <v>152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159</v>
      </c>
      <c r="BM191" s="230" t="s">
        <v>794</v>
      </c>
    </row>
    <row r="192" s="13" customFormat="1">
      <c r="A192" s="13"/>
      <c r="B192" s="232"/>
      <c r="C192" s="233"/>
      <c r="D192" s="234" t="s">
        <v>182</v>
      </c>
      <c r="E192" s="235" t="s">
        <v>1</v>
      </c>
      <c r="F192" s="236" t="s">
        <v>278</v>
      </c>
      <c r="G192" s="233"/>
      <c r="H192" s="237">
        <v>371.13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182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152</v>
      </c>
    </row>
    <row r="193" s="2" customFormat="1" ht="16.5" customHeight="1">
      <c r="A193" s="38"/>
      <c r="B193" s="39"/>
      <c r="C193" s="219" t="s">
        <v>313</v>
      </c>
      <c r="D193" s="219" t="s">
        <v>154</v>
      </c>
      <c r="E193" s="220" t="s">
        <v>280</v>
      </c>
      <c r="F193" s="221" t="s">
        <v>281</v>
      </c>
      <c r="G193" s="222" t="s">
        <v>209</v>
      </c>
      <c r="H193" s="223">
        <v>185.565</v>
      </c>
      <c r="I193" s="224"/>
      <c r="J193" s="225">
        <f>ROUND(I193*H193,2)</f>
        <v>0</v>
      </c>
      <c r="K193" s="221" t="s">
        <v>158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159</v>
      </c>
      <c r="AT193" s="230" t="s">
        <v>154</v>
      </c>
      <c r="AU193" s="230" t="s">
        <v>86</v>
      </c>
      <c r="AY193" s="17" t="s">
        <v>152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159</v>
      </c>
      <c r="BM193" s="230" t="s">
        <v>795</v>
      </c>
    </row>
    <row r="194" s="13" customFormat="1">
      <c r="A194" s="13"/>
      <c r="B194" s="232"/>
      <c r="C194" s="233"/>
      <c r="D194" s="234" t="s">
        <v>182</v>
      </c>
      <c r="E194" s="235" t="s">
        <v>1</v>
      </c>
      <c r="F194" s="236" t="s">
        <v>98</v>
      </c>
      <c r="G194" s="233"/>
      <c r="H194" s="237">
        <v>185.565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182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152</v>
      </c>
    </row>
    <row r="195" s="2" customFormat="1" ht="24.15" customHeight="1">
      <c r="A195" s="38"/>
      <c r="B195" s="39"/>
      <c r="C195" s="219" t="s">
        <v>317</v>
      </c>
      <c r="D195" s="219" t="s">
        <v>154</v>
      </c>
      <c r="E195" s="220" t="s">
        <v>796</v>
      </c>
      <c r="F195" s="221" t="s">
        <v>797</v>
      </c>
      <c r="G195" s="222" t="s">
        <v>157</v>
      </c>
      <c r="H195" s="223">
        <v>7</v>
      </c>
      <c r="I195" s="224"/>
      <c r="J195" s="225">
        <f>ROUND(I195*H195,2)</f>
        <v>0</v>
      </c>
      <c r="K195" s="221" t="s">
        <v>158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159</v>
      </c>
      <c r="AT195" s="230" t="s">
        <v>154</v>
      </c>
      <c r="AU195" s="230" t="s">
        <v>86</v>
      </c>
      <c r="AY195" s="17" t="s">
        <v>152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159</v>
      </c>
      <c r="BM195" s="230" t="s">
        <v>798</v>
      </c>
    </row>
    <row r="196" s="2" customFormat="1" ht="16.5" customHeight="1">
      <c r="A196" s="38"/>
      <c r="B196" s="39"/>
      <c r="C196" s="265" t="s">
        <v>322</v>
      </c>
      <c r="D196" s="265" t="s">
        <v>296</v>
      </c>
      <c r="E196" s="266" t="s">
        <v>799</v>
      </c>
      <c r="F196" s="267" t="s">
        <v>800</v>
      </c>
      <c r="G196" s="268" t="s">
        <v>276</v>
      </c>
      <c r="H196" s="269">
        <v>2.9399999999999999</v>
      </c>
      <c r="I196" s="270"/>
      <c r="J196" s="271">
        <f>ROUND(I196*H196,2)</f>
        <v>0</v>
      </c>
      <c r="K196" s="267" t="s">
        <v>158</v>
      </c>
      <c r="L196" s="272"/>
      <c r="M196" s="273" t="s">
        <v>1</v>
      </c>
      <c r="N196" s="274" t="s">
        <v>41</v>
      </c>
      <c r="O196" s="91"/>
      <c r="P196" s="228">
        <f>O196*H196</f>
        <v>0</v>
      </c>
      <c r="Q196" s="228">
        <v>1</v>
      </c>
      <c r="R196" s="228">
        <f>Q196*H196</f>
        <v>2.9399999999999999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184</v>
      </c>
      <c r="AT196" s="230" t="s">
        <v>296</v>
      </c>
      <c r="AU196" s="230" t="s">
        <v>86</v>
      </c>
      <c r="AY196" s="17" t="s">
        <v>152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159</v>
      </c>
      <c r="BM196" s="230" t="s">
        <v>801</v>
      </c>
    </row>
    <row r="197" s="13" customFormat="1">
      <c r="A197" s="13"/>
      <c r="B197" s="232"/>
      <c r="C197" s="233"/>
      <c r="D197" s="234" t="s">
        <v>182</v>
      </c>
      <c r="E197" s="233"/>
      <c r="F197" s="236" t="s">
        <v>802</v>
      </c>
      <c r="G197" s="233"/>
      <c r="H197" s="237">
        <v>2.9399999999999999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182</v>
      </c>
      <c r="AU197" s="243" t="s">
        <v>86</v>
      </c>
      <c r="AV197" s="13" t="s">
        <v>86</v>
      </c>
      <c r="AW197" s="13" t="s">
        <v>4</v>
      </c>
      <c r="AX197" s="13" t="s">
        <v>84</v>
      </c>
      <c r="AY197" s="243" t="s">
        <v>152</v>
      </c>
    </row>
    <row r="198" s="2" customFormat="1" ht="24.15" customHeight="1">
      <c r="A198" s="38"/>
      <c r="B198" s="39"/>
      <c r="C198" s="219" t="s">
        <v>326</v>
      </c>
      <c r="D198" s="219" t="s">
        <v>154</v>
      </c>
      <c r="E198" s="220" t="s">
        <v>803</v>
      </c>
      <c r="F198" s="221" t="s">
        <v>804</v>
      </c>
      <c r="G198" s="222" t="s">
        <v>157</v>
      </c>
      <c r="H198" s="223">
        <v>4.5</v>
      </c>
      <c r="I198" s="224"/>
      <c r="J198" s="225">
        <f>ROUND(I198*H198,2)</f>
        <v>0</v>
      </c>
      <c r="K198" s="221" t="s">
        <v>158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159</v>
      </c>
      <c r="AT198" s="230" t="s">
        <v>154</v>
      </c>
      <c r="AU198" s="230" t="s">
        <v>86</v>
      </c>
      <c r="AY198" s="17" t="s">
        <v>152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159</v>
      </c>
      <c r="BM198" s="230" t="s">
        <v>805</v>
      </c>
    </row>
    <row r="199" s="2" customFormat="1" ht="16.5" customHeight="1">
      <c r="A199" s="38"/>
      <c r="B199" s="39"/>
      <c r="C199" s="265" t="s">
        <v>330</v>
      </c>
      <c r="D199" s="265" t="s">
        <v>296</v>
      </c>
      <c r="E199" s="266" t="s">
        <v>799</v>
      </c>
      <c r="F199" s="267" t="s">
        <v>800</v>
      </c>
      <c r="G199" s="268" t="s">
        <v>276</v>
      </c>
      <c r="H199" s="269">
        <v>3.1499999999999999</v>
      </c>
      <c r="I199" s="270"/>
      <c r="J199" s="271">
        <f>ROUND(I199*H199,2)</f>
        <v>0</v>
      </c>
      <c r="K199" s="267" t="s">
        <v>158</v>
      </c>
      <c r="L199" s="272"/>
      <c r="M199" s="273" t="s">
        <v>1</v>
      </c>
      <c r="N199" s="274" t="s">
        <v>41</v>
      </c>
      <c r="O199" s="91"/>
      <c r="P199" s="228">
        <f>O199*H199</f>
        <v>0</v>
      </c>
      <c r="Q199" s="228">
        <v>1</v>
      </c>
      <c r="R199" s="228">
        <f>Q199*H199</f>
        <v>3.1499999999999999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184</v>
      </c>
      <c r="AT199" s="230" t="s">
        <v>296</v>
      </c>
      <c r="AU199" s="230" t="s">
        <v>86</v>
      </c>
      <c r="AY199" s="17" t="s">
        <v>152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159</v>
      </c>
      <c r="BM199" s="230" t="s">
        <v>806</v>
      </c>
    </row>
    <row r="200" s="13" customFormat="1">
      <c r="A200" s="13"/>
      <c r="B200" s="232"/>
      <c r="C200" s="233"/>
      <c r="D200" s="234" t="s">
        <v>182</v>
      </c>
      <c r="E200" s="233"/>
      <c r="F200" s="236" t="s">
        <v>807</v>
      </c>
      <c r="G200" s="233"/>
      <c r="H200" s="237">
        <v>3.1499999999999999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182</v>
      </c>
      <c r="AU200" s="243" t="s">
        <v>86</v>
      </c>
      <c r="AV200" s="13" t="s">
        <v>86</v>
      </c>
      <c r="AW200" s="13" t="s">
        <v>4</v>
      </c>
      <c r="AX200" s="13" t="s">
        <v>84</v>
      </c>
      <c r="AY200" s="243" t="s">
        <v>152</v>
      </c>
    </row>
    <row r="201" s="2" customFormat="1" ht="24.15" customHeight="1">
      <c r="A201" s="38"/>
      <c r="B201" s="39"/>
      <c r="C201" s="219" t="s">
        <v>335</v>
      </c>
      <c r="D201" s="219" t="s">
        <v>154</v>
      </c>
      <c r="E201" s="220" t="s">
        <v>284</v>
      </c>
      <c r="F201" s="221" t="s">
        <v>285</v>
      </c>
      <c r="G201" s="222" t="s">
        <v>209</v>
      </c>
      <c r="H201" s="223">
        <v>85</v>
      </c>
      <c r="I201" s="224"/>
      <c r="J201" s="225">
        <f>ROUND(I201*H201,2)</f>
        <v>0</v>
      </c>
      <c r="K201" s="221" t="s">
        <v>158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159</v>
      </c>
      <c r="AT201" s="230" t="s">
        <v>154</v>
      </c>
      <c r="AU201" s="230" t="s">
        <v>86</v>
      </c>
      <c r="AY201" s="17" t="s">
        <v>152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159</v>
      </c>
      <c r="BM201" s="230" t="s">
        <v>808</v>
      </c>
    </row>
    <row r="202" s="13" customFormat="1">
      <c r="A202" s="13"/>
      <c r="B202" s="232"/>
      <c r="C202" s="233"/>
      <c r="D202" s="234" t="s">
        <v>182</v>
      </c>
      <c r="E202" s="235" t="s">
        <v>121</v>
      </c>
      <c r="F202" s="236" t="s">
        <v>809</v>
      </c>
      <c r="G202" s="233"/>
      <c r="H202" s="237">
        <v>85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182</v>
      </c>
      <c r="AU202" s="243" t="s">
        <v>86</v>
      </c>
      <c r="AV202" s="13" t="s">
        <v>86</v>
      </c>
      <c r="AW202" s="13" t="s">
        <v>32</v>
      </c>
      <c r="AX202" s="13" t="s">
        <v>84</v>
      </c>
      <c r="AY202" s="243" t="s">
        <v>152</v>
      </c>
    </row>
    <row r="203" s="2" customFormat="1" ht="24.15" customHeight="1">
      <c r="A203" s="38"/>
      <c r="B203" s="39"/>
      <c r="C203" s="219" t="s">
        <v>340</v>
      </c>
      <c r="D203" s="219" t="s">
        <v>154</v>
      </c>
      <c r="E203" s="220" t="s">
        <v>310</v>
      </c>
      <c r="F203" s="221" t="s">
        <v>311</v>
      </c>
      <c r="G203" s="222" t="s">
        <v>157</v>
      </c>
      <c r="H203" s="223">
        <v>170</v>
      </c>
      <c r="I203" s="224"/>
      <c r="J203" s="225">
        <f>ROUND(I203*H203,2)</f>
        <v>0</v>
      </c>
      <c r="K203" s="221" t="s">
        <v>158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159</v>
      </c>
      <c r="AT203" s="230" t="s">
        <v>154</v>
      </c>
      <c r="AU203" s="230" t="s">
        <v>86</v>
      </c>
      <c r="AY203" s="17" t="s">
        <v>152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159</v>
      </c>
      <c r="BM203" s="230" t="s">
        <v>810</v>
      </c>
    </row>
    <row r="204" s="13" customFormat="1">
      <c r="A204" s="13"/>
      <c r="B204" s="232"/>
      <c r="C204" s="233"/>
      <c r="D204" s="234" t="s">
        <v>182</v>
      </c>
      <c r="E204" s="235" t="s">
        <v>102</v>
      </c>
      <c r="F204" s="236" t="s">
        <v>811</v>
      </c>
      <c r="G204" s="233"/>
      <c r="H204" s="237">
        <v>170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182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152</v>
      </c>
    </row>
    <row r="205" s="2" customFormat="1" ht="24.15" customHeight="1">
      <c r="A205" s="38"/>
      <c r="B205" s="39"/>
      <c r="C205" s="219" t="s">
        <v>345</v>
      </c>
      <c r="D205" s="219" t="s">
        <v>154</v>
      </c>
      <c r="E205" s="220" t="s">
        <v>314</v>
      </c>
      <c r="F205" s="221" t="s">
        <v>315</v>
      </c>
      <c r="G205" s="222" t="s">
        <v>157</v>
      </c>
      <c r="H205" s="223">
        <v>170</v>
      </c>
      <c r="I205" s="224"/>
      <c r="J205" s="225">
        <f>ROUND(I205*H205,2)</f>
        <v>0</v>
      </c>
      <c r="K205" s="221" t="s">
        <v>158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159</v>
      </c>
      <c r="AT205" s="230" t="s">
        <v>154</v>
      </c>
      <c r="AU205" s="230" t="s">
        <v>86</v>
      </c>
      <c r="AY205" s="17" t="s">
        <v>152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159</v>
      </c>
      <c r="BM205" s="230" t="s">
        <v>812</v>
      </c>
    </row>
    <row r="206" s="13" customFormat="1">
      <c r="A206" s="13"/>
      <c r="B206" s="232"/>
      <c r="C206" s="233"/>
      <c r="D206" s="234" t="s">
        <v>182</v>
      </c>
      <c r="E206" s="235" t="s">
        <v>1</v>
      </c>
      <c r="F206" s="236" t="s">
        <v>102</v>
      </c>
      <c r="G206" s="233"/>
      <c r="H206" s="237">
        <v>170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182</v>
      </c>
      <c r="AU206" s="243" t="s">
        <v>86</v>
      </c>
      <c r="AV206" s="13" t="s">
        <v>86</v>
      </c>
      <c r="AW206" s="13" t="s">
        <v>32</v>
      </c>
      <c r="AX206" s="13" t="s">
        <v>84</v>
      </c>
      <c r="AY206" s="243" t="s">
        <v>152</v>
      </c>
    </row>
    <row r="207" s="2" customFormat="1" ht="16.5" customHeight="1">
      <c r="A207" s="38"/>
      <c r="B207" s="39"/>
      <c r="C207" s="265" t="s">
        <v>350</v>
      </c>
      <c r="D207" s="265" t="s">
        <v>296</v>
      </c>
      <c r="E207" s="266" t="s">
        <v>318</v>
      </c>
      <c r="F207" s="267" t="s">
        <v>319</v>
      </c>
      <c r="G207" s="268" t="s">
        <v>320</v>
      </c>
      <c r="H207" s="269">
        <v>5.1760000000000002</v>
      </c>
      <c r="I207" s="270"/>
      <c r="J207" s="271">
        <f>ROUND(I207*H207,2)</f>
        <v>0</v>
      </c>
      <c r="K207" s="267" t="s">
        <v>158</v>
      </c>
      <c r="L207" s="272"/>
      <c r="M207" s="273" t="s">
        <v>1</v>
      </c>
      <c r="N207" s="274" t="s">
        <v>41</v>
      </c>
      <c r="O207" s="91"/>
      <c r="P207" s="228">
        <f>O207*H207</f>
        <v>0</v>
      </c>
      <c r="Q207" s="228">
        <v>0.001</v>
      </c>
      <c r="R207" s="228">
        <f>Q207*H207</f>
        <v>0.005176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184</v>
      </c>
      <c r="AT207" s="230" t="s">
        <v>296</v>
      </c>
      <c r="AU207" s="230" t="s">
        <v>86</v>
      </c>
      <c r="AY207" s="17" t="s">
        <v>152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159</v>
      </c>
      <c r="BM207" s="230" t="s">
        <v>813</v>
      </c>
    </row>
    <row r="208" s="2" customFormat="1" ht="21.75" customHeight="1">
      <c r="A208" s="38"/>
      <c r="B208" s="39"/>
      <c r="C208" s="219" t="s">
        <v>356</v>
      </c>
      <c r="D208" s="219" t="s">
        <v>154</v>
      </c>
      <c r="E208" s="220" t="s">
        <v>323</v>
      </c>
      <c r="F208" s="221" t="s">
        <v>324</v>
      </c>
      <c r="G208" s="222" t="s">
        <v>157</v>
      </c>
      <c r="H208" s="223">
        <v>170</v>
      </c>
      <c r="I208" s="224"/>
      <c r="J208" s="225">
        <f>ROUND(I208*H208,2)</f>
        <v>0</v>
      </c>
      <c r="K208" s="221" t="s">
        <v>158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159</v>
      </c>
      <c r="AT208" s="230" t="s">
        <v>154</v>
      </c>
      <c r="AU208" s="230" t="s">
        <v>86</v>
      </c>
      <c r="AY208" s="17" t="s">
        <v>152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159</v>
      </c>
      <c r="BM208" s="230" t="s">
        <v>814</v>
      </c>
    </row>
    <row r="209" s="13" customFormat="1">
      <c r="A209" s="13"/>
      <c r="B209" s="232"/>
      <c r="C209" s="233"/>
      <c r="D209" s="234" t="s">
        <v>182</v>
      </c>
      <c r="E209" s="235" t="s">
        <v>1</v>
      </c>
      <c r="F209" s="236" t="s">
        <v>102</v>
      </c>
      <c r="G209" s="233"/>
      <c r="H209" s="237">
        <v>170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182</v>
      </c>
      <c r="AU209" s="243" t="s">
        <v>86</v>
      </c>
      <c r="AV209" s="13" t="s">
        <v>86</v>
      </c>
      <c r="AW209" s="13" t="s">
        <v>32</v>
      </c>
      <c r="AX209" s="13" t="s">
        <v>84</v>
      </c>
      <c r="AY209" s="243" t="s">
        <v>152</v>
      </c>
    </row>
    <row r="210" s="2" customFormat="1" ht="16.5" customHeight="1">
      <c r="A210" s="38"/>
      <c r="B210" s="39"/>
      <c r="C210" s="219" t="s">
        <v>363</v>
      </c>
      <c r="D210" s="219" t="s">
        <v>154</v>
      </c>
      <c r="E210" s="220" t="s">
        <v>327</v>
      </c>
      <c r="F210" s="221" t="s">
        <v>328</v>
      </c>
      <c r="G210" s="222" t="s">
        <v>157</v>
      </c>
      <c r="H210" s="223">
        <v>170</v>
      </c>
      <c r="I210" s="224"/>
      <c r="J210" s="225">
        <f>ROUND(I210*H210,2)</f>
        <v>0</v>
      </c>
      <c r="K210" s="221" t="s">
        <v>158</v>
      </c>
      <c r="L210" s="44"/>
      <c r="M210" s="226" t="s">
        <v>1</v>
      </c>
      <c r="N210" s="227" t="s">
        <v>41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159</v>
      </c>
      <c r="AT210" s="230" t="s">
        <v>154</v>
      </c>
      <c r="AU210" s="230" t="s">
        <v>86</v>
      </c>
      <c r="AY210" s="17" t="s">
        <v>152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159</v>
      </c>
      <c r="BM210" s="230" t="s">
        <v>815</v>
      </c>
    </row>
    <row r="211" s="2" customFormat="1" ht="24.15" customHeight="1">
      <c r="A211" s="38"/>
      <c r="B211" s="39"/>
      <c r="C211" s="219" t="s">
        <v>371</v>
      </c>
      <c r="D211" s="219" t="s">
        <v>154</v>
      </c>
      <c r="E211" s="220" t="s">
        <v>331</v>
      </c>
      <c r="F211" s="221" t="s">
        <v>816</v>
      </c>
      <c r="G211" s="222" t="s">
        <v>157</v>
      </c>
      <c r="H211" s="223">
        <v>170</v>
      </c>
      <c r="I211" s="224"/>
      <c r="J211" s="225">
        <f>ROUND(I211*H211,2)</f>
        <v>0</v>
      </c>
      <c r="K211" s="221" t="s">
        <v>158</v>
      </c>
      <c r="L211" s="44"/>
      <c r="M211" s="226" t="s">
        <v>1</v>
      </c>
      <c r="N211" s="227" t="s">
        <v>41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159</v>
      </c>
      <c r="AT211" s="230" t="s">
        <v>154</v>
      </c>
      <c r="AU211" s="230" t="s">
        <v>86</v>
      </c>
      <c r="AY211" s="17" t="s">
        <v>152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159</v>
      </c>
      <c r="BM211" s="230" t="s">
        <v>817</v>
      </c>
    </row>
    <row r="212" s="13" customFormat="1">
      <c r="A212" s="13"/>
      <c r="B212" s="232"/>
      <c r="C212" s="233"/>
      <c r="D212" s="234" t="s">
        <v>182</v>
      </c>
      <c r="E212" s="235" t="s">
        <v>1</v>
      </c>
      <c r="F212" s="236" t="s">
        <v>102</v>
      </c>
      <c r="G212" s="233"/>
      <c r="H212" s="237">
        <v>170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182</v>
      </c>
      <c r="AU212" s="243" t="s">
        <v>86</v>
      </c>
      <c r="AV212" s="13" t="s">
        <v>86</v>
      </c>
      <c r="AW212" s="13" t="s">
        <v>32</v>
      </c>
      <c r="AX212" s="13" t="s">
        <v>84</v>
      </c>
      <c r="AY212" s="243" t="s">
        <v>152</v>
      </c>
    </row>
    <row r="213" s="12" customFormat="1" ht="22.8" customHeight="1">
      <c r="A213" s="12"/>
      <c r="B213" s="203"/>
      <c r="C213" s="204"/>
      <c r="D213" s="205" t="s">
        <v>75</v>
      </c>
      <c r="E213" s="217" t="s">
        <v>86</v>
      </c>
      <c r="F213" s="217" t="s">
        <v>818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SUM(P214:P216)</f>
        <v>0</v>
      </c>
      <c r="Q213" s="211"/>
      <c r="R213" s="212">
        <f>SUM(R214:R216)</f>
        <v>24.734893950000004</v>
      </c>
      <c r="S213" s="211"/>
      <c r="T213" s="213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84</v>
      </c>
      <c r="AT213" s="215" t="s">
        <v>75</v>
      </c>
      <c r="AU213" s="215" t="s">
        <v>84</v>
      </c>
      <c r="AY213" s="214" t="s">
        <v>152</v>
      </c>
      <c r="BK213" s="216">
        <f>SUM(BK214:BK216)</f>
        <v>0</v>
      </c>
    </row>
    <row r="214" s="2" customFormat="1" ht="37.8" customHeight="1">
      <c r="A214" s="38"/>
      <c r="B214" s="39"/>
      <c r="C214" s="219" t="s">
        <v>375</v>
      </c>
      <c r="D214" s="219" t="s">
        <v>154</v>
      </c>
      <c r="E214" s="220" t="s">
        <v>819</v>
      </c>
      <c r="F214" s="221" t="s">
        <v>820</v>
      </c>
      <c r="G214" s="222" t="s">
        <v>187</v>
      </c>
      <c r="H214" s="223">
        <v>85</v>
      </c>
      <c r="I214" s="224"/>
      <c r="J214" s="225">
        <f>ROUND(I214*H214,2)</f>
        <v>0</v>
      </c>
      <c r="K214" s="221" t="s">
        <v>158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0.27378000000000002</v>
      </c>
      <c r="R214" s="228">
        <f>Q214*H214</f>
        <v>23.271300000000004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159</v>
      </c>
      <c r="AT214" s="230" t="s">
        <v>154</v>
      </c>
      <c r="AU214" s="230" t="s">
        <v>86</v>
      </c>
      <c r="AY214" s="17" t="s">
        <v>152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159</v>
      </c>
      <c r="BM214" s="230" t="s">
        <v>821</v>
      </c>
    </row>
    <row r="215" s="2" customFormat="1" ht="16.5" customHeight="1">
      <c r="A215" s="38"/>
      <c r="B215" s="39"/>
      <c r="C215" s="219" t="s">
        <v>381</v>
      </c>
      <c r="D215" s="219" t="s">
        <v>154</v>
      </c>
      <c r="E215" s="220" t="s">
        <v>822</v>
      </c>
      <c r="F215" s="221" t="s">
        <v>823</v>
      </c>
      <c r="G215" s="222" t="s">
        <v>209</v>
      </c>
      <c r="H215" s="223">
        <v>0.58499999999999996</v>
      </c>
      <c r="I215" s="224"/>
      <c r="J215" s="225">
        <f>ROUND(I215*H215,2)</f>
        <v>0</v>
      </c>
      <c r="K215" s="221" t="s">
        <v>158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2.5018699999999998</v>
      </c>
      <c r="R215" s="228">
        <f>Q215*H215</f>
        <v>1.4635939499999997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159</v>
      </c>
      <c r="AT215" s="230" t="s">
        <v>154</v>
      </c>
      <c r="AU215" s="230" t="s">
        <v>86</v>
      </c>
      <c r="AY215" s="17" t="s">
        <v>152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159</v>
      </c>
      <c r="BM215" s="230" t="s">
        <v>824</v>
      </c>
    </row>
    <row r="216" s="13" customFormat="1">
      <c r="A216" s="13"/>
      <c r="B216" s="232"/>
      <c r="C216" s="233"/>
      <c r="D216" s="234" t="s">
        <v>182</v>
      </c>
      <c r="E216" s="235" t="s">
        <v>1</v>
      </c>
      <c r="F216" s="236" t="s">
        <v>825</v>
      </c>
      <c r="G216" s="233"/>
      <c r="H216" s="237">
        <v>0.58499999999999996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182</v>
      </c>
      <c r="AU216" s="243" t="s">
        <v>86</v>
      </c>
      <c r="AV216" s="13" t="s">
        <v>86</v>
      </c>
      <c r="AW216" s="13" t="s">
        <v>32</v>
      </c>
      <c r="AX216" s="13" t="s">
        <v>84</v>
      </c>
      <c r="AY216" s="243" t="s">
        <v>152</v>
      </c>
    </row>
    <row r="217" s="12" customFormat="1" ht="22.8" customHeight="1">
      <c r="A217" s="12"/>
      <c r="B217" s="203"/>
      <c r="C217" s="204"/>
      <c r="D217" s="205" t="s">
        <v>75</v>
      </c>
      <c r="E217" s="217" t="s">
        <v>112</v>
      </c>
      <c r="F217" s="217" t="s">
        <v>334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SUM(P218:P246)</f>
        <v>0</v>
      </c>
      <c r="Q217" s="211"/>
      <c r="R217" s="212">
        <f>SUM(R218:R246)</f>
        <v>354.48066492999999</v>
      </c>
      <c r="S217" s="211"/>
      <c r="T217" s="213">
        <f>SUM(T218:T246)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84</v>
      </c>
      <c r="AY217" s="214" t="s">
        <v>152</v>
      </c>
      <c r="BK217" s="216">
        <f>SUM(BK218:BK246)</f>
        <v>0</v>
      </c>
    </row>
    <row r="218" s="2" customFormat="1" ht="24.15" customHeight="1">
      <c r="A218" s="38"/>
      <c r="B218" s="39"/>
      <c r="C218" s="219" t="s">
        <v>385</v>
      </c>
      <c r="D218" s="219" t="s">
        <v>154</v>
      </c>
      <c r="E218" s="220" t="s">
        <v>826</v>
      </c>
      <c r="F218" s="221" t="s">
        <v>827</v>
      </c>
      <c r="G218" s="222" t="s">
        <v>157</v>
      </c>
      <c r="H218" s="223">
        <v>254.41900000000001</v>
      </c>
      <c r="I218" s="224"/>
      <c r="J218" s="225">
        <f>ROUND(I218*H218,2)</f>
        <v>0</v>
      </c>
      <c r="K218" s="221" t="s">
        <v>158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0.0025000000000000001</v>
      </c>
      <c r="R218" s="228">
        <f>Q218*H218</f>
        <v>0.63604749999999999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159</v>
      </c>
      <c r="AT218" s="230" t="s">
        <v>154</v>
      </c>
      <c r="AU218" s="230" t="s">
        <v>86</v>
      </c>
      <c r="AY218" s="17" t="s">
        <v>152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159</v>
      </c>
      <c r="BM218" s="230" t="s">
        <v>828</v>
      </c>
    </row>
    <row r="219" s="13" customFormat="1">
      <c r="A219" s="13"/>
      <c r="B219" s="232"/>
      <c r="C219" s="233"/>
      <c r="D219" s="234" t="s">
        <v>182</v>
      </c>
      <c r="E219" s="235" t="s">
        <v>1</v>
      </c>
      <c r="F219" s="236" t="s">
        <v>829</v>
      </c>
      <c r="G219" s="233"/>
      <c r="H219" s="237">
        <v>238.52500000000001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182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152</v>
      </c>
    </row>
    <row r="220" s="13" customFormat="1">
      <c r="A220" s="13"/>
      <c r="B220" s="232"/>
      <c r="C220" s="233"/>
      <c r="D220" s="234" t="s">
        <v>182</v>
      </c>
      <c r="E220" s="235" t="s">
        <v>1</v>
      </c>
      <c r="F220" s="236" t="s">
        <v>830</v>
      </c>
      <c r="G220" s="233"/>
      <c r="H220" s="237">
        <v>15.894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182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152</v>
      </c>
    </row>
    <row r="221" s="15" customFormat="1">
      <c r="A221" s="15"/>
      <c r="B221" s="254"/>
      <c r="C221" s="255"/>
      <c r="D221" s="234" t="s">
        <v>182</v>
      </c>
      <c r="E221" s="256" t="s">
        <v>1</v>
      </c>
      <c r="F221" s="257" t="s">
        <v>225</v>
      </c>
      <c r="G221" s="255"/>
      <c r="H221" s="258">
        <v>254.41900000000001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182</v>
      </c>
      <c r="AU221" s="264" t="s">
        <v>86</v>
      </c>
      <c r="AV221" s="15" t="s">
        <v>159</v>
      </c>
      <c r="AW221" s="15" t="s">
        <v>32</v>
      </c>
      <c r="AX221" s="15" t="s">
        <v>84</v>
      </c>
      <c r="AY221" s="264" t="s">
        <v>152</v>
      </c>
    </row>
    <row r="222" s="2" customFormat="1" ht="21.75" customHeight="1">
      <c r="A222" s="38"/>
      <c r="B222" s="39"/>
      <c r="C222" s="219" t="s">
        <v>389</v>
      </c>
      <c r="D222" s="219" t="s">
        <v>154</v>
      </c>
      <c r="E222" s="220" t="s">
        <v>831</v>
      </c>
      <c r="F222" s="221" t="s">
        <v>832</v>
      </c>
      <c r="G222" s="222" t="s">
        <v>209</v>
      </c>
      <c r="H222" s="223">
        <v>6.806</v>
      </c>
      <c r="I222" s="224"/>
      <c r="J222" s="225">
        <f>ROUND(I222*H222,2)</f>
        <v>0</v>
      </c>
      <c r="K222" s="221" t="s">
        <v>158</v>
      </c>
      <c r="L222" s="44"/>
      <c r="M222" s="226" t="s">
        <v>1</v>
      </c>
      <c r="N222" s="227" t="s">
        <v>41</v>
      </c>
      <c r="O222" s="91"/>
      <c r="P222" s="228">
        <f>O222*H222</f>
        <v>0</v>
      </c>
      <c r="Q222" s="228">
        <v>2.3010199999999998</v>
      </c>
      <c r="R222" s="228">
        <f>Q222*H222</f>
        <v>15.660742119999998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159</v>
      </c>
      <c r="AT222" s="230" t="s">
        <v>154</v>
      </c>
      <c r="AU222" s="230" t="s">
        <v>86</v>
      </c>
      <c r="AY222" s="17" t="s">
        <v>152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159</v>
      </c>
      <c r="BM222" s="230" t="s">
        <v>833</v>
      </c>
    </row>
    <row r="223" s="14" customFormat="1">
      <c r="A223" s="14"/>
      <c r="B223" s="244"/>
      <c r="C223" s="245"/>
      <c r="D223" s="234" t="s">
        <v>182</v>
      </c>
      <c r="E223" s="246" t="s">
        <v>1</v>
      </c>
      <c r="F223" s="247" t="s">
        <v>834</v>
      </c>
      <c r="G223" s="245"/>
      <c r="H223" s="246" t="s">
        <v>1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182</v>
      </c>
      <c r="AU223" s="253" t="s">
        <v>86</v>
      </c>
      <c r="AV223" s="14" t="s">
        <v>84</v>
      </c>
      <c r="AW223" s="14" t="s">
        <v>32</v>
      </c>
      <c r="AX223" s="14" t="s">
        <v>76</v>
      </c>
      <c r="AY223" s="253" t="s">
        <v>152</v>
      </c>
    </row>
    <row r="224" s="13" customFormat="1">
      <c r="A224" s="13"/>
      <c r="B224" s="232"/>
      <c r="C224" s="233"/>
      <c r="D224" s="234" t="s">
        <v>182</v>
      </c>
      <c r="E224" s="235" t="s">
        <v>1</v>
      </c>
      <c r="F224" s="236" t="s">
        <v>835</v>
      </c>
      <c r="G224" s="233"/>
      <c r="H224" s="237">
        <v>6.6059999999999999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182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152</v>
      </c>
    </row>
    <row r="225" s="13" customFormat="1">
      <c r="A225" s="13"/>
      <c r="B225" s="232"/>
      <c r="C225" s="233"/>
      <c r="D225" s="234" t="s">
        <v>182</v>
      </c>
      <c r="E225" s="235" t="s">
        <v>1</v>
      </c>
      <c r="F225" s="236" t="s">
        <v>836</v>
      </c>
      <c r="G225" s="233"/>
      <c r="H225" s="237">
        <v>0.20000000000000001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182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152</v>
      </c>
    </row>
    <row r="226" s="15" customFormat="1">
      <c r="A226" s="15"/>
      <c r="B226" s="254"/>
      <c r="C226" s="255"/>
      <c r="D226" s="234" t="s">
        <v>182</v>
      </c>
      <c r="E226" s="256" t="s">
        <v>1</v>
      </c>
      <c r="F226" s="257" t="s">
        <v>225</v>
      </c>
      <c r="G226" s="255"/>
      <c r="H226" s="258">
        <v>6.806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182</v>
      </c>
      <c r="AU226" s="264" t="s">
        <v>86</v>
      </c>
      <c r="AV226" s="15" t="s">
        <v>159</v>
      </c>
      <c r="AW226" s="15" t="s">
        <v>32</v>
      </c>
      <c r="AX226" s="15" t="s">
        <v>84</v>
      </c>
      <c r="AY226" s="264" t="s">
        <v>152</v>
      </c>
    </row>
    <row r="227" s="2" customFormat="1" ht="16.5" customHeight="1">
      <c r="A227" s="38"/>
      <c r="B227" s="39"/>
      <c r="C227" s="219" t="s">
        <v>394</v>
      </c>
      <c r="D227" s="219" t="s">
        <v>154</v>
      </c>
      <c r="E227" s="220" t="s">
        <v>837</v>
      </c>
      <c r="F227" s="221" t="s">
        <v>838</v>
      </c>
      <c r="G227" s="222" t="s">
        <v>209</v>
      </c>
      <c r="H227" s="223">
        <v>20.417000000000002</v>
      </c>
      <c r="I227" s="224"/>
      <c r="J227" s="225">
        <f>ROUND(I227*H227,2)</f>
        <v>0</v>
      </c>
      <c r="K227" s="221" t="s">
        <v>158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2.5018699999999998</v>
      </c>
      <c r="R227" s="228">
        <f>Q227*H227</f>
        <v>51.080679789999998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159</v>
      </c>
      <c r="AT227" s="230" t="s">
        <v>154</v>
      </c>
      <c r="AU227" s="230" t="s">
        <v>86</v>
      </c>
      <c r="AY227" s="17" t="s">
        <v>152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159</v>
      </c>
      <c r="BM227" s="230" t="s">
        <v>839</v>
      </c>
    </row>
    <row r="228" s="13" customFormat="1">
      <c r="A228" s="13"/>
      <c r="B228" s="232"/>
      <c r="C228" s="233"/>
      <c r="D228" s="234" t="s">
        <v>182</v>
      </c>
      <c r="E228" s="235" t="s">
        <v>1</v>
      </c>
      <c r="F228" s="236" t="s">
        <v>840</v>
      </c>
      <c r="G228" s="233"/>
      <c r="H228" s="237">
        <v>19.817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182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152</v>
      </c>
    </row>
    <row r="229" s="13" customFormat="1">
      <c r="A229" s="13"/>
      <c r="B229" s="232"/>
      <c r="C229" s="233"/>
      <c r="D229" s="234" t="s">
        <v>182</v>
      </c>
      <c r="E229" s="235" t="s">
        <v>1</v>
      </c>
      <c r="F229" s="236" t="s">
        <v>841</v>
      </c>
      <c r="G229" s="233"/>
      <c r="H229" s="237">
        <v>0.59999999999999998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182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152</v>
      </c>
    </row>
    <row r="230" s="15" customFormat="1">
      <c r="A230" s="15"/>
      <c r="B230" s="254"/>
      <c r="C230" s="255"/>
      <c r="D230" s="234" t="s">
        <v>182</v>
      </c>
      <c r="E230" s="256" t="s">
        <v>1</v>
      </c>
      <c r="F230" s="257" t="s">
        <v>225</v>
      </c>
      <c r="G230" s="255"/>
      <c r="H230" s="258">
        <v>20.417000000000002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182</v>
      </c>
      <c r="AU230" s="264" t="s">
        <v>86</v>
      </c>
      <c r="AV230" s="15" t="s">
        <v>159</v>
      </c>
      <c r="AW230" s="15" t="s">
        <v>32</v>
      </c>
      <c r="AX230" s="15" t="s">
        <v>84</v>
      </c>
      <c r="AY230" s="264" t="s">
        <v>152</v>
      </c>
    </row>
    <row r="231" s="2" customFormat="1" ht="21.75" customHeight="1">
      <c r="A231" s="38"/>
      <c r="B231" s="39"/>
      <c r="C231" s="219" t="s">
        <v>402</v>
      </c>
      <c r="D231" s="219" t="s">
        <v>154</v>
      </c>
      <c r="E231" s="220" t="s">
        <v>842</v>
      </c>
      <c r="F231" s="221" t="s">
        <v>843</v>
      </c>
      <c r="G231" s="222" t="s">
        <v>209</v>
      </c>
      <c r="H231" s="223">
        <v>25.280000000000001</v>
      </c>
      <c r="I231" s="224"/>
      <c r="J231" s="225">
        <f>ROUND(I231*H231,2)</f>
        <v>0</v>
      </c>
      <c r="K231" s="221" t="s">
        <v>1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2.45329</v>
      </c>
      <c r="R231" s="228">
        <f>Q231*H231</f>
        <v>62.019171200000002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159</v>
      </c>
      <c r="AT231" s="230" t="s">
        <v>154</v>
      </c>
      <c r="AU231" s="230" t="s">
        <v>86</v>
      </c>
      <c r="AY231" s="17" t="s">
        <v>152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159</v>
      </c>
      <c r="BM231" s="230" t="s">
        <v>844</v>
      </c>
    </row>
    <row r="232" s="13" customFormat="1">
      <c r="A232" s="13"/>
      <c r="B232" s="232"/>
      <c r="C232" s="233"/>
      <c r="D232" s="234" t="s">
        <v>182</v>
      </c>
      <c r="E232" s="235" t="s">
        <v>1</v>
      </c>
      <c r="F232" s="236" t="s">
        <v>845</v>
      </c>
      <c r="G232" s="233"/>
      <c r="H232" s="237">
        <v>23.780999999999999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182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152</v>
      </c>
    </row>
    <row r="233" s="13" customFormat="1">
      <c r="A233" s="13"/>
      <c r="B233" s="232"/>
      <c r="C233" s="233"/>
      <c r="D233" s="234" t="s">
        <v>182</v>
      </c>
      <c r="E233" s="235" t="s">
        <v>1</v>
      </c>
      <c r="F233" s="236" t="s">
        <v>846</v>
      </c>
      <c r="G233" s="233"/>
      <c r="H233" s="237">
        <v>1.4990000000000001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182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152</v>
      </c>
    </row>
    <row r="234" s="15" customFormat="1">
      <c r="A234" s="15"/>
      <c r="B234" s="254"/>
      <c r="C234" s="255"/>
      <c r="D234" s="234" t="s">
        <v>182</v>
      </c>
      <c r="E234" s="256" t="s">
        <v>1</v>
      </c>
      <c r="F234" s="257" t="s">
        <v>225</v>
      </c>
      <c r="G234" s="255"/>
      <c r="H234" s="258">
        <v>25.279999999999998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182</v>
      </c>
      <c r="AU234" s="264" t="s">
        <v>86</v>
      </c>
      <c r="AV234" s="15" t="s">
        <v>159</v>
      </c>
      <c r="AW234" s="15" t="s">
        <v>32</v>
      </c>
      <c r="AX234" s="15" t="s">
        <v>84</v>
      </c>
      <c r="AY234" s="264" t="s">
        <v>152</v>
      </c>
    </row>
    <row r="235" s="2" customFormat="1" ht="24.15" customHeight="1">
      <c r="A235" s="38"/>
      <c r="B235" s="39"/>
      <c r="C235" s="219" t="s">
        <v>407</v>
      </c>
      <c r="D235" s="219" t="s">
        <v>154</v>
      </c>
      <c r="E235" s="220" t="s">
        <v>847</v>
      </c>
      <c r="F235" s="221" t="s">
        <v>848</v>
      </c>
      <c r="G235" s="222" t="s">
        <v>157</v>
      </c>
      <c r="H235" s="223">
        <v>311.21100000000001</v>
      </c>
      <c r="I235" s="224"/>
      <c r="J235" s="225">
        <f>ROUND(I235*H235,2)</f>
        <v>0</v>
      </c>
      <c r="K235" s="221" t="s">
        <v>158</v>
      </c>
      <c r="L235" s="44"/>
      <c r="M235" s="226" t="s">
        <v>1</v>
      </c>
      <c r="N235" s="227" t="s">
        <v>41</v>
      </c>
      <c r="O235" s="91"/>
      <c r="P235" s="228">
        <f>O235*H235</f>
        <v>0</v>
      </c>
      <c r="Q235" s="228">
        <v>0.0033500000000000001</v>
      </c>
      <c r="R235" s="228">
        <f>Q235*H235</f>
        <v>1.04255685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159</v>
      </c>
      <c r="AT235" s="230" t="s">
        <v>154</v>
      </c>
      <c r="AU235" s="230" t="s">
        <v>86</v>
      </c>
      <c r="AY235" s="17" t="s">
        <v>152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84</v>
      </c>
      <c r="BK235" s="231">
        <f>ROUND(I235*H235,2)</f>
        <v>0</v>
      </c>
      <c r="BL235" s="17" t="s">
        <v>159</v>
      </c>
      <c r="BM235" s="230" t="s">
        <v>849</v>
      </c>
    </row>
    <row r="236" s="13" customFormat="1">
      <c r="A236" s="13"/>
      <c r="B236" s="232"/>
      <c r="C236" s="233"/>
      <c r="D236" s="234" t="s">
        <v>182</v>
      </c>
      <c r="E236" s="235" t="s">
        <v>1</v>
      </c>
      <c r="F236" s="236" t="s">
        <v>850</v>
      </c>
      <c r="G236" s="233"/>
      <c r="H236" s="237">
        <v>53.646000000000001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182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152</v>
      </c>
    </row>
    <row r="237" s="13" customFormat="1">
      <c r="A237" s="13"/>
      <c r="B237" s="232"/>
      <c r="C237" s="233"/>
      <c r="D237" s="234" t="s">
        <v>182</v>
      </c>
      <c r="E237" s="235" t="s">
        <v>1</v>
      </c>
      <c r="F237" s="236" t="s">
        <v>829</v>
      </c>
      <c r="G237" s="233"/>
      <c r="H237" s="237">
        <v>238.52500000000001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182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152</v>
      </c>
    </row>
    <row r="238" s="13" customFormat="1">
      <c r="A238" s="13"/>
      <c r="B238" s="232"/>
      <c r="C238" s="233"/>
      <c r="D238" s="234" t="s">
        <v>182</v>
      </c>
      <c r="E238" s="235" t="s">
        <v>1</v>
      </c>
      <c r="F238" s="236" t="s">
        <v>851</v>
      </c>
      <c r="G238" s="233"/>
      <c r="H238" s="237">
        <v>3.1459999999999999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182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152</v>
      </c>
    </row>
    <row r="239" s="13" customFormat="1">
      <c r="A239" s="13"/>
      <c r="B239" s="232"/>
      <c r="C239" s="233"/>
      <c r="D239" s="234" t="s">
        <v>182</v>
      </c>
      <c r="E239" s="235" t="s">
        <v>1</v>
      </c>
      <c r="F239" s="236" t="s">
        <v>830</v>
      </c>
      <c r="G239" s="233"/>
      <c r="H239" s="237">
        <v>15.894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182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152</v>
      </c>
    </row>
    <row r="240" s="15" customFormat="1">
      <c r="A240" s="15"/>
      <c r="B240" s="254"/>
      <c r="C240" s="255"/>
      <c r="D240" s="234" t="s">
        <v>182</v>
      </c>
      <c r="E240" s="256" t="s">
        <v>1</v>
      </c>
      <c r="F240" s="257" t="s">
        <v>225</v>
      </c>
      <c r="G240" s="255"/>
      <c r="H240" s="258">
        <v>311.21100000000001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182</v>
      </c>
      <c r="AU240" s="264" t="s">
        <v>86</v>
      </c>
      <c r="AV240" s="15" t="s">
        <v>159</v>
      </c>
      <c r="AW240" s="15" t="s">
        <v>32</v>
      </c>
      <c r="AX240" s="15" t="s">
        <v>84</v>
      </c>
      <c r="AY240" s="264" t="s">
        <v>152</v>
      </c>
    </row>
    <row r="241" s="2" customFormat="1" ht="24.15" customHeight="1">
      <c r="A241" s="38"/>
      <c r="B241" s="39"/>
      <c r="C241" s="219" t="s">
        <v>412</v>
      </c>
      <c r="D241" s="219" t="s">
        <v>154</v>
      </c>
      <c r="E241" s="220" t="s">
        <v>852</v>
      </c>
      <c r="F241" s="221" t="s">
        <v>853</v>
      </c>
      <c r="G241" s="222" t="s">
        <v>157</v>
      </c>
      <c r="H241" s="223">
        <v>311.21100000000001</v>
      </c>
      <c r="I241" s="224"/>
      <c r="J241" s="225">
        <f>ROUND(I241*H241,2)</f>
        <v>0</v>
      </c>
      <c r="K241" s="221" t="s">
        <v>158</v>
      </c>
      <c r="L241" s="44"/>
      <c r="M241" s="226" t="s">
        <v>1</v>
      </c>
      <c r="N241" s="227" t="s">
        <v>41</v>
      </c>
      <c r="O241" s="91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159</v>
      </c>
      <c r="AT241" s="230" t="s">
        <v>154</v>
      </c>
      <c r="AU241" s="230" t="s">
        <v>86</v>
      </c>
      <c r="AY241" s="17" t="s">
        <v>152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84</v>
      </c>
      <c r="BK241" s="231">
        <f>ROUND(I241*H241,2)</f>
        <v>0</v>
      </c>
      <c r="BL241" s="17" t="s">
        <v>159</v>
      </c>
      <c r="BM241" s="230" t="s">
        <v>854</v>
      </c>
    </row>
    <row r="242" s="2" customFormat="1" ht="24.15" customHeight="1">
      <c r="A242" s="38"/>
      <c r="B242" s="39"/>
      <c r="C242" s="219" t="s">
        <v>416</v>
      </c>
      <c r="D242" s="219" t="s">
        <v>154</v>
      </c>
      <c r="E242" s="220" t="s">
        <v>855</v>
      </c>
      <c r="F242" s="221" t="s">
        <v>856</v>
      </c>
      <c r="G242" s="222" t="s">
        <v>276</v>
      </c>
      <c r="H242" s="223">
        <v>0.80100000000000005</v>
      </c>
      <c r="I242" s="224"/>
      <c r="J242" s="225">
        <f>ROUND(I242*H242,2)</f>
        <v>0</v>
      </c>
      <c r="K242" s="221" t="s">
        <v>158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1.04359</v>
      </c>
      <c r="R242" s="228">
        <f>Q242*H242</f>
        <v>0.83591559000000004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159</v>
      </c>
      <c r="AT242" s="230" t="s">
        <v>154</v>
      </c>
      <c r="AU242" s="230" t="s">
        <v>86</v>
      </c>
      <c r="AY242" s="17" t="s">
        <v>152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159</v>
      </c>
      <c r="BM242" s="230" t="s">
        <v>857</v>
      </c>
    </row>
    <row r="243" s="13" customFormat="1">
      <c r="A243" s="13"/>
      <c r="B243" s="232"/>
      <c r="C243" s="233"/>
      <c r="D243" s="234" t="s">
        <v>182</v>
      </c>
      <c r="E243" s="235" t="s">
        <v>1</v>
      </c>
      <c r="F243" s="236" t="s">
        <v>858</v>
      </c>
      <c r="G243" s="233"/>
      <c r="H243" s="237">
        <v>0.80100000000000005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182</v>
      </c>
      <c r="AU243" s="243" t="s">
        <v>86</v>
      </c>
      <c r="AV243" s="13" t="s">
        <v>86</v>
      </c>
      <c r="AW243" s="13" t="s">
        <v>32</v>
      </c>
      <c r="AX243" s="13" t="s">
        <v>84</v>
      </c>
      <c r="AY243" s="243" t="s">
        <v>152</v>
      </c>
    </row>
    <row r="244" s="2" customFormat="1" ht="16.5" customHeight="1">
      <c r="A244" s="38"/>
      <c r="B244" s="39"/>
      <c r="C244" s="219" t="s">
        <v>421</v>
      </c>
      <c r="D244" s="219" t="s">
        <v>154</v>
      </c>
      <c r="E244" s="220" t="s">
        <v>859</v>
      </c>
      <c r="F244" s="221" t="s">
        <v>860</v>
      </c>
      <c r="G244" s="222" t="s">
        <v>276</v>
      </c>
      <c r="H244" s="223">
        <v>3.7330000000000001</v>
      </c>
      <c r="I244" s="224"/>
      <c r="J244" s="225">
        <f>ROUND(I244*H244,2)</f>
        <v>0</v>
      </c>
      <c r="K244" s="221" t="s">
        <v>158</v>
      </c>
      <c r="L244" s="44"/>
      <c r="M244" s="226" t="s">
        <v>1</v>
      </c>
      <c r="N244" s="227" t="s">
        <v>41</v>
      </c>
      <c r="O244" s="91"/>
      <c r="P244" s="228">
        <f>O244*H244</f>
        <v>0</v>
      </c>
      <c r="Q244" s="228">
        <v>1.07636</v>
      </c>
      <c r="R244" s="228">
        <f>Q244*H244</f>
        <v>4.0180518799999998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159</v>
      </c>
      <c r="AT244" s="230" t="s">
        <v>154</v>
      </c>
      <c r="AU244" s="230" t="s">
        <v>86</v>
      </c>
      <c r="AY244" s="17" t="s">
        <v>152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159</v>
      </c>
      <c r="BM244" s="230" t="s">
        <v>861</v>
      </c>
    </row>
    <row r="245" s="13" customFormat="1">
      <c r="A245" s="13"/>
      <c r="B245" s="232"/>
      <c r="C245" s="233"/>
      <c r="D245" s="234" t="s">
        <v>182</v>
      </c>
      <c r="E245" s="235" t="s">
        <v>1</v>
      </c>
      <c r="F245" s="236" t="s">
        <v>862</v>
      </c>
      <c r="G245" s="233"/>
      <c r="H245" s="237">
        <v>3.7330000000000001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182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152</v>
      </c>
    </row>
    <row r="246" s="2" customFormat="1" ht="24.15" customHeight="1">
      <c r="A246" s="38"/>
      <c r="B246" s="39"/>
      <c r="C246" s="219" t="s">
        <v>426</v>
      </c>
      <c r="D246" s="219" t="s">
        <v>154</v>
      </c>
      <c r="E246" s="220" t="s">
        <v>863</v>
      </c>
      <c r="F246" s="221" t="s">
        <v>864</v>
      </c>
      <c r="G246" s="222" t="s">
        <v>209</v>
      </c>
      <c r="H246" s="223">
        <v>105</v>
      </c>
      <c r="I246" s="224"/>
      <c r="J246" s="225">
        <f>ROUND(I246*H246,2)</f>
        <v>0</v>
      </c>
      <c r="K246" s="221" t="s">
        <v>158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2.0874999999999999</v>
      </c>
      <c r="R246" s="228">
        <f>Q246*H246</f>
        <v>219.1875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159</v>
      </c>
      <c r="AT246" s="230" t="s">
        <v>154</v>
      </c>
      <c r="AU246" s="230" t="s">
        <v>86</v>
      </c>
      <c r="AY246" s="17" t="s">
        <v>152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159</v>
      </c>
      <c r="BM246" s="230" t="s">
        <v>865</v>
      </c>
    </row>
    <row r="247" s="12" customFormat="1" ht="22.8" customHeight="1">
      <c r="A247" s="12"/>
      <c r="B247" s="203"/>
      <c r="C247" s="204"/>
      <c r="D247" s="205" t="s">
        <v>75</v>
      </c>
      <c r="E247" s="217" t="s">
        <v>184</v>
      </c>
      <c r="F247" s="217" t="s">
        <v>457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P248</f>
        <v>0</v>
      </c>
      <c r="Q247" s="211"/>
      <c r="R247" s="212">
        <f>R248</f>
        <v>0.85000000000000009</v>
      </c>
      <c r="S247" s="211"/>
      <c r="T247" s="213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84</v>
      </c>
      <c r="AT247" s="215" t="s">
        <v>75</v>
      </c>
      <c r="AU247" s="215" t="s">
        <v>84</v>
      </c>
      <c r="AY247" s="214" t="s">
        <v>152</v>
      </c>
      <c r="BK247" s="216">
        <f>BK248</f>
        <v>0</v>
      </c>
    </row>
    <row r="248" s="2" customFormat="1" ht="24.15" customHeight="1">
      <c r="A248" s="38"/>
      <c r="B248" s="39"/>
      <c r="C248" s="219" t="s">
        <v>433</v>
      </c>
      <c r="D248" s="219" t="s">
        <v>154</v>
      </c>
      <c r="E248" s="220" t="s">
        <v>866</v>
      </c>
      <c r="F248" s="221" t="s">
        <v>867</v>
      </c>
      <c r="G248" s="222" t="s">
        <v>348</v>
      </c>
      <c r="H248" s="223">
        <v>5</v>
      </c>
      <c r="I248" s="224"/>
      <c r="J248" s="225">
        <f>ROUND(I248*H248,2)</f>
        <v>0</v>
      </c>
      <c r="K248" s="221" t="s">
        <v>1</v>
      </c>
      <c r="L248" s="44"/>
      <c r="M248" s="226" t="s">
        <v>1</v>
      </c>
      <c r="N248" s="227" t="s">
        <v>41</v>
      </c>
      <c r="O248" s="91"/>
      <c r="P248" s="228">
        <f>O248*H248</f>
        <v>0</v>
      </c>
      <c r="Q248" s="228">
        <v>0.17000000000000001</v>
      </c>
      <c r="R248" s="228">
        <f>Q248*H248</f>
        <v>0.85000000000000009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159</v>
      </c>
      <c r="AT248" s="230" t="s">
        <v>154</v>
      </c>
      <c r="AU248" s="230" t="s">
        <v>86</v>
      </c>
      <c r="AY248" s="17" t="s">
        <v>152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159</v>
      </c>
      <c r="BM248" s="230" t="s">
        <v>868</v>
      </c>
    </row>
    <row r="249" s="12" customFormat="1" ht="22.8" customHeight="1">
      <c r="A249" s="12"/>
      <c r="B249" s="203"/>
      <c r="C249" s="204"/>
      <c r="D249" s="205" t="s">
        <v>75</v>
      </c>
      <c r="E249" s="217" t="s">
        <v>189</v>
      </c>
      <c r="F249" s="217" t="s">
        <v>531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SUM(P250:P254)</f>
        <v>0</v>
      </c>
      <c r="Q249" s="211"/>
      <c r="R249" s="212">
        <f>SUM(R250:R254)</f>
        <v>1.6982344</v>
      </c>
      <c r="S249" s="211"/>
      <c r="T249" s="213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84</v>
      </c>
      <c r="AT249" s="215" t="s">
        <v>75</v>
      </c>
      <c r="AU249" s="215" t="s">
        <v>84</v>
      </c>
      <c r="AY249" s="214" t="s">
        <v>152</v>
      </c>
      <c r="BK249" s="216">
        <f>SUM(BK250:BK254)</f>
        <v>0</v>
      </c>
    </row>
    <row r="250" s="2" customFormat="1" ht="24.15" customHeight="1">
      <c r="A250" s="38"/>
      <c r="B250" s="39"/>
      <c r="C250" s="219" t="s">
        <v>438</v>
      </c>
      <c r="D250" s="219" t="s">
        <v>154</v>
      </c>
      <c r="E250" s="220" t="s">
        <v>869</v>
      </c>
      <c r="F250" s="221" t="s">
        <v>870</v>
      </c>
      <c r="G250" s="222" t="s">
        <v>187</v>
      </c>
      <c r="H250" s="223">
        <v>80</v>
      </c>
      <c r="I250" s="224"/>
      <c r="J250" s="225">
        <f>ROUND(I250*H250,2)</f>
        <v>0</v>
      </c>
      <c r="K250" s="221" t="s">
        <v>158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0.00029999999999999997</v>
      </c>
      <c r="R250" s="228">
        <f>Q250*H250</f>
        <v>0.023999999999999997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159</v>
      </c>
      <c r="AT250" s="230" t="s">
        <v>154</v>
      </c>
      <c r="AU250" s="230" t="s">
        <v>86</v>
      </c>
      <c r="AY250" s="17" t="s">
        <v>152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159</v>
      </c>
      <c r="BM250" s="230" t="s">
        <v>871</v>
      </c>
    </row>
    <row r="251" s="13" customFormat="1">
      <c r="A251" s="13"/>
      <c r="B251" s="232"/>
      <c r="C251" s="233"/>
      <c r="D251" s="234" t="s">
        <v>182</v>
      </c>
      <c r="E251" s="235" t="s">
        <v>1</v>
      </c>
      <c r="F251" s="236" t="s">
        <v>872</v>
      </c>
      <c r="G251" s="233"/>
      <c r="H251" s="237">
        <v>80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182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152</v>
      </c>
    </row>
    <row r="252" s="2" customFormat="1" ht="16.5" customHeight="1">
      <c r="A252" s="38"/>
      <c r="B252" s="39"/>
      <c r="C252" s="265" t="s">
        <v>443</v>
      </c>
      <c r="D252" s="265" t="s">
        <v>296</v>
      </c>
      <c r="E252" s="266" t="s">
        <v>873</v>
      </c>
      <c r="F252" s="267" t="s">
        <v>874</v>
      </c>
      <c r="G252" s="268" t="s">
        <v>320</v>
      </c>
      <c r="H252" s="269">
        <v>1642</v>
      </c>
      <c r="I252" s="270"/>
      <c r="J252" s="271">
        <f>ROUND(I252*H252,2)</f>
        <v>0</v>
      </c>
      <c r="K252" s="267" t="s">
        <v>1</v>
      </c>
      <c r="L252" s="272"/>
      <c r="M252" s="273" t="s">
        <v>1</v>
      </c>
      <c r="N252" s="274" t="s">
        <v>41</v>
      </c>
      <c r="O252" s="91"/>
      <c r="P252" s="228">
        <f>O252*H252</f>
        <v>0</v>
      </c>
      <c r="Q252" s="228">
        <v>0.001</v>
      </c>
      <c r="R252" s="228">
        <f>Q252*H252</f>
        <v>1.6420000000000001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184</v>
      </c>
      <c r="AT252" s="230" t="s">
        <v>296</v>
      </c>
      <c r="AU252" s="230" t="s">
        <v>86</v>
      </c>
      <c r="AY252" s="17" t="s">
        <v>152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84</v>
      </c>
      <c r="BK252" s="231">
        <f>ROUND(I252*H252,2)</f>
        <v>0</v>
      </c>
      <c r="BL252" s="17" t="s">
        <v>159</v>
      </c>
      <c r="BM252" s="230" t="s">
        <v>875</v>
      </c>
    </row>
    <row r="253" s="2" customFormat="1" ht="21.75" customHeight="1">
      <c r="A253" s="38"/>
      <c r="B253" s="39"/>
      <c r="C253" s="219" t="s">
        <v>448</v>
      </c>
      <c r="D253" s="219" t="s">
        <v>154</v>
      </c>
      <c r="E253" s="220" t="s">
        <v>876</v>
      </c>
      <c r="F253" s="221" t="s">
        <v>877</v>
      </c>
      <c r="G253" s="222" t="s">
        <v>157</v>
      </c>
      <c r="H253" s="223">
        <v>7.9199999999999999</v>
      </c>
      <c r="I253" s="224"/>
      <c r="J253" s="225">
        <f>ROUND(I253*H253,2)</f>
        <v>0</v>
      </c>
      <c r="K253" s="221" t="s">
        <v>158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0.0040699999999999998</v>
      </c>
      <c r="R253" s="228">
        <f>Q253*H253</f>
        <v>0.032234399999999996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159</v>
      </c>
      <c r="AT253" s="230" t="s">
        <v>154</v>
      </c>
      <c r="AU253" s="230" t="s">
        <v>86</v>
      </c>
      <c r="AY253" s="17" t="s">
        <v>152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159</v>
      </c>
      <c r="BM253" s="230" t="s">
        <v>878</v>
      </c>
    </row>
    <row r="254" s="13" customFormat="1">
      <c r="A254" s="13"/>
      <c r="B254" s="232"/>
      <c r="C254" s="233"/>
      <c r="D254" s="234" t="s">
        <v>182</v>
      </c>
      <c r="E254" s="235" t="s">
        <v>1</v>
      </c>
      <c r="F254" s="236" t="s">
        <v>879</v>
      </c>
      <c r="G254" s="233"/>
      <c r="H254" s="237">
        <v>7.9199999999999999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182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152</v>
      </c>
    </row>
    <row r="255" s="12" customFormat="1" ht="22.8" customHeight="1">
      <c r="A255" s="12"/>
      <c r="B255" s="203"/>
      <c r="C255" s="204"/>
      <c r="D255" s="205" t="s">
        <v>75</v>
      </c>
      <c r="E255" s="217" t="s">
        <v>685</v>
      </c>
      <c r="F255" s="217" t="s">
        <v>686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P256</f>
        <v>0</v>
      </c>
      <c r="Q255" s="211"/>
      <c r="R255" s="212">
        <f>R256</f>
        <v>0</v>
      </c>
      <c r="S255" s="211"/>
      <c r="T255" s="213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84</v>
      </c>
      <c r="AT255" s="215" t="s">
        <v>75</v>
      </c>
      <c r="AU255" s="215" t="s">
        <v>84</v>
      </c>
      <c r="AY255" s="214" t="s">
        <v>152</v>
      </c>
      <c r="BK255" s="216">
        <f>BK256</f>
        <v>0</v>
      </c>
    </row>
    <row r="256" s="2" customFormat="1" ht="33" customHeight="1">
      <c r="A256" s="38"/>
      <c r="B256" s="39"/>
      <c r="C256" s="219" t="s">
        <v>453</v>
      </c>
      <c r="D256" s="219" t="s">
        <v>154</v>
      </c>
      <c r="E256" s="220" t="s">
        <v>880</v>
      </c>
      <c r="F256" s="221" t="s">
        <v>881</v>
      </c>
      <c r="G256" s="222" t="s">
        <v>276</v>
      </c>
      <c r="H256" s="223">
        <v>387.86900000000003</v>
      </c>
      <c r="I256" s="224"/>
      <c r="J256" s="225">
        <f>ROUND(I256*H256,2)</f>
        <v>0</v>
      </c>
      <c r="K256" s="221" t="s">
        <v>158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159</v>
      </c>
      <c r="AT256" s="230" t="s">
        <v>154</v>
      </c>
      <c r="AU256" s="230" t="s">
        <v>86</v>
      </c>
      <c r="AY256" s="17" t="s">
        <v>152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159</v>
      </c>
      <c r="BM256" s="230" t="s">
        <v>882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883</v>
      </c>
      <c r="F257" s="206" t="s">
        <v>884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P258+P272</f>
        <v>0</v>
      </c>
      <c r="Q257" s="211"/>
      <c r="R257" s="212">
        <f>R258+R272</f>
        <v>3.7475109</v>
      </c>
      <c r="S257" s="211"/>
      <c r="T257" s="213">
        <f>T258+T272</f>
        <v>2.2799999999999998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86</v>
      </c>
      <c r="AT257" s="215" t="s">
        <v>75</v>
      </c>
      <c r="AU257" s="215" t="s">
        <v>76</v>
      </c>
      <c r="AY257" s="214" t="s">
        <v>152</v>
      </c>
      <c r="BK257" s="216">
        <f>BK258+BK272</f>
        <v>0</v>
      </c>
    </row>
    <row r="258" s="12" customFormat="1" ht="22.8" customHeight="1">
      <c r="A258" s="12"/>
      <c r="B258" s="203"/>
      <c r="C258" s="204"/>
      <c r="D258" s="205" t="s">
        <v>75</v>
      </c>
      <c r="E258" s="217" t="s">
        <v>885</v>
      </c>
      <c r="F258" s="217" t="s">
        <v>886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SUM(P259:P271)</f>
        <v>0</v>
      </c>
      <c r="Q258" s="211"/>
      <c r="R258" s="212">
        <f>SUM(R259:R271)</f>
        <v>1.1819109000000001</v>
      </c>
      <c r="S258" s="211"/>
      <c r="T258" s="213">
        <f>SUM(T259:T271)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86</v>
      </c>
      <c r="AT258" s="215" t="s">
        <v>75</v>
      </c>
      <c r="AU258" s="215" t="s">
        <v>84</v>
      </c>
      <c r="AY258" s="214" t="s">
        <v>152</v>
      </c>
      <c r="BK258" s="216">
        <f>SUM(BK259:BK271)</f>
        <v>0</v>
      </c>
    </row>
    <row r="259" s="2" customFormat="1" ht="24.15" customHeight="1">
      <c r="A259" s="38"/>
      <c r="B259" s="39"/>
      <c r="C259" s="219" t="s">
        <v>458</v>
      </c>
      <c r="D259" s="219" t="s">
        <v>154</v>
      </c>
      <c r="E259" s="220" t="s">
        <v>887</v>
      </c>
      <c r="F259" s="221" t="s">
        <v>888</v>
      </c>
      <c r="G259" s="222" t="s">
        <v>157</v>
      </c>
      <c r="H259" s="223">
        <v>274.863</v>
      </c>
      <c r="I259" s="224"/>
      <c r="J259" s="225">
        <f>ROUND(I259*H259,2)</f>
        <v>0</v>
      </c>
      <c r="K259" s="221" t="s">
        <v>158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0.0035000000000000001</v>
      </c>
      <c r="R259" s="228">
        <f>Q259*H259</f>
        <v>0.96202050000000006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226</v>
      </c>
      <c r="AT259" s="230" t="s">
        <v>154</v>
      </c>
      <c r="AU259" s="230" t="s">
        <v>86</v>
      </c>
      <c r="AY259" s="17" t="s">
        <v>152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226</v>
      </c>
      <c r="BM259" s="230" t="s">
        <v>889</v>
      </c>
    </row>
    <row r="260" s="14" customFormat="1">
      <c r="A260" s="14"/>
      <c r="B260" s="244"/>
      <c r="C260" s="245"/>
      <c r="D260" s="234" t="s">
        <v>182</v>
      </c>
      <c r="E260" s="246" t="s">
        <v>1</v>
      </c>
      <c r="F260" s="247" t="s">
        <v>890</v>
      </c>
      <c r="G260" s="245"/>
      <c r="H260" s="246" t="s">
        <v>1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182</v>
      </c>
      <c r="AU260" s="253" t="s">
        <v>86</v>
      </c>
      <c r="AV260" s="14" t="s">
        <v>84</v>
      </c>
      <c r="AW260" s="14" t="s">
        <v>32</v>
      </c>
      <c r="AX260" s="14" t="s">
        <v>76</v>
      </c>
      <c r="AY260" s="253" t="s">
        <v>152</v>
      </c>
    </row>
    <row r="261" s="13" customFormat="1">
      <c r="A261" s="13"/>
      <c r="B261" s="232"/>
      <c r="C261" s="233"/>
      <c r="D261" s="234" t="s">
        <v>182</v>
      </c>
      <c r="E261" s="235" t="s">
        <v>1</v>
      </c>
      <c r="F261" s="236" t="s">
        <v>891</v>
      </c>
      <c r="G261" s="233"/>
      <c r="H261" s="237">
        <v>40.234000000000002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182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152</v>
      </c>
    </row>
    <row r="262" s="13" customFormat="1">
      <c r="A262" s="13"/>
      <c r="B262" s="232"/>
      <c r="C262" s="233"/>
      <c r="D262" s="234" t="s">
        <v>182</v>
      </c>
      <c r="E262" s="235" t="s">
        <v>1</v>
      </c>
      <c r="F262" s="236" t="s">
        <v>892</v>
      </c>
      <c r="G262" s="233"/>
      <c r="H262" s="237">
        <v>52.845999999999997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182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152</v>
      </c>
    </row>
    <row r="263" s="13" customFormat="1">
      <c r="A263" s="13"/>
      <c r="B263" s="232"/>
      <c r="C263" s="233"/>
      <c r="D263" s="234" t="s">
        <v>182</v>
      </c>
      <c r="E263" s="235" t="s">
        <v>1</v>
      </c>
      <c r="F263" s="236" t="s">
        <v>829</v>
      </c>
      <c r="G263" s="233"/>
      <c r="H263" s="237">
        <v>238.52500000000001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182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152</v>
      </c>
    </row>
    <row r="264" s="13" customFormat="1">
      <c r="A264" s="13"/>
      <c r="B264" s="232"/>
      <c r="C264" s="233"/>
      <c r="D264" s="234" t="s">
        <v>182</v>
      </c>
      <c r="E264" s="235" t="s">
        <v>1</v>
      </c>
      <c r="F264" s="236" t="s">
        <v>893</v>
      </c>
      <c r="G264" s="233"/>
      <c r="H264" s="237">
        <v>-72.662999999999997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182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152</v>
      </c>
    </row>
    <row r="265" s="13" customFormat="1">
      <c r="A265" s="13"/>
      <c r="B265" s="232"/>
      <c r="C265" s="233"/>
      <c r="D265" s="234" t="s">
        <v>182</v>
      </c>
      <c r="E265" s="235" t="s">
        <v>1</v>
      </c>
      <c r="F265" s="236" t="s">
        <v>894</v>
      </c>
      <c r="G265" s="233"/>
      <c r="H265" s="237">
        <v>2.359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182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152</v>
      </c>
    </row>
    <row r="266" s="13" customFormat="1">
      <c r="A266" s="13"/>
      <c r="B266" s="232"/>
      <c r="C266" s="233"/>
      <c r="D266" s="234" t="s">
        <v>182</v>
      </c>
      <c r="E266" s="235" t="s">
        <v>1</v>
      </c>
      <c r="F266" s="236" t="s">
        <v>830</v>
      </c>
      <c r="G266" s="233"/>
      <c r="H266" s="237">
        <v>15.894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182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152</v>
      </c>
    </row>
    <row r="267" s="13" customFormat="1">
      <c r="A267" s="13"/>
      <c r="B267" s="232"/>
      <c r="C267" s="233"/>
      <c r="D267" s="234" t="s">
        <v>182</v>
      </c>
      <c r="E267" s="235" t="s">
        <v>1</v>
      </c>
      <c r="F267" s="236" t="s">
        <v>895</v>
      </c>
      <c r="G267" s="233"/>
      <c r="H267" s="237">
        <v>-3.665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182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152</v>
      </c>
    </row>
    <row r="268" s="13" customFormat="1">
      <c r="A268" s="13"/>
      <c r="B268" s="232"/>
      <c r="C268" s="233"/>
      <c r="D268" s="234" t="s">
        <v>182</v>
      </c>
      <c r="E268" s="235" t="s">
        <v>1</v>
      </c>
      <c r="F268" s="236" t="s">
        <v>896</v>
      </c>
      <c r="G268" s="233"/>
      <c r="H268" s="237">
        <v>1.333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182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152</v>
      </c>
    </row>
    <row r="269" s="15" customFormat="1">
      <c r="A269" s="15"/>
      <c r="B269" s="254"/>
      <c r="C269" s="255"/>
      <c r="D269" s="234" t="s">
        <v>182</v>
      </c>
      <c r="E269" s="256" t="s">
        <v>1</v>
      </c>
      <c r="F269" s="257" t="s">
        <v>225</v>
      </c>
      <c r="G269" s="255"/>
      <c r="H269" s="258">
        <v>274.863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182</v>
      </c>
      <c r="AU269" s="264" t="s">
        <v>86</v>
      </c>
      <c r="AV269" s="15" t="s">
        <v>159</v>
      </c>
      <c r="AW269" s="15" t="s">
        <v>32</v>
      </c>
      <c r="AX269" s="15" t="s">
        <v>84</v>
      </c>
      <c r="AY269" s="264" t="s">
        <v>152</v>
      </c>
    </row>
    <row r="270" s="2" customFormat="1" ht="24.15" customHeight="1">
      <c r="A270" s="38"/>
      <c r="B270" s="39"/>
      <c r="C270" s="219" t="s">
        <v>462</v>
      </c>
      <c r="D270" s="219" t="s">
        <v>154</v>
      </c>
      <c r="E270" s="220" t="s">
        <v>897</v>
      </c>
      <c r="F270" s="221" t="s">
        <v>898</v>
      </c>
      <c r="G270" s="222" t="s">
        <v>157</v>
      </c>
      <c r="H270" s="223">
        <v>274.863</v>
      </c>
      <c r="I270" s="224"/>
      <c r="J270" s="225">
        <f>ROUND(I270*H270,2)</f>
        <v>0</v>
      </c>
      <c r="K270" s="221" t="s">
        <v>158</v>
      </c>
      <c r="L270" s="44"/>
      <c r="M270" s="226" t="s">
        <v>1</v>
      </c>
      <c r="N270" s="227" t="s">
        <v>41</v>
      </c>
      <c r="O270" s="91"/>
      <c r="P270" s="228">
        <f>O270*H270</f>
        <v>0</v>
      </c>
      <c r="Q270" s="228">
        <v>0.00080000000000000004</v>
      </c>
      <c r="R270" s="228">
        <f>Q270*H270</f>
        <v>0.21989040000000001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226</v>
      </c>
      <c r="AT270" s="230" t="s">
        <v>154</v>
      </c>
      <c r="AU270" s="230" t="s">
        <v>86</v>
      </c>
      <c r="AY270" s="17" t="s">
        <v>152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84</v>
      </c>
      <c r="BK270" s="231">
        <f>ROUND(I270*H270,2)</f>
        <v>0</v>
      </c>
      <c r="BL270" s="17" t="s">
        <v>226</v>
      </c>
      <c r="BM270" s="230" t="s">
        <v>899</v>
      </c>
    </row>
    <row r="271" s="2" customFormat="1" ht="24.15" customHeight="1">
      <c r="A271" s="38"/>
      <c r="B271" s="39"/>
      <c r="C271" s="219" t="s">
        <v>466</v>
      </c>
      <c r="D271" s="219" t="s">
        <v>154</v>
      </c>
      <c r="E271" s="220" t="s">
        <v>900</v>
      </c>
      <c r="F271" s="221" t="s">
        <v>901</v>
      </c>
      <c r="G271" s="222" t="s">
        <v>902</v>
      </c>
      <c r="H271" s="280"/>
      <c r="I271" s="224"/>
      <c r="J271" s="225">
        <f>ROUND(I271*H271,2)</f>
        <v>0</v>
      </c>
      <c r="K271" s="221" t="s">
        <v>158</v>
      </c>
      <c r="L271" s="44"/>
      <c r="M271" s="226" t="s">
        <v>1</v>
      </c>
      <c r="N271" s="227" t="s">
        <v>41</v>
      </c>
      <c r="O271" s="91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226</v>
      </c>
      <c r="AT271" s="230" t="s">
        <v>154</v>
      </c>
      <c r="AU271" s="230" t="s">
        <v>86</v>
      </c>
      <c r="AY271" s="17" t="s">
        <v>152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226</v>
      </c>
      <c r="BM271" s="230" t="s">
        <v>903</v>
      </c>
    </row>
    <row r="272" s="12" customFormat="1" ht="22.8" customHeight="1">
      <c r="A272" s="12"/>
      <c r="B272" s="203"/>
      <c r="C272" s="204"/>
      <c r="D272" s="205" t="s">
        <v>75</v>
      </c>
      <c r="E272" s="217" t="s">
        <v>904</v>
      </c>
      <c r="F272" s="217" t="s">
        <v>905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SUM(P273:P276)</f>
        <v>0</v>
      </c>
      <c r="Q272" s="211"/>
      <c r="R272" s="212">
        <f>SUM(R273:R276)</f>
        <v>2.5655999999999999</v>
      </c>
      <c r="S272" s="211"/>
      <c r="T272" s="213">
        <f>SUM(T273:T276)</f>
        <v>2.2799999999999998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86</v>
      </c>
      <c r="AT272" s="215" t="s">
        <v>75</v>
      </c>
      <c r="AU272" s="215" t="s">
        <v>84</v>
      </c>
      <c r="AY272" s="214" t="s">
        <v>152</v>
      </c>
      <c r="BK272" s="216">
        <f>SUM(BK273:BK276)</f>
        <v>0</v>
      </c>
    </row>
    <row r="273" s="2" customFormat="1" ht="33" customHeight="1">
      <c r="A273" s="38"/>
      <c r="B273" s="39"/>
      <c r="C273" s="219" t="s">
        <v>472</v>
      </c>
      <c r="D273" s="219" t="s">
        <v>154</v>
      </c>
      <c r="E273" s="220" t="s">
        <v>906</v>
      </c>
      <c r="F273" s="221" t="s">
        <v>907</v>
      </c>
      <c r="G273" s="222" t="s">
        <v>157</v>
      </c>
      <c r="H273" s="223">
        <v>120</v>
      </c>
      <c r="I273" s="224"/>
      <c r="J273" s="225">
        <f>ROUND(I273*H273,2)</f>
        <v>0</v>
      </c>
      <c r="K273" s="221" t="s">
        <v>158</v>
      </c>
      <c r="L273" s="44"/>
      <c r="M273" s="226" t="s">
        <v>1</v>
      </c>
      <c r="N273" s="227" t="s">
        <v>41</v>
      </c>
      <c r="O273" s="91"/>
      <c r="P273" s="228">
        <f>O273*H273</f>
        <v>0</v>
      </c>
      <c r="Q273" s="228">
        <v>0.019</v>
      </c>
      <c r="R273" s="228">
        <f>Q273*H273</f>
        <v>2.2799999999999998</v>
      </c>
      <c r="S273" s="228">
        <v>0.019</v>
      </c>
      <c r="T273" s="229">
        <f>S273*H273</f>
        <v>2.2799999999999998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226</v>
      </c>
      <c r="AT273" s="230" t="s">
        <v>154</v>
      </c>
      <c r="AU273" s="230" t="s">
        <v>86</v>
      </c>
      <c r="AY273" s="17" t="s">
        <v>152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84</v>
      </c>
      <c r="BK273" s="231">
        <f>ROUND(I273*H273,2)</f>
        <v>0</v>
      </c>
      <c r="BL273" s="17" t="s">
        <v>226</v>
      </c>
      <c r="BM273" s="230" t="s">
        <v>908</v>
      </c>
    </row>
    <row r="274" s="14" customFormat="1">
      <c r="A274" s="14"/>
      <c r="B274" s="244"/>
      <c r="C274" s="245"/>
      <c r="D274" s="234" t="s">
        <v>182</v>
      </c>
      <c r="E274" s="246" t="s">
        <v>1</v>
      </c>
      <c r="F274" s="247" t="s">
        <v>909</v>
      </c>
      <c r="G274" s="245"/>
      <c r="H274" s="246" t="s">
        <v>1</v>
      </c>
      <c r="I274" s="248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182</v>
      </c>
      <c r="AU274" s="253" t="s">
        <v>86</v>
      </c>
      <c r="AV274" s="14" t="s">
        <v>84</v>
      </c>
      <c r="AW274" s="14" t="s">
        <v>32</v>
      </c>
      <c r="AX274" s="14" t="s">
        <v>76</v>
      </c>
      <c r="AY274" s="253" t="s">
        <v>152</v>
      </c>
    </row>
    <row r="275" s="13" customFormat="1">
      <c r="A275" s="13"/>
      <c r="B275" s="232"/>
      <c r="C275" s="233"/>
      <c r="D275" s="234" t="s">
        <v>182</v>
      </c>
      <c r="E275" s="235" t="s">
        <v>1</v>
      </c>
      <c r="F275" s="236" t="s">
        <v>910</v>
      </c>
      <c r="G275" s="233"/>
      <c r="H275" s="237">
        <v>120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182</v>
      </c>
      <c r="AU275" s="243" t="s">
        <v>86</v>
      </c>
      <c r="AV275" s="13" t="s">
        <v>86</v>
      </c>
      <c r="AW275" s="13" t="s">
        <v>32</v>
      </c>
      <c r="AX275" s="13" t="s">
        <v>84</v>
      </c>
      <c r="AY275" s="243" t="s">
        <v>152</v>
      </c>
    </row>
    <row r="276" s="2" customFormat="1" ht="21.75" customHeight="1">
      <c r="A276" s="38"/>
      <c r="B276" s="39"/>
      <c r="C276" s="219" t="s">
        <v>94</v>
      </c>
      <c r="D276" s="219" t="s">
        <v>154</v>
      </c>
      <c r="E276" s="220" t="s">
        <v>911</v>
      </c>
      <c r="F276" s="221" t="s">
        <v>912</v>
      </c>
      <c r="G276" s="222" t="s">
        <v>157</v>
      </c>
      <c r="H276" s="223">
        <v>120</v>
      </c>
      <c r="I276" s="224"/>
      <c r="J276" s="225">
        <f>ROUND(I276*H276,2)</f>
        <v>0</v>
      </c>
      <c r="K276" s="221" t="s">
        <v>158</v>
      </c>
      <c r="L276" s="44"/>
      <c r="M276" s="275" t="s">
        <v>1</v>
      </c>
      <c r="N276" s="276" t="s">
        <v>41</v>
      </c>
      <c r="O276" s="277"/>
      <c r="P276" s="278">
        <f>O276*H276</f>
        <v>0</v>
      </c>
      <c r="Q276" s="278">
        <v>0.0023800000000000002</v>
      </c>
      <c r="R276" s="278">
        <f>Q276*H276</f>
        <v>0.28560000000000002</v>
      </c>
      <c r="S276" s="278">
        <v>0</v>
      </c>
      <c r="T276" s="27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226</v>
      </c>
      <c r="AT276" s="230" t="s">
        <v>154</v>
      </c>
      <c r="AU276" s="230" t="s">
        <v>86</v>
      </c>
      <c r="AY276" s="17" t="s">
        <v>152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226</v>
      </c>
      <c r="BM276" s="230" t="s">
        <v>913</v>
      </c>
    </row>
    <row r="277" s="2" customFormat="1" ht="6.96" customHeight="1">
      <c r="A277" s="38"/>
      <c r="B277" s="66"/>
      <c r="C277" s="67"/>
      <c r="D277" s="67"/>
      <c r="E277" s="67"/>
      <c r="F277" s="67"/>
      <c r="G277" s="67"/>
      <c r="H277" s="67"/>
      <c r="I277" s="67"/>
      <c r="J277" s="67"/>
      <c r="K277" s="67"/>
      <c r="L277" s="44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sheetProtection sheet="1" autoFilter="0" formatColumns="0" formatRows="0" objects="1" scenarios="1" spinCount="100000" saltValue="hvvG6Zk3/jfqoUGqn+YW+xpinO7nA8zfTTEbLOGOKM82UDgU+PmMw2BRmORWtQ2qG2W1pSaX7WRS2kOZTvVHbw==" hashValue="pSo3rkIGtty0cIpWnhJOjvHfaFqG8pAWACtDQazcS4g1Iogigbq0CM63fm8LUnK6+1+ULgHLCdOTjiA51uy7Xw==" algorithmName="SHA-512" password="CC35"/>
  <autoFilter ref="C125:K27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97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 xml:space="preserve">Chodník na  ulice Solární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ROUND((SUM(BE123:BE153)),  2)</f>
        <v>0</v>
      </c>
      <c r="G33" s="38"/>
      <c r="H33" s="38"/>
      <c r="I33" s="156">
        <v>0.20999999999999999</v>
      </c>
      <c r="J33" s="155">
        <f>ROUND(((SUM(BE123:BE153))*I33),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ROUND((SUM(BF123:BF153)),  2)</f>
        <v>0</v>
      </c>
      <c r="G34" s="38"/>
      <c r="H34" s="38"/>
      <c r="I34" s="156">
        <v>0.12</v>
      </c>
      <c r="J34" s="155">
        <f>ROUND(((SUM(BF123:BF153))*I34),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ROUND((SUM(BG123:BG153)),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ROUND((SUM(BH123:BH153)),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ROUND((SUM(BI123:BI153)),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 xml:space="preserve">Chodník na  ulice Solární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500 -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Valašské Meziříčí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Valašské Meziříčí</v>
      </c>
      <c r="G91" s="40"/>
      <c r="H91" s="40"/>
      <c r="I91" s="32" t="s">
        <v>30</v>
      </c>
      <c r="J91" s="36" t="str">
        <f>E21</f>
        <v>LZ-PROJEKT plus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Fajfrová Irena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124</v>
      </c>
      <c r="D94" s="177"/>
      <c r="E94" s="177"/>
      <c r="F94" s="177"/>
      <c r="G94" s="177"/>
      <c r="H94" s="177"/>
      <c r="I94" s="177"/>
      <c r="J94" s="178" t="s">
        <v>125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0"/>
      <c r="C97" s="181"/>
      <c r="D97" s="182" t="s">
        <v>915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916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917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918</v>
      </c>
      <c r="E100" s="189"/>
      <c r="F100" s="189"/>
      <c r="G100" s="189"/>
      <c r="H100" s="189"/>
      <c r="I100" s="189"/>
      <c r="J100" s="190">
        <f>J143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919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920</v>
      </c>
      <c r="E102" s="189"/>
      <c r="F102" s="189"/>
      <c r="G102" s="189"/>
      <c r="H102" s="189"/>
      <c r="I102" s="189"/>
      <c r="J102" s="190">
        <f>J148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921</v>
      </c>
      <c r="E103" s="189"/>
      <c r="F103" s="189"/>
      <c r="G103" s="189"/>
      <c r="H103" s="189"/>
      <c r="I103" s="189"/>
      <c r="J103" s="190">
        <f>J150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 xml:space="preserve">Chodník na  ulice Solární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500 -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Valašské Meziříčí</v>
      </c>
      <c r="G117" s="40"/>
      <c r="H117" s="40"/>
      <c r="I117" s="32" t="s">
        <v>22</v>
      </c>
      <c r="J117" s="79" t="str">
        <f>IF(J12="","",J12)</f>
        <v>25. 10. 2023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Valašské Meziříčí</v>
      </c>
      <c r="G119" s="40"/>
      <c r="H119" s="40"/>
      <c r="I119" s="32" t="s">
        <v>30</v>
      </c>
      <c r="J119" s="36" t="str">
        <f>E21</f>
        <v>LZ-PROJEKT plus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Fajfrová Irena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138</v>
      </c>
      <c r="D122" s="195" t="s">
        <v>61</v>
      </c>
      <c r="E122" s="195" t="s">
        <v>57</v>
      </c>
      <c r="F122" s="195" t="s">
        <v>58</v>
      </c>
      <c r="G122" s="195" t="s">
        <v>139</v>
      </c>
      <c r="H122" s="195" t="s">
        <v>140</v>
      </c>
      <c r="I122" s="195" t="s">
        <v>141</v>
      </c>
      <c r="J122" s="195" t="s">
        <v>125</v>
      </c>
      <c r="K122" s="196" t="s">
        <v>142</v>
      </c>
      <c r="L122" s="197"/>
      <c r="M122" s="100" t="s">
        <v>1</v>
      </c>
      <c r="N122" s="101" t="s">
        <v>40</v>
      </c>
      <c r="O122" s="101" t="s">
        <v>143</v>
      </c>
      <c r="P122" s="101" t="s">
        <v>144</v>
      </c>
      <c r="Q122" s="101" t="s">
        <v>145</v>
      </c>
      <c r="R122" s="101" t="s">
        <v>146</v>
      </c>
      <c r="S122" s="101" t="s">
        <v>147</v>
      </c>
      <c r="T122" s="102" t="s">
        <v>148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149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127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922</v>
      </c>
      <c r="F124" s="206" t="s">
        <v>91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P125+P134+P143+P146+P148+P150</f>
        <v>0</v>
      </c>
      <c r="Q124" s="211"/>
      <c r="R124" s="212">
        <f>R125+R134+R143+R146+R148+R150</f>
        <v>0</v>
      </c>
      <c r="S124" s="211"/>
      <c r="T124" s="213">
        <f>T125+T134+T143+T146+T148+T150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170</v>
      </c>
      <c r="AT124" s="215" t="s">
        <v>75</v>
      </c>
      <c r="AU124" s="215" t="s">
        <v>76</v>
      </c>
      <c r="AY124" s="214" t="s">
        <v>152</v>
      </c>
      <c r="BK124" s="216">
        <f>BK125+BK134+BK143+BK146+BK148+BK150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923</v>
      </c>
      <c r="F125" s="217" t="s">
        <v>924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SUM(P126:P133)</f>
        <v>0</v>
      </c>
      <c r="Q125" s="211"/>
      <c r="R125" s="212">
        <f>SUM(R126:R133)</f>
        <v>0</v>
      </c>
      <c r="S125" s="211"/>
      <c r="T125" s="213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170</v>
      </c>
      <c r="AT125" s="215" t="s">
        <v>75</v>
      </c>
      <c r="AU125" s="215" t="s">
        <v>84</v>
      </c>
      <c r="AY125" s="214" t="s">
        <v>152</v>
      </c>
      <c r="BK125" s="216">
        <f>SUM(BK126:BK133)</f>
        <v>0</v>
      </c>
    </row>
    <row r="126" s="2" customFormat="1" ht="16.5" customHeight="1">
      <c r="A126" s="38"/>
      <c r="B126" s="39"/>
      <c r="C126" s="219" t="s">
        <v>84</v>
      </c>
      <c r="D126" s="219" t="s">
        <v>154</v>
      </c>
      <c r="E126" s="220" t="s">
        <v>925</v>
      </c>
      <c r="F126" s="221" t="s">
        <v>926</v>
      </c>
      <c r="G126" s="222" t="s">
        <v>927</v>
      </c>
      <c r="H126" s="223">
        <v>1</v>
      </c>
      <c r="I126" s="224"/>
      <c r="J126" s="225">
        <f>ROUND(I126*H126,2)</f>
        <v>0</v>
      </c>
      <c r="K126" s="221" t="s">
        <v>158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928</v>
      </c>
      <c r="AT126" s="230" t="s">
        <v>154</v>
      </c>
      <c r="AU126" s="230" t="s">
        <v>86</v>
      </c>
      <c r="AY126" s="17" t="s">
        <v>152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928</v>
      </c>
      <c r="BM126" s="230" t="s">
        <v>929</v>
      </c>
    </row>
    <row r="127" s="2" customFormat="1" ht="16.5" customHeight="1">
      <c r="A127" s="38"/>
      <c r="B127" s="39"/>
      <c r="C127" s="219" t="s">
        <v>86</v>
      </c>
      <c r="D127" s="219" t="s">
        <v>154</v>
      </c>
      <c r="E127" s="220" t="s">
        <v>930</v>
      </c>
      <c r="F127" s="221" t="s">
        <v>931</v>
      </c>
      <c r="G127" s="222" t="s">
        <v>927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928</v>
      </c>
      <c r="AT127" s="230" t="s">
        <v>154</v>
      </c>
      <c r="AU127" s="230" t="s">
        <v>86</v>
      </c>
      <c r="AY127" s="17" t="s">
        <v>152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928</v>
      </c>
      <c r="BM127" s="230" t="s">
        <v>932</v>
      </c>
    </row>
    <row r="128" s="2" customFormat="1" ht="24.15" customHeight="1">
      <c r="A128" s="38"/>
      <c r="B128" s="39"/>
      <c r="C128" s="219" t="s">
        <v>112</v>
      </c>
      <c r="D128" s="219" t="s">
        <v>154</v>
      </c>
      <c r="E128" s="220" t="s">
        <v>933</v>
      </c>
      <c r="F128" s="221" t="s">
        <v>934</v>
      </c>
      <c r="G128" s="222" t="s">
        <v>927</v>
      </c>
      <c r="H128" s="223">
        <v>1</v>
      </c>
      <c r="I128" s="224"/>
      <c r="J128" s="225">
        <f>ROUND(I128*H128,2)</f>
        <v>0</v>
      </c>
      <c r="K128" s="221" t="s">
        <v>1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928</v>
      </c>
      <c r="AT128" s="230" t="s">
        <v>154</v>
      </c>
      <c r="AU128" s="230" t="s">
        <v>86</v>
      </c>
      <c r="AY128" s="17" t="s">
        <v>152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928</v>
      </c>
      <c r="BM128" s="230" t="s">
        <v>935</v>
      </c>
    </row>
    <row r="129" s="2" customFormat="1" ht="24.15" customHeight="1">
      <c r="A129" s="38"/>
      <c r="B129" s="39"/>
      <c r="C129" s="219" t="s">
        <v>159</v>
      </c>
      <c r="D129" s="219" t="s">
        <v>154</v>
      </c>
      <c r="E129" s="220" t="s">
        <v>936</v>
      </c>
      <c r="F129" s="221" t="s">
        <v>937</v>
      </c>
      <c r="G129" s="222" t="s">
        <v>927</v>
      </c>
      <c r="H129" s="223">
        <v>1</v>
      </c>
      <c r="I129" s="224"/>
      <c r="J129" s="225">
        <f>ROUND(I129*H129,2)</f>
        <v>0</v>
      </c>
      <c r="K129" s="221" t="s">
        <v>1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928</v>
      </c>
      <c r="AT129" s="230" t="s">
        <v>154</v>
      </c>
      <c r="AU129" s="230" t="s">
        <v>86</v>
      </c>
      <c r="AY129" s="17" t="s">
        <v>152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928</v>
      </c>
      <c r="BM129" s="230" t="s">
        <v>938</v>
      </c>
    </row>
    <row r="130" s="2" customFormat="1" ht="55.5" customHeight="1">
      <c r="A130" s="38"/>
      <c r="B130" s="39"/>
      <c r="C130" s="219" t="s">
        <v>170</v>
      </c>
      <c r="D130" s="219" t="s">
        <v>154</v>
      </c>
      <c r="E130" s="220" t="s">
        <v>939</v>
      </c>
      <c r="F130" s="221" t="s">
        <v>940</v>
      </c>
      <c r="G130" s="222" t="s">
        <v>927</v>
      </c>
      <c r="H130" s="223">
        <v>1</v>
      </c>
      <c r="I130" s="224"/>
      <c r="J130" s="225">
        <f>ROUND(I130*H130,2)</f>
        <v>0</v>
      </c>
      <c r="K130" s="221" t="s">
        <v>158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928</v>
      </c>
      <c r="AT130" s="230" t="s">
        <v>154</v>
      </c>
      <c r="AU130" s="230" t="s">
        <v>86</v>
      </c>
      <c r="AY130" s="17" t="s">
        <v>152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928</v>
      </c>
      <c r="BM130" s="230" t="s">
        <v>941</v>
      </c>
    </row>
    <row r="131" s="2" customFormat="1" ht="49.05" customHeight="1">
      <c r="A131" s="38"/>
      <c r="B131" s="39"/>
      <c r="C131" s="219" t="s">
        <v>174</v>
      </c>
      <c r="D131" s="219" t="s">
        <v>154</v>
      </c>
      <c r="E131" s="220" t="s">
        <v>942</v>
      </c>
      <c r="F131" s="221" t="s">
        <v>943</v>
      </c>
      <c r="G131" s="222" t="s">
        <v>927</v>
      </c>
      <c r="H131" s="223">
        <v>1</v>
      </c>
      <c r="I131" s="224"/>
      <c r="J131" s="225">
        <f>ROUND(I131*H131,2)</f>
        <v>0</v>
      </c>
      <c r="K131" s="221" t="s">
        <v>158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928</v>
      </c>
      <c r="AT131" s="230" t="s">
        <v>154</v>
      </c>
      <c r="AU131" s="230" t="s">
        <v>86</v>
      </c>
      <c r="AY131" s="17" t="s">
        <v>152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928</v>
      </c>
      <c r="BM131" s="230" t="s">
        <v>944</v>
      </c>
    </row>
    <row r="132" s="2" customFormat="1" ht="33" customHeight="1">
      <c r="A132" s="38"/>
      <c r="B132" s="39"/>
      <c r="C132" s="219" t="s">
        <v>178</v>
      </c>
      <c r="D132" s="219" t="s">
        <v>154</v>
      </c>
      <c r="E132" s="220" t="s">
        <v>945</v>
      </c>
      <c r="F132" s="221" t="s">
        <v>946</v>
      </c>
      <c r="G132" s="222" t="s">
        <v>927</v>
      </c>
      <c r="H132" s="223">
        <v>1</v>
      </c>
      <c r="I132" s="224"/>
      <c r="J132" s="225">
        <f>ROUND(I132*H132,2)</f>
        <v>0</v>
      </c>
      <c r="K132" s="221" t="s">
        <v>158</v>
      </c>
      <c r="L132" s="44"/>
      <c r="M132" s="226" t="s">
        <v>1</v>
      </c>
      <c r="N132" s="227" t="s">
        <v>41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928</v>
      </c>
      <c r="AT132" s="230" t="s">
        <v>154</v>
      </c>
      <c r="AU132" s="230" t="s">
        <v>86</v>
      </c>
      <c r="AY132" s="17" t="s">
        <v>152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84</v>
      </c>
      <c r="BK132" s="231">
        <f>ROUND(I132*H132,2)</f>
        <v>0</v>
      </c>
      <c r="BL132" s="17" t="s">
        <v>928</v>
      </c>
      <c r="BM132" s="230" t="s">
        <v>947</v>
      </c>
    </row>
    <row r="133" s="2" customFormat="1" ht="16.5" customHeight="1">
      <c r="A133" s="38"/>
      <c r="B133" s="39"/>
      <c r="C133" s="219" t="s">
        <v>184</v>
      </c>
      <c r="D133" s="219" t="s">
        <v>154</v>
      </c>
      <c r="E133" s="220" t="s">
        <v>948</v>
      </c>
      <c r="F133" s="221" t="s">
        <v>949</v>
      </c>
      <c r="G133" s="222" t="s">
        <v>927</v>
      </c>
      <c r="H133" s="223">
        <v>1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928</v>
      </c>
      <c r="AT133" s="230" t="s">
        <v>154</v>
      </c>
      <c r="AU133" s="230" t="s">
        <v>86</v>
      </c>
      <c r="AY133" s="17" t="s">
        <v>152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928</v>
      </c>
      <c r="BM133" s="230" t="s">
        <v>950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951</v>
      </c>
      <c r="F134" s="217" t="s">
        <v>952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SUM(P135:P142)</f>
        <v>0</v>
      </c>
      <c r="Q134" s="211"/>
      <c r="R134" s="212">
        <f>SUM(R135:R142)</f>
        <v>0</v>
      </c>
      <c r="S134" s="211"/>
      <c r="T134" s="213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170</v>
      </c>
      <c r="AT134" s="215" t="s">
        <v>75</v>
      </c>
      <c r="AU134" s="215" t="s">
        <v>84</v>
      </c>
      <c r="AY134" s="214" t="s">
        <v>152</v>
      </c>
      <c r="BK134" s="216">
        <f>SUM(BK135:BK142)</f>
        <v>0</v>
      </c>
    </row>
    <row r="135" s="2" customFormat="1" ht="24.15" customHeight="1">
      <c r="A135" s="38"/>
      <c r="B135" s="39"/>
      <c r="C135" s="219" t="s">
        <v>189</v>
      </c>
      <c r="D135" s="219" t="s">
        <v>154</v>
      </c>
      <c r="E135" s="220" t="s">
        <v>953</v>
      </c>
      <c r="F135" s="221" t="s">
        <v>954</v>
      </c>
      <c r="G135" s="222" t="s">
        <v>927</v>
      </c>
      <c r="H135" s="223">
        <v>1</v>
      </c>
      <c r="I135" s="224"/>
      <c r="J135" s="225">
        <f>ROUND(I135*H135,2)</f>
        <v>0</v>
      </c>
      <c r="K135" s="221" t="s">
        <v>158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928</v>
      </c>
      <c r="AT135" s="230" t="s">
        <v>154</v>
      </c>
      <c r="AU135" s="230" t="s">
        <v>86</v>
      </c>
      <c r="AY135" s="17" t="s">
        <v>152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928</v>
      </c>
      <c r="BM135" s="230" t="s">
        <v>955</v>
      </c>
    </row>
    <row r="136" s="2" customFormat="1" ht="16.5" customHeight="1">
      <c r="A136" s="38"/>
      <c r="B136" s="39"/>
      <c r="C136" s="219" t="s">
        <v>194</v>
      </c>
      <c r="D136" s="219" t="s">
        <v>154</v>
      </c>
      <c r="E136" s="220" t="s">
        <v>956</v>
      </c>
      <c r="F136" s="221" t="s">
        <v>957</v>
      </c>
      <c r="G136" s="222" t="s">
        <v>927</v>
      </c>
      <c r="H136" s="223">
        <v>1</v>
      </c>
      <c r="I136" s="224"/>
      <c r="J136" s="225">
        <f>ROUND(I136*H136,2)</f>
        <v>0</v>
      </c>
      <c r="K136" s="221" t="s">
        <v>158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928</v>
      </c>
      <c r="AT136" s="230" t="s">
        <v>154</v>
      </c>
      <c r="AU136" s="230" t="s">
        <v>86</v>
      </c>
      <c r="AY136" s="17" t="s">
        <v>152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928</v>
      </c>
      <c r="BM136" s="230" t="s">
        <v>958</v>
      </c>
    </row>
    <row r="137" s="2" customFormat="1" ht="16.5" customHeight="1">
      <c r="A137" s="38"/>
      <c r="B137" s="39"/>
      <c r="C137" s="219" t="s">
        <v>198</v>
      </c>
      <c r="D137" s="219" t="s">
        <v>154</v>
      </c>
      <c r="E137" s="220" t="s">
        <v>959</v>
      </c>
      <c r="F137" s="221" t="s">
        <v>960</v>
      </c>
      <c r="G137" s="222" t="s">
        <v>927</v>
      </c>
      <c r="H137" s="223">
        <v>1</v>
      </c>
      <c r="I137" s="224"/>
      <c r="J137" s="225">
        <f>ROUND(I137*H137,2)</f>
        <v>0</v>
      </c>
      <c r="K137" s="221" t="s">
        <v>158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928</v>
      </c>
      <c r="AT137" s="230" t="s">
        <v>154</v>
      </c>
      <c r="AU137" s="230" t="s">
        <v>86</v>
      </c>
      <c r="AY137" s="17" t="s">
        <v>152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928</v>
      </c>
      <c r="BM137" s="230" t="s">
        <v>961</v>
      </c>
    </row>
    <row r="138" s="2" customFormat="1" ht="16.5" customHeight="1">
      <c r="A138" s="38"/>
      <c r="B138" s="39"/>
      <c r="C138" s="219" t="s">
        <v>8</v>
      </c>
      <c r="D138" s="219" t="s">
        <v>154</v>
      </c>
      <c r="E138" s="220" t="s">
        <v>962</v>
      </c>
      <c r="F138" s="221" t="s">
        <v>963</v>
      </c>
      <c r="G138" s="222" t="s">
        <v>927</v>
      </c>
      <c r="H138" s="223">
        <v>1</v>
      </c>
      <c r="I138" s="224"/>
      <c r="J138" s="225">
        <f>ROUND(I138*H138,2)</f>
        <v>0</v>
      </c>
      <c r="K138" s="221" t="s">
        <v>1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928</v>
      </c>
      <c r="AT138" s="230" t="s">
        <v>154</v>
      </c>
      <c r="AU138" s="230" t="s">
        <v>86</v>
      </c>
      <c r="AY138" s="17" t="s">
        <v>152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928</v>
      </c>
      <c r="BM138" s="230" t="s">
        <v>964</v>
      </c>
    </row>
    <row r="139" s="2" customFormat="1" ht="44.25" customHeight="1">
      <c r="A139" s="38"/>
      <c r="B139" s="39"/>
      <c r="C139" s="219" t="s">
        <v>206</v>
      </c>
      <c r="D139" s="219" t="s">
        <v>154</v>
      </c>
      <c r="E139" s="220" t="s">
        <v>965</v>
      </c>
      <c r="F139" s="221" t="s">
        <v>966</v>
      </c>
      <c r="G139" s="222" t="s">
        <v>927</v>
      </c>
      <c r="H139" s="223">
        <v>1</v>
      </c>
      <c r="I139" s="224"/>
      <c r="J139" s="225">
        <f>ROUND(I139*H139,2)</f>
        <v>0</v>
      </c>
      <c r="K139" s="221" t="s">
        <v>158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928</v>
      </c>
      <c r="AT139" s="230" t="s">
        <v>154</v>
      </c>
      <c r="AU139" s="230" t="s">
        <v>86</v>
      </c>
      <c r="AY139" s="17" t="s">
        <v>152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928</v>
      </c>
      <c r="BM139" s="230" t="s">
        <v>967</v>
      </c>
    </row>
    <row r="140" s="2" customFormat="1" ht="16.5" customHeight="1">
      <c r="A140" s="38"/>
      <c r="B140" s="39"/>
      <c r="C140" s="219" t="s">
        <v>211</v>
      </c>
      <c r="D140" s="219" t="s">
        <v>154</v>
      </c>
      <c r="E140" s="220" t="s">
        <v>968</v>
      </c>
      <c r="F140" s="221" t="s">
        <v>969</v>
      </c>
      <c r="G140" s="222" t="s">
        <v>927</v>
      </c>
      <c r="H140" s="223">
        <v>1</v>
      </c>
      <c r="I140" s="224"/>
      <c r="J140" s="225">
        <f>ROUND(I140*H140,2)</f>
        <v>0</v>
      </c>
      <c r="K140" s="221" t="s">
        <v>158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928</v>
      </c>
      <c r="AT140" s="230" t="s">
        <v>154</v>
      </c>
      <c r="AU140" s="230" t="s">
        <v>86</v>
      </c>
      <c r="AY140" s="17" t="s">
        <v>152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928</v>
      </c>
      <c r="BM140" s="230" t="s">
        <v>970</v>
      </c>
    </row>
    <row r="141" s="2" customFormat="1" ht="24.15" customHeight="1">
      <c r="A141" s="38"/>
      <c r="B141" s="39"/>
      <c r="C141" s="219" t="s">
        <v>218</v>
      </c>
      <c r="D141" s="219" t="s">
        <v>154</v>
      </c>
      <c r="E141" s="220" t="s">
        <v>971</v>
      </c>
      <c r="F141" s="221" t="s">
        <v>972</v>
      </c>
      <c r="G141" s="222" t="s">
        <v>927</v>
      </c>
      <c r="H141" s="223">
        <v>1</v>
      </c>
      <c r="I141" s="224"/>
      <c r="J141" s="225">
        <f>ROUND(I141*H141,2)</f>
        <v>0</v>
      </c>
      <c r="K141" s="221" t="s">
        <v>1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928</v>
      </c>
      <c r="AT141" s="230" t="s">
        <v>154</v>
      </c>
      <c r="AU141" s="230" t="s">
        <v>86</v>
      </c>
      <c r="AY141" s="17" t="s">
        <v>152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928</v>
      </c>
      <c r="BM141" s="230" t="s">
        <v>973</v>
      </c>
    </row>
    <row r="142" s="2" customFormat="1" ht="16.5" customHeight="1">
      <c r="A142" s="38"/>
      <c r="B142" s="39"/>
      <c r="C142" s="219" t="s">
        <v>226</v>
      </c>
      <c r="D142" s="219" t="s">
        <v>154</v>
      </c>
      <c r="E142" s="220" t="s">
        <v>974</v>
      </c>
      <c r="F142" s="221" t="s">
        <v>975</v>
      </c>
      <c r="G142" s="222" t="s">
        <v>927</v>
      </c>
      <c r="H142" s="223">
        <v>1</v>
      </c>
      <c r="I142" s="224"/>
      <c r="J142" s="225">
        <f>ROUND(I142*H142,2)</f>
        <v>0</v>
      </c>
      <c r="K142" s="221" t="s">
        <v>1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928</v>
      </c>
      <c r="AT142" s="230" t="s">
        <v>154</v>
      </c>
      <c r="AU142" s="230" t="s">
        <v>86</v>
      </c>
      <c r="AY142" s="17" t="s">
        <v>152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928</v>
      </c>
      <c r="BM142" s="230" t="s">
        <v>976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977</v>
      </c>
      <c r="F143" s="217" t="s">
        <v>978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0</v>
      </c>
      <c r="S143" s="211"/>
      <c r="T143" s="21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170</v>
      </c>
      <c r="AT143" s="215" t="s">
        <v>75</v>
      </c>
      <c r="AU143" s="215" t="s">
        <v>84</v>
      </c>
      <c r="AY143" s="214" t="s">
        <v>152</v>
      </c>
      <c r="BK143" s="216">
        <f>SUM(BK144:BK145)</f>
        <v>0</v>
      </c>
    </row>
    <row r="144" s="2" customFormat="1" ht="16.5" customHeight="1">
      <c r="A144" s="38"/>
      <c r="B144" s="39"/>
      <c r="C144" s="219" t="s">
        <v>231</v>
      </c>
      <c r="D144" s="219" t="s">
        <v>154</v>
      </c>
      <c r="E144" s="220" t="s">
        <v>979</v>
      </c>
      <c r="F144" s="221" t="s">
        <v>980</v>
      </c>
      <c r="G144" s="222" t="s">
        <v>927</v>
      </c>
      <c r="H144" s="223">
        <v>1</v>
      </c>
      <c r="I144" s="224"/>
      <c r="J144" s="225">
        <f>ROUND(I144*H144,2)</f>
        <v>0</v>
      </c>
      <c r="K144" s="221" t="s">
        <v>158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928</v>
      </c>
      <c r="AT144" s="230" t="s">
        <v>154</v>
      </c>
      <c r="AU144" s="230" t="s">
        <v>86</v>
      </c>
      <c r="AY144" s="17" t="s">
        <v>152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928</v>
      </c>
      <c r="BM144" s="230" t="s">
        <v>981</v>
      </c>
    </row>
    <row r="145" s="2" customFormat="1" ht="49.05" customHeight="1">
      <c r="A145" s="38"/>
      <c r="B145" s="39"/>
      <c r="C145" s="219" t="s">
        <v>235</v>
      </c>
      <c r="D145" s="219" t="s">
        <v>154</v>
      </c>
      <c r="E145" s="220" t="s">
        <v>982</v>
      </c>
      <c r="F145" s="221" t="s">
        <v>983</v>
      </c>
      <c r="G145" s="222" t="s">
        <v>927</v>
      </c>
      <c r="H145" s="223">
        <v>1</v>
      </c>
      <c r="I145" s="224"/>
      <c r="J145" s="225">
        <f>ROUND(I145*H145,2)</f>
        <v>0</v>
      </c>
      <c r="K145" s="221" t="s">
        <v>1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928</v>
      </c>
      <c r="AT145" s="230" t="s">
        <v>154</v>
      </c>
      <c r="AU145" s="230" t="s">
        <v>86</v>
      </c>
      <c r="AY145" s="17" t="s">
        <v>152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928</v>
      </c>
      <c r="BM145" s="230" t="s">
        <v>984</v>
      </c>
    </row>
    <row r="146" s="12" customFormat="1" ht="22.8" customHeight="1">
      <c r="A146" s="12"/>
      <c r="B146" s="203"/>
      <c r="C146" s="204"/>
      <c r="D146" s="205" t="s">
        <v>75</v>
      </c>
      <c r="E146" s="217" t="s">
        <v>985</v>
      </c>
      <c r="F146" s="217" t="s">
        <v>986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P147</f>
        <v>0</v>
      </c>
      <c r="Q146" s="211"/>
      <c r="R146" s="212">
        <f>R147</f>
        <v>0</v>
      </c>
      <c r="S146" s="211"/>
      <c r="T146" s="21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170</v>
      </c>
      <c r="AT146" s="215" t="s">
        <v>75</v>
      </c>
      <c r="AU146" s="215" t="s">
        <v>84</v>
      </c>
      <c r="AY146" s="214" t="s">
        <v>152</v>
      </c>
      <c r="BK146" s="216">
        <f>BK147</f>
        <v>0</v>
      </c>
    </row>
    <row r="147" s="2" customFormat="1" ht="16.5" customHeight="1">
      <c r="A147" s="38"/>
      <c r="B147" s="39"/>
      <c r="C147" s="219" t="s">
        <v>240</v>
      </c>
      <c r="D147" s="219" t="s">
        <v>154</v>
      </c>
      <c r="E147" s="220" t="s">
        <v>987</v>
      </c>
      <c r="F147" s="221" t="s">
        <v>988</v>
      </c>
      <c r="G147" s="222" t="s">
        <v>927</v>
      </c>
      <c r="H147" s="223">
        <v>1</v>
      </c>
      <c r="I147" s="224"/>
      <c r="J147" s="225">
        <f>ROUND(I147*H147,2)</f>
        <v>0</v>
      </c>
      <c r="K147" s="221" t="s">
        <v>158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928</v>
      </c>
      <c r="AT147" s="230" t="s">
        <v>154</v>
      </c>
      <c r="AU147" s="230" t="s">
        <v>86</v>
      </c>
      <c r="AY147" s="17" t="s">
        <v>152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928</v>
      </c>
      <c r="BM147" s="230" t="s">
        <v>989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990</v>
      </c>
      <c r="F148" s="217" t="s">
        <v>991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P149</f>
        <v>0</v>
      </c>
      <c r="Q148" s="211"/>
      <c r="R148" s="212">
        <f>R149</f>
        <v>0</v>
      </c>
      <c r="S148" s="211"/>
      <c r="T148" s="21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170</v>
      </c>
      <c r="AT148" s="215" t="s">
        <v>75</v>
      </c>
      <c r="AU148" s="215" t="s">
        <v>84</v>
      </c>
      <c r="AY148" s="214" t="s">
        <v>152</v>
      </c>
      <c r="BK148" s="216">
        <f>BK149</f>
        <v>0</v>
      </c>
    </row>
    <row r="149" s="2" customFormat="1" ht="62.7" customHeight="1">
      <c r="A149" s="38"/>
      <c r="B149" s="39"/>
      <c r="C149" s="219" t="s">
        <v>96</v>
      </c>
      <c r="D149" s="219" t="s">
        <v>154</v>
      </c>
      <c r="E149" s="220" t="s">
        <v>992</v>
      </c>
      <c r="F149" s="221" t="s">
        <v>993</v>
      </c>
      <c r="G149" s="222" t="s">
        <v>927</v>
      </c>
      <c r="H149" s="223">
        <v>1</v>
      </c>
      <c r="I149" s="224"/>
      <c r="J149" s="225">
        <f>ROUND(I149*H149,2)</f>
        <v>0</v>
      </c>
      <c r="K149" s="221" t="s">
        <v>158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928</v>
      </c>
      <c r="AT149" s="230" t="s">
        <v>154</v>
      </c>
      <c r="AU149" s="230" t="s">
        <v>86</v>
      </c>
      <c r="AY149" s="17" t="s">
        <v>152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928</v>
      </c>
      <c r="BM149" s="230" t="s">
        <v>994</v>
      </c>
    </row>
    <row r="150" s="12" customFormat="1" ht="22.8" customHeight="1">
      <c r="A150" s="12"/>
      <c r="B150" s="203"/>
      <c r="C150" s="204"/>
      <c r="D150" s="205" t="s">
        <v>75</v>
      </c>
      <c r="E150" s="217" t="s">
        <v>995</v>
      </c>
      <c r="F150" s="217" t="s">
        <v>996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SUM(P151:P153)</f>
        <v>0</v>
      </c>
      <c r="Q150" s="211"/>
      <c r="R150" s="212">
        <f>SUM(R151:R153)</f>
        <v>0</v>
      </c>
      <c r="S150" s="211"/>
      <c r="T150" s="213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170</v>
      </c>
      <c r="AT150" s="215" t="s">
        <v>75</v>
      </c>
      <c r="AU150" s="215" t="s">
        <v>84</v>
      </c>
      <c r="AY150" s="214" t="s">
        <v>152</v>
      </c>
      <c r="BK150" s="216">
        <f>SUM(BK151:BK153)</f>
        <v>0</v>
      </c>
    </row>
    <row r="151" s="2" customFormat="1" ht="44.25" customHeight="1">
      <c r="A151" s="38"/>
      <c r="B151" s="39"/>
      <c r="C151" s="219" t="s">
        <v>7</v>
      </c>
      <c r="D151" s="219" t="s">
        <v>154</v>
      </c>
      <c r="E151" s="220" t="s">
        <v>997</v>
      </c>
      <c r="F151" s="221" t="s">
        <v>998</v>
      </c>
      <c r="G151" s="222" t="s">
        <v>927</v>
      </c>
      <c r="H151" s="223">
        <v>1</v>
      </c>
      <c r="I151" s="224"/>
      <c r="J151" s="225">
        <f>ROUND(I151*H151,2)</f>
        <v>0</v>
      </c>
      <c r="K151" s="221" t="s">
        <v>1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928</v>
      </c>
      <c r="AT151" s="230" t="s">
        <v>154</v>
      </c>
      <c r="AU151" s="230" t="s">
        <v>86</v>
      </c>
      <c r="AY151" s="17" t="s">
        <v>152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928</v>
      </c>
      <c r="BM151" s="230" t="s">
        <v>999</v>
      </c>
    </row>
    <row r="152" s="2" customFormat="1" ht="24.15" customHeight="1">
      <c r="A152" s="38"/>
      <c r="B152" s="39"/>
      <c r="C152" s="219" t="s">
        <v>257</v>
      </c>
      <c r="D152" s="219" t="s">
        <v>154</v>
      </c>
      <c r="E152" s="220" t="s">
        <v>1000</v>
      </c>
      <c r="F152" s="221" t="s">
        <v>1001</v>
      </c>
      <c r="G152" s="222" t="s">
        <v>927</v>
      </c>
      <c r="H152" s="223">
        <v>1</v>
      </c>
      <c r="I152" s="224"/>
      <c r="J152" s="225">
        <f>ROUND(I152*H152,2)</f>
        <v>0</v>
      </c>
      <c r="K152" s="221" t="s">
        <v>1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928</v>
      </c>
      <c r="AT152" s="230" t="s">
        <v>154</v>
      </c>
      <c r="AU152" s="230" t="s">
        <v>86</v>
      </c>
      <c r="AY152" s="17" t="s">
        <v>152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928</v>
      </c>
      <c r="BM152" s="230" t="s">
        <v>1002</v>
      </c>
    </row>
    <row r="153" s="2" customFormat="1" ht="24.15" customHeight="1">
      <c r="A153" s="38"/>
      <c r="B153" s="39"/>
      <c r="C153" s="219" t="s">
        <v>262</v>
      </c>
      <c r="D153" s="219" t="s">
        <v>154</v>
      </c>
      <c r="E153" s="220" t="s">
        <v>1003</v>
      </c>
      <c r="F153" s="221" t="s">
        <v>1004</v>
      </c>
      <c r="G153" s="222" t="s">
        <v>927</v>
      </c>
      <c r="H153" s="223">
        <v>1</v>
      </c>
      <c r="I153" s="224"/>
      <c r="J153" s="225">
        <f>ROUND(I153*H153,2)</f>
        <v>0</v>
      </c>
      <c r="K153" s="221" t="s">
        <v>1</v>
      </c>
      <c r="L153" s="44"/>
      <c r="M153" s="275" t="s">
        <v>1</v>
      </c>
      <c r="N153" s="276" t="s">
        <v>41</v>
      </c>
      <c r="O153" s="277"/>
      <c r="P153" s="278">
        <f>O153*H153</f>
        <v>0</v>
      </c>
      <c r="Q153" s="278">
        <v>0</v>
      </c>
      <c r="R153" s="278">
        <f>Q153*H153</f>
        <v>0</v>
      </c>
      <c r="S153" s="278">
        <v>0</v>
      </c>
      <c r="T153" s="27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928</v>
      </c>
      <c r="AT153" s="230" t="s">
        <v>154</v>
      </c>
      <c r="AU153" s="230" t="s">
        <v>86</v>
      </c>
      <c r="AY153" s="17" t="s">
        <v>152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928</v>
      </c>
      <c r="BM153" s="230" t="s">
        <v>1005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2j/kEbAuSo4+rGdz730F9dLFy2tnOPNurdOxTAKKHeV9KrY5RSx1meSVlB3NtyQ1bV8t1Fa6SS+y1Zrk8tlucg==" hashValue="bGe4j2gVUIKgIQPicQ//aaGCv6G719zbE3MmZya9Vh3mudDTgiN3Z8nlysbWfyGPRxXRefj6S+rW10Qkmjb7lw==" algorithmName="SHA-512" password="CC35"/>
  <autoFilter ref="C122:K15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1006</v>
      </c>
      <c r="H4" s="20"/>
    </row>
    <row r="5" s="1" customFormat="1" ht="12" customHeight="1">
      <c r="B5" s="20"/>
      <c r="C5" s="281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2" t="s">
        <v>16</v>
      </c>
      <c r="D6" s="283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25. 10. 2023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4"/>
      <c r="C9" s="285" t="s">
        <v>57</v>
      </c>
      <c r="D9" s="286" t="s">
        <v>58</v>
      </c>
      <c r="E9" s="286" t="s">
        <v>139</v>
      </c>
      <c r="F9" s="287" t="s">
        <v>1007</v>
      </c>
      <c r="G9" s="192"/>
      <c r="H9" s="284"/>
    </row>
    <row r="10" s="2" customFormat="1" ht="26.4" customHeight="1">
      <c r="A10" s="38"/>
      <c r="B10" s="44"/>
      <c r="C10" s="288" t="s">
        <v>1008</v>
      </c>
      <c r="D10" s="288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89" t="s">
        <v>1009</v>
      </c>
      <c r="D11" s="290" t="s">
        <v>1</v>
      </c>
      <c r="E11" s="291" t="s">
        <v>1</v>
      </c>
      <c r="F11" s="292">
        <v>102</v>
      </c>
      <c r="G11" s="38"/>
      <c r="H11" s="44"/>
    </row>
    <row r="12" s="2" customFormat="1" ht="16.8" customHeight="1">
      <c r="A12" s="38"/>
      <c r="B12" s="44"/>
      <c r="C12" s="289" t="s">
        <v>93</v>
      </c>
      <c r="D12" s="290" t="s">
        <v>1</v>
      </c>
      <c r="E12" s="291" t="s">
        <v>1</v>
      </c>
      <c r="F12" s="292">
        <v>65</v>
      </c>
      <c r="G12" s="38"/>
      <c r="H12" s="44"/>
    </row>
    <row r="13" s="2" customFormat="1" ht="16.8" customHeight="1">
      <c r="A13" s="38"/>
      <c r="B13" s="44"/>
      <c r="C13" s="293" t="s">
        <v>93</v>
      </c>
      <c r="D13" s="293" t="s">
        <v>94</v>
      </c>
      <c r="E13" s="17" t="s">
        <v>1</v>
      </c>
      <c r="F13" s="294">
        <v>65</v>
      </c>
      <c r="G13" s="38"/>
      <c r="H13" s="44"/>
    </row>
    <row r="14" s="2" customFormat="1" ht="16.8" customHeight="1">
      <c r="A14" s="38"/>
      <c r="B14" s="44"/>
      <c r="C14" s="295" t="s">
        <v>1010</v>
      </c>
      <c r="D14" s="38"/>
      <c r="E14" s="38"/>
      <c r="F14" s="38"/>
      <c r="G14" s="38"/>
      <c r="H14" s="44"/>
    </row>
    <row r="15" s="2" customFormat="1">
      <c r="A15" s="38"/>
      <c r="B15" s="44"/>
      <c r="C15" s="293" t="s">
        <v>207</v>
      </c>
      <c r="D15" s="293" t="s">
        <v>208</v>
      </c>
      <c r="E15" s="17" t="s">
        <v>209</v>
      </c>
      <c r="F15" s="294">
        <v>65</v>
      </c>
      <c r="G15" s="38"/>
      <c r="H15" s="44"/>
    </row>
    <row r="16" s="2" customFormat="1">
      <c r="A16" s="38"/>
      <c r="B16" s="44"/>
      <c r="C16" s="293" t="s">
        <v>252</v>
      </c>
      <c r="D16" s="293" t="s">
        <v>253</v>
      </c>
      <c r="E16" s="17" t="s">
        <v>209</v>
      </c>
      <c r="F16" s="294">
        <v>68.143000000000001</v>
      </c>
      <c r="G16" s="38"/>
      <c r="H16" s="44"/>
    </row>
    <row r="17" s="2" customFormat="1" ht="16.8" customHeight="1">
      <c r="A17" s="38"/>
      <c r="B17" s="44"/>
      <c r="C17" s="289" t="s">
        <v>95</v>
      </c>
      <c r="D17" s="290" t="s">
        <v>1</v>
      </c>
      <c r="E17" s="291" t="s">
        <v>1</v>
      </c>
      <c r="F17" s="292">
        <v>20</v>
      </c>
      <c r="G17" s="38"/>
      <c r="H17" s="44"/>
    </row>
    <row r="18" s="2" customFormat="1" ht="16.8" customHeight="1">
      <c r="A18" s="38"/>
      <c r="B18" s="44"/>
      <c r="C18" s="293" t="s">
        <v>95</v>
      </c>
      <c r="D18" s="293" t="s">
        <v>272</v>
      </c>
      <c r="E18" s="17" t="s">
        <v>1</v>
      </c>
      <c r="F18" s="294">
        <v>20</v>
      </c>
      <c r="G18" s="38"/>
      <c r="H18" s="44"/>
    </row>
    <row r="19" s="2" customFormat="1" ht="16.8" customHeight="1">
      <c r="A19" s="38"/>
      <c r="B19" s="44"/>
      <c r="C19" s="295" t="s">
        <v>1010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93" t="s">
        <v>269</v>
      </c>
      <c r="D20" s="293" t="s">
        <v>270</v>
      </c>
      <c r="E20" s="17" t="s">
        <v>209</v>
      </c>
      <c r="F20" s="294">
        <v>20</v>
      </c>
      <c r="G20" s="38"/>
      <c r="H20" s="44"/>
    </row>
    <row r="21" s="2" customFormat="1">
      <c r="A21" s="38"/>
      <c r="B21" s="44"/>
      <c r="C21" s="293" t="s">
        <v>244</v>
      </c>
      <c r="D21" s="293" t="s">
        <v>245</v>
      </c>
      <c r="E21" s="17" t="s">
        <v>209</v>
      </c>
      <c r="F21" s="294">
        <v>143.82400000000001</v>
      </c>
      <c r="G21" s="38"/>
      <c r="H21" s="44"/>
    </row>
    <row r="22" s="2" customFormat="1">
      <c r="A22" s="38"/>
      <c r="B22" s="44"/>
      <c r="C22" s="293" t="s">
        <v>252</v>
      </c>
      <c r="D22" s="293" t="s">
        <v>253</v>
      </c>
      <c r="E22" s="17" t="s">
        <v>209</v>
      </c>
      <c r="F22" s="294">
        <v>68.143000000000001</v>
      </c>
      <c r="G22" s="38"/>
      <c r="H22" s="44"/>
    </row>
    <row r="23" s="2" customFormat="1" ht="16.8" customHeight="1">
      <c r="A23" s="38"/>
      <c r="B23" s="44"/>
      <c r="C23" s="293" t="s">
        <v>263</v>
      </c>
      <c r="D23" s="293" t="s">
        <v>264</v>
      </c>
      <c r="E23" s="17" t="s">
        <v>209</v>
      </c>
      <c r="F23" s="294">
        <v>61.887</v>
      </c>
      <c r="G23" s="38"/>
      <c r="H23" s="44"/>
    </row>
    <row r="24" s="2" customFormat="1" ht="16.8" customHeight="1">
      <c r="A24" s="38"/>
      <c r="B24" s="44"/>
      <c r="C24" s="289" t="s">
        <v>98</v>
      </c>
      <c r="D24" s="290" t="s">
        <v>1</v>
      </c>
      <c r="E24" s="291" t="s">
        <v>1</v>
      </c>
      <c r="F24" s="292">
        <v>68.143000000000001</v>
      </c>
      <c r="G24" s="38"/>
      <c r="H24" s="44"/>
    </row>
    <row r="25" s="2" customFormat="1" ht="16.8" customHeight="1">
      <c r="A25" s="38"/>
      <c r="B25" s="44"/>
      <c r="C25" s="293" t="s">
        <v>1</v>
      </c>
      <c r="D25" s="293" t="s">
        <v>255</v>
      </c>
      <c r="E25" s="17" t="s">
        <v>1</v>
      </c>
      <c r="F25" s="294">
        <v>0</v>
      </c>
      <c r="G25" s="38"/>
      <c r="H25" s="44"/>
    </row>
    <row r="26" s="2" customFormat="1" ht="16.8" customHeight="1">
      <c r="A26" s="38"/>
      <c r="B26" s="44"/>
      <c r="C26" s="293" t="s">
        <v>98</v>
      </c>
      <c r="D26" s="293" t="s">
        <v>256</v>
      </c>
      <c r="E26" s="17" t="s">
        <v>1</v>
      </c>
      <c r="F26" s="294">
        <v>68.143000000000001</v>
      </c>
      <c r="G26" s="38"/>
      <c r="H26" s="44"/>
    </row>
    <row r="27" s="2" customFormat="1" ht="16.8" customHeight="1">
      <c r="A27" s="38"/>
      <c r="B27" s="44"/>
      <c r="C27" s="295" t="s">
        <v>1010</v>
      </c>
      <c r="D27" s="38"/>
      <c r="E27" s="38"/>
      <c r="F27" s="38"/>
      <c r="G27" s="38"/>
      <c r="H27" s="44"/>
    </row>
    <row r="28" s="2" customFormat="1">
      <c r="A28" s="38"/>
      <c r="B28" s="44"/>
      <c r="C28" s="293" t="s">
        <v>252</v>
      </c>
      <c r="D28" s="293" t="s">
        <v>253</v>
      </c>
      <c r="E28" s="17" t="s">
        <v>209</v>
      </c>
      <c r="F28" s="294">
        <v>68.143000000000001</v>
      </c>
      <c r="G28" s="38"/>
      <c r="H28" s="44"/>
    </row>
    <row r="29" s="2" customFormat="1">
      <c r="A29" s="38"/>
      <c r="B29" s="44"/>
      <c r="C29" s="293" t="s">
        <v>258</v>
      </c>
      <c r="D29" s="293" t="s">
        <v>259</v>
      </c>
      <c r="E29" s="17" t="s">
        <v>209</v>
      </c>
      <c r="F29" s="294">
        <v>340.71499999999997</v>
      </c>
      <c r="G29" s="38"/>
      <c r="H29" s="44"/>
    </row>
    <row r="30" s="2" customFormat="1">
      <c r="A30" s="38"/>
      <c r="B30" s="44"/>
      <c r="C30" s="293" t="s">
        <v>274</v>
      </c>
      <c r="D30" s="293" t="s">
        <v>275</v>
      </c>
      <c r="E30" s="17" t="s">
        <v>276</v>
      </c>
      <c r="F30" s="294">
        <v>136.286</v>
      </c>
      <c r="G30" s="38"/>
      <c r="H30" s="44"/>
    </row>
    <row r="31" s="2" customFormat="1" ht="16.8" customHeight="1">
      <c r="A31" s="38"/>
      <c r="B31" s="44"/>
      <c r="C31" s="293" t="s">
        <v>280</v>
      </c>
      <c r="D31" s="293" t="s">
        <v>281</v>
      </c>
      <c r="E31" s="17" t="s">
        <v>209</v>
      </c>
      <c r="F31" s="294">
        <v>68.143000000000001</v>
      </c>
      <c r="G31" s="38"/>
      <c r="H31" s="44"/>
    </row>
    <row r="32" s="2" customFormat="1" ht="16.8" customHeight="1">
      <c r="A32" s="38"/>
      <c r="B32" s="44"/>
      <c r="C32" s="289" t="s">
        <v>100</v>
      </c>
      <c r="D32" s="290" t="s">
        <v>1</v>
      </c>
      <c r="E32" s="291" t="s">
        <v>1</v>
      </c>
      <c r="F32" s="292">
        <v>266.66699999999997</v>
      </c>
      <c r="G32" s="38"/>
      <c r="H32" s="44"/>
    </row>
    <row r="33" s="2" customFormat="1" ht="16.8" customHeight="1">
      <c r="A33" s="38"/>
      <c r="B33" s="44"/>
      <c r="C33" s="293" t="s">
        <v>100</v>
      </c>
      <c r="D33" s="293" t="s">
        <v>205</v>
      </c>
      <c r="E33" s="17" t="s">
        <v>1</v>
      </c>
      <c r="F33" s="294">
        <v>266.66699999999997</v>
      </c>
      <c r="G33" s="38"/>
      <c r="H33" s="44"/>
    </row>
    <row r="34" s="2" customFormat="1" ht="16.8" customHeight="1">
      <c r="A34" s="38"/>
      <c r="B34" s="44"/>
      <c r="C34" s="295" t="s">
        <v>1010</v>
      </c>
      <c r="D34" s="38"/>
      <c r="E34" s="38"/>
      <c r="F34" s="38"/>
      <c r="G34" s="38"/>
      <c r="H34" s="44"/>
    </row>
    <row r="35" s="2" customFormat="1" ht="16.8" customHeight="1">
      <c r="A35" s="38"/>
      <c r="B35" s="44"/>
      <c r="C35" s="293" t="s">
        <v>202</v>
      </c>
      <c r="D35" s="293" t="s">
        <v>203</v>
      </c>
      <c r="E35" s="17" t="s">
        <v>157</v>
      </c>
      <c r="F35" s="294">
        <v>266.66699999999997</v>
      </c>
      <c r="G35" s="38"/>
      <c r="H35" s="44"/>
    </row>
    <row r="36" s="2" customFormat="1">
      <c r="A36" s="38"/>
      <c r="B36" s="44"/>
      <c r="C36" s="293" t="s">
        <v>244</v>
      </c>
      <c r="D36" s="293" t="s">
        <v>245</v>
      </c>
      <c r="E36" s="17" t="s">
        <v>209</v>
      </c>
      <c r="F36" s="294">
        <v>143.82400000000001</v>
      </c>
      <c r="G36" s="38"/>
      <c r="H36" s="44"/>
    </row>
    <row r="37" s="2" customFormat="1" ht="16.8" customHeight="1">
      <c r="A37" s="38"/>
      <c r="B37" s="44"/>
      <c r="C37" s="289" t="s">
        <v>102</v>
      </c>
      <c r="D37" s="290" t="s">
        <v>1</v>
      </c>
      <c r="E37" s="291" t="s">
        <v>1</v>
      </c>
      <c r="F37" s="292">
        <v>133</v>
      </c>
      <c r="G37" s="38"/>
      <c r="H37" s="44"/>
    </row>
    <row r="38" s="2" customFormat="1" ht="16.8" customHeight="1">
      <c r="A38" s="38"/>
      <c r="B38" s="44"/>
      <c r="C38" s="293" t="s">
        <v>102</v>
      </c>
      <c r="D38" s="293" t="s">
        <v>103</v>
      </c>
      <c r="E38" s="17" t="s">
        <v>1</v>
      </c>
      <c r="F38" s="294">
        <v>133</v>
      </c>
      <c r="G38" s="38"/>
      <c r="H38" s="44"/>
    </row>
    <row r="39" s="2" customFormat="1" ht="16.8" customHeight="1">
      <c r="A39" s="38"/>
      <c r="B39" s="44"/>
      <c r="C39" s="295" t="s">
        <v>1010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293" t="s">
        <v>310</v>
      </c>
      <c r="D40" s="293" t="s">
        <v>311</v>
      </c>
      <c r="E40" s="17" t="s">
        <v>157</v>
      </c>
      <c r="F40" s="294">
        <v>133</v>
      </c>
      <c r="G40" s="38"/>
      <c r="H40" s="44"/>
    </row>
    <row r="41" s="2" customFormat="1">
      <c r="A41" s="38"/>
      <c r="B41" s="44"/>
      <c r="C41" s="293" t="s">
        <v>244</v>
      </c>
      <c r="D41" s="293" t="s">
        <v>245</v>
      </c>
      <c r="E41" s="17" t="s">
        <v>209</v>
      </c>
      <c r="F41" s="294">
        <v>143.82400000000001</v>
      </c>
      <c r="G41" s="38"/>
      <c r="H41" s="44"/>
    </row>
    <row r="42" s="2" customFormat="1" ht="16.8" customHeight="1">
      <c r="A42" s="38"/>
      <c r="B42" s="44"/>
      <c r="C42" s="293" t="s">
        <v>263</v>
      </c>
      <c r="D42" s="293" t="s">
        <v>264</v>
      </c>
      <c r="E42" s="17" t="s">
        <v>209</v>
      </c>
      <c r="F42" s="294">
        <v>61.887</v>
      </c>
      <c r="G42" s="38"/>
      <c r="H42" s="44"/>
    </row>
    <row r="43" s="2" customFormat="1" ht="16.8" customHeight="1">
      <c r="A43" s="38"/>
      <c r="B43" s="44"/>
      <c r="C43" s="293" t="s">
        <v>314</v>
      </c>
      <c r="D43" s="293" t="s">
        <v>315</v>
      </c>
      <c r="E43" s="17" t="s">
        <v>157</v>
      </c>
      <c r="F43" s="294">
        <v>133</v>
      </c>
      <c r="G43" s="38"/>
      <c r="H43" s="44"/>
    </row>
    <row r="44" s="2" customFormat="1" ht="16.8" customHeight="1">
      <c r="A44" s="38"/>
      <c r="B44" s="44"/>
      <c r="C44" s="293" t="s">
        <v>323</v>
      </c>
      <c r="D44" s="293" t="s">
        <v>324</v>
      </c>
      <c r="E44" s="17" t="s">
        <v>157</v>
      </c>
      <c r="F44" s="294">
        <v>133</v>
      </c>
      <c r="G44" s="38"/>
      <c r="H44" s="44"/>
    </row>
    <row r="45" s="2" customFormat="1" ht="16.8" customHeight="1">
      <c r="A45" s="38"/>
      <c r="B45" s="44"/>
      <c r="C45" s="293" t="s">
        <v>331</v>
      </c>
      <c r="D45" s="293" t="s">
        <v>332</v>
      </c>
      <c r="E45" s="17" t="s">
        <v>157</v>
      </c>
      <c r="F45" s="294">
        <v>133</v>
      </c>
      <c r="G45" s="38"/>
      <c r="H45" s="44"/>
    </row>
    <row r="46" s="2" customFormat="1" ht="16.8" customHeight="1">
      <c r="A46" s="38"/>
      <c r="B46" s="44"/>
      <c r="C46" s="293" t="s">
        <v>318</v>
      </c>
      <c r="D46" s="293" t="s">
        <v>319</v>
      </c>
      <c r="E46" s="17" t="s">
        <v>320</v>
      </c>
      <c r="F46" s="294">
        <v>4.0499999999999998</v>
      </c>
      <c r="G46" s="38"/>
      <c r="H46" s="44"/>
    </row>
    <row r="47" s="2" customFormat="1" ht="16.8" customHeight="1">
      <c r="A47" s="38"/>
      <c r="B47" s="44"/>
      <c r="C47" s="289" t="s">
        <v>104</v>
      </c>
      <c r="D47" s="290" t="s">
        <v>1</v>
      </c>
      <c r="E47" s="291" t="s">
        <v>1</v>
      </c>
      <c r="F47" s="292">
        <v>6.4800000000000004</v>
      </c>
      <c r="G47" s="38"/>
      <c r="H47" s="44"/>
    </row>
    <row r="48" s="2" customFormat="1" ht="16.8" customHeight="1">
      <c r="A48" s="38"/>
      <c r="B48" s="44"/>
      <c r="C48" s="293" t="s">
        <v>1</v>
      </c>
      <c r="D48" s="293" t="s">
        <v>294</v>
      </c>
      <c r="E48" s="17" t="s">
        <v>1</v>
      </c>
      <c r="F48" s="294">
        <v>6.4800000000000004</v>
      </c>
      <c r="G48" s="38"/>
      <c r="H48" s="44"/>
    </row>
    <row r="49" s="2" customFormat="1" ht="16.8" customHeight="1">
      <c r="A49" s="38"/>
      <c r="B49" s="44"/>
      <c r="C49" s="293" t="s">
        <v>104</v>
      </c>
      <c r="D49" s="293" t="s">
        <v>225</v>
      </c>
      <c r="E49" s="17" t="s">
        <v>1</v>
      </c>
      <c r="F49" s="294">
        <v>6.4800000000000004</v>
      </c>
      <c r="G49" s="38"/>
      <c r="H49" s="44"/>
    </row>
    <row r="50" s="2" customFormat="1" ht="16.8" customHeight="1">
      <c r="A50" s="38"/>
      <c r="B50" s="44"/>
      <c r="C50" s="295" t="s">
        <v>1010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293" t="s">
        <v>291</v>
      </c>
      <c r="D51" s="293" t="s">
        <v>292</v>
      </c>
      <c r="E51" s="17" t="s">
        <v>209</v>
      </c>
      <c r="F51" s="294">
        <v>6.4800000000000004</v>
      </c>
      <c r="G51" s="38"/>
      <c r="H51" s="44"/>
    </row>
    <row r="52" s="2" customFormat="1" ht="16.8" customHeight="1">
      <c r="A52" s="38"/>
      <c r="B52" s="44"/>
      <c r="C52" s="293" t="s">
        <v>284</v>
      </c>
      <c r="D52" s="293" t="s">
        <v>285</v>
      </c>
      <c r="E52" s="17" t="s">
        <v>209</v>
      </c>
      <c r="F52" s="294">
        <v>21.937000000000001</v>
      </c>
      <c r="G52" s="38"/>
      <c r="H52" s="44"/>
    </row>
    <row r="53" s="2" customFormat="1" ht="16.8" customHeight="1">
      <c r="A53" s="38"/>
      <c r="B53" s="44"/>
      <c r="C53" s="289" t="s">
        <v>107</v>
      </c>
      <c r="D53" s="290" t="s">
        <v>1</v>
      </c>
      <c r="E53" s="291" t="s">
        <v>1</v>
      </c>
      <c r="F53" s="292">
        <v>1.44</v>
      </c>
      <c r="G53" s="38"/>
      <c r="H53" s="44"/>
    </row>
    <row r="54" s="2" customFormat="1" ht="16.8" customHeight="1">
      <c r="A54" s="38"/>
      <c r="B54" s="44"/>
      <c r="C54" s="293" t="s">
        <v>1</v>
      </c>
      <c r="D54" s="293" t="s">
        <v>344</v>
      </c>
      <c r="E54" s="17" t="s">
        <v>1</v>
      </c>
      <c r="F54" s="294">
        <v>1.44</v>
      </c>
      <c r="G54" s="38"/>
      <c r="H54" s="44"/>
    </row>
    <row r="55" s="2" customFormat="1" ht="16.8" customHeight="1">
      <c r="A55" s="38"/>
      <c r="B55" s="44"/>
      <c r="C55" s="293" t="s">
        <v>107</v>
      </c>
      <c r="D55" s="293" t="s">
        <v>225</v>
      </c>
      <c r="E55" s="17" t="s">
        <v>1</v>
      </c>
      <c r="F55" s="294">
        <v>1.44</v>
      </c>
      <c r="G55" s="38"/>
      <c r="H55" s="44"/>
    </row>
    <row r="56" s="2" customFormat="1" ht="16.8" customHeight="1">
      <c r="A56" s="38"/>
      <c r="B56" s="44"/>
      <c r="C56" s="295" t="s">
        <v>1010</v>
      </c>
      <c r="D56" s="38"/>
      <c r="E56" s="38"/>
      <c r="F56" s="38"/>
      <c r="G56" s="38"/>
      <c r="H56" s="44"/>
    </row>
    <row r="57" s="2" customFormat="1" ht="16.8" customHeight="1">
      <c r="A57" s="38"/>
      <c r="B57" s="44"/>
      <c r="C57" s="293" t="s">
        <v>341</v>
      </c>
      <c r="D57" s="293" t="s">
        <v>342</v>
      </c>
      <c r="E57" s="17" t="s">
        <v>209</v>
      </c>
      <c r="F57" s="294">
        <v>1.44</v>
      </c>
      <c r="G57" s="38"/>
      <c r="H57" s="44"/>
    </row>
    <row r="58" s="2" customFormat="1" ht="16.8" customHeight="1">
      <c r="A58" s="38"/>
      <c r="B58" s="44"/>
      <c r="C58" s="293" t="s">
        <v>284</v>
      </c>
      <c r="D58" s="293" t="s">
        <v>285</v>
      </c>
      <c r="E58" s="17" t="s">
        <v>209</v>
      </c>
      <c r="F58" s="294">
        <v>21.937000000000001</v>
      </c>
      <c r="G58" s="38"/>
      <c r="H58" s="44"/>
    </row>
    <row r="59" s="2" customFormat="1" ht="16.8" customHeight="1">
      <c r="A59" s="38"/>
      <c r="B59" s="44"/>
      <c r="C59" s="289" t="s">
        <v>110</v>
      </c>
      <c r="D59" s="290" t="s">
        <v>1</v>
      </c>
      <c r="E59" s="291" t="s">
        <v>1</v>
      </c>
      <c r="F59" s="292">
        <v>13.4</v>
      </c>
      <c r="G59" s="38"/>
      <c r="H59" s="44"/>
    </row>
    <row r="60" s="2" customFormat="1" ht="16.8" customHeight="1">
      <c r="A60" s="38"/>
      <c r="B60" s="44"/>
      <c r="C60" s="295" t="s">
        <v>1010</v>
      </c>
      <c r="D60" s="38"/>
      <c r="E60" s="38"/>
      <c r="F60" s="38"/>
      <c r="G60" s="38"/>
      <c r="H60" s="44"/>
    </row>
    <row r="61" s="2" customFormat="1">
      <c r="A61" s="38"/>
      <c r="B61" s="44"/>
      <c r="C61" s="293" t="s">
        <v>252</v>
      </c>
      <c r="D61" s="293" t="s">
        <v>253</v>
      </c>
      <c r="E61" s="17" t="s">
        <v>209</v>
      </c>
      <c r="F61" s="294">
        <v>68.143000000000001</v>
      </c>
      <c r="G61" s="38"/>
      <c r="H61" s="44"/>
    </row>
    <row r="62" s="2" customFormat="1" ht="16.8" customHeight="1">
      <c r="A62" s="38"/>
      <c r="B62" s="44"/>
      <c r="C62" s="289" t="s">
        <v>113</v>
      </c>
      <c r="D62" s="290" t="s">
        <v>1</v>
      </c>
      <c r="E62" s="291" t="s">
        <v>1</v>
      </c>
      <c r="F62" s="292">
        <v>18.719999999999999</v>
      </c>
      <c r="G62" s="38"/>
      <c r="H62" s="44"/>
    </row>
    <row r="63" s="2" customFormat="1" ht="16.8" customHeight="1">
      <c r="A63" s="38"/>
      <c r="B63" s="44"/>
      <c r="C63" s="293" t="s">
        <v>1</v>
      </c>
      <c r="D63" s="293" t="s">
        <v>216</v>
      </c>
      <c r="E63" s="17" t="s">
        <v>1</v>
      </c>
      <c r="F63" s="294">
        <v>0</v>
      </c>
      <c r="G63" s="38"/>
      <c r="H63" s="44"/>
    </row>
    <row r="64" s="2" customFormat="1" ht="16.8" customHeight="1">
      <c r="A64" s="38"/>
      <c r="B64" s="44"/>
      <c r="C64" s="293" t="s">
        <v>113</v>
      </c>
      <c r="D64" s="293" t="s">
        <v>217</v>
      </c>
      <c r="E64" s="17" t="s">
        <v>1</v>
      </c>
      <c r="F64" s="294">
        <v>18.719999999999999</v>
      </c>
      <c r="G64" s="38"/>
      <c r="H64" s="44"/>
    </row>
    <row r="65" s="2" customFormat="1" ht="16.8" customHeight="1">
      <c r="A65" s="38"/>
      <c r="B65" s="44"/>
      <c r="C65" s="295" t="s">
        <v>1010</v>
      </c>
      <c r="D65" s="38"/>
      <c r="E65" s="38"/>
      <c r="F65" s="38"/>
      <c r="G65" s="38"/>
      <c r="H65" s="44"/>
    </row>
    <row r="66" s="2" customFormat="1" ht="16.8" customHeight="1">
      <c r="A66" s="38"/>
      <c r="B66" s="44"/>
      <c r="C66" s="293" t="s">
        <v>212</v>
      </c>
      <c r="D66" s="293" t="s">
        <v>213</v>
      </c>
      <c r="E66" s="17" t="s">
        <v>209</v>
      </c>
      <c r="F66" s="294">
        <v>18.719999999999999</v>
      </c>
      <c r="G66" s="38"/>
      <c r="H66" s="44"/>
    </row>
    <row r="67" s="2" customFormat="1" ht="16.8" customHeight="1">
      <c r="A67" s="38"/>
      <c r="B67" s="44"/>
      <c r="C67" s="293" t="s">
        <v>227</v>
      </c>
      <c r="D67" s="293" t="s">
        <v>228</v>
      </c>
      <c r="E67" s="17" t="s">
        <v>157</v>
      </c>
      <c r="F67" s="294">
        <v>34.036000000000001</v>
      </c>
      <c r="G67" s="38"/>
      <c r="H67" s="44"/>
    </row>
    <row r="68" s="2" customFormat="1">
      <c r="A68" s="38"/>
      <c r="B68" s="44"/>
      <c r="C68" s="293" t="s">
        <v>252</v>
      </c>
      <c r="D68" s="293" t="s">
        <v>253</v>
      </c>
      <c r="E68" s="17" t="s">
        <v>209</v>
      </c>
      <c r="F68" s="294">
        <v>68.143000000000001</v>
      </c>
      <c r="G68" s="38"/>
      <c r="H68" s="44"/>
    </row>
    <row r="69" s="2" customFormat="1" ht="16.8" customHeight="1">
      <c r="A69" s="38"/>
      <c r="B69" s="44"/>
      <c r="C69" s="293" t="s">
        <v>284</v>
      </c>
      <c r="D69" s="293" t="s">
        <v>285</v>
      </c>
      <c r="E69" s="17" t="s">
        <v>209</v>
      </c>
      <c r="F69" s="294">
        <v>21.937000000000001</v>
      </c>
      <c r="G69" s="38"/>
      <c r="H69" s="44"/>
    </row>
    <row r="70" s="2" customFormat="1" ht="16.8" customHeight="1">
      <c r="A70" s="38"/>
      <c r="B70" s="44"/>
      <c r="C70" s="289" t="s">
        <v>115</v>
      </c>
      <c r="D70" s="290" t="s">
        <v>1</v>
      </c>
      <c r="E70" s="291" t="s">
        <v>1</v>
      </c>
      <c r="F70" s="292">
        <v>12.960000000000001</v>
      </c>
      <c r="G70" s="38"/>
      <c r="H70" s="44"/>
    </row>
    <row r="71" s="2" customFormat="1" ht="16.8" customHeight="1">
      <c r="A71" s="38"/>
      <c r="B71" s="44"/>
      <c r="C71" s="293" t="s">
        <v>1</v>
      </c>
      <c r="D71" s="293" t="s">
        <v>222</v>
      </c>
      <c r="E71" s="17" t="s">
        <v>1</v>
      </c>
      <c r="F71" s="294">
        <v>0</v>
      </c>
      <c r="G71" s="38"/>
      <c r="H71" s="44"/>
    </row>
    <row r="72" s="2" customFormat="1" ht="16.8" customHeight="1">
      <c r="A72" s="38"/>
      <c r="B72" s="44"/>
      <c r="C72" s="293" t="s">
        <v>223</v>
      </c>
      <c r="D72" s="293" t="s">
        <v>224</v>
      </c>
      <c r="E72" s="17" t="s">
        <v>1</v>
      </c>
      <c r="F72" s="294">
        <v>12.960000000000001</v>
      </c>
      <c r="G72" s="38"/>
      <c r="H72" s="44"/>
    </row>
    <row r="73" s="2" customFormat="1" ht="16.8" customHeight="1">
      <c r="A73" s="38"/>
      <c r="B73" s="44"/>
      <c r="C73" s="293" t="s">
        <v>115</v>
      </c>
      <c r="D73" s="293" t="s">
        <v>225</v>
      </c>
      <c r="E73" s="17" t="s">
        <v>1</v>
      </c>
      <c r="F73" s="294">
        <v>12.960000000000001</v>
      </c>
      <c r="G73" s="38"/>
      <c r="H73" s="44"/>
    </row>
    <row r="74" s="2" customFormat="1" ht="16.8" customHeight="1">
      <c r="A74" s="38"/>
      <c r="B74" s="44"/>
      <c r="C74" s="295" t="s">
        <v>1010</v>
      </c>
      <c r="D74" s="38"/>
      <c r="E74" s="38"/>
      <c r="F74" s="38"/>
      <c r="G74" s="38"/>
      <c r="H74" s="44"/>
    </row>
    <row r="75" s="2" customFormat="1" ht="16.8" customHeight="1">
      <c r="A75" s="38"/>
      <c r="B75" s="44"/>
      <c r="C75" s="293" t="s">
        <v>219</v>
      </c>
      <c r="D75" s="293" t="s">
        <v>220</v>
      </c>
      <c r="E75" s="17" t="s">
        <v>209</v>
      </c>
      <c r="F75" s="294">
        <v>12.960000000000001</v>
      </c>
      <c r="G75" s="38"/>
      <c r="H75" s="44"/>
    </row>
    <row r="76" s="2" customFormat="1">
      <c r="A76" s="38"/>
      <c r="B76" s="44"/>
      <c r="C76" s="293" t="s">
        <v>252</v>
      </c>
      <c r="D76" s="293" t="s">
        <v>253</v>
      </c>
      <c r="E76" s="17" t="s">
        <v>209</v>
      </c>
      <c r="F76" s="294">
        <v>68.143000000000001</v>
      </c>
      <c r="G76" s="38"/>
      <c r="H76" s="44"/>
    </row>
    <row r="77" s="2" customFormat="1" ht="16.8" customHeight="1">
      <c r="A77" s="38"/>
      <c r="B77" s="44"/>
      <c r="C77" s="293" t="s">
        <v>284</v>
      </c>
      <c r="D77" s="293" t="s">
        <v>285</v>
      </c>
      <c r="E77" s="17" t="s">
        <v>209</v>
      </c>
      <c r="F77" s="294">
        <v>21.937000000000001</v>
      </c>
      <c r="G77" s="38"/>
      <c r="H77" s="44"/>
    </row>
    <row r="78" s="2" customFormat="1" ht="16.8" customHeight="1">
      <c r="A78" s="38"/>
      <c r="B78" s="44"/>
      <c r="C78" s="289" t="s">
        <v>223</v>
      </c>
      <c r="D78" s="290" t="s">
        <v>1</v>
      </c>
      <c r="E78" s="291" t="s">
        <v>1</v>
      </c>
      <c r="F78" s="292">
        <v>12.960000000000001</v>
      </c>
      <c r="G78" s="38"/>
      <c r="H78" s="44"/>
    </row>
    <row r="79" s="2" customFormat="1" ht="16.8" customHeight="1">
      <c r="A79" s="38"/>
      <c r="B79" s="44"/>
      <c r="C79" s="293" t="s">
        <v>1</v>
      </c>
      <c r="D79" s="293" t="s">
        <v>222</v>
      </c>
      <c r="E79" s="17" t="s">
        <v>1</v>
      </c>
      <c r="F79" s="294">
        <v>0</v>
      </c>
      <c r="G79" s="38"/>
      <c r="H79" s="44"/>
    </row>
    <row r="80" s="2" customFormat="1" ht="16.8" customHeight="1">
      <c r="A80" s="38"/>
      <c r="B80" s="44"/>
      <c r="C80" s="293" t="s">
        <v>223</v>
      </c>
      <c r="D80" s="293" t="s">
        <v>224</v>
      </c>
      <c r="E80" s="17" t="s">
        <v>1</v>
      </c>
      <c r="F80" s="294">
        <v>12.960000000000001</v>
      </c>
      <c r="G80" s="38"/>
      <c r="H80" s="44"/>
    </row>
    <row r="81" s="2" customFormat="1" ht="16.8" customHeight="1">
      <c r="A81" s="38"/>
      <c r="B81" s="44"/>
      <c r="C81" s="289" t="s">
        <v>117</v>
      </c>
      <c r="D81" s="290" t="s">
        <v>1</v>
      </c>
      <c r="E81" s="291" t="s">
        <v>1</v>
      </c>
      <c r="F81" s="292">
        <v>89.432000000000002</v>
      </c>
      <c r="G81" s="38"/>
      <c r="H81" s="44"/>
    </row>
    <row r="82" s="2" customFormat="1" ht="16.8" customHeight="1">
      <c r="A82" s="38"/>
      <c r="B82" s="44"/>
      <c r="C82" s="293" t="s">
        <v>117</v>
      </c>
      <c r="D82" s="293" t="s">
        <v>118</v>
      </c>
      <c r="E82" s="17" t="s">
        <v>1</v>
      </c>
      <c r="F82" s="294">
        <v>89.432000000000002</v>
      </c>
      <c r="G82" s="38"/>
      <c r="H82" s="44"/>
    </row>
    <row r="83" s="2" customFormat="1" ht="16.8" customHeight="1">
      <c r="A83" s="38"/>
      <c r="B83" s="44"/>
      <c r="C83" s="295" t="s">
        <v>1010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293" t="s">
        <v>650</v>
      </c>
      <c r="D84" s="293" t="s">
        <v>651</v>
      </c>
      <c r="E84" s="17" t="s">
        <v>276</v>
      </c>
      <c r="F84" s="294">
        <v>89.432000000000002</v>
      </c>
      <c r="G84" s="38"/>
      <c r="H84" s="44"/>
    </row>
    <row r="85" s="2" customFormat="1" ht="16.8" customHeight="1">
      <c r="A85" s="38"/>
      <c r="B85" s="44"/>
      <c r="C85" s="293" t="s">
        <v>654</v>
      </c>
      <c r="D85" s="293" t="s">
        <v>655</v>
      </c>
      <c r="E85" s="17" t="s">
        <v>276</v>
      </c>
      <c r="F85" s="294">
        <v>1252.048</v>
      </c>
      <c r="G85" s="38"/>
      <c r="H85" s="44"/>
    </row>
    <row r="86" s="2" customFormat="1" ht="16.8" customHeight="1">
      <c r="A86" s="38"/>
      <c r="B86" s="44"/>
      <c r="C86" s="293" t="s">
        <v>659</v>
      </c>
      <c r="D86" s="293" t="s">
        <v>660</v>
      </c>
      <c r="E86" s="17" t="s">
        <v>276</v>
      </c>
      <c r="F86" s="294">
        <v>74.585999999999999</v>
      </c>
      <c r="G86" s="38"/>
      <c r="H86" s="44"/>
    </row>
    <row r="87" s="2" customFormat="1">
      <c r="A87" s="38"/>
      <c r="B87" s="44"/>
      <c r="C87" s="293" t="s">
        <v>681</v>
      </c>
      <c r="D87" s="293" t="s">
        <v>682</v>
      </c>
      <c r="E87" s="17" t="s">
        <v>276</v>
      </c>
      <c r="F87" s="294">
        <v>68.439999999999998</v>
      </c>
      <c r="G87" s="38"/>
      <c r="H87" s="44"/>
    </row>
    <row r="88" s="2" customFormat="1" ht="16.8" customHeight="1">
      <c r="A88" s="38"/>
      <c r="B88" s="44"/>
      <c r="C88" s="289" t="s">
        <v>119</v>
      </c>
      <c r="D88" s="290" t="s">
        <v>1</v>
      </c>
      <c r="E88" s="291" t="s">
        <v>1</v>
      </c>
      <c r="F88" s="292">
        <v>74.585999999999999</v>
      </c>
      <c r="G88" s="38"/>
      <c r="H88" s="44"/>
    </row>
    <row r="89" s="2" customFormat="1" ht="16.8" customHeight="1">
      <c r="A89" s="38"/>
      <c r="B89" s="44"/>
      <c r="C89" s="293" t="s">
        <v>119</v>
      </c>
      <c r="D89" s="293" t="s">
        <v>662</v>
      </c>
      <c r="E89" s="17" t="s">
        <v>1</v>
      </c>
      <c r="F89" s="294">
        <v>74.585999999999999</v>
      </c>
      <c r="G89" s="38"/>
      <c r="H89" s="44"/>
    </row>
    <row r="90" s="2" customFormat="1" ht="16.8" customHeight="1">
      <c r="A90" s="38"/>
      <c r="B90" s="44"/>
      <c r="C90" s="295" t="s">
        <v>1010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293" t="s">
        <v>659</v>
      </c>
      <c r="D91" s="293" t="s">
        <v>660</v>
      </c>
      <c r="E91" s="17" t="s">
        <v>276</v>
      </c>
      <c r="F91" s="294">
        <v>74.585999999999999</v>
      </c>
      <c r="G91" s="38"/>
      <c r="H91" s="44"/>
    </row>
    <row r="92" s="2" customFormat="1" ht="16.8" customHeight="1">
      <c r="A92" s="38"/>
      <c r="B92" s="44"/>
      <c r="C92" s="293" t="s">
        <v>664</v>
      </c>
      <c r="D92" s="293" t="s">
        <v>665</v>
      </c>
      <c r="E92" s="17" t="s">
        <v>276</v>
      </c>
      <c r="F92" s="294">
        <v>1044.204</v>
      </c>
      <c r="G92" s="38"/>
      <c r="H92" s="44"/>
    </row>
    <row r="93" s="2" customFormat="1">
      <c r="A93" s="38"/>
      <c r="B93" s="44"/>
      <c r="C93" s="293" t="s">
        <v>673</v>
      </c>
      <c r="D93" s="293" t="s">
        <v>674</v>
      </c>
      <c r="E93" s="17" t="s">
        <v>276</v>
      </c>
      <c r="F93" s="294">
        <v>74.585999999999999</v>
      </c>
      <c r="G93" s="38"/>
      <c r="H93" s="44"/>
    </row>
    <row r="94" s="2" customFormat="1" ht="16.8" customHeight="1">
      <c r="A94" s="38"/>
      <c r="B94" s="44"/>
      <c r="C94" s="289" t="s">
        <v>121</v>
      </c>
      <c r="D94" s="290" t="s">
        <v>1</v>
      </c>
      <c r="E94" s="291" t="s">
        <v>1</v>
      </c>
      <c r="F94" s="292">
        <v>21.937000000000001</v>
      </c>
      <c r="G94" s="38"/>
      <c r="H94" s="44"/>
    </row>
    <row r="95" s="2" customFormat="1" ht="16.8" customHeight="1">
      <c r="A95" s="38"/>
      <c r="B95" s="44"/>
      <c r="C95" s="293" t="s">
        <v>1</v>
      </c>
      <c r="D95" s="293" t="s">
        <v>287</v>
      </c>
      <c r="E95" s="17" t="s">
        <v>1</v>
      </c>
      <c r="F95" s="294">
        <v>31.68</v>
      </c>
      <c r="G95" s="38"/>
      <c r="H95" s="44"/>
    </row>
    <row r="96" s="2" customFormat="1" ht="16.8" customHeight="1">
      <c r="A96" s="38"/>
      <c r="B96" s="44"/>
      <c r="C96" s="293" t="s">
        <v>1</v>
      </c>
      <c r="D96" s="293" t="s">
        <v>288</v>
      </c>
      <c r="E96" s="17" t="s">
        <v>1</v>
      </c>
      <c r="F96" s="294">
        <v>-7.9199999999999999</v>
      </c>
      <c r="G96" s="38"/>
      <c r="H96" s="44"/>
    </row>
    <row r="97" s="2" customFormat="1" ht="16.8" customHeight="1">
      <c r="A97" s="38"/>
      <c r="B97" s="44"/>
      <c r="C97" s="293" t="s">
        <v>1</v>
      </c>
      <c r="D97" s="293" t="s">
        <v>289</v>
      </c>
      <c r="E97" s="17" t="s">
        <v>1</v>
      </c>
      <c r="F97" s="294">
        <v>-1.823</v>
      </c>
      <c r="G97" s="38"/>
      <c r="H97" s="44"/>
    </row>
    <row r="98" s="2" customFormat="1" ht="16.8" customHeight="1">
      <c r="A98" s="38"/>
      <c r="B98" s="44"/>
      <c r="C98" s="293" t="s">
        <v>121</v>
      </c>
      <c r="D98" s="293" t="s">
        <v>225</v>
      </c>
      <c r="E98" s="17" t="s">
        <v>1</v>
      </c>
      <c r="F98" s="294">
        <v>21.937000000000001</v>
      </c>
      <c r="G98" s="38"/>
      <c r="H98" s="44"/>
    </row>
    <row r="99" s="2" customFormat="1" ht="16.8" customHeight="1">
      <c r="A99" s="38"/>
      <c r="B99" s="44"/>
      <c r="C99" s="295" t="s">
        <v>1010</v>
      </c>
      <c r="D99" s="38"/>
      <c r="E99" s="38"/>
      <c r="F99" s="38"/>
      <c r="G99" s="38"/>
      <c r="H99" s="44"/>
    </row>
    <row r="100" s="2" customFormat="1" ht="16.8" customHeight="1">
      <c r="A100" s="38"/>
      <c r="B100" s="44"/>
      <c r="C100" s="293" t="s">
        <v>284</v>
      </c>
      <c r="D100" s="293" t="s">
        <v>285</v>
      </c>
      <c r="E100" s="17" t="s">
        <v>209</v>
      </c>
      <c r="F100" s="294">
        <v>21.937000000000001</v>
      </c>
      <c r="G100" s="38"/>
      <c r="H100" s="44"/>
    </row>
    <row r="101" s="2" customFormat="1">
      <c r="A101" s="38"/>
      <c r="B101" s="44"/>
      <c r="C101" s="293" t="s">
        <v>244</v>
      </c>
      <c r="D101" s="293" t="s">
        <v>245</v>
      </c>
      <c r="E101" s="17" t="s">
        <v>209</v>
      </c>
      <c r="F101" s="294">
        <v>143.82400000000001</v>
      </c>
      <c r="G101" s="38"/>
      <c r="H101" s="44"/>
    </row>
    <row r="102" s="2" customFormat="1">
      <c r="A102" s="38"/>
      <c r="B102" s="44"/>
      <c r="C102" s="293" t="s">
        <v>252</v>
      </c>
      <c r="D102" s="293" t="s">
        <v>253</v>
      </c>
      <c r="E102" s="17" t="s">
        <v>209</v>
      </c>
      <c r="F102" s="294">
        <v>68.143000000000001</v>
      </c>
      <c r="G102" s="38"/>
      <c r="H102" s="44"/>
    </row>
    <row r="103" s="2" customFormat="1" ht="16.8" customHeight="1">
      <c r="A103" s="38"/>
      <c r="B103" s="44"/>
      <c r="C103" s="293" t="s">
        <v>263</v>
      </c>
      <c r="D103" s="293" t="s">
        <v>264</v>
      </c>
      <c r="E103" s="17" t="s">
        <v>209</v>
      </c>
      <c r="F103" s="294">
        <v>61.887</v>
      </c>
      <c r="G103" s="38"/>
      <c r="H103" s="44"/>
    </row>
    <row r="104" s="2" customFormat="1" ht="26.4" customHeight="1">
      <c r="A104" s="38"/>
      <c r="B104" s="44"/>
      <c r="C104" s="288" t="s">
        <v>1011</v>
      </c>
      <c r="D104" s="288" t="s">
        <v>88</v>
      </c>
      <c r="E104" s="38"/>
      <c r="F104" s="38"/>
      <c r="G104" s="38"/>
      <c r="H104" s="44"/>
    </row>
    <row r="105" s="2" customFormat="1" ht="16.8" customHeight="1">
      <c r="A105" s="38"/>
      <c r="B105" s="44"/>
      <c r="C105" s="289" t="s">
        <v>93</v>
      </c>
      <c r="D105" s="290" t="s">
        <v>1</v>
      </c>
      <c r="E105" s="291" t="s">
        <v>1</v>
      </c>
      <c r="F105" s="292">
        <v>20</v>
      </c>
      <c r="G105" s="38"/>
      <c r="H105" s="44"/>
    </row>
    <row r="106" s="2" customFormat="1" ht="16.8" customHeight="1">
      <c r="A106" s="38"/>
      <c r="B106" s="44"/>
      <c r="C106" s="289" t="s">
        <v>95</v>
      </c>
      <c r="D106" s="290" t="s">
        <v>1</v>
      </c>
      <c r="E106" s="291" t="s">
        <v>1</v>
      </c>
      <c r="F106" s="292">
        <v>2</v>
      </c>
      <c r="G106" s="38"/>
      <c r="H106" s="44"/>
    </row>
    <row r="107" s="2" customFormat="1" ht="16.8" customHeight="1">
      <c r="A107" s="38"/>
      <c r="B107" s="44"/>
      <c r="C107" s="295" t="s">
        <v>1010</v>
      </c>
      <c r="D107" s="38"/>
      <c r="E107" s="38"/>
      <c r="F107" s="38"/>
      <c r="G107" s="38"/>
      <c r="H107" s="44"/>
    </row>
    <row r="108" s="2" customFormat="1">
      <c r="A108" s="38"/>
      <c r="B108" s="44"/>
      <c r="C108" s="293" t="s">
        <v>244</v>
      </c>
      <c r="D108" s="293" t="s">
        <v>245</v>
      </c>
      <c r="E108" s="17" t="s">
        <v>209</v>
      </c>
      <c r="F108" s="294">
        <v>56.5</v>
      </c>
      <c r="G108" s="38"/>
      <c r="H108" s="44"/>
    </row>
    <row r="109" s="2" customFormat="1" ht="16.8" customHeight="1">
      <c r="A109" s="38"/>
      <c r="B109" s="44"/>
      <c r="C109" s="289" t="s">
        <v>98</v>
      </c>
      <c r="D109" s="290" t="s">
        <v>1</v>
      </c>
      <c r="E109" s="291" t="s">
        <v>1</v>
      </c>
      <c r="F109" s="292">
        <v>185.565</v>
      </c>
      <c r="G109" s="38"/>
      <c r="H109" s="44"/>
    </row>
    <row r="110" s="2" customFormat="1" ht="16.8" customHeight="1">
      <c r="A110" s="38"/>
      <c r="B110" s="44"/>
      <c r="C110" s="293" t="s">
        <v>1</v>
      </c>
      <c r="D110" s="293" t="s">
        <v>255</v>
      </c>
      <c r="E110" s="17" t="s">
        <v>1</v>
      </c>
      <c r="F110" s="294">
        <v>0</v>
      </c>
      <c r="G110" s="38"/>
      <c r="H110" s="44"/>
    </row>
    <row r="111" s="2" customFormat="1" ht="16.8" customHeight="1">
      <c r="A111" s="38"/>
      <c r="B111" s="44"/>
      <c r="C111" s="293" t="s">
        <v>98</v>
      </c>
      <c r="D111" s="293" t="s">
        <v>791</v>
      </c>
      <c r="E111" s="17" t="s">
        <v>1</v>
      </c>
      <c r="F111" s="294">
        <v>185.565</v>
      </c>
      <c r="G111" s="38"/>
      <c r="H111" s="44"/>
    </row>
    <row r="112" s="2" customFormat="1" ht="16.8" customHeight="1">
      <c r="A112" s="38"/>
      <c r="B112" s="44"/>
      <c r="C112" s="295" t="s">
        <v>1010</v>
      </c>
      <c r="D112" s="38"/>
      <c r="E112" s="38"/>
      <c r="F112" s="38"/>
      <c r="G112" s="38"/>
      <c r="H112" s="44"/>
    </row>
    <row r="113" s="2" customFormat="1">
      <c r="A113" s="38"/>
      <c r="B113" s="44"/>
      <c r="C113" s="293" t="s">
        <v>252</v>
      </c>
      <c r="D113" s="293" t="s">
        <v>253</v>
      </c>
      <c r="E113" s="17" t="s">
        <v>209</v>
      </c>
      <c r="F113" s="294">
        <v>185.565</v>
      </c>
      <c r="G113" s="38"/>
      <c r="H113" s="44"/>
    </row>
    <row r="114" s="2" customFormat="1">
      <c r="A114" s="38"/>
      <c r="B114" s="44"/>
      <c r="C114" s="293" t="s">
        <v>258</v>
      </c>
      <c r="D114" s="293" t="s">
        <v>259</v>
      </c>
      <c r="E114" s="17" t="s">
        <v>209</v>
      </c>
      <c r="F114" s="294">
        <v>927.82500000000005</v>
      </c>
      <c r="G114" s="38"/>
      <c r="H114" s="44"/>
    </row>
    <row r="115" s="2" customFormat="1">
      <c r="A115" s="38"/>
      <c r="B115" s="44"/>
      <c r="C115" s="293" t="s">
        <v>274</v>
      </c>
      <c r="D115" s="293" t="s">
        <v>275</v>
      </c>
      <c r="E115" s="17" t="s">
        <v>276</v>
      </c>
      <c r="F115" s="294">
        <v>371.13</v>
      </c>
      <c r="G115" s="38"/>
      <c r="H115" s="44"/>
    </row>
    <row r="116" s="2" customFormat="1" ht="16.8" customHeight="1">
      <c r="A116" s="38"/>
      <c r="B116" s="44"/>
      <c r="C116" s="293" t="s">
        <v>280</v>
      </c>
      <c r="D116" s="293" t="s">
        <v>281</v>
      </c>
      <c r="E116" s="17" t="s">
        <v>209</v>
      </c>
      <c r="F116" s="294">
        <v>185.565</v>
      </c>
      <c r="G116" s="38"/>
      <c r="H116" s="44"/>
    </row>
    <row r="117" s="2" customFormat="1" ht="16.8" customHeight="1">
      <c r="A117" s="38"/>
      <c r="B117" s="44"/>
      <c r="C117" s="289" t="s">
        <v>100</v>
      </c>
      <c r="D117" s="290" t="s">
        <v>1</v>
      </c>
      <c r="E117" s="291" t="s">
        <v>1</v>
      </c>
      <c r="F117" s="292">
        <v>180</v>
      </c>
      <c r="G117" s="38"/>
      <c r="H117" s="44"/>
    </row>
    <row r="118" s="2" customFormat="1" ht="16.8" customHeight="1">
      <c r="A118" s="38"/>
      <c r="B118" s="44"/>
      <c r="C118" s="293" t="s">
        <v>100</v>
      </c>
      <c r="D118" s="293" t="s">
        <v>732</v>
      </c>
      <c r="E118" s="17" t="s">
        <v>1</v>
      </c>
      <c r="F118" s="294">
        <v>180</v>
      </c>
      <c r="G118" s="38"/>
      <c r="H118" s="44"/>
    </row>
    <row r="119" s="2" customFormat="1" ht="16.8" customHeight="1">
      <c r="A119" s="38"/>
      <c r="B119" s="44"/>
      <c r="C119" s="295" t="s">
        <v>1010</v>
      </c>
      <c r="D119" s="38"/>
      <c r="E119" s="38"/>
      <c r="F119" s="38"/>
      <c r="G119" s="38"/>
      <c r="H119" s="44"/>
    </row>
    <row r="120" s="2" customFormat="1" ht="16.8" customHeight="1">
      <c r="A120" s="38"/>
      <c r="B120" s="44"/>
      <c r="C120" s="293" t="s">
        <v>202</v>
      </c>
      <c r="D120" s="293" t="s">
        <v>203</v>
      </c>
      <c r="E120" s="17" t="s">
        <v>157</v>
      </c>
      <c r="F120" s="294">
        <v>180</v>
      </c>
      <c r="G120" s="38"/>
      <c r="H120" s="44"/>
    </row>
    <row r="121" s="2" customFormat="1">
      <c r="A121" s="38"/>
      <c r="B121" s="44"/>
      <c r="C121" s="293" t="s">
        <v>244</v>
      </c>
      <c r="D121" s="293" t="s">
        <v>245</v>
      </c>
      <c r="E121" s="17" t="s">
        <v>209</v>
      </c>
      <c r="F121" s="294">
        <v>56.5</v>
      </c>
      <c r="G121" s="38"/>
      <c r="H121" s="44"/>
    </row>
    <row r="122" s="2" customFormat="1" ht="16.8" customHeight="1">
      <c r="A122" s="38"/>
      <c r="B122" s="44"/>
      <c r="C122" s="289" t="s">
        <v>102</v>
      </c>
      <c r="D122" s="290" t="s">
        <v>1</v>
      </c>
      <c r="E122" s="291" t="s">
        <v>1</v>
      </c>
      <c r="F122" s="292">
        <v>170</v>
      </c>
      <c r="G122" s="38"/>
      <c r="H122" s="44"/>
    </row>
    <row r="123" s="2" customFormat="1" ht="16.8" customHeight="1">
      <c r="A123" s="38"/>
      <c r="B123" s="44"/>
      <c r="C123" s="293" t="s">
        <v>102</v>
      </c>
      <c r="D123" s="293" t="s">
        <v>811</v>
      </c>
      <c r="E123" s="17" t="s">
        <v>1</v>
      </c>
      <c r="F123" s="294">
        <v>170</v>
      </c>
      <c r="G123" s="38"/>
      <c r="H123" s="44"/>
    </row>
    <row r="124" s="2" customFormat="1" ht="16.8" customHeight="1">
      <c r="A124" s="38"/>
      <c r="B124" s="44"/>
      <c r="C124" s="295" t="s">
        <v>1010</v>
      </c>
      <c r="D124" s="38"/>
      <c r="E124" s="38"/>
      <c r="F124" s="38"/>
      <c r="G124" s="38"/>
      <c r="H124" s="44"/>
    </row>
    <row r="125" s="2" customFormat="1" ht="16.8" customHeight="1">
      <c r="A125" s="38"/>
      <c r="B125" s="44"/>
      <c r="C125" s="293" t="s">
        <v>310</v>
      </c>
      <c r="D125" s="293" t="s">
        <v>311</v>
      </c>
      <c r="E125" s="17" t="s">
        <v>157</v>
      </c>
      <c r="F125" s="294">
        <v>170</v>
      </c>
      <c r="G125" s="38"/>
      <c r="H125" s="44"/>
    </row>
    <row r="126" s="2" customFormat="1">
      <c r="A126" s="38"/>
      <c r="B126" s="44"/>
      <c r="C126" s="293" t="s">
        <v>244</v>
      </c>
      <c r="D126" s="293" t="s">
        <v>245</v>
      </c>
      <c r="E126" s="17" t="s">
        <v>209</v>
      </c>
      <c r="F126" s="294">
        <v>56.5</v>
      </c>
      <c r="G126" s="38"/>
      <c r="H126" s="44"/>
    </row>
    <row r="127" s="2" customFormat="1" ht="16.8" customHeight="1">
      <c r="A127" s="38"/>
      <c r="B127" s="44"/>
      <c r="C127" s="293" t="s">
        <v>263</v>
      </c>
      <c r="D127" s="293" t="s">
        <v>264</v>
      </c>
      <c r="E127" s="17" t="s">
        <v>209</v>
      </c>
      <c r="F127" s="294">
        <v>110.5</v>
      </c>
      <c r="G127" s="38"/>
      <c r="H127" s="44"/>
    </row>
    <row r="128" s="2" customFormat="1" ht="16.8" customHeight="1">
      <c r="A128" s="38"/>
      <c r="B128" s="44"/>
      <c r="C128" s="293" t="s">
        <v>314</v>
      </c>
      <c r="D128" s="293" t="s">
        <v>315</v>
      </c>
      <c r="E128" s="17" t="s">
        <v>157</v>
      </c>
      <c r="F128" s="294">
        <v>170</v>
      </c>
      <c r="G128" s="38"/>
      <c r="H128" s="44"/>
    </row>
    <row r="129" s="2" customFormat="1" ht="16.8" customHeight="1">
      <c r="A129" s="38"/>
      <c r="B129" s="44"/>
      <c r="C129" s="293" t="s">
        <v>323</v>
      </c>
      <c r="D129" s="293" t="s">
        <v>324</v>
      </c>
      <c r="E129" s="17" t="s">
        <v>157</v>
      </c>
      <c r="F129" s="294">
        <v>170</v>
      </c>
      <c r="G129" s="38"/>
      <c r="H129" s="44"/>
    </row>
    <row r="130" s="2" customFormat="1" ht="16.8" customHeight="1">
      <c r="A130" s="38"/>
      <c r="B130" s="44"/>
      <c r="C130" s="293" t="s">
        <v>331</v>
      </c>
      <c r="D130" s="293" t="s">
        <v>816</v>
      </c>
      <c r="E130" s="17" t="s">
        <v>157</v>
      </c>
      <c r="F130" s="294">
        <v>170</v>
      </c>
      <c r="G130" s="38"/>
      <c r="H130" s="44"/>
    </row>
    <row r="131" s="2" customFormat="1" ht="16.8" customHeight="1">
      <c r="A131" s="38"/>
      <c r="B131" s="44"/>
      <c r="C131" s="293" t="s">
        <v>318</v>
      </c>
      <c r="D131" s="293" t="s">
        <v>319</v>
      </c>
      <c r="E131" s="17" t="s">
        <v>320</v>
      </c>
      <c r="F131" s="294">
        <v>5.1760000000000002</v>
      </c>
      <c r="G131" s="38"/>
      <c r="H131" s="44"/>
    </row>
    <row r="132" s="2" customFormat="1" ht="16.8" customHeight="1">
      <c r="A132" s="38"/>
      <c r="B132" s="44"/>
      <c r="C132" s="289" t="s">
        <v>110</v>
      </c>
      <c r="D132" s="290" t="s">
        <v>1</v>
      </c>
      <c r="E132" s="291" t="s">
        <v>1</v>
      </c>
      <c r="F132" s="292">
        <v>13.4</v>
      </c>
      <c r="G132" s="38"/>
      <c r="H132" s="44"/>
    </row>
    <row r="133" s="2" customFormat="1" ht="16.8" customHeight="1">
      <c r="A133" s="38"/>
      <c r="B133" s="44"/>
      <c r="C133" s="289" t="s">
        <v>47</v>
      </c>
      <c r="D133" s="290" t="s">
        <v>1</v>
      </c>
      <c r="E133" s="291" t="s">
        <v>1</v>
      </c>
      <c r="F133" s="292">
        <v>270</v>
      </c>
      <c r="G133" s="38"/>
      <c r="H133" s="44"/>
    </row>
    <row r="134" s="2" customFormat="1" ht="16.8" customHeight="1">
      <c r="A134" s="38"/>
      <c r="B134" s="44"/>
      <c r="C134" s="293" t="s">
        <v>47</v>
      </c>
      <c r="D134" s="293" t="s">
        <v>749</v>
      </c>
      <c r="E134" s="17" t="s">
        <v>1</v>
      </c>
      <c r="F134" s="294">
        <v>270</v>
      </c>
      <c r="G134" s="38"/>
      <c r="H134" s="44"/>
    </row>
    <row r="135" s="2" customFormat="1" ht="16.8" customHeight="1">
      <c r="A135" s="38"/>
      <c r="B135" s="44"/>
      <c r="C135" s="295" t="s">
        <v>1010</v>
      </c>
      <c r="D135" s="38"/>
      <c r="E135" s="38"/>
      <c r="F135" s="38"/>
      <c r="G135" s="38"/>
      <c r="H135" s="44"/>
    </row>
    <row r="136" s="2" customFormat="1" ht="16.8" customHeight="1">
      <c r="A136" s="38"/>
      <c r="B136" s="44"/>
      <c r="C136" s="293" t="s">
        <v>746</v>
      </c>
      <c r="D136" s="293" t="s">
        <v>747</v>
      </c>
      <c r="E136" s="17" t="s">
        <v>209</v>
      </c>
      <c r="F136" s="294">
        <v>270</v>
      </c>
      <c r="G136" s="38"/>
      <c r="H136" s="44"/>
    </row>
    <row r="137" s="2" customFormat="1">
      <c r="A137" s="38"/>
      <c r="B137" s="44"/>
      <c r="C137" s="293" t="s">
        <v>252</v>
      </c>
      <c r="D137" s="293" t="s">
        <v>253</v>
      </c>
      <c r="E137" s="17" t="s">
        <v>209</v>
      </c>
      <c r="F137" s="294">
        <v>185.565</v>
      </c>
      <c r="G137" s="38"/>
      <c r="H137" s="44"/>
    </row>
    <row r="138" s="2" customFormat="1" ht="16.8" customHeight="1">
      <c r="A138" s="38"/>
      <c r="B138" s="44"/>
      <c r="C138" s="289" t="s">
        <v>121</v>
      </c>
      <c r="D138" s="290" t="s">
        <v>1</v>
      </c>
      <c r="E138" s="291" t="s">
        <v>1</v>
      </c>
      <c r="F138" s="292">
        <v>85</v>
      </c>
      <c r="G138" s="38"/>
      <c r="H138" s="44"/>
    </row>
    <row r="139" s="2" customFormat="1" ht="16.8" customHeight="1">
      <c r="A139" s="38"/>
      <c r="B139" s="44"/>
      <c r="C139" s="293" t="s">
        <v>121</v>
      </c>
      <c r="D139" s="293" t="s">
        <v>809</v>
      </c>
      <c r="E139" s="17" t="s">
        <v>1</v>
      </c>
      <c r="F139" s="294">
        <v>85</v>
      </c>
      <c r="G139" s="38"/>
      <c r="H139" s="44"/>
    </row>
    <row r="140" s="2" customFormat="1" ht="16.8" customHeight="1">
      <c r="A140" s="38"/>
      <c r="B140" s="44"/>
      <c r="C140" s="295" t="s">
        <v>1010</v>
      </c>
      <c r="D140" s="38"/>
      <c r="E140" s="38"/>
      <c r="F140" s="38"/>
      <c r="G140" s="38"/>
      <c r="H140" s="44"/>
    </row>
    <row r="141" s="2" customFormat="1" ht="16.8" customHeight="1">
      <c r="A141" s="38"/>
      <c r="B141" s="44"/>
      <c r="C141" s="293" t="s">
        <v>284</v>
      </c>
      <c r="D141" s="293" t="s">
        <v>285</v>
      </c>
      <c r="E141" s="17" t="s">
        <v>209</v>
      </c>
      <c r="F141" s="294">
        <v>85</v>
      </c>
      <c r="G141" s="38"/>
      <c r="H141" s="44"/>
    </row>
    <row r="142" s="2" customFormat="1">
      <c r="A142" s="38"/>
      <c r="B142" s="44"/>
      <c r="C142" s="293" t="s">
        <v>252</v>
      </c>
      <c r="D142" s="293" t="s">
        <v>253</v>
      </c>
      <c r="E142" s="17" t="s">
        <v>209</v>
      </c>
      <c r="F142" s="294">
        <v>185.565</v>
      </c>
      <c r="G142" s="38"/>
      <c r="H142" s="44"/>
    </row>
    <row r="143" s="2" customFormat="1" ht="16.8" customHeight="1">
      <c r="A143" s="38"/>
      <c r="B143" s="44"/>
      <c r="C143" s="293" t="s">
        <v>263</v>
      </c>
      <c r="D143" s="293" t="s">
        <v>264</v>
      </c>
      <c r="E143" s="17" t="s">
        <v>209</v>
      </c>
      <c r="F143" s="294">
        <v>110.5</v>
      </c>
      <c r="G143" s="38"/>
      <c r="H143" s="44"/>
    </row>
    <row r="144" s="2" customFormat="1" ht="7.44" customHeight="1">
      <c r="A144" s="38"/>
      <c r="B144" s="171"/>
      <c r="C144" s="172"/>
      <c r="D144" s="172"/>
      <c r="E144" s="172"/>
      <c r="F144" s="172"/>
      <c r="G144" s="172"/>
      <c r="H144" s="44"/>
    </row>
    <row r="145" s="2" customFormat="1">
      <c r="A145" s="38"/>
      <c r="B145" s="38"/>
      <c r="C145" s="38"/>
      <c r="D145" s="38"/>
      <c r="E145" s="38"/>
      <c r="F145" s="38"/>
      <c r="G145" s="38"/>
      <c r="H145" s="38"/>
    </row>
  </sheetData>
  <sheetProtection sheet="1" formatColumns="0" formatRows="0" objects="1" scenarios="1" spinCount="100000" saltValue="/9T2mauCU6my9M6mjIXraSw88Tayqa3yfbk1JhplVyPF8gaevKEvMGn7SHJ363P8VtEiSgbszziP9J8MOXxyaA==" hashValue="d50NClkqW1t/eqHcR/MPm8cPCt+mfWQbc0cAb1HHRD/7WEP1aI+Y3VcqVB609YkNT6KM6cxYwAvw1JnF6PPW0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2024-02-07T07:02:31Z</dcterms:created>
  <dcterms:modified xsi:type="dcterms:W3CDTF">2024-02-07T07:02:41Z</dcterms:modified>
</cp:coreProperties>
</file>