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rena Fajfrová\Documents\Zakázky\Město 2024\"/>
    </mc:Choice>
  </mc:AlternateContent>
  <bookViews>
    <workbookView xWindow="0" yWindow="0" windowWidth="0" windowHeight="0"/>
  </bookViews>
  <sheets>
    <sheet name="Rekapitulace stavby" sheetId="1" r:id="rId1"/>
    <sheet name="001 - SO 01 Demolice - od..." sheetId="2" r:id="rId2"/>
    <sheet name="002 - SO 02 Oplocení s ba..." sheetId="3" r:id="rId3"/>
    <sheet name="003 - SO 03 Úprava opěrné..." sheetId="4" r:id="rId4"/>
    <sheet name="004 - SO 04 Schodiště" sheetId="5" r:id="rId5"/>
    <sheet name="005 - SO 05 Chodník - terasa" sheetId="6" r:id="rId6"/>
    <sheet name="006 - SO 06 Základ pod sochu" sheetId="7" r:id="rId7"/>
    <sheet name="007 - SO 07 Úprava mlatov..." sheetId="8" r:id="rId8"/>
    <sheet name="008 - Vedlejší rozpočtové..." sheetId="9" r:id="rId9"/>
    <sheet name="Seznam figur" sheetId="10" r:id="rId10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'001 - SO 01 Demolice - od...'!$C$118:$K$131</definedName>
    <definedName name="_xlnm.Print_Area" localSheetId="1">'001 - SO 01 Demolice - od...'!$C$4:$J$76,'001 - SO 01 Demolice - od...'!$C$82:$J$100,'001 - SO 01 Demolice - od...'!$C$106:$K$131</definedName>
    <definedName name="_xlnm.Print_Titles" localSheetId="1">'001 - SO 01 Demolice - od...'!$118:$118</definedName>
    <definedName name="_xlnm._FilterDatabase" localSheetId="2" hidden="1">'002 - SO 02 Oplocení s ba...'!$C$129:$K$260</definedName>
    <definedName name="_xlnm.Print_Area" localSheetId="2">'002 - SO 02 Oplocení s ba...'!$C$4:$J$76,'002 - SO 02 Oplocení s ba...'!$C$82:$J$111,'002 - SO 02 Oplocení s ba...'!$C$117:$K$260</definedName>
    <definedName name="_xlnm.Print_Titles" localSheetId="2">'002 - SO 02 Oplocení s ba...'!$129:$129</definedName>
    <definedName name="_xlnm._FilterDatabase" localSheetId="3" hidden="1">'003 - SO 03 Úprava opěrné...'!$C$123:$K$159</definedName>
    <definedName name="_xlnm.Print_Area" localSheetId="3">'003 - SO 03 Úprava opěrné...'!$C$4:$J$76,'003 - SO 03 Úprava opěrné...'!$C$82:$J$105,'003 - SO 03 Úprava opěrné...'!$C$111:$K$159</definedName>
    <definedName name="_xlnm.Print_Titles" localSheetId="3">'003 - SO 03 Úprava opěrné...'!$123:$123</definedName>
    <definedName name="_xlnm._FilterDatabase" localSheetId="4" hidden="1">'004 - SO 04 Schodiště'!$C$136:$K$497</definedName>
    <definedName name="_xlnm.Print_Area" localSheetId="4">'004 - SO 04 Schodiště'!$C$4:$J$76,'004 - SO 04 Schodiště'!$C$82:$J$118,'004 - SO 04 Schodiště'!$C$124:$K$497</definedName>
    <definedName name="_xlnm.Print_Titles" localSheetId="4">'004 - SO 04 Schodiště'!$136:$136</definedName>
    <definedName name="_xlnm._FilterDatabase" localSheetId="5" hidden="1">'005 - SO 05 Chodník - terasa'!$C$129:$K$305</definedName>
    <definedName name="_xlnm.Print_Area" localSheetId="5">'005 - SO 05 Chodník - terasa'!$C$4:$J$76,'005 - SO 05 Chodník - terasa'!$C$82:$J$111,'005 - SO 05 Chodník - terasa'!$C$117:$K$305</definedName>
    <definedName name="_xlnm.Print_Titles" localSheetId="5">'005 - SO 05 Chodník - terasa'!$129:$129</definedName>
    <definedName name="_xlnm._FilterDatabase" localSheetId="6" hidden="1">'006 - SO 06 Základ pod sochu'!$C$119:$K$149</definedName>
    <definedName name="_xlnm.Print_Area" localSheetId="6">'006 - SO 06 Základ pod sochu'!$C$4:$J$76,'006 - SO 06 Základ pod sochu'!$C$82:$J$101,'006 - SO 06 Základ pod sochu'!$C$107:$K$149</definedName>
    <definedName name="_xlnm.Print_Titles" localSheetId="6">'006 - SO 06 Základ pod sochu'!$119:$119</definedName>
    <definedName name="_xlnm._FilterDatabase" localSheetId="7" hidden="1">'007 - SO 07 Úprava mlatov...'!$C$124:$K$196</definedName>
    <definedName name="_xlnm.Print_Area" localSheetId="7">'007 - SO 07 Úprava mlatov...'!$C$4:$J$76,'007 - SO 07 Úprava mlatov...'!$C$82:$J$106,'007 - SO 07 Úprava mlatov...'!$C$112:$K$196</definedName>
    <definedName name="_xlnm.Print_Titles" localSheetId="7">'007 - SO 07 Úprava mlatov...'!$124:$124</definedName>
    <definedName name="_xlnm._FilterDatabase" localSheetId="8" hidden="1">'008 - Vedlejší rozpočtové...'!$C$120:$K$130</definedName>
    <definedName name="_xlnm.Print_Area" localSheetId="8">'008 - Vedlejší rozpočtové...'!$C$4:$J$76,'008 - Vedlejší rozpočtové...'!$C$82:$J$102,'008 - Vedlejší rozpočtové...'!$C$108:$K$130</definedName>
    <definedName name="_xlnm.Print_Titles" localSheetId="8">'008 - Vedlejší rozpočtové...'!$120:$120</definedName>
    <definedName name="_xlnm.Print_Area" localSheetId="9">'Seznam figur'!$C$4:$G$136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102"/>
  <c i="9" r="J35"/>
  <c i="1" r="AX102"/>
  <c i="9"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102"/>
  <c i="9"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8" r="J37"/>
  <c r="J36"/>
  <c i="1" r="AY101"/>
  <c i="8" r="J35"/>
  <c i="1" r="AX101"/>
  <c i="8"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7" r="J37"/>
  <c r="J36"/>
  <c i="1" r="AY100"/>
  <c i="7" r="J35"/>
  <c i="1" r="AX100"/>
  <c i="7"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6" r="J291"/>
  <c r="J37"/>
  <c r="J36"/>
  <c i="1" r="AY99"/>
  <c i="6" r="J35"/>
  <c i="1" r="AX99"/>
  <c i="6"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J105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89"/>
  <c r="E7"/>
  <c r="E120"/>
  <c i="5" r="T360"/>
  <c r="R360"/>
  <c r="P360"/>
  <c r="BK360"/>
  <c r="J360"/>
  <c r="J103"/>
  <c r="J37"/>
  <c r="J36"/>
  <c i="1" r="AY98"/>
  <c i="5" r="J35"/>
  <c i="1" r="AX98"/>
  <c i="5"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44"/>
  <c r="BH444"/>
  <c r="BG444"/>
  <c r="BF444"/>
  <c r="T444"/>
  <c r="R444"/>
  <c r="P444"/>
  <c r="BI443"/>
  <c r="BH443"/>
  <c r="BG443"/>
  <c r="BF443"/>
  <c r="T443"/>
  <c r="R443"/>
  <c r="P443"/>
  <c r="BI439"/>
  <c r="BH439"/>
  <c r="BG439"/>
  <c r="BF439"/>
  <c r="T439"/>
  <c r="R439"/>
  <c r="P439"/>
  <c r="BI437"/>
  <c r="BH437"/>
  <c r="BG437"/>
  <c r="BF437"/>
  <c r="T437"/>
  <c r="T436"/>
  <c r="R437"/>
  <c r="R436"/>
  <c r="P437"/>
  <c r="P436"/>
  <c r="BI435"/>
  <c r="BH435"/>
  <c r="BG435"/>
  <c r="BF435"/>
  <c r="T435"/>
  <c r="R435"/>
  <c r="P435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61"/>
  <c r="BH361"/>
  <c r="BG361"/>
  <c r="BF361"/>
  <c r="T361"/>
  <c r="R361"/>
  <c r="P361"/>
  <c r="BI357"/>
  <c r="BH357"/>
  <c r="BG357"/>
  <c r="BF357"/>
  <c r="T357"/>
  <c r="R357"/>
  <c r="P357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6"/>
  <c r="BH336"/>
  <c r="BG336"/>
  <c r="BF336"/>
  <c r="T336"/>
  <c r="R336"/>
  <c r="P336"/>
  <c r="BI334"/>
  <c r="BH334"/>
  <c r="BG334"/>
  <c r="BF334"/>
  <c r="T334"/>
  <c r="R334"/>
  <c r="P334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1"/>
  <c r="BH311"/>
  <c r="BG311"/>
  <c r="BF311"/>
  <c r="T311"/>
  <c r="R311"/>
  <c r="P311"/>
  <c r="BI310"/>
  <c r="BH310"/>
  <c r="BG310"/>
  <c r="BF310"/>
  <c r="T310"/>
  <c r="R310"/>
  <c r="P310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200"/>
  <c r="BH200"/>
  <c r="BG200"/>
  <c r="BF200"/>
  <c r="T200"/>
  <c r="R200"/>
  <c r="P20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89"/>
  <c r="E7"/>
  <c r="E127"/>
  <c i="4" r="J37"/>
  <c r="J36"/>
  <c i="1" r="AY97"/>
  <c i="4" r="J35"/>
  <c i="1" r="AX97"/>
  <c i="4"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3" r="J37"/>
  <c r="J36"/>
  <c i="1" r="AY96"/>
  <c i="3" r="J35"/>
  <c i="1" r="AX96"/>
  <c i="3"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5"/>
  <c r="BH225"/>
  <c r="BG225"/>
  <c r="BF225"/>
  <c r="T225"/>
  <c r="R225"/>
  <c r="P225"/>
  <c r="BI216"/>
  <c r="BH216"/>
  <c r="BG216"/>
  <c r="BF216"/>
  <c r="T216"/>
  <c r="R216"/>
  <c r="P216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60"/>
  <c r="BH160"/>
  <c r="BG160"/>
  <c r="BF160"/>
  <c r="T160"/>
  <c r="R160"/>
  <c r="P160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120"/>
  <c i="2" r="J37"/>
  <c r="J36"/>
  <c i="1" r="AY95"/>
  <c i="2" r="J35"/>
  <c i="1" r="AX95"/>
  <c i="2"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r="AS94"/>
  <c i="2" r="BK128"/>
  <c i="3" r="J260"/>
  <c r="J252"/>
  <c r="J238"/>
  <c r="J225"/>
  <c r="BK203"/>
  <c r="J193"/>
  <c r="J151"/>
  <c r="J141"/>
  <c r="J259"/>
  <c r="J248"/>
  <c r="BK238"/>
  <c r="BK229"/>
  <c r="J203"/>
  <c r="BK197"/>
  <c r="BK174"/>
  <c r="BK151"/>
  <c r="J257"/>
  <c r="BK239"/>
  <c r="BK230"/>
  <c r="J191"/>
  <c r="J178"/>
  <c r="BK149"/>
  <c r="BK259"/>
  <c r="BK248"/>
  <c r="J216"/>
  <c r="J179"/>
  <c r="BK147"/>
  <c i="4" r="J158"/>
  <c r="BK142"/>
  <c r="BK152"/>
  <c r="J143"/>
  <c r="BK128"/>
  <c r="BK150"/>
  <c r="J134"/>
  <c r="J159"/>
  <c r="BK149"/>
  <c r="BK140"/>
  <c i="5" r="J492"/>
  <c r="J462"/>
  <c r="J435"/>
  <c r="BK415"/>
  <c r="J394"/>
  <c r="BK387"/>
  <c r="J320"/>
  <c r="BK266"/>
  <c r="BK252"/>
  <c r="J241"/>
  <c r="J234"/>
  <c r="J218"/>
  <c r="BK207"/>
  <c r="BK168"/>
  <c r="BK156"/>
  <c r="BK486"/>
  <c r="J443"/>
  <c r="J434"/>
  <c r="J416"/>
  <c r="BK405"/>
  <c r="J392"/>
  <c r="BK361"/>
  <c r="BK320"/>
  <c r="BK280"/>
  <c r="J259"/>
  <c r="BK237"/>
  <c r="BK212"/>
  <c r="BK143"/>
  <c r="J494"/>
  <c r="J458"/>
  <c r="BK430"/>
  <c r="J421"/>
  <c r="J405"/>
  <c r="J390"/>
  <c r="J334"/>
  <c r="J280"/>
  <c r="J270"/>
  <c r="BK255"/>
  <c r="BK230"/>
  <c r="BK186"/>
  <c r="BK173"/>
  <c r="J156"/>
  <c r="J497"/>
  <c r="J460"/>
  <c r="J425"/>
  <c r="BK413"/>
  <c r="J400"/>
  <c r="BK389"/>
  <c r="BK357"/>
  <c r="J341"/>
  <c r="BK316"/>
  <c r="BK264"/>
  <c r="J255"/>
  <c r="J232"/>
  <c r="BK220"/>
  <c r="J214"/>
  <c r="J186"/>
  <c r="J158"/>
  <c i="6" r="BK301"/>
  <c r="J286"/>
  <c r="J275"/>
  <c r="BK235"/>
  <c r="J209"/>
  <c r="J191"/>
  <c r="J162"/>
  <c r="BK304"/>
  <c r="BK286"/>
  <c r="J280"/>
  <c r="J255"/>
  <c r="BK237"/>
  <c r="J219"/>
  <c r="J188"/>
  <c r="BK167"/>
  <c r="J137"/>
  <c r="BK300"/>
  <c r="J289"/>
  <c r="BK271"/>
  <c r="J249"/>
  <c r="BK231"/>
  <c r="J218"/>
  <c r="BK199"/>
  <c r="BK184"/>
  <c r="J150"/>
  <c r="BK302"/>
  <c r="BK290"/>
  <c r="BK274"/>
  <c r="J268"/>
  <c r="J248"/>
  <c r="BK226"/>
  <c r="BK195"/>
  <c r="BK171"/>
  <c r="BK154"/>
  <c r="BK137"/>
  <c i="7" r="J142"/>
  <c r="J134"/>
  <c r="BK128"/>
  <c r="BK144"/>
  <c r="BK123"/>
  <c r="BK136"/>
  <c r="J148"/>
  <c i="8" r="BK193"/>
  <c r="J180"/>
  <c r="BK175"/>
  <c r="J166"/>
  <c r="J129"/>
  <c r="J187"/>
  <c r="BK183"/>
  <c r="BK171"/>
  <c r="J160"/>
  <c r="J146"/>
  <c r="J144"/>
  <c r="BK138"/>
  <c r="J134"/>
  <c r="J131"/>
  <c r="BK129"/>
  <c r="J128"/>
  <c r="BK184"/>
  <c r="BK176"/>
  <c r="BK170"/>
  <c r="BK163"/>
  <c r="J157"/>
  <c r="J148"/>
  <c r="BK128"/>
  <c r="J191"/>
  <c r="BK151"/>
  <c i="3" r="J147"/>
  <c r="J250"/>
  <c r="BK235"/>
  <c r="BK204"/>
  <c r="J181"/>
  <c r="BK145"/>
  <c r="BK256"/>
  <c r="J232"/>
  <c r="J184"/>
  <c r="J174"/>
  <c r="J145"/>
  <c i="4" r="J152"/>
  <c r="J133"/>
  <c r="J150"/>
  <c r="J142"/>
  <c r="BK159"/>
  <c r="BK137"/>
  <c r="J128"/>
  <c r="BK155"/>
  <c r="J146"/>
  <c r="BK134"/>
  <c i="5" r="J489"/>
  <c r="BK437"/>
  <c r="J426"/>
  <c r="BK402"/>
  <c r="BK391"/>
  <c r="BK384"/>
  <c r="BK317"/>
  <c r="J264"/>
  <c r="BK243"/>
  <c r="J237"/>
  <c r="J224"/>
  <c r="BK214"/>
  <c r="J201"/>
  <c r="BK158"/>
  <c r="BK492"/>
  <c r="BK460"/>
  <c r="J439"/>
  <c r="J424"/>
  <c r="J408"/>
  <c r="J402"/>
  <c r="J347"/>
  <c r="BK310"/>
  <c r="J276"/>
  <c r="BK265"/>
  <c r="J243"/>
  <c r="BK224"/>
  <c r="J170"/>
  <c r="J496"/>
  <c r="J487"/>
  <c r="BK444"/>
  <c r="BK425"/>
  <c r="BK409"/>
  <c r="J396"/>
  <c r="J357"/>
  <c r="J310"/>
  <c r="BK276"/>
  <c r="J262"/>
  <c r="J239"/>
  <c r="BK225"/>
  <c r="J184"/>
  <c r="BK166"/>
  <c r="BK497"/>
  <c r="BK487"/>
  <c r="J431"/>
  <c r="BK416"/>
  <c r="J404"/>
  <c r="BK390"/>
  <c r="J361"/>
  <c r="BK349"/>
  <c r="BK334"/>
  <c r="BK311"/>
  <c r="J263"/>
  <c r="J252"/>
  <c r="J230"/>
  <c r="BK218"/>
  <c r="J200"/>
  <c r="BK184"/>
  <c i="6" r="J304"/>
  <c r="BK287"/>
  <c r="J277"/>
  <c r="J274"/>
  <c r="J237"/>
  <c r="BK224"/>
  <c r="J199"/>
  <c r="BK190"/>
  <c r="BK152"/>
  <c r="BK297"/>
  <c r="J284"/>
  <c r="BK279"/>
  <c r="BK249"/>
  <c r="J231"/>
  <c r="BK218"/>
  <c r="J184"/>
  <c r="BK160"/>
  <c r="J297"/>
  <c r="J282"/>
  <c r="J276"/>
  <c r="BK251"/>
  <c r="BK246"/>
  <c r="J226"/>
  <c r="BK209"/>
  <c r="BK188"/>
  <c r="J164"/>
  <c r="BK133"/>
  <c r="BK294"/>
  <c r="BK284"/>
  <c r="J271"/>
  <c r="BK255"/>
  <c r="J230"/>
  <c r="J207"/>
  <c r="BK182"/>
  <c r="BK164"/>
  <c r="BK150"/>
  <c i="7" r="BK148"/>
  <c r="BK140"/>
  <c r="BK132"/>
  <c r="J149"/>
  <c r="BK138"/>
  <c r="BK149"/>
  <c r="J128"/>
  <c r="J143"/>
  <c i="8" r="J188"/>
  <c r="BK178"/>
  <c r="J170"/>
  <c r="BK136"/>
  <c r="BK195"/>
  <c r="J185"/>
  <c r="BK180"/>
  <c r="J167"/>
  <c r="J159"/>
  <c r="BK148"/>
  <c r="J171"/>
  <c r="J164"/>
  <c r="BK159"/>
  <c r="BK153"/>
  <c r="J136"/>
  <c r="BK192"/>
  <c r="J161"/>
  <c i="9" r="J128"/>
  <c r="J124"/>
  <c r="BK128"/>
  <c i="2" r="BK122"/>
  <c r="BK131"/>
  <c r="BK129"/>
  <c r="J122"/>
  <c r="BK124"/>
  <c i="3" r="BK255"/>
  <c r="J239"/>
  <c r="J229"/>
  <c r="BK206"/>
  <c r="J195"/>
  <c r="BK160"/>
  <c r="BK139"/>
  <c r="BK252"/>
  <c r="BK243"/>
  <c r="BK232"/>
  <c r="J204"/>
  <c r="J200"/>
  <c r="BK179"/>
  <c r="J149"/>
  <c r="J255"/>
  <c r="BK242"/>
  <c r="J206"/>
  <c r="BK195"/>
  <c r="J168"/>
  <c r="J143"/>
  <c r="BK250"/>
  <c r="J244"/>
  <c r="BK200"/>
  <c r="BK181"/>
  <c r="J160"/>
  <c r="BK133"/>
  <c i="4" r="J140"/>
  <c r="J131"/>
  <c r="BK146"/>
  <c r="BK133"/>
  <c r="J154"/>
  <c r="BK135"/>
  <c r="BK158"/>
  <c r="J148"/>
  <c r="BK143"/>
  <c r="BK131"/>
  <c i="5" r="J486"/>
  <c r="BK458"/>
  <c r="BK434"/>
  <c r="BK417"/>
  <c r="BK400"/>
  <c r="J389"/>
  <c r="BK336"/>
  <c r="J272"/>
  <c r="BK251"/>
  <c r="BK239"/>
  <c r="J227"/>
  <c r="J220"/>
  <c r="J205"/>
  <c r="J166"/>
  <c r="BK496"/>
  <c r="BK462"/>
  <c r="BK435"/>
  <c r="J430"/>
  <c r="J409"/>
  <c r="BK404"/>
  <c r="J387"/>
  <c r="BK321"/>
  <c r="BK272"/>
  <c r="BK258"/>
  <c r="BK232"/>
  <c r="BK205"/>
  <c r="J141"/>
  <c r="BK493"/>
  <c r="BK459"/>
  <c r="J437"/>
  <c r="BK424"/>
  <c r="BK408"/>
  <c r="J391"/>
  <c r="J336"/>
  <c r="BK284"/>
  <c r="BK269"/>
  <c r="BK259"/>
  <c r="BK234"/>
  <c r="BK216"/>
  <c r="BK170"/>
  <c r="J140"/>
  <c r="BK494"/>
  <c r="BK443"/>
  <c r="J417"/>
  <c r="J410"/>
  <c r="BK396"/>
  <c r="J385"/>
  <c r="BK343"/>
  <c r="J321"/>
  <c r="J266"/>
  <c r="J258"/>
  <c r="J235"/>
  <c r="J222"/>
  <c r="J216"/>
  <c r="BK188"/>
  <c r="J160"/>
  <c i="6" r="J302"/>
  <c r="J279"/>
  <c r="BK276"/>
  <c r="J233"/>
  <c r="BK221"/>
  <c r="J195"/>
  <c r="BK186"/>
  <c r="BK305"/>
  <c r="J294"/>
  <c r="J283"/>
  <c r="J278"/>
  <c r="J257"/>
  <c r="J240"/>
  <c r="BK227"/>
  <c r="J190"/>
  <c r="J169"/>
  <c r="J154"/>
  <c r="J133"/>
  <c r="BK283"/>
  <c r="BK277"/>
  <c r="J263"/>
  <c r="BK248"/>
  <c r="J227"/>
  <c r="BK213"/>
  <c r="BK196"/>
  <c r="J182"/>
  <c r="BK139"/>
  <c r="J301"/>
  <c r="BK289"/>
  <c r="BK275"/>
  <c r="BK269"/>
  <c r="J251"/>
  <c r="J224"/>
  <c r="J196"/>
  <c r="J180"/>
  <c r="J160"/>
  <c r="J139"/>
  <c i="7" r="BK143"/>
  <c r="J136"/>
  <c r="BK126"/>
  <c r="J140"/>
  <c r="J132"/>
  <c r="J146"/>
  <c r="J126"/>
  <c r="BK130"/>
  <c i="8" r="BK187"/>
  <c r="J176"/>
  <c r="J168"/>
  <c r="BK134"/>
  <c r="J193"/>
  <c r="J184"/>
  <c r="BK172"/>
  <c r="J163"/>
  <c r="BK155"/>
  <c r="J192"/>
  <c r="BK181"/>
  <c r="BK167"/>
  <c r="BK161"/>
  <c r="J155"/>
  <c r="BK144"/>
  <c r="BK196"/>
  <c r="BK185"/>
  <c r="BK146"/>
  <c i="9" r="BK126"/>
  <c r="J126"/>
  <c i="2" r="J124"/>
  <c r="J131"/>
  <c r="J129"/>
  <c r="J128"/>
  <c i="3" r="BK257"/>
  <c r="J242"/>
  <c r="J230"/>
  <c r="BK216"/>
  <c r="BK202"/>
  <c r="BK162"/>
  <c r="BK143"/>
  <c r="BK260"/>
  <c r="J256"/>
  <c r="BK244"/>
  <c r="J235"/>
  <c r="J208"/>
  <c r="J202"/>
  <c r="BK193"/>
  <c r="BK168"/>
  <c r="BK141"/>
  <c r="J243"/>
  <c r="BK208"/>
  <c r="J197"/>
  <c r="BK184"/>
  <c r="J162"/>
  <c r="J133"/>
  <c r="BK225"/>
  <c r="BK191"/>
  <c r="BK178"/>
  <c r="J139"/>
  <c i="4" r="J144"/>
  <c r="J137"/>
  <c r="J149"/>
  <c r="J135"/>
  <c r="J155"/>
  <c r="BK148"/>
  <c r="BK127"/>
  <c r="BK154"/>
  <c r="BK144"/>
  <c r="J127"/>
  <c i="5" r="J463"/>
  <c r="J444"/>
  <c r="BK428"/>
  <c r="J413"/>
  <c r="BK392"/>
  <c r="J349"/>
  <c r="J316"/>
  <c r="J265"/>
  <c r="J251"/>
  <c r="BK235"/>
  <c r="BK222"/>
  <c r="J212"/>
  <c r="J188"/>
  <c r="BK160"/>
  <c r="J493"/>
  <c r="J459"/>
  <c r="BK431"/>
  <c r="BK421"/>
  <c r="BK407"/>
  <c r="J393"/>
  <c r="BK385"/>
  <c r="BK341"/>
  <c r="J284"/>
  <c r="BK270"/>
  <c r="J236"/>
  <c r="BK219"/>
  <c r="BK200"/>
  <c r="BK140"/>
  <c r="BK463"/>
  <c r="BK439"/>
  <c r="J428"/>
  <c r="BK410"/>
  <c r="BK393"/>
  <c r="J343"/>
  <c r="J311"/>
  <c r="BK263"/>
  <c r="BK241"/>
  <c r="BK227"/>
  <c r="BK201"/>
  <c r="J168"/>
  <c r="J143"/>
  <c r="BK489"/>
  <c r="BK426"/>
  <c r="J415"/>
  <c r="J407"/>
  <c r="BK394"/>
  <c r="J384"/>
  <c r="BK347"/>
  <c r="J317"/>
  <c r="J269"/>
  <c r="BK262"/>
  <c r="BK236"/>
  <c r="J225"/>
  <c r="J219"/>
  <c r="J207"/>
  <c r="J173"/>
  <c r="BK141"/>
  <c i="6" r="J300"/>
  <c r="BK278"/>
  <c r="BK273"/>
  <c r="BK268"/>
  <c r="BK263"/>
  <c r="J261"/>
  <c r="J260"/>
  <c r="BK257"/>
  <c r="J246"/>
  <c r="BK240"/>
  <c r="BK230"/>
  <c r="BK219"/>
  <c r="J193"/>
  <c r="BK180"/>
  <c r="J305"/>
  <c r="J290"/>
  <c r="BK282"/>
  <c r="BK260"/>
  <c r="BK244"/>
  <c r="BK233"/>
  <c r="BK193"/>
  <c r="J171"/>
  <c r="BK162"/>
  <c r="BK136"/>
  <c r="J295"/>
  <c r="BK280"/>
  <c r="J269"/>
  <c r="J235"/>
  <c r="J221"/>
  <c r="BK207"/>
  <c r="J186"/>
  <c r="BK169"/>
  <c r="J136"/>
  <c r="BK295"/>
  <c r="J287"/>
  <c r="J273"/>
  <c r="BK261"/>
  <c r="J244"/>
  <c r="J213"/>
  <c r="BK191"/>
  <c r="J167"/>
  <c r="J152"/>
  <c i="7" r="BK146"/>
  <c r="J138"/>
  <c r="J130"/>
  <c r="BK142"/>
  <c r="BK134"/>
  <c r="J144"/>
  <c r="J123"/>
  <c i="8" r="J196"/>
  <c r="J183"/>
  <c r="J172"/>
  <c r="BK164"/>
  <c r="BK131"/>
  <c r="BK188"/>
  <c r="J181"/>
  <c r="BK168"/>
  <c r="BK157"/>
  <c r="BK191"/>
  <c r="J178"/>
  <c r="J175"/>
  <c r="BK166"/>
  <c r="BK160"/>
  <c r="J151"/>
  <c r="J138"/>
  <c r="J195"/>
  <c r="J153"/>
  <c i="9" r="J130"/>
  <c r="BK130"/>
  <c r="BK124"/>
  <c i="2" l="1" r="P121"/>
  <c r="R127"/>
  <c i="3" r="P132"/>
  <c r="BK161"/>
  <c r="J161"/>
  <c r="J99"/>
  <c r="R183"/>
  <c r="P207"/>
  <c r="P228"/>
  <c r="P237"/>
  <c r="T241"/>
  <c r="T240"/>
  <c r="R247"/>
  <c r="R246"/>
  <c r="BK254"/>
  <c r="J254"/>
  <c r="J109"/>
  <c r="BK258"/>
  <c r="J258"/>
  <c r="J110"/>
  <c i="4" r="R126"/>
  <c r="T132"/>
  <c r="T136"/>
  <c r="T147"/>
  <c r="T153"/>
  <c r="BK157"/>
  <c r="BK156"/>
  <c i="5" r="P139"/>
  <c r="P226"/>
  <c r="T238"/>
  <c r="R271"/>
  <c r="R356"/>
  <c r="BK383"/>
  <c r="J383"/>
  <c r="J104"/>
  <c r="BK395"/>
  <c r="J395"/>
  <c r="J105"/>
  <c r="BK423"/>
  <c r="J423"/>
  <c r="J106"/>
  <c r="BK429"/>
  <c r="J429"/>
  <c r="J107"/>
  <c r="R433"/>
  <c r="R438"/>
  <c r="T461"/>
  <c r="T485"/>
  <c r="T484"/>
  <c r="BK491"/>
  <c r="J491"/>
  <c r="J116"/>
  <c r="BK495"/>
  <c r="J495"/>
  <c r="J117"/>
  <c i="6" r="R132"/>
  <c r="R192"/>
  <c r="BK206"/>
  <c r="J206"/>
  <c r="J100"/>
  <c r="T232"/>
  <c r="BK259"/>
  <c r="J259"/>
  <c r="J102"/>
  <c r="BK281"/>
  <c r="J281"/>
  <c r="J103"/>
  <c r="BK288"/>
  <c r="J288"/>
  <c r="J104"/>
  <c r="T293"/>
  <c r="T292"/>
  <c r="R299"/>
  <c r="R303"/>
  <c i="7" r="BK122"/>
  <c r="J122"/>
  <c r="J98"/>
  <c r="BK141"/>
  <c r="J141"/>
  <c r="J99"/>
  <c r="BK147"/>
  <c r="J147"/>
  <c r="J100"/>
  <c i="8" r="BK127"/>
  <c r="J127"/>
  <c r="J98"/>
  <c r="BK165"/>
  <c r="J165"/>
  <c r="J99"/>
  <c r="R169"/>
  <c r="BK174"/>
  <c r="J174"/>
  <c r="J101"/>
  <c r="BK186"/>
  <c r="J186"/>
  <c r="J102"/>
  <c r="P190"/>
  <c r="R194"/>
  <c i="2" r="T121"/>
  <c r="T120"/>
  <c r="T119"/>
  <c r="T127"/>
  <c i="3" r="BK132"/>
  <c r="J132"/>
  <c r="J98"/>
  <c r="T161"/>
  <c r="P183"/>
  <c r="T207"/>
  <c r="T228"/>
  <c r="T237"/>
  <c r="BK241"/>
  <c r="BK240"/>
  <c r="J240"/>
  <c r="J104"/>
  <c r="P247"/>
  <c r="P246"/>
  <c r="P254"/>
  <c r="P253"/>
  <c r="P258"/>
  <c i="4" r="T126"/>
  <c r="T125"/>
  <c r="R132"/>
  <c r="P136"/>
  <c r="P147"/>
  <c r="R153"/>
  <c r="T157"/>
  <c r="T156"/>
  <c i="5" r="BK139"/>
  <c r="J139"/>
  <c r="J98"/>
  <c r="BK226"/>
  <c r="J226"/>
  <c r="J99"/>
  <c r="BK238"/>
  <c r="J238"/>
  <c r="J100"/>
  <c r="BK271"/>
  <c r="J271"/>
  <c r="J101"/>
  <c r="BK356"/>
  <c r="J356"/>
  <c r="J102"/>
  <c r="P383"/>
  <c r="P395"/>
  <c r="P423"/>
  <c r="T429"/>
  <c r="P433"/>
  <c r="BK438"/>
  <c r="J438"/>
  <c r="J111"/>
  <c r="P461"/>
  <c r="P485"/>
  <c r="P484"/>
  <c r="P491"/>
  <c r="R495"/>
  <c i="6" r="T132"/>
  <c r="P192"/>
  <c r="T206"/>
  <c r="R232"/>
  <c r="P259"/>
  <c r="R281"/>
  <c r="R288"/>
  <c r="P293"/>
  <c r="P292"/>
  <c r="P299"/>
  <c r="P303"/>
  <c i="7" r="T122"/>
  <c r="T121"/>
  <c r="T120"/>
  <c r="T141"/>
  <c r="T147"/>
  <c i="8" r="P127"/>
  <c r="R165"/>
  <c r="P169"/>
  <c r="P174"/>
  <c r="R186"/>
  <c r="BK190"/>
  <c r="J190"/>
  <c r="J104"/>
  <c r="T194"/>
  <c i="2" r="R121"/>
  <c r="R120"/>
  <c r="R119"/>
  <c r="P127"/>
  <c i="3" r="T132"/>
  <c r="T131"/>
  <c r="P161"/>
  <c r="T183"/>
  <c r="R207"/>
  <c r="R228"/>
  <c r="R237"/>
  <c r="P241"/>
  <c r="P240"/>
  <c r="T247"/>
  <c r="T246"/>
  <c r="T254"/>
  <c r="T253"/>
  <c r="T258"/>
  <c i="4" r="BK126"/>
  <c r="J126"/>
  <c r="J98"/>
  <c r="BK132"/>
  <c r="J132"/>
  <c r="J99"/>
  <c r="BK136"/>
  <c r="J136"/>
  <c r="J100"/>
  <c r="BK147"/>
  <c r="J147"/>
  <c r="J101"/>
  <c r="BK153"/>
  <c r="J153"/>
  <c r="J102"/>
  <c r="R157"/>
  <c r="R156"/>
  <c i="5" r="T139"/>
  <c r="T226"/>
  <c r="R238"/>
  <c r="P271"/>
  <c r="P356"/>
  <c r="T383"/>
  <c r="R395"/>
  <c r="R423"/>
  <c r="R429"/>
  <c r="T433"/>
  <c r="T438"/>
  <c r="R461"/>
  <c r="R485"/>
  <c r="R484"/>
  <c r="R491"/>
  <c r="R490"/>
  <c r="P495"/>
  <c i="6" r="BK132"/>
  <c r="BK192"/>
  <c r="J192"/>
  <c r="J99"/>
  <c r="R206"/>
  <c r="P232"/>
  <c r="R259"/>
  <c r="P281"/>
  <c r="P288"/>
  <c r="R293"/>
  <c r="R292"/>
  <c r="T299"/>
  <c r="T303"/>
  <c i="7" r="R122"/>
  <c r="R121"/>
  <c r="R120"/>
  <c r="R141"/>
  <c r="R147"/>
  <c i="8" r="T127"/>
  <c r="P165"/>
  <c r="BK169"/>
  <c r="J169"/>
  <c r="J100"/>
  <c r="T174"/>
  <c r="T186"/>
  <c r="R190"/>
  <c r="R189"/>
  <c r="P194"/>
  <c i="2" r="BK121"/>
  <c r="J121"/>
  <c r="J98"/>
  <c r="BK127"/>
  <c r="J127"/>
  <c r="J99"/>
  <c i="3" r="R132"/>
  <c r="R131"/>
  <c r="R161"/>
  <c r="BK183"/>
  <c r="J183"/>
  <c r="J100"/>
  <c r="BK207"/>
  <c r="J207"/>
  <c r="J101"/>
  <c r="BK228"/>
  <c r="J228"/>
  <c r="J102"/>
  <c r="BK237"/>
  <c r="J237"/>
  <c r="J103"/>
  <c r="R241"/>
  <c r="R240"/>
  <c r="BK247"/>
  <c r="J247"/>
  <c r="J107"/>
  <c r="R254"/>
  <c r="R258"/>
  <c i="4" r="P126"/>
  <c r="P132"/>
  <c r="R136"/>
  <c r="R147"/>
  <c r="P153"/>
  <c r="P157"/>
  <c r="P156"/>
  <c i="5" r="R139"/>
  <c r="R138"/>
  <c r="R226"/>
  <c r="P238"/>
  <c r="T271"/>
  <c r="T356"/>
  <c r="R383"/>
  <c r="T395"/>
  <c r="T423"/>
  <c r="P429"/>
  <c r="BK433"/>
  <c r="J433"/>
  <c r="J109"/>
  <c r="P438"/>
  <c r="BK461"/>
  <c r="J461"/>
  <c r="J112"/>
  <c r="BK485"/>
  <c r="J485"/>
  <c r="J114"/>
  <c r="T491"/>
  <c r="T495"/>
  <c i="6" r="P132"/>
  <c r="P131"/>
  <c r="T192"/>
  <c r="P206"/>
  <c r="BK232"/>
  <c r="J232"/>
  <c r="J101"/>
  <c r="T259"/>
  <c r="T281"/>
  <c r="T288"/>
  <c r="BK293"/>
  <c r="BK292"/>
  <c r="J292"/>
  <c r="J106"/>
  <c r="BK299"/>
  <c r="J299"/>
  <c r="J109"/>
  <c r="BK303"/>
  <c r="J303"/>
  <c r="J110"/>
  <c i="7" r="P122"/>
  <c r="P121"/>
  <c r="P120"/>
  <c i="1" r="AU100"/>
  <c i="7" r="P141"/>
  <c r="P147"/>
  <c i="8" r="R127"/>
  <c r="R126"/>
  <c r="R125"/>
  <c r="T165"/>
  <c r="T169"/>
  <c r="R174"/>
  <c r="P186"/>
  <c r="T190"/>
  <c r="T189"/>
  <c r="BK194"/>
  <c r="J194"/>
  <c r="J105"/>
  <c i="5" r="BK436"/>
  <c r="J436"/>
  <c r="J110"/>
  <c i="9" r="BK123"/>
  <c r="J123"/>
  <c r="J98"/>
  <c r="BK125"/>
  <c r="J125"/>
  <c r="J99"/>
  <c r="BK127"/>
  <c r="J127"/>
  <c r="J100"/>
  <c r="BK129"/>
  <c r="J129"/>
  <c r="J101"/>
  <c i="8" r="BK126"/>
  <c r="BK125"/>
  <c r="J125"/>
  <c r="BK189"/>
  <c r="J189"/>
  <c r="J103"/>
  <c i="9" r="E85"/>
  <c r="J89"/>
  <c r="F118"/>
  <c r="BE124"/>
  <c r="BE130"/>
  <c r="BE126"/>
  <c r="BE128"/>
  <c i="7" r="BK121"/>
  <c r="J121"/>
  <c r="J97"/>
  <c i="8" r="J89"/>
  <c r="BE129"/>
  <c r="BE131"/>
  <c r="BE136"/>
  <c r="BE159"/>
  <c r="BE164"/>
  <c r="BE166"/>
  <c r="BE167"/>
  <c r="BE168"/>
  <c r="BE170"/>
  <c r="BE172"/>
  <c r="BE176"/>
  <c r="BE178"/>
  <c r="BE180"/>
  <c r="BE183"/>
  <c r="BE187"/>
  <c r="E115"/>
  <c r="BE128"/>
  <c r="BE163"/>
  <c r="BE171"/>
  <c r="BE185"/>
  <c r="BE192"/>
  <c r="BE193"/>
  <c r="BE195"/>
  <c r="F92"/>
  <c r="BE134"/>
  <c r="BE151"/>
  <c r="BE160"/>
  <c r="BE175"/>
  <c r="BE181"/>
  <c r="BE191"/>
  <c r="BE138"/>
  <c r="BE144"/>
  <c r="BE146"/>
  <c r="BE148"/>
  <c r="BE153"/>
  <c r="BE155"/>
  <c r="BE157"/>
  <c r="BE161"/>
  <c r="BE184"/>
  <c r="BE188"/>
  <c r="BE196"/>
  <c i="6" r="J132"/>
  <c r="J98"/>
  <c r="J293"/>
  <c r="J107"/>
  <c i="7" r="E110"/>
  <c r="BE123"/>
  <c r="BE126"/>
  <c r="BE134"/>
  <c r="BE136"/>
  <c r="BE143"/>
  <c r="BE144"/>
  <c r="BE148"/>
  <c r="BE149"/>
  <c r="J89"/>
  <c r="F92"/>
  <c r="BE130"/>
  <c r="BE132"/>
  <c r="BE140"/>
  <c r="BE142"/>
  <c i="6" r="BK298"/>
  <c r="J298"/>
  <c r="J108"/>
  <c i="7" r="BE128"/>
  <c r="BE146"/>
  <c r="BE138"/>
  <c i="6" r="J124"/>
  <c r="F127"/>
  <c r="BE133"/>
  <c r="BE160"/>
  <c r="BE184"/>
  <c r="BE196"/>
  <c r="BE218"/>
  <c r="BE219"/>
  <c r="BE227"/>
  <c r="BE231"/>
  <c r="BE235"/>
  <c r="BE237"/>
  <c r="BE244"/>
  <c r="BE255"/>
  <c r="BE277"/>
  <c r="BE279"/>
  <c r="BE286"/>
  <c r="BE297"/>
  <c r="BE152"/>
  <c r="BE171"/>
  <c r="BE186"/>
  <c r="BE188"/>
  <c r="BE190"/>
  <c r="BE193"/>
  <c r="BE207"/>
  <c r="BE233"/>
  <c r="BE257"/>
  <c r="BE260"/>
  <c r="BE275"/>
  <c r="BE278"/>
  <c r="BE284"/>
  <c r="BE290"/>
  <c r="BE302"/>
  <c r="E85"/>
  <c r="BE150"/>
  <c r="BE162"/>
  <c r="BE180"/>
  <c r="BE191"/>
  <c r="BE195"/>
  <c r="BE199"/>
  <c r="BE209"/>
  <c r="BE221"/>
  <c r="BE224"/>
  <c r="BE251"/>
  <c r="BE261"/>
  <c r="BE263"/>
  <c r="BE268"/>
  <c r="BE271"/>
  <c r="BE273"/>
  <c r="BE274"/>
  <c r="BE276"/>
  <c r="BE287"/>
  <c r="BE294"/>
  <c r="BE300"/>
  <c r="BE301"/>
  <c r="BE304"/>
  <c r="BE305"/>
  <c r="BE136"/>
  <c r="BE137"/>
  <c r="BE139"/>
  <c r="BE154"/>
  <c r="BE164"/>
  <c r="BE167"/>
  <c r="BE169"/>
  <c r="BE182"/>
  <c r="BE213"/>
  <c r="BE226"/>
  <c r="BE230"/>
  <c r="BE240"/>
  <c r="BE246"/>
  <c r="BE248"/>
  <c r="BE249"/>
  <c r="BE269"/>
  <c r="BE280"/>
  <c r="BE282"/>
  <c r="BE283"/>
  <c r="BE289"/>
  <c r="BE295"/>
  <c i="4" r="J156"/>
  <c r="J103"/>
  <c r="J157"/>
  <c r="J104"/>
  <c i="5" r="BE143"/>
  <c r="BE168"/>
  <c r="BE201"/>
  <c r="BE232"/>
  <c r="BE234"/>
  <c r="BE237"/>
  <c r="BE239"/>
  <c r="BE243"/>
  <c r="BE258"/>
  <c r="BE270"/>
  <c r="BE272"/>
  <c r="BE276"/>
  <c r="BE284"/>
  <c r="BE361"/>
  <c r="BE384"/>
  <c r="BE392"/>
  <c r="BE393"/>
  <c r="BE408"/>
  <c r="BE428"/>
  <c r="BE430"/>
  <c r="BE435"/>
  <c r="BE444"/>
  <c r="BE458"/>
  <c r="BE463"/>
  <c r="BE492"/>
  <c r="BE497"/>
  <c r="F92"/>
  <c r="J131"/>
  <c r="BE158"/>
  <c r="BE188"/>
  <c r="BE205"/>
  <c r="BE207"/>
  <c r="BE212"/>
  <c r="BE218"/>
  <c r="BE219"/>
  <c r="BE222"/>
  <c r="BE235"/>
  <c r="BE236"/>
  <c r="BE264"/>
  <c r="BE265"/>
  <c r="BE317"/>
  <c r="BE336"/>
  <c r="BE347"/>
  <c r="BE385"/>
  <c r="BE387"/>
  <c r="BE391"/>
  <c r="BE400"/>
  <c r="BE402"/>
  <c r="BE405"/>
  <c r="BE413"/>
  <c r="BE415"/>
  <c r="BE431"/>
  <c r="BE434"/>
  <c r="BE460"/>
  <c r="BE489"/>
  <c r="E85"/>
  <c r="BE156"/>
  <c r="BE160"/>
  <c r="BE166"/>
  <c r="BE173"/>
  <c r="BE184"/>
  <c r="BE186"/>
  <c r="BE214"/>
  <c r="BE216"/>
  <c r="BE220"/>
  <c r="BE225"/>
  <c r="BE227"/>
  <c r="BE241"/>
  <c r="BE251"/>
  <c r="BE252"/>
  <c r="BE263"/>
  <c r="BE266"/>
  <c r="BE311"/>
  <c r="BE316"/>
  <c r="BE334"/>
  <c r="BE349"/>
  <c r="BE390"/>
  <c r="BE394"/>
  <c r="BE396"/>
  <c r="BE410"/>
  <c r="BE416"/>
  <c r="BE425"/>
  <c r="BE426"/>
  <c r="BE437"/>
  <c r="BE443"/>
  <c r="BE462"/>
  <c r="BE487"/>
  <c r="BE493"/>
  <c r="BE140"/>
  <c r="BE141"/>
  <c r="BE170"/>
  <c r="BE200"/>
  <c r="BE224"/>
  <c r="BE230"/>
  <c r="BE255"/>
  <c r="BE259"/>
  <c r="BE262"/>
  <c r="BE269"/>
  <c r="BE280"/>
  <c r="BE310"/>
  <c r="BE320"/>
  <c r="BE321"/>
  <c r="BE341"/>
  <c r="BE343"/>
  <c r="BE357"/>
  <c r="BE389"/>
  <c r="BE404"/>
  <c r="BE407"/>
  <c r="BE409"/>
  <c r="BE417"/>
  <c r="BE421"/>
  <c r="BE424"/>
  <c r="BE439"/>
  <c r="BE459"/>
  <c r="BE486"/>
  <c r="BE494"/>
  <c r="BE496"/>
  <c i="3" r="J241"/>
  <c r="J105"/>
  <c i="4" r="J89"/>
  <c r="BE135"/>
  <c r="BE152"/>
  <c r="E85"/>
  <c r="BE128"/>
  <c r="BE131"/>
  <c r="BE140"/>
  <c r="BE142"/>
  <c r="BE144"/>
  <c r="BE150"/>
  <c r="F92"/>
  <c r="BE133"/>
  <c r="BE137"/>
  <c r="BE143"/>
  <c r="BE155"/>
  <c r="BE159"/>
  <c r="BE127"/>
  <c r="BE134"/>
  <c r="BE146"/>
  <c r="BE148"/>
  <c r="BE149"/>
  <c r="BE154"/>
  <c r="BE158"/>
  <c i="3" r="E85"/>
  <c r="BE141"/>
  <c r="BE162"/>
  <c r="BE179"/>
  <c r="BE184"/>
  <c r="BE193"/>
  <c r="BE195"/>
  <c r="BE202"/>
  <c r="BE203"/>
  <c r="BE204"/>
  <c r="BE229"/>
  <c r="BE230"/>
  <c r="BE235"/>
  <c r="BE238"/>
  <c r="BE252"/>
  <c r="BE257"/>
  <c r="F127"/>
  <c r="BE139"/>
  <c r="BE151"/>
  <c r="BE174"/>
  <c r="BE191"/>
  <c r="BE200"/>
  <c r="BE208"/>
  <c r="BE225"/>
  <c r="BE243"/>
  <c r="BE250"/>
  <c r="BE255"/>
  <c r="BE259"/>
  <c r="J89"/>
  <c r="BE133"/>
  <c r="BE143"/>
  <c r="BE160"/>
  <c r="BE168"/>
  <c r="BE178"/>
  <c r="BE181"/>
  <c r="BE216"/>
  <c r="BE239"/>
  <c r="BE145"/>
  <c r="BE147"/>
  <c r="BE149"/>
  <c r="BE197"/>
  <c r="BE206"/>
  <c r="BE232"/>
  <c r="BE242"/>
  <c r="BE244"/>
  <c r="BE248"/>
  <c r="BE256"/>
  <c r="BE260"/>
  <c i="2" r="BE124"/>
  <c r="BE128"/>
  <c r="BE131"/>
  <c r="E85"/>
  <c r="J89"/>
  <c r="F92"/>
  <c r="BE129"/>
  <c r="BE122"/>
  <c r="F34"/>
  <c i="1" r="BA95"/>
  <c i="3" r="F36"/>
  <c i="1" r="BC96"/>
  <c i="4" r="F37"/>
  <c i="1" r="BD97"/>
  <c i="5" r="J34"/>
  <c i="1" r="AW98"/>
  <c i="5" r="F34"/>
  <c i="1" r="BA98"/>
  <c i="6" r="J34"/>
  <c i="1" r="AW99"/>
  <c i="7" r="F36"/>
  <c i="1" r="BC100"/>
  <c i="7" r="F37"/>
  <c i="1" r="BD100"/>
  <c i="8" r="F34"/>
  <c i="1" r="BA101"/>
  <c i="8" r="F36"/>
  <c i="1" r="BC101"/>
  <c i="2" r="F36"/>
  <c i="1" r="BC95"/>
  <c i="3" r="F35"/>
  <c i="1" r="BB96"/>
  <c i="4" r="F36"/>
  <c i="1" r="BC97"/>
  <c i="4" r="F35"/>
  <c i="1" r="BB97"/>
  <c i="5" r="F36"/>
  <c i="1" r="BC98"/>
  <c i="6" r="F34"/>
  <c i="1" r="BA99"/>
  <c i="7" r="J34"/>
  <c i="1" r="AW100"/>
  <c i="8" r="J34"/>
  <c i="1" r="AW101"/>
  <c i="9" r="F35"/>
  <c i="1" r="BB102"/>
  <c i="9" r="J34"/>
  <c i="1" r="AW102"/>
  <c i="8" r="J30"/>
  <c i="2" r="F35"/>
  <c i="1" r="BB95"/>
  <c i="3" r="J34"/>
  <c i="1" r="AW96"/>
  <c i="4" r="F34"/>
  <c i="1" r="BA97"/>
  <c i="4" r="J34"/>
  <c i="1" r="AW97"/>
  <c i="5" r="F35"/>
  <c i="1" r="BB98"/>
  <c i="6" r="F37"/>
  <c i="1" r="BD99"/>
  <c i="6" r="F36"/>
  <c i="1" r="BC99"/>
  <c i="8" r="F37"/>
  <c i="1" r="BD101"/>
  <c i="9" r="F34"/>
  <c i="1" r="BA102"/>
  <c i="2" r="F37"/>
  <c i="1" r="BD95"/>
  <c i="2" r="J34"/>
  <c i="1" r="AW95"/>
  <c i="3" r="F34"/>
  <c i="1" r="BA96"/>
  <c i="3" r="F37"/>
  <c i="1" r="BD96"/>
  <c i="5" r="F37"/>
  <c i="1" r="BD98"/>
  <c i="6" r="F35"/>
  <c i="1" r="BB99"/>
  <c i="7" r="F34"/>
  <c i="1" r="BA100"/>
  <c i="7" r="F35"/>
  <c i="1" r="BB100"/>
  <c i="8" r="F35"/>
  <c i="1" r="BB101"/>
  <c i="9" r="F36"/>
  <c i="1" r="BC102"/>
  <c i="9" r="F37"/>
  <c i="1" r="BD102"/>
  <c i="3" l="1" r="R253"/>
  <c i="8" r="T126"/>
  <c r="T125"/>
  <c i="6" r="BK131"/>
  <c r="J131"/>
  <c r="J97"/>
  <c i="3" r="T130"/>
  <c i="8" r="P126"/>
  <c i="6" r="P298"/>
  <c i="5" r="P490"/>
  <c r="P432"/>
  <c i="4" r="P125"/>
  <c r="P124"/>
  <c i="1" r="AU97"/>
  <c i="3" r="R130"/>
  <c i="6" r="T298"/>
  <c r="T131"/>
  <c r="T130"/>
  <c i="5" r="R432"/>
  <c r="R137"/>
  <c r="T432"/>
  <c i="4" r="T124"/>
  <c i="8" r="P189"/>
  <c i="6" r="R298"/>
  <c r="R131"/>
  <c r="R130"/>
  <c i="5" r="P138"/>
  <c r="P137"/>
  <c i="1" r="AU98"/>
  <c i="4" r="R125"/>
  <c r="R124"/>
  <c i="3" r="P131"/>
  <c r="P130"/>
  <c i="1" r="AU96"/>
  <c i="6" r="P130"/>
  <c i="1" r="AU99"/>
  <c i="5" r="T490"/>
  <c r="T138"/>
  <c r="T137"/>
  <c i="2" r="P120"/>
  <c r="P119"/>
  <c i="1" r="AU95"/>
  <c i="2" r="BK120"/>
  <c r="BK119"/>
  <c r="J119"/>
  <c r="J96"/>
  <c i="4" r="BK125"/>
  <c r="J125"/>
  <c r="J97"/>
  <c i="5" r="BK432"/>
  <c r="J432"/>
  <c r="J108"/>
  <c i="3" r="BK246"/>
  <c r="J246"/>
  <c r="J106"/>
  <c i="5" r="BK138"/>
  <c r="J138"/>
  <c r="J97"/>
  <c r="BK490"/>
  <c r="J490"/>
  <c r="J115"/>
  <c i="9" r="BK122"/>
  <c r="J122"/>
  <c r="J97"/>
  <c i="3" r="BK131"/>
  <c r="J131"/>
  <c r="J97"/>
  <c r="BK253"/>
  <c r="J253"/>
  <c r="J108"/>
  <c i="5" r="BK484"/>
  <c r="J484"/>
  <c r="J113"/>
  <c i="1" r="AG101"/>
  <c i="8" r="J96"/>
  <c r="J126"/>
  <c r="J97"/>
  <c i="7" r="BK120"/>
  <c r="J120"/>
  <c i="6" r="BK130"/>
  <c r="J130"/>
  <c i="3" r="J33"/>
  <c i="1" r="AV96"/>
  <c r="AT96"/>
  <c i="6" r="J33"/>
  <c i="1" r="AV99"/>
  <c r="AT99"/>
  <c i="7" r="J33"/>
  <c i="1" r="AV100"/>
  <c r="AT100"/>
  <c i="7" r="J30"/>
  <c i="1" r="AG100"/>
  <c i="8" r="J33"/>
  <c i="1" r="AV101"/>
  <c r="AT101"/>
  <c r="AN101"/>
  <c i="2" r="J33"/>
  <c i="1" r="AV95"/>
  <c r="AT95"/>
  <c i="4" r="F33"/>
  <c i="1" r="AZ97"/>
  <c i="5" r="F33"/>
  <c i="1" r="AZ98"/>
  <c i="9" r="F33"/>
  <c i="1" r="AZ102"/>
  <c r="BA94"/>
  <c r="W30"/>
  <c r="BD94"/>
  <c r="W33"/>
  <c i="3" r="F33"/>
  <c i="1" r="AZ96"/>
  <c i="6" r="F33"/>
  <c i="1" r="AZ99"/>
  <c i="6" r="J30"/>
  <c i="1" r="AG99"/>
  <c i="7" r="F33"/>
  <c i="1" r="AZ100"/>
  <c i="8" r="F33"/>
  <c i="1" r="AZ101"/>
  <c i="2" r="F33"/>
  <c i="1" r="AZ95"/>
  <c i="4" r="J33"/>
  <c i="1" r="AV97"/>
  <c r="AT97"/>
  <c i="5" r="J33"/>
  <c i="1" r="AV98"/>
  <c r="AT98"/>
  <c r="BB94"/>
  <c r="AX94"/>
  <c i="9" r="J33"/>
  <c i="1" r="AV102"/>
  <c r="AT102"/>
  <c r="BC94"/>
  <c r="W32"/>
  <c i="8" l="1" r="P125"/>
  <c i="1" r="AU101"/>
  <c i="2" r="J120"/>
  <c r="J97"/>
  <c i="3" r="BK130"/>
  <c r="J130"/>
  <c i="5" r="BK137"/>
  <c r="J137"/>
  <c i="4" r="BK124"/>
  <c r="J124"/>
  <c r="J96"/>
  <c i="9" r="BK121"/>
  <c r="J121"/>
  <c r="J96"/>
  <c i="1" r="AN100"/>
  <c i="7" r="J96"/>
  <c i="8" r="J39"/>
  <c i="1" r="AN99"/>
  <c i="7" r="J39"/>
  <c i="6" r="J96"/>
  <c r="J39"/>
  <c i="1" r="AU94"/>
  <c r="AW94"/>
  <c r="AK30"/>
  <c i="2" r="J30"/>
  <c i="1" r="AG95"/>
  <c i="3" r="J30"/>
  <c i="1" r="AG96"/>
  <c i="5" r="J30"/>
  <c i="1" r="AG98"/>
  <c r="W31"/>
  <c r="AY94"/>
  <c r="AZ94"/>
  <c r="AV94"/>
  <c r="AK29"/>
  <c i="5" l="1" r="J39"/>
  <c i="2" r="J39"/>
  <c i="3" r="J39"/>
  <c i="5" r="J96"/>
  <c i="3" r="J96"/>
  <c i="1" r="AN96"/>
  <c r="AN95"/>
  <c r="AN98"/>
  <c r="AT94"/>
  <c i="4" r="J30"/>
  <c i="1" r="AG97"/>
  <c i="9" r="J30"/>
  <c i="1" r="AG102"/>
  <c r="W29"/>
  <c i="4" l="1" r="J39"/>
  <c i="9" r="J39"/>
  <c i="1" r="AN97"/>
  <c r="AN102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<sst xmlns="http://schemas.openxmlformats.org/spreadsheetml/2006/main">
  <si>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</si>
  <si>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</si>
  <si>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</si>
  <si>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</si>
  <si>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</si>
  <si>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{53e62f33-66f4-41c7-91c5-93ffbdc741cd}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</si>
  <si>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</si>
  <si>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</si>
  <si>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</si>
  <si>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</si>
  <si>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</si>
  <si>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</si>
  <si>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</si>
  <si>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</si>
  <si>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Mesto1138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</si>
  <si>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</si>
  <si>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</si>
  <si>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a zpřístupnění terasy zámeckého parku</t>
  </si>
  <si>
    <t>KSO:</t>
  </si>
  <si>
    <t>CC-CZ:</t>
  </si>
  <si>
    <t>Místo:</t>
  </si>
  <si>
    <t>Valašské Meziříčí</t>
  </si>
  <si>
    <t>Datum:</t>
  </si>
  <si>
    <t>3. 7. 2023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</si>
  <si>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</si>
  <si>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</si>
  <si>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</si>
  <si>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</si>
  <si>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</si>
  <si>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</si>
  <si>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</si>
  <si>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06765734</t>
  </si>
  <si>
    <t>LZ-PROJEKT plus s.r.o.</t>
  </si>
  <si>
    <t>CZ06765734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</si>
  <si>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</si>
  <si>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</si>
  <si>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</si>
  <si>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</si>
  <si>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</si>
  <si>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</si>
  <si>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</si>
  <si>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</si>
  <si>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</si>
  <si>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</si>
  <si>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</si>
  <si>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</si>
  <si>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</si>
  <si>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</si>
  <si>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</si>
  <si>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</si>
  <si>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</si>
  <si>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</si>
  <si>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</si>
  <si>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</si>
  <si>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</si>
  <si>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</si>
  <si>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</si>
  <si>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</si>
  <si>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</si>
  <si>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</si>
  <si>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</si>
  <si>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</si>
  <si>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</si>
  <si>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</si>
  <si>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</si>
  <si>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</si>
  <si>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</si>
  <si>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</si>
  <si>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</si>
  <si>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</si>
  <si>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</si>
  <si>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</si>
  <si>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</si>
  <si>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</si>
  <si>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</si>
  <si>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</si>
  <si>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</si>
  <si>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</si>
  <si>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</si>
  <si>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</si>
  <si>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</si>
  <si>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</si>
  <si>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</si>
  <si>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</si>
  <si>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SO 01 Demolice - odstranění objektu na parc.č.151/2</t>
  </si>
  <si>
    <t>STA</t>
  </si>
  <si>
    <t>1</t>
  </si>
  <si>
    <t>{adb78526-a9d5-451d-89c1-a330865b1ffc}</t>
  </si>
  <si>
    <t>2</t>
  </si>
  <si>
    <t>002</t>
  </si>
  <si>
    <t>SO 02 Oplocení s barokní bránou</t>
  </si>
  <si>
    <t>{03bc10a7-48ac-466b-a0d9-0644fa0ad9e7}</t>
  </si>
  <si>
    <t>003</t>
  </si>
  <si>
    <t>SO 03 Úprava opěrné zdi</t>
  </si>
  <si>
    <t>{3cdf473d-beca-4a4b-9080-4e9cef24ace0}</t>
  </si>
  <si>
    <t>004</t>
  </si>
  <si>
    <t>SO 04 Schodiště</t>
  </si>
  <si>
    <t>{711d66d6-b95a-457c-8aa8-4fd7205675cd}</t>
  </si>
  <si>
    <t>005</t>
  </si>
  <si>
    <t>SO 05 Chodník - terasa</t>
  </si>
  <si>
    <t>{cd5a3cf7-e33f-4ac4-952b-c69b2421e40b}</t>
  </si>
  <si>
    <t>006</t>
  </si>
  <si>
    <t>SO 06 Základ pod sochu</t>
  </si>
  <si>
    <t>{2db08aa3-559d-40db-9797-dfb1a591d6d7}</t>
  </si>
  <si>
    <t>007</t>
  </si>
  <si>
    <t>SO 07 Úprava mlatové plochy</t>
  </si>
  <si>
    <t>{60be1098-2fc5-4a6d-8b9b-895a912440b3}</t>
  </si>
  <si>
    <t>008</t>
  </si>
  <si>
    <t>Vedlejší rozpočtové náklady</t>
  </si>
  <si>
    <t>{ecd1396e-8215-4c7a-b863-e8527cd1b726}</t>
  </si>
  <si>
    <t>KRYCÍ LIST SOUPISU PRACÍ</t>
  </si>
  <si>
    <t>Objekt:</t>
  </si>
  <si>
    <t>001 - SO 01 Demolice - odstranění objektu na parc.č.151/2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</si>
  <si>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</si>
  <si>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</si>
  <si>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</si>
  <si>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</si>
  <si>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</si>
  <si>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</si>
  <si>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</si>
  <si>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</si>
  <si>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</si>
  <si>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</si>
  <si>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</si>
  <si>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</si>
  <si>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</si>
  <si>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</si>
  <si>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</si>
  <si>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</si>
  <si>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</si>
  <si>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</si>
  <si>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</si>
  <si>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</si>
  <si>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</si>
  <si>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</si>
  <si>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</si>
  <si>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</si>
  <si>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</si>
  <si>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</si>
  <si>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</si>
  <si>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981011412</t>
  </si>
  <si>
    <t>Demolice budov zděných na MC nebo z betonu podíl konstrukcí do 15 % postupným rozebíráním</t>
  </si>
  <si>
    <t>m3</t>
  </si>
  <si>
    <t>CS ÚRS 2023 02</t>
  </si>
  <si>
    <t>4</t>
  </si>
  <si>
    <t>758166622</t>
  </si>
  <si>
    <t>VV</t>
  </si>
  <si>
    <t xml:space="preserve">"dle TZ"    170,8</t>
  </si>
  <si>
    <t>981511116</t>
  </si>
  <si>
    <t>Demolice konstrukcí objektů z betonu prostého postupným rozebíráním</t>
  </si>
  <si>
    <t>-954165909</t>
  </si>
  <si>
    <t>základy</t>
  </si>
  <si>
    <t>(6,45+4,85)*2*0,65*0,6</t>
  </si>
  <si>
    <t>997</t>
  </si>
  <si>
    <t>Přesun sutě</t>
  </si>
  <si>
    <t>3</t>
  </si>
  <si>
    <t>997006512</t>
  </si>
  <si>
    <t>Vodorovné doprava suti s naložením a složením na skládku do 1 km</t>
  </si>
  <si>
    <t>t</t>
  </si>
  <si>
    <t>-1352622660</t>
  </si>
  <si>
    <t>997006519</t>
  </si>
  <si>
    <t>Příplatek k vodorovnému přemístění suti na skládku ZKD 1 km přes 1 km</t>
  </si>
  <si>
    <t>-1624823811</t>
  </si>
  <si>
    <t>63,799*14 'Přepočtené koeficientem množství</t>
  </si>
  <si>
    <t>5</t>
  </si>
  <si>
    <t>997013631</t>
  </si>
  <si>
    <t>Poplatek za uložení na skládce (skládkovné) stavebního odpadu směsného kód odpadu 17 09 04</t>
  </si>
  <si>
    <t>-502144102</t>
  </si>
  <si>
    <t>j</t>
  </si>
  <si>
    <t>27,877</t>
  </si>
  <si>
    <t>002 - SO 02 Oplocení s barokní bránou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</si>
  <si>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</si>
  <si>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</si>
  <si>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</si>
  <si>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</si>
  <si>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</si>
  <si>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</si>
  <si>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783 - Dokončovací práce - nátěry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</si>
  <si>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</si>
  <si>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</si>
  <si>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</si>
  <si>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</si>
  <si>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VRN6 - Územní vlivy</t>
  </si>
  <si>
    <t>Zemní práce</t>
  </si>
  <si>
    <t>132201401</t>
  </si>
  <si>
    <t xml:space="preserve">Ruční výkop  v hornině tř. 3</t>
  </si>
  <si>
    <t>-1087174971</t>
  </si>
  <si>
    <t>výkop pro oplocení</t>
  </si>
  <si>
    <t>18,34*0,8*(1,1+1,5)*0,5</t>
  </si>
  <si>
    <t>odkop pro okapový chodník</t>
  </si>
  <si>
    <t>18,34*(0,1*2+0,5*2+0,4)*0,3</t>
  </si>
  <si>
    <t>Součet</t>
  </si>
  <si>
    <t>162211311</t>
  </si>
  <si>
    <t>Vodorovné přemístění výkopku z horniny třídy těžitelnosti I skupiny 1 až 3 stavebním kolečkem do 10 m</t>
  </si>
  <si>
    <t>-449830438</t>
  </si>
  <si>
    <t>162211319</t>
  </si>
  <si>
    <t>Příplatek k vodorovnému přemístění výkopku z horniny třídy těžitelnosti I skupiny 1 až 3 stavebním kolečkem ZKD 10 m</t>
  </si>
  <si>
    <t>287194145</t>
  </si>
  <si>
    <t>j*4</t>
  </si>
  <si>
    <t>162751117</t>
  </si>
  <si>
    <t>Vodorovné přemístění přes 9 000 do 10000 m výkopku/sypaniny z horniny třídy těžitelnosti I skupiny 1 až 3</t>
  </si>
  <si>
    <t>270267157</t>
  </si>
  <si>
    <t>162751119</t>
  </si>
  <si>
    <t>Příplatek k vodorovnému přemístění výkopku/sypaniny z horniny třídy těžitelnosti I skupiny 1 až 3 ZKD 1000 m přes 10000 m</t>
  </si>
  <si>
    <t>-187056727</t>
  </si>
  <si>
    <t>j*5</t>
  </si>
  <si>
    <t>6</t>
  </si>
  <si>
    <t>171251201</t>
  </si>
  <si>
    <t>Uložení sypaniny na skládky nebo meziskládky</t>
  </si>
  <si>
    <t>-601762161</t>
  </si>
  <si>
    <t>7</t>
  </si>
  <si>
    <t>171201231</t>
  </si>
  <si>
    <t>Poplatek za uložení zeminy a kamení na recyklační skládce (skládkovné) kód odpadu 17 05 04</t>
  </si>
  <si>
    <t>1098340126</t>
  </si>
  <si>
    <t>j*1,67</t>
  </si>
  <si>
    <t>8</t>
  </si>
  <si>
    <t>174101101</t>
  </si>
  <si>
    <t>Zásyp jam, šachet rýh nebo kolem objektů sypaninou se zhutněním</t>
  </si>
  <si>
    <t>887299482</t>
  </si>
  <si>
    <t>-(3,045*2+3,1*2+2,75)*0,5*1,1</t>
  </si>
  <si>
    <t>-0,45*0,5*1,1*2</t>
  </si>
  <si>
    <t>-0,5*0,5*1,1*2</t>
  </si>
  <si>
    <t>-0,7*0,7*1,1*2</t>
  </si>
  <si>
    <t>-18,34*0,4*0,25*0,5</t>
  </si>
  <si>
    <t>M</t>
  </si>
  <si>
    <t>58331200</t>
  </si>
  <si>
    <t>štěrkopísek netříděný zásypový</t>
  </si>
  <si>
    <t>-276688727</t>
  </si>
  <si>
    <t>Zakládání</t>
  </si>
  <si>
    <t>10</t>
  </si>
  <si>
    <t>271532211</t>
  </si>
  <si>
    <t xml:space="preserve">Podsyp pod základové konstrukce se zhutněním z hrubého kameniva </t>
  </si>
  <si>
    <t>1505633980</t>
  </si>
  <si>
    <t>0,45*0,5*0,1*2</t>
  </si>
  <si>
    <t>0,5*0,5*0,1*2</t>
  </si>
  <si>
    <t>0,7*0,7*0,1*2</t>
  </si>
  <si>
    <t>(3,045*2+3,1*2+2,75)*0,4*0,1</t>
  </si>
  <si>
    <t>11</t>
  </si>
  <si>
    <t>274321411</t>
  </si>
  <si>
    <t>Základové pasy ze ŽB bez zvýšených nároků na prostředí tř. C 20/25</t>
  </si>
  <si>
    <t>1142413521</t>
  </si>
  <si>
    <t>0,45*0,5*1,0*2</t>
  </si>
  <si>
    <t>0,5*0,5*1,0*2</t>
  </si>
  <si>
    <t>0,7*0,7*1,0*2</t>
  </si>
  <si>
    <t>(3,045*2+3,1*2+2,75)*0,4*1,0</t>
  </si>
  <si>
    <t>12</t>
  </si>
  <si>
    <t>274351121</t>
  </si>
  <si>
    <t>Zřízení bednění základových pasů rovného</t>
  </si>
  <si>
    <t>m2</t>
  </si>
  <si>
    <t>1736103193</t>
  </si>
  <si>
    <t>18,34*1,0*2</t>
  </si>
  <si>
    <t>0,05*5*2*1,0*2</t>
  </si>
  <si>
    <t>13</t>
  </si>
  <si>
    <t>274351122</t>
  </si>
  <si>
    <t>Odstranění bednění základových pasů rovného</t>
  </si>
  <si>
    <t>-1722222045</t>
  </si>
  <si>
    <t>14</t>
  </si>
  <si>
    <t>274361821</t>
  </si>
  <si>
    <t>Výztuž základových pásů betonářskou ocelí 10 505 (R)</t>
  </si>
  <si>
    <t>765625713</t>
  </si>
  <si>
    <t>29,6*0,001</t>
  </si>
  <si>
    <t>274362021</t>
  </si>
  <si>
    <t>Výztuž základových pásů svařovanými sítěmi Kari</t>
  </si>
  <si>
    <t>-1660598026</t>
  </si>
  <si>
    <t>268,5*0,001</t>
  </si>
  <si>
    <t>Svislé a kompletní konstrukce</t>
  </si>
  <si>
    <t>16</t>
  </si>
  <si>
    <t>311113144</t>
  </si>
  <si>
    <t>Nosná zeď tl do 300 mm z hladkých tvárnic ztraceného bednění včetně výplně z betonu tř. C 20/25</t>
  </si>
  <si>
    <t>2035497511</t>
  </si>
  <si>
    <t>podezdívka</t>
  </si>
  <si>
    <t>3,145*0,98</t>
  </si>
  <si>
    <t>3,145*1,28</t>
  </si>
  <si>
    <t>3,2*1,08</t>
  </si>
  <si>
    <t>3,2*1,13</t>
  </si>
  <si>
    <t>17</t>
  </si>
  <si>
    <t>311361821</t>
  </si>
  <si>
    <t>Výztuž nosných zdí betonářskou ocelí 10 505</t>
  </si>
  <si>
    <t>-358036098</t>
  </si>
  <si>
    <t>(160,0+185,0)*0,395*0,001</t>
  </si>
  <si>
    <t>18</t>
  </si>
  <si>
    <t>331273013</t>
  </si>
  <si>
    <t>Pilíř z tvárnic betonových rozměru 400x400 mm vč.zmonolitnění betonovou směsí</t>
  </si>
  <si>
    <t>-1972382127</t>
  </si>
  <si>
    <t>0,4*0,4*(1,079+2,1+0,05+0,15)*4</t>
  </si>
  <si>
    <t>19</t>
  </si>
  <si>
    <t>331273014.1</t>
  </si>
  <si>
    <t>Pilíř z tvárnic betonových rozměru 600x600 mm</t>
  </si>
  <si>
    <t>2030445567</t>
  </si>
  <si>
    <t>0,6*0,6*3,38*2</t>
  </si>
  <si>
    <t>20</t>
  </si>
  <si>
    <t>331361821</t>
  </si>
  <si>
    <t>Výztuž sloupů hranatých betonářskou ocelí 10 505</t>
  </si>
  <si>
    <t>-1231415774</t>
  </si>
  <si>
    <t>v.č--04</t>
  </si>
  <si>
    <t>(228,3-29,6)*0,001</t>
  </si>
  <si>
    <t>34827263R001</t>
  </si>
  <si>
    <t>Mont+dod plotová kamenná stříška ve spádu š=400mm podrobný popis v.č.-02</t>
  </si>
  <si>
    <t>m</t>
  </si>
  <si>
    <t>-505204865</t>
  </si>
  <si>
    <t>3,145*2+3,2*2</t>
  </si>
  <si>
    <t>22</t>
  </si>
  <si>
    <t>3482736R01</t>
  </si>
  <si>
    <t>Mont+dod kamenná hlava sloupku oplocení 700/700 podrobný popis vč.-05</t>
  </si>
  <si>
    <t>kus</t>
  </si>
  <si>
    <t>-1098405115</t>
  </si>
  <si>
    <t>23</t>
  </si>
  <si>
    <t>3482736R02</t>
  </si>
  <si>
    <t xml:space="preserve">Mont+dod kamenná hlava-sloupku brány 900/900  podrobný popis vč.-05</t>
  </si>
  <si>
    <t>-1641483293</t>
  </si>
  <si>
    <t>24</t>
  </si>
  <si>
    <t>3489411R01</t>
  </si>
  <si>
    <t xml:space="preserve">Mont+dod kovářský plot  vč.kotvení,povrchové úpravy a všech doplňků  podrobný popis výk.č.-0,3 a TZ</t>
  </si>
  <si>
    <t>796580383</t>
  </si>
  <si>
    <t>3,145+3,2+3,2+3,145</t>
  </si>
  <si>
    <t>25</t>
  </si>
  <si>
    <t>3489411R02</t>
  </si>
  <si>
    <t>Dovoz+osazení repase brány,očištění,nátěr,kování vč.všech doplňků podrobný popis v.č.-06 a TZ</t>
  </si>
  <si>
    <t>-1397261773</t>
  </si>
  <si>
    <t>Úpravy povrchů, podlahy a osazování výplní</t>
  </si>
  <si>
    <t>26</t>
  </si>
  <si>
    <t>622331141</t>
  </si>
  <si>
    <t>Cementová omítka štuková dvouvrstvá vnějších stěn nanášená ručně</t>
  </si>
  <si>
    <t>-1313519726</t>
  </si>
  <si>
    <t>"podezdívka oplocení "</t>
  </si>
  <si>
    <t>(3,145+0,4+0,05*2)*0,95*2</t>
  </si>
  <si>
    <t>(3,2+0,4+0,05*2)*0,93*2</t>
  </si>
  <si>
    <t>(3,2+0,4+0,05*2)*0,8*2</t>
  </si>
  <si>
    <t>(3,145+0,4+0,05)*0,825*2</t>
  </si>
  <si>
    <t>27</t>
  </si>
  <si>
    <t>623331141</t>
  </si>
  <si>
    <t>Cementová omítka štuková dvouvrstvá vnějších pilířů nebo sloupů nanášená ručně</t>
  </si>
  <si>
    <t>1709443438</t>
  </si>
  <si>
    <t>0,4*3*1,6*2</t>
  </si>
  <si>
    <t>0,4*4*1,75*2</t>
  </si>
  <si>
    <t>0,6*4*3,25*2</t>
  </si>
  <si>
    <t>(0,4+0,05*2)*4*0,05*2</t>
  </si>
  <si>
    <t>(0,4+0,05*2)*3*0,05*2</t>
  </si>
  <si>
    <t>(0,6+0,05*2)*3*0,05*2</t>
  </si>
  <si>
    <t>28</t>
  </si>
  <si>
    <t>637121111</t>
  </si>
  <si>
    <t>Okapový chodník z kačírku tl 100 mm s udusáním</t>
  </si>
  <si>
    <t>1527968608</t>
  </si>
  <si>
    <t>(18,34-0,6*2-2,85)*0,5*2</t>
  </si>
  <si>
    <t>29</t>
  </si>
  <si>
    <t>916241213</t>
  </si>
  <si>
    <t>Osazení obrubníku kamenného stojatého s boční opěrou do lože z betonu prostého</t>
  </si>
  <si>
    <t>-1327169213</t>
  </si>
  <si>
    <t>30</t>
  </si>
  <si>
    <t>58380374</t>
  </si>
  <si>
    <t>obrubník kamenný žulový přímý 120x250mm</t>
  </si>
  <si>
    <t>192759952</t>
  </si>
  <si>
    <t>26,700*1,1</t>
  </si>
  <si>
    <t>31</t>
  </si>
  <si>
    <t>919726122</t>
  </si>
  <si>
    <t>Geotextilie pro ochranu, separaci a filtraci netkaná měrná hmotnost do 300 g/m2</t>
  </si>
  <si>
    <t>-324779190</t>
  </si>
  <si>
    <t>32</t>
  </si>
  <si>
    <t>953331112</t>
  </si>
  <si>
    <t>Vložky do svislých dilatačních spár z lepenky pískované kladené volně</t>
  </si>
  <si>
    <t>-1729826125</t>
  </si>
  <si>
    <t>0,5*(3,03+1,1)*2</t>
  </si>
  <si>
    <t>998</t>
  </si>
  <si>
    <t>Přesun hmot</t>
  </si>
  <si>
    <t>33</t>
  </si>
  <si>
    <t>998232111</t>
  </si>
  <si>
    <t>Přesun hmot pro oplocení zděné z cihel nebo tvárnic v do 10 m</t>
  </si>
  <si>
    <t>-916052112</t>
  </si>
  <si>
    <t>34</t>
  </si>
  <si>
    <t>998232121</t>
  </si>
  <si>
    <t>Příplatek k přesunu hmot pro oplocení zděné za zvětšený přesun do 1000 m</t>
  </si>
  <si>
    <t>-638527948</t>
  </si>
  <si>
    <t>PSV</t>
  </si>
  <si>
    <t>Práce a dodávky PSV</t>
  </si>
  <si>
    <t>783</t>
  </si>
  <si>
    <t>Dokončovací práce - nátěry</t>
  </si>
  <si>
    <t>35</t>
  </si>
  <si>
    <t>783801231</t>
  </si>
  <si>
    <t>Očištění 1x nátěrem biocidním přípravkem a okartáčováním omítek členitosti 1 a 2</t>
  </si>
  <si>
    <t>-1245642792</t>
  </si>
  <si>
    <t>36</t>
  </si>
  <si>
    <t>783823135</t>
  </si>
  <si>
    <t>Penetrační silikonový nátěr hladkých, tenkovrstvých zrnitých nebo štukových omítek</t>
  </si>
  <si>
    <t>2085069704</t>
  </si>
  <si>
    <t>37</t>
  </si>
  <si>
    <t>783827425</t>
  </si>
  <si>
    <t>Krycí dvojnásobný silikonový nátěr omítek stupně členitosti 1 a 2</t>
  </si>
  <si>
    <t>768377688</t>
  </si>
  <si>
    <t>26*2</t>
  </si>
  <si>
    <t>Práce a dodávky M</t>
  </si>
  <si>
    <t>46-M</t>
  </si>
  <si>
    <t>Zemní práce při extr.mont.pracích</t>
  </si>
  <si>
    <t>38</t>
  </si>
  <si>
    <t>460791114</t>
  </si>
  <si>
    <t>Montáž trubek ochranných plastových uložených volně do rýhy tuhých D přes 90 do 110 mm uložených do rýhy</t>
  </si>
  <si>
    <t>64</t>
  </si>
  <si>
    <t>2088501980</t>
  </si>
  <si>
    <t>3,5*2</t>
  </si>
  <si>
    <t>39</t>
  </si>
  <si>
    <t>34571098</t>
  </si>
  <si>
    <t>trubka elektroinstalační dělená (chránička) D 100/110mm, HDPE</t>
  </si>
  <si>
    <t>128</t>
  </si>
  <si>
    <t>1068601057</t>
  </si>
  <si>
    <t>7*1,05 'Přepočtené koeficientem množství</t>
  </si>
  <si>
    <t>40</t>
  </si>
  <si>
    <t>469981111</t>
  </si>
  <si>
    <t>Přesun hmot pro pomocné stavební práce při elektromotážích</t>
  </si>
  <si>
    <t>483204511</t>
  </si>
  <si>
    <t>VRN</t>
  </si>
  <si>
    <t>VRN1</t>
  </si>
  <si>
    <t>Průzkumné, geodetické a projektové práce</t>
  </si>
  <si>
    <t>41</t>
  </si>
  <si>
    <t>012103000</t>
  </si>
  <si>
    <t>Geodetické práce před výstavbou</t>
  </si>
  <si>
    <t>kpl</t>
  </si>
  <si>
    <t>1024</t>
  </si>
  <si>
    <t>455247162</t>
  </si>
  <si>
    <t>42</t>
  </si>
  <si>
    <t>012203000</t>
  </si>
  <si>
    <t>Geodetické práce při provádění stavby</t>
  </si>
  <si>
    <t>234246573</t>
  </si>
  <si>
    <t>43</t>
  </si>
  <si>
    <t>012303000</t>
  </si>
  <si>
    <t>Geodetické práce po výstavbě</t>
  </si>
  <si>
    <t>-445428442</t>
  </si>
  <si>
    <t>VRN6</t>
  </si>
  <si>
    <t>Územní vlivy</t>
  </si>
  <si>
    <t>44</t>
  </si>
  <si>
    <t>062002000</t>
  </si>
  <si>
    <t>Ztížené dopravní podmínky</t>
  </si>
  <si>
    <t>812997515</t>
  </si>
  <si>
    <t>45</t>
  </si>
  <si>
    <t>063002000</t>
  </si>
  <si>
    <t>Práce na těžce přístupných místech</t>
  </si>
  <si>
    <t>1087216299</t>
  </si>
  <si>
    <t>003 - SO 03 Úprava opěrné zdi</t>
  </si>
  <si>
    <t>348171112.1</t>
  </si>
  <si>
    <t xml:space="preserve">Osazení  ocelového zábradlí vč.kotvení a všech doplňků  podrobný popis v.č.-03</t>
  </si>
  <si>
    <t>887090564</t>
  </si>
  <si>
    <t>5531R001</t>
  </si>
  <si>
    <t xml:space="preserve">Zámečnické konstrukce  vč.povrchové úpravy a všech doplňků</t>
  </si>
  <si>
    <t>kg</t>
  </si>
  <si>
    <t>1363349889</t>
  </si>
  <si>
    <t xml:space="preserve">"podrobný popis +foto v.č.-03"   </t>
  </si>
  <si>
    <t>565,8</t>
  </si>
  <si>
    <t>348272R001</t>
  </si>
  <si>
    <t>Mont+dod krycí desky se spádem -Božanovský pískovec š=680mm tl.50-70mm</t>
  </si>
  <si>
    <t>557392108</t>
  </si>
  <si>
    <t>622326121</t>
  </si>
  <si>
    <t>Sanační jednovrstvá omítka vnějších stěn nanášená ručně</t>
  </si>
  <si>
    <t>-500702865</t>
  </si>
  <si>
    <t>622324411</t>
  </si>
  <si>
    <t>Sanační podkladní omítka vnějších stěn nanášená ručně</t>
  </si>
  <si>
    <t>1234849907</t>
  </si>
  <si>
    <t>629995101</t>
  </si>
  <si>
    <t>Očištění vnějších ploch tlakovou vodou</t>
  </si>
  <si>
    <t>638229469</t>
  </si>
  <si>
    <t>961055111</t>
  </si>
  <si>
    <t>Bourání základů ze ŽB</t>
  </si>
  <si>
    <t>380159575</t>
  </si>
  <si>
    <t>"odbourání betonové podezdívky v místě schodiště"</t>
  </si>
  <si>
    <t>0,6</t>
  </si>
  <si>
    <t>966071711</t>
  </si>
  <si>
    <t>Bourání sloupků a vzpěr plotových ocelových do 2,5 m kotvených</t>
  </si>
  <si>
    <t>1757117126</t>
  </si>
  <si>
    <t>966071822</t>
  </si>
  <si>
    <t>Rozebrání oplocení z drátěného pletiva se čtvercovými oky výšky do 2,0 m</t>
  </si>
  <si>
    <t>-1293317213</t>
  </si>
  <si>
    <t>985223110</t>
  </si>
  <si>
    <t>Doplnění cihelného zdiva do aktivované malty,v cenách jsou započteny náklady na odstranění narušených zdicích prvků a jejich postupnou náhradu prvky novými</t>
  </si>
  <si>
    <t>-1618733003</t>
  </si>
  <si>
    <t>59610002</t>
  </si>
  <si>
    <t>cihla pálená plná přes P15 do P20 290x140x65mm</t>
  </si>
  <si>
    <t>2143348149</t>
  </si>
  <si>
    <t>1,5/0,003*1,1</t>
  </si>
  <si>
    <t>985324221</t>
  </si>
  <si>
    <t xml:space="preserve">Ochranný  nátěr betonu</t>
  </si>
  <si>
    <t>1204464794</t>
  </si>
  <si>
    <t>9970132R1</t>
  </si>
  <si>
    <t xml:space="preserve">doprava suti a vybouraných hmot  ručně ke kontejneru</t>
  </si>
  <si>
    <t>1824940703</t>
  </si>
  <si>
    <t>997013501</t>
  </si>
  <si>
    <t>Odvoz suti a vybouraných hmot na skládku nebo meziskládku do 1 km se složením</t>
  </si>
  <si>
    <t>1195601805</t>
  </si>
  <si>
    <t>997013509</t>
  </si>
  <si>
    <t>Příplatek k odvozu suti a vybouraných hmot na skládku ZKD 1 km přes 1 km</t>
  </si>
  <si>
    <t>1155209910</t>
  </si>
  <si>
    <t>6,068*14 'Přepočtené koeficientem množství</t>
  </si>
  <si>
    <t>2136629509</t>
  </si>
  <si>
    <t>998153211</t>
  </si>
  <si>
    <t>Přesun hmot ruční pro samostatné zdi a valy zděné nebo betonové monolitické v do 12 m</t>
  </si>
  <si>
    <t>1143298994</t>
  </si>
  <si>
    <t>998153221</t>
  </si>
  <si>
    <t>Příplatek k ručnímu přesunu hmot pro zdi a valy za zvětšený přesun ZKD 50 m</t>
  </si>
  <si>
    <t>1176725577</t>
  </si>
  <si>
    <t>-1833021878</t>
  </si>
  <si>
    <t>1738816340</t>
  </si>
  <si>
    <t>812,04</t>
  </si>
  <si>
    <t>or</t>
  </si>
  <si>
    <t>480</t>
  </si>
  <si>
    <t>or2</t>
  </si>
  <si>
    <t>320</t>
  </si>
  <si>
    <t>004 - SO 04 Schodiště</t>
  </si>
  <si>
    <t xml:space="preserve">    4 - Vodorovné konstrukce</t>
  </si>
  <si>
    <t xml:space="preserve">    5 - Komunikace pozemní</t>
  </si>
  <si>
    <t xml:space="preserve">    8 - Trubní vedení</t>
  </si>
  <si>
    <t xml:space="preserve">    741 - Elektroinstalace - silnoproud</t>
  </si>
  <si>
    <t xml:space="preserve">    767 - Konstrukce zámečnické</t>
  </si>
  <si>
    <t xml:space="preserve">    772 - Podlahy z kamene</t>
  </si>
  <si>
    <t>113311121</t>
  </si>
  <si>
    <t>Odstranění geotextilií ve svahu</t>
  </si>
  <si>
    <t>-70888624</t>
  </si>
  <si>
    <t>121112003</t>
  </si>
  <si>
    <t>Sejmutí ornice tl vrstvy do 200 mm ručně</t>
  </si>
  <si>
    <t>-234412901</t>
  </si>
  <si>
    <t>480,0</t>
  </si>
  <si>
    <t>1275867768</t>
  </si>
  <si>
    <t xml:space="preserve">"výkop pro schodiště 1"    300,0</t>
  </si>
  <si>
    <t xml:space="preserve">"výkop pro schodiště 2"    207,0</t>
  </si>
  <si>
    <t xml:space="preserve">"výkop pro drenáže"          252,0</t>
  </si>
  <si>
    <t xml:space="preserve">"vsakovací jímka"                 12,0</t>
  </si>
  <si>
    <t xml:space="preserve">"revizní šachta DN 600"         1,2*1,2*2,5</t>
  </si>
  <si>
    <t>"potrubí DN 150,DN200"</t>
  </si>
  <si>
    <t>0,6*2,0*(14,0+6,0)</t>
  </si>
  <si>
    <t>vsakovací jímka</t>
  </si>
  <si>
    <t>12,0</t>
  </si>
  <si>
    <t>vpusti 300/300</t>
  </si>
  <si>
    <t>0,6*0,6*1,0*4</t>
  </si>
  <si>
    <t>55547285</t>
  </si>
  <si>
    <t>-1758819649</t>
  </si>
  <si>
    <t>162351104</t>
  </si>
  <si>
    <t>Vodorovné přemístění přes 500 do 1000 m výkopku/sypaniny z horniny třídy těžitelnosti I skupiny 1 až 3</t>
  </si>
  <si>
    <t>890470519</t>
  </si>
  <si>
    <t>odvoz ornice na mezideponii</t>
  </si>
  <si>
    <t>or*0,1</t>
  </si>
  <si>
    <t xml:space="preserve">"dovoz ornice z mezideponie"   </t>
  </si>
  <si>
    <t>or2*0,15</t>
  </si>
  <si>
    <t>-169698601</t>
  </si>
  <si>
    <t>-1564559540</t>
  </si>
  <si>
    <t>167151101</t>
  </si>
  <si>
    <t>Nakládání výkopku z hornin třídy těžitelnosti I skupiny 1 až 3 do 100 m3</t>
  </si>
  <si>
    <t>-1657825157</t>
  </si>
  <si>
    <t>171152501</t>
  </si>
  <si>
    <t>Zhutnění podloží z hornin soudržných nebo nesoudržných pod násypy</t>
  </si>
  <si>
    <t>-1536982616</t>
  </si>
  <si>
    <t>(4,7+5,055+5,345+5,289+5,694+7,378+2,061+0,93)*2,9</t>
  </si>
  <si>
    <t>(5,775+5,344)*2,9</t>
  </si>
  <si>
    <t>(2,867+0,93+1,5+0,93+1,5+0,338+3,698+0,9+3,689)*2,9</t>
  </si>
  <si>
    <t>(3,72+1,5+0,292+4,649+1,5+0,305+1,85+1,584)*2,9</t>
  </si>
  <si>
    <t>(1,8+0,65)*(3,0+0,6*2)*2</t>
  </si>
  <si>
    <t>460</t>
  </si>
  <si>
    <t>-762458522</t>
  </si>
  <si>
    <t>-1208389092</t>
  </si>
  <si>
    <t>174111101</t>
  </si>
  <si>
    <t>Zásyp jam, šachet rýh nebo kolem objektů sypaninou se zhutněním ručně</t>
  </si>
  <si>
    <t>-667412794</t>
  </si>
  <si>
    <t xml:space="preserve">"zásyp schodiště 1"    122,0</t>
  </si>
  <si>
    <t xml:space="preserve">"zásyp schodiště 2"    88,0</t>
  </si>
  <si>
    <t xml:space="preserve">"zásyp drenáže"          252,0-97,0</t>
  </si>
  <si>
    <t xml:space="preserve">"revizní šachta DN 600"         1,2*1,2*2,5-0,6*0,6*2,5</t>
  </si>
  <si>
    <t>0,6*(2,0-0,1-0,45)*14,0</t>
  </si>
  <si>
    <t>0,6*(2,0-0,1-0,5)*6,0</t>
  </si>
  <si>
    <t>-0,3*0,3*1,0*4</t>
  </si>
  <si>
    <t>426118764</t>
  </si>
  <si>
    <t>171111103</t>
  </si>
  <si>
    <t>Uložení sypaniny z hornin soudržných do násypů zhutněných ručně</t>
  </si>
  <si>
    <t>-2138118636</t>
  </si>
  <si>
    <t xml:space="preserve">"násyp schodiště 1"    87,0</t>
  </si>
  <si>
    <t xml:space="preserve">"násyp schodiště 2"    72,0</t>
  </si>
  <si>
    <t>58337344</t>
  </si>
  <si>
    <t>štěrkopísek frakce 0/32</t>
  </si>
  <si>
    <t>-1937708251</t>
  </si>
  <si>
    <t>159,000*2,0</t>
  </si>
  <si>
    <t>175111101</t>
  </si>
  <si>
    <t>Obsypání potrubí ručně sypaninou bez prohození sítem, uloženou do 3 m</t>
  </si>
  <si>
    <t>-468195754</t>
  </si>
  <si>
    <t>propoj.potrubí</t>
  </si>
  <si>
    <t>0,6*0,45*14,0</t>
  </si>
  <si>
    <t>0,6*0,5*6,0</t>
  </si>
  <si>
    <t>58331351</t>
  </si>
  <si>
    <t>kamenivo těžené drobné frakce 0/4</t>
  </si>
  <si>
    <t>1838777683</t>
  </si>
  <si>
    <t>5,58*2 'Přepočtené koeficientem množství</t>
  </si>
  <si>
    <t>181311103</t>
  </si>
  <si>
    <t>Rozprostření ornice tl vrstvy do 200 mm v rovině nebo ve svahu do 1:5 ručně</t>
  </si>
  <si>
    <t>1719408784</t>
  </si>
  <si>
    <t>160,0*1,0*2</t>
  </si>
  <si>
    <t>181411131</t>
  </si>
  <si>
    <t>Založení parkového trávníku výsevem plochy do 1000 m2 v rovině a ve svahu do 1:5</t>
  </si>
  <si>
    <t>-607092155</t>
  </si>
  <si>
    <t>00572410</t>
  </si>
  <si>
    <t>osivo směs travní parková</t>
  </si>
  <si>
    <t>1789716658</t>
  </si>
  <si>
    <t>182111112</t>
  </si>
  <si>
    <t>Zpevnění svahu jutovou, kokosovou nebo plastovou rohoží do 1:0,7</t>
  </si>
  <si>
    <t>894017801</t>
  </si>
  <si>
    <t>61894012</t>
  </si>
  <si>
    <t>síť protierozní z kokosových vláken 400g/m2</t>
  </si>
  <si>
    <t>-1387699005</t>
  </si>
  <si>
    <t>110,000*1,2</t>
  </si>
  <si>
    <t>183403153</t>
  </si>
  <si>
    <t>Obdělání půdy hrabáním v rovině a svahu do 1:5</t>
  </si>
  <si>
    <t>1467460822</t>
  </si>
  <si>
    <t>183403161</t>
  </si>
  <si>
    <t>Obdělání půdy válením v rovině a svahu do 1:5</t>
  </si>
  <si>
    <t>-916791153</t>
  </si>
  <si>
    <t>185804511</t>
  </si>
  <si>
    <t>Mechanické odplevelení</t>
  </si>
  <si>
    <t>2118116476</t>
  </si>
  <si>
    <t>211531111</t>
  </si>
  <si>
    <t>Výplň odvodňovacích žeber nebo trativodů kamenivem hrubým drceným frakce 32 až 63 mm</t>
  </si>
  <si>
    <t>-1765811552</t>
  </si>
  <si>
    <t>drenážní pera</t>
  </si>
  <si>
    <t>(125,0+69,0)*1,0*0,5</t>
  </si>
  <si>
    <t>211971121</t>
  </si>
  <si>
    <t>Zřízení opláštění žeber nebo trativodů geotextilií v rýze nebo zářezu sklonu přes 1:2 š do 2,5 m</t>
  </si>
  <si>
    <t>-1719055363</t>
  </si>
  <si>
    <t>(125,0+69,0)*(1,0+0,5)*2</t>
  </si>
  <si>
    <t>69311199</t>
  </si>
  <si>
    <t xml:space="preserve">geotextilie netkaná separační, ochranná, filtrační, drenážní  PES(70%)+PP(30%) 300g/m2</t>
  </si>
  <si>
    <t>-2143475143</t>
  </si>
  <si>
    <t>582,000*1,2</t>
  </si>
  <si>
    <t>212755214</t>
  </si>
  <si>
    <t>Trativody z drenážních trubek plastových flexibilních D 100 mm bez lože</t>
  </si>
  <si>
    <t>533034180</t>
  </si>
  <si>
    <t>212755216</t>
  </si>
  <si>
    <t>Trativody z drenážních trubek plastových flexibilních D 160 mm bez lože</t>
  </si>
  <si>
    <t>524798798</t>
  </si>
  <si>
    <t>212972112</t>
  </si>
  <si>
    <t>Opláštění drenážních trub filtrační textilií DN 100</t>
  </si>
  <si>
    <t>-1363069599</t>
  </si>
  <si>
    <t>212972113</t>
  </si>
  <si>
    <t>Opláštění drenážních trub filtrační textilií DN 160</t>
  </si>
  <si>
    <t>-618654874</t>
  </si>
  <si>
    <t>3262185R01</t>
  </si>
  <si>
    <t>Kamenný obklad tl.100mm opěrné zídky kolem laviček</t>
  </si>
  <si>
    <t>-436520373</t>
  </si>
  <si>
    <t>15,0*0,1</t>
  </si>
  <si>
    <t>327323128</t>
  </si>
  <si>
    <t>Opěrné zdi a valy ze ŽB tř. C 30/37</t>
  </si>
  <si>
    <t>-484894981</t>
  </si>
  <si>
    <t xml:space="preserve">"opěrné zdi laviček "    5,5</t>
  </si>
  <si>
    <t>327351211</t>
  </si>
  <si>
    <t>Bednění opěrných zdí a valů svislých i skloněných zřízení</t>
  </si>
  <si>
    <t>395258425</t>
  </si>
  <si>
    <t>v.č.-10</t>
  </si>
  <si>
    <t>(1,6*2+2,2+0,2*2)*1,31</t>
  </si>
  <si>
    <t>(1,4*2+2,2+0,2*2)*1,31</t>
  </si>
  <si>
    <t>(1,6*2+2,2+0,2*2)*0,9</t>
  </si>
  <si>
    <t>(1,4*2+2,2+0,2*2)*0,9</t>
  </si>
  <si>
    <t>(1,8+3,0)*2*0,2*2</t>
  </si>
  <si>
    <t>327351221</t>
  </si>
  <si>
    <t>Bednění opěrných zdí a valů svislých i skloněných odstranění</t>
  </si>
  <si>
    <t>289578428</t>
  </si>
  <si>
    <t>327361006</t>
  </si>
  <si>
    <t>Výztuž opěrných zdí a valů D 12 mm z betonářské oceli 10 505</t>
  </si>
  <si>
    <t>2132342923</t>
  </si>
  <si>
    <t>216,5*0,001</t>
  </si>
  <si>
    <t>327361040</t>
  </si>
  <si>
    <t>Výztuž opěrných zdí a valů ze svařovaných sítí</t>
  </si>
  <si>
    <t>-1207833515</t>
  </si>
  <si>
    <t>469,3*0,001</t>
  </si>
  <si>
    <t>348171112.2</t>
  </si>
  <si>
    <t xml:space="preserve">Osazení  ocelového zábradlí vč.kotvení a všech doplňků  podrobný popis v.č.-12</t>
  </si>
  <si>
    <t>-1387715444</t>
  </si>
  <si>
    <t>-1002025050</t>
  </si>
  <si>
    <t xml:space="preserve">"podrobný popis +foto v.č.-12,13"   </t>
  </si>
  <si>
    <t>868,4</t>
  </si>
  <si>
    <t>5531R002</t>
  </si>
  <si>
    <t>litinové převlečené spojky</t>
  </si>
  <si>
    <t>-254823287</t>
  </si>
  <si>
    <t>5531R003</t>
  </si>
  <si>
    <t>zakončení litinové koule DN 70mm</t>
  </si>
  <si>
    <t>-1544814056</t>
  </si>
  <si>
    <t>5531R004</t>
  </si>
  <si>
    <t>spojka sloupek- madlo</t>
  </si>
  <si>
    <t>1329203484</t>
  </si>
  <si>
    <t>348171112.3</t>
  </si>
  <si>
    <t xml:space="preserve">Osazení  ocelového zábradlí vč.kotvení a všech doplňků  podrobný popis v.č.-15</t>
  </si>
  <si>
    <t>-1987547692</t>
  </si>
  <si>
    <t>46</t>
  </si>
  <si>
    <t>-77211942</t>
  </si>
  <si>
    <t xml:space="preserve">"podrobný popis +foto v.č.-15"   </t>
  </si>
  <si>
    <t>755,2</t>
  </si>
  <si>
    <t>47</t>
  </si>
  <si>
    <t>-2120661530</t>
  </si>
  <si>
    <t>48</t>
  </si>
  <si>
    <t>1814613101</t>
  </si>
  <si>
    <t>Vodorovné konstrukce</t>
  </si>
  <si>
    <t>49</t>
  </si>
  <si>
    <t>430321616</t>
  </si>
  <si>
    <t>Schodišťová konstrukce a rampa ze ŽB tř. C 30/37</t>
  </si>
  <si>
    <t>444074730</t>
  </si>
  <si>
    <t xml:space="preserve">"schodiště 1"     52,0</t>
  </si>
  <si>
    <t xml:space="preserve">"schodiště 2"     39,0</t>
  </si>
  <si>
    <t>50</t>
  </si>
  <si>
    <t>430361821</t>
  </si>
  <si>
    <t>Výztuž schodišťové konstrukce a rampy betonářskou ocelí 10 505</t>
  </si>
  <si>
    <t>-7177598</t>
  </si>
  <si>
    <t xml:space="preserve">"schodiště 2 v.č.-14"      433,7*0,001</t>
  </si>
  <si>
    <t xml:space="preserve">"schodiště 1 "               1,0*52*0,395*0,001</t>
  </si>
  <si>
    <t>51</t>
  </si>
  <si>
    <t>430362021</t>
  </si>
  <si>
    <t>Výztuž schodišťové konstrukce a rampy svařovanými sítěmi Kari</t>
  </si>
  <si>
    <t>1588082309</t>
  </si>
  <si>
    <t xml:space="preserve">"schodiště 1  v.č.-08"     4810,4*0,001</t>
  </si>
  <si>
    <t xml:space="preserve">"schodiště 2 v.č.-14"      3842,6*0,001</t>
  </si>
  <si>
    <t>52</t>
  </si>
  <si>
    <t>431351121</t>
  </si>
  <si>
    <t>Zřízení bednění podest schodišť a ramp přímočarých v do 4 m</t>
  </si>
  <si>
    <t>789394821</t>
  </si>
  <si>
    <t>schodiště 1</t>
  </si>
  <si>
    <t>v.č.-08,-09</t>
  </si>
  <si>
    <t>(4,7+5,055+5,345+5,289+5,694+7,378+2,061+0,93)*(0,84+0,2+0,4)*2*1,1</t>
  </si>
  <si>
    <t>(4,7+5,055+5,345+5,289+5,694+7,378+2,061+0,93)*1,17*2*1,1</t>
  </si>
  <si>
    <t>(5,775+5,344)*(1,055+0,1+0,2+0,4)*2*1,1</t>
  </si>
  <si>
    <t>(5,775+5,344)*1,485*1,1</t>
  </si>
  <si>
    <t>(1,5+0,2*2)*0,56*2</t>
  </si>
  <si>
    <t>(1,5+0,2*2)*0,85*2</t>
  </si>
  <si>
    <t>(1,5+0,2*2)*1,04*2</t>
  </si>
  <si>
    <t>Mezisoučet</t>
  </si>
  <si>
    <t>schodiště 2</t>
  </si>
  <si>
    <t>v.č.-14</t>
  </si>
  <si>
    <t>(2,867+0,93+1,5+0,93+1,5+0,338+3,698+0,9+3,689)*1,892*2*1,1</t>
  </si>
  <si>
    <t>(2,867+0,93+1,5+0,93+1,5+0,338+3,698+0,9+3,689)*1,392*2*1,1</t>
  </si>
  <si>
    <t>(3,72+1,5+0,292+4,649+1,5+0,305+1,85+1,584)*1,632*2*1,1</t>
  </si>
  <si>
    <t>(1,5+0,2*2)*0,8*2</t>
  </si>
  <si>
    <t>(1,5+0,2*2)*1,44*2</t>
  </si>
  <si>
    <t>(1,5+0,2*2)*0,95*2</t>
  </si>
  <si>
    <t>(1,5+0,2*2)*1,13*2</t>
  </si>
  <si>
    <t>prostupy</t>
  </si>
  <si>
    <t>0,3*4*0,2*3</t>
  </si>
  <si>
    <t>53</t>
  </si>
  <si>
    <t>431351122</t>
  </si>
  <si>
    <t>Odstranění bednění podest schodišť a ramp přímočarých v do 4 m</t>
  </si>
  <si>
    <t>-317598679</t>
  </si>
  <si>
    <t>54</t>
  </si>
  <si>
    <t>434351141</t>
  </si>
  <si>
    <t>Zřízení bednění stupňů přímočarých schodišť</t>
  </si>
  <si>
    <t>-594262277</t>
  </si>
  <si>
    <t>1,5*(0,31+0,16)*(5+8+5+6*4+8*3+6)</t>
  </si>
  <si>
    <t>2,7*(0,31+0,16)*3</t>
  </si>
  <si>
    <t>55</t>
  </si>
  <si>
    <t>434351142</t>
  </si>
  <si>
    <t>Odstranění bednění stupňů přímočarých schodišť</t>
  </si>
  <si>
    <t>1999693359</t>
  </si>
  <si>
    <t>56</t>
  </si>
  <si>
    <t>434351145</t>
  </si>
  <si>
    <t>Zřízení bednění stupňů křivočarých schodišť</t>
  </si>
  <si>
    <t>-394073349</t>
  </si>
  <si>
    <t>1,5*(0,31+0,165)*69</t>
  </si>
  <si>
    <t>57</t>
  </si>
  <si>
    <t>434351146</t>
  </si>
  <si>
    <t>Odstranění bednění stupňů křivočarých schodišť</t>
  </si>
  <si>
    <t>90531534</t>
  </si>
  <si>
    <t>58</t>
  </si>
  <si>
    <t>43435R001</t>
  </si>
  <si>
    <t>Úprava horní hrany zídek</t>
  </si>
  <si>
    <t>1005571100</t>
  </si>
  <si>
    <t>(4,7+5,055+5,345+5,289+5,694+7,378+2,061+0,93)</t>
  </si>
  <si>
    <t>(5,775+5,344)</t>
  </si>
  <si>
    <t>(2,867+0,93+1,5+0,93+1,5+0,338+3,698+0,9+3,689)</t>
  </si>
  <si>
    <t>(3,72+1,5+0,292+4,649+1,5+0,305+1,85+1,584)</t>
  </si>
  <si>
    <t>160</t>
  </si>
  <si>
    <t>59</t>
  </si>
  <si>
    <t>451317113</t>
  </si>
  <si>
    <t>Podklad pod dlažbu z betonu prostého pro prostředí s mrazovými cykly C 25/30 tl přes 150 do 200 mm</t>
  </si>
  <si>
    <t>56533383</t>
  </si>
  <si>
    <t>3,000+26,0</t>
  </si>
  <si>
    <t>60</t>
  </si>
  <si>
    <t>451572111</t>
  </si>
  <si>
    <t>Lože pod potrubí otevřený výkop z kameniva drobného těženého</t>
  </si>
  <si>
    <t>741202334</t>
  </si>
  <si>
    <t>0,6*0,1*14,0</t>
  </si>
  <si>
    <t>0,6*0,1*6,0</t>
  </si>
  <si>
    <t>61</t>
  </si>
  <si>
    <t>457572217</t>
  </si>
  <si>
    <t>Filtrační vrstvy z kameniva těženého hrubého se zhutněním frakce 63 až 125 mm</t>
  </si>
  <si>
    <t>1386119221</t>
  </si>
  <si>
    <t xml:space="preserve">"vsakovací jímka"   12,0</t>
  </si>
  <si>
    <t>62</t>
  </si>
  <si>
    <t>457971111</t>
  </si>
  <si>
    <t>Zřízení vrstvy z geotextilie o sklonu do 10° š do 3 m</t>
  </si>
  <si>
    <t>615407969</t>
  </si>
  <si>
    <t>3,14*1,0*1,0</t>
  </si>
  <si>
    <t>3,14*2,0*4,0</t>
  </si>
  <si>
    <t>63</t>
  </si>
  <si>
    <t>-343630176</t>
  </si>
  <si>
    <t>28,260*1,2</t>
  </si>
  <si>
    <t>465513127</t>
  </si>
  <si>
    <t>Dlažba z lomového kamene na cementovou maltu s vyspárováním tl 200 mm</t>
  </si>
  <si>
    <t>-309006958</t>
  </si>
  <si>
    <t>vyústění na terén</t>
  </si>
  <si>
    <t>1,0*1,0*3</t>
  </si>
  <si>
    <t>zpevnění břehu</t>
  </si>
  <si>
    <t>26,0</t>
  </si>
  <si>
    <t>Komunikace pozemní</t>
  </si>
  <si>
    <t>65</t>
  </si>
  <si>
    <t>564231111</t>
  </si>
  <si>
    <t>Podklad nebo podsyp ze štěrkopísku ŠP tl 100 mm</t>
  </si>
  <si>
    <t>-953618616</t>
  </si>
  <si>
    <t>pod žlabovky</t>
  </si>
  <si>
    <t>66*0,6</t>
  </si>
  <si>
    <t>66</t>
  </si>
  <si>
    <t>635111215</t>
  </si>
  <si>
    <t>Násyp pod podlahy ze štěrkopísku se zhutněním</t>
  </si>
  <si>
    <t>-1749196627</t>
  </si>
  <si>
    <t xml:space="preserve">"pod základy schodiště 1"     </t>
  </si>
  <si>
    <t>(4,7+5,055+5,345+5,289+5,694+7,378+2,061+0,93)*1,5*0,1</t>
  </si>
  <si>
    <t>(4,7+5,055+5,345+5,289+5,694+7,378+2,061+0,93)*2,9*0,1</t>
  </si>
  <si>
    <t>(5,775+5,344)*1,5*0,1</t>
  </si>
  <si>
    <t>(5,775+5,344)*2,9*0,1</t>
  </si>
  <si>
    <t>pod základy schodiště 2</t>
  </si>
  <si>
    <t>(2,867+0,93+1,5+0,93+1,5+0,338+3,698+0,9+3,689)*1,5*0,1</t>
  </si>
  <si>
    <t>(2,867+0,93+1,5+0,93+1,5+0,338+3,698+0,9+3,689)*2,9*0,1</t>
  </si>
  <si>
    <t>(3,72+1,5+0,292+4,649+1,5+0,305+1,85+1,584)*1,5*0,1</t>
  </si>
  <si>
    <t>(3,72+1,5+0,292+4,649+1,5+0,305+1,85+1,584)*2,9*0,1</t>
  </si>
  <si>
    <t>pod zídkou laviček</t>
  </si>
  <si>
    <t>(1,8+0,65)*(3,0+0,6*2)*0,1*2</t>
  </si>
  <si>
    <t>Trubní vedení</t>
  </si>
  <si>
    <t>67</t>
  </si>
  <si>
    <t>837355121</t>
  </si>
  <si>
    <t>Napojení na stávající vpusť</t>
  </si>
  <si>
    <t>-1241811102</t>
  </si>
  <si>
    <t>68</t>
  </si>
  <si>
    <t>871224201</t>
  </si>
  <si>
    <t>Montáž kanalizačního potrubí z PE SDR11 otevřený výkop sklon do 20 % svařovaných na tupo D 63x5,8mm</t>
  </si>
  <si>
    <t>777062816</t>
  </si>
  <si>
    <t>0,25*(3+11)</t>
  </si>
  <si>
    <t>69</t>
  </si>
  <si>
    <t>28613382</t>
  </si>
  <si>
    <t>potrubí kanalizační tlakové PE100 SDR 11, návin se signalizační vrstvou 63 x 5,8 mm</t>
  </si>
  <si>
    <t>1380894632</t>
  </si>
  <si>
    <t>3,500*1,1</t>
  </si>
  <si>
    <t>70</t>
  </si>
  <si>
    <t>871315221</t>
  </si>
  <si>
    <t>Kanalizační potrubí z tvrdého PVC jednovrstvé tuhost třídy SN8 DN 160</t>
  </si>
  <si>
    <t>-1351584215</t>
  </si>
  <si>
    <t>71</t>
  </si>
  <si>
    <t>871355221</t>
  </si>
  <si>
    <t>Kanalizační potrubí z tvrdého PVC jednovrstvé tuhost třídy SN8 DN 200</t>
  </si>
  <si>
    <t>-302553042</t>
  </si>
  <si>
    <t>72</t>
  </si>
  <si>
    <t>894812314</t>
  </si>
  <si>
    <t xml:space="preserve">Revizní a čistící šachta z PP typ DN 600/160 šachtové dno </t>
  </si>
  <si>
    <t>916779801</t>
  </si>
  <si>
    <t>73</t>
  </si>
  <si>
    <t>894812333</t>
  </si>
  <si>
    <t>Revizní a čistící šachta z PP DN 600 šachtová roura korugovaná světlé hloubky 3000 mm</t>
  </si>
  <si>
    <t>-767290106</t>
  </si>
  <si>
    <t>74</t>
  </si>
  <si>
    <t>894812339</t>
  </si>
  <si>
    <t>Příplatek k rourám revizní a čistící šachty z PP DN 600 za uříznutí šachtové roury</t>
  </si>
  <si>
    <t>1384799499</t>
  </si>
  <si>
    <t>75</t>
  </si>
  <si>
    <t>894812376</t>
  </si>
  <si>
    <t>Revizní a čistící šachta z PP DN 600 poklop litinový pro třídu zatížení D400 s betonovým prstencem</t>
  </si>
  <si>
    <t>211539048</t>
  </si>
  <si>
    <t>76</t>
  </si>
  <si>
    <t>935112111</t>
  </si>
  <si>
    <t>Osazení příkopového žlabu do betonu tl 100 mm z betonových tvárnic š 500 mm</t>
  </si>
  <si>
    <t>-772401764</t>
  </si>
  <si>
    <t xml:space="preserve">"schodiště 1"   40,0</t>
  </si>
  <si>
    <t xml:space="preserve">"schodiště 2"   26,0</t>
  </si>
  <si>
    <t>77</t>
  </si>
  <si>
    <t>59227051.1</t>
  </si>
  <si>
    <t>žlabovka příkopová betonová 300x300mm</t>
  </si>
  <si>
    <t>529710676</t>
  </si>
  <si>
    <t>66,000*1,1</t>
  </si>
  <si>
    <t>78</t>
  </si>
  <si>
    <t>935112911</t>
  </si>
  <si>
    <t>Příplatek ZKD tl 10 mm lože přes 100 mm u příkopového žlabu osazeného do betonu</t>
  </si>
  <si>
    <t>-1448630682</t>
  </si>
  <si>
    <t>(40+26)*0,5</t>
  </si>
  <si>
    <t>79</t>
  </si>
  <si>
    <t>936942R01</t>
  </si>
  <si>
    <t>Osazení +dodávka vpusti 300/300 mm vč.dešťové mříže,teleskop.roury a všech doplňků</t>
  </si>
  <si>
    <t>-2077468923</t>
  </si>
  <si>
    <t>80</t>
  </si>
  <si>
    <t>953241211</t>
  </si>
  <si>
    <t>Osazení smykových dilatačních trnů D 20 mm pro nižší zatížení nerez nebo pozink s pouzdrem</t>
  </si>
  <si>
    <t>-1425810180</t>
  </si>
  <si>
    <t xml:space="preserve">"schodiště č.1 nerez"    8</t>
  </si>
  <si>
    <t>81</t>
  </si>
  <si>
    <t>54879277</t>
  </si>
  <si>
    <t>trn pro přenos smykové síly u dilatačních spár pro nižší zatížení nerez s nerezovým pouzdrem s posuvem D 20mm</t>
  </si>
  <si>
    <t>2127064363</t>
  </si>
  <si>
    <t>82</t>
  </si>
  <si>
    <t>953611141.R</t>
  </si>
  <si>
    <t>Kotevní prvek HBT 120- schodiště 1</t>
  </si>
  <si>
    <t>411635378</t>
  </si>
  <si>
    <t>83</t>
  </si>
  <si>
    <t>953961R02</t>
  </si>
  <si>
    <t>Kotvy chemickou patronou do betonu, ŽB nebo kamene s vyvrtáním otvoru</t>
  </si>
  <si>
    <t>536223236</t>
  </si>
  <si>
    <t>84</t>
  </si>
  <si>
    <t>961044111</t>
  </si>
  <si>
    <t>Bourání základů z betonu prostého</t>
  </si>
  <si>
    <t>857553490</t>
  </si>
  <si>
    <t>betonové patky</t>
  </si>
  <si>
    <t>0,3*0,3*0,6*2</t>
  </si>
  <si>
    <t>85</t>
  </si>
  <si>
    <t>962042520</t>
  </si>
  <si>
    <t>Bourání zdiva nadzákladového z lehčeného betonu do 1 m3</t>
  </si>
  <si>
    <t>-1499682117</t>
  </si>
  <si>
    <t xml:space="preserve">"snížení zídky"           1,5</t>
  </si>
  <si>
    <t>86</t>
  </si>
  <si>
    <t>Bourání sloupků a vzpěr plotových ocelových do 2,5 m zabetonovaných</t>
  </si>
  <si>
    <t>-1829575728</t>
  </si>
  <si>
    <t>87</t>
  </si>
  <si>
    <t>-319598984</t>
  </si>
  <si>
    <t>88</t>
  </si>
  <si>
    <t>985331211</t>
  </si>
  <si>
    <t>Dodatečné vlepování betonářské výztuže D 8 mm do chemické malty včetně vyvrtání otvoru</t>
  </si>
  <si>
    <t>500961168</t>
  </si>
  <si>
    <t xml:space="preserve">"schodiště 1   "     205*0,6</t>
  </si>
  <si>
    <t xml:space="preserve">"schodiště 2   "     760*0,6</t>
  </si>
  <si>
    <t>89</t>
  </si>
  <si>
    <t>13021011</t>
  </si>
  <si>
    <t>tyč ocelová žebírková jakost BSt 500S výztuž do betonu D 8mm</t>
  </si>
  <si>
    <t>-1880520673</t>
  </si>
  <si>
    <t>965,000*0,6*0,395*0,001</t>
  </si>
  <si>
    <t>90</t>
  </si>
  <si>
    <t>997013211</t>
  </si>
  <si>
    <t xml:space="preserve"> doprava suti a vybouraných hmot do 6 m ručně do kontejneru</t>
  </si>
  <si>
    <t>-1820962638</t>
  </si>
  <si>
    <t>91</t>
  </si>
  <si>
    <t>-262599610</t>
  </si>
  <si>
    <t>92</t>
  </si>
  <si>
    <t>874886367</t>
  </si>
  <si>
    <t>4,456*14 'Přepočtené koeficientem množství</t>
  </si>
  <si>
    <t>93</t>
  </si>
  <si>
    <t>1551393863</t>
  </si>
  <si>
    <t>94</t>
  </si>
  <si>
    <t>-996502124</t>
  </si>
  <si>
    <t>95</t>
  </si>
  <si>
    <t>1081685006</t>
  </si>
  <si>
    <t>741</t>
  </si>
  <si>
    <t>Elektroinstalace - silnoproud</t>
  </si>
  <si>
    <t>96</t>
  </si>
  <si>
    <t>74137E01</t>
  </si>
  <si>
    <t>Přemístění stávajícího sloupu VO</t>
  </si>
  <si>
    <t>1442798075</t>
  </si>
  <si>
    <t>97</t>
  </si>
  <si>
    <t>74137E02</t>
  </si>
  <si>
    <t>Demontáž stáv.sloupu VO vč.likvidace</t>
  </si>
  <si>
    <t>-1566312018</t>
  </si>
  <si>
    <t>767</t>
  </si>
  <si>
    <t>Konstrukce zámečnické</t>
  </si>
  <si>
    <t>98</t>
  </si>
  <si>
    <t>767161813</t>
  </si>
  <si>
    <t>Demontáž zábradlí rovného nerozebíratelného hmotnosti 1m zábradlí do 20 kg</t>
  </si>
  <si>
    <t>-1578912051</t>
  </si>
  <si>
    <t>772</t>
  </si>
  <si>
    <t>Podlahy z kamene</t>
  </si>
  <si>
    <t>99</t>
  </si>
  <si>
    <t>772231303</t>
  </si>
  <si>
    <t>Montáž obkladu stupňů deskami kladenými do malty z kamene tvrdého tl do 40 mm</t>
  </si>
  <si>
    <t>309352636</t>
  </si>
  <si>
    <t xml:space="preserve">" schodiště 1"              147,0</t>
  </si>
  <si>
    <t xml:space="preserve">" schodiště 2"              133,0</t>
  </si>
  <si>
    <t>100</t>
  </si>
  <si>
    <t>58387623.1</t>
  </si>
  <si>
    <t xml:space="preserve">nástupnice  žula š 350mm tl 40mm</t>
  </si>
  <si>
    <t>1537790252</t>
  </si>
  <si>
    <t>101</t>
  </si>
  <si>
    <t>772521150</t>
  </si>
  <si>
    <t xml:space="preserve">Kladení dlažby z kamene  desek  do malty tl do 40 mm</t>
  </si>
  <si>
    <t>660690798</t>
  </si>
  <si>
    <t xml:space="preserve">"schodiště 1-podesty"    </t>
  </si>
  <si>
    <t>2,0*2,45</t>
  </si>
  <si>
    <t>2,1*9*1,5</t>
  </si>
  <si>
    <t>2,061*(1,5+2,6)*0,5</t>
  </si>
  <si>
    <t>lavičky</t>
  </si>
  <si>
    <t>2,073*1,5*2</t>
  </si>
  <si>
    <t>(1,5+1,5+1,584)*1,5*1,1</t>
  </si>
  <si>
    <t>(2,867+1,5*2+0,9)*1,5*1,1</t>
  </si>
  <si>
    <t>102</t>
  </si>
  <si>
    <t>58381129.1</t>
  </si>
  <si>
    <t xml:space="preserve">deska dlažební  žula tl 40mm</t>
  </si>
  <si>
    <t>-1943626186</t>
  </si>
  <si>
    <t>103</t>
  </si>
  <si>
    <t>998772201</t>
  </si>
  <si>
    <t>Přesun hmot procentní pro podlahy z kamene v objektech v do 6 m</t>
  </si>
  <si>
    <t>%</t>
  </si>
  <si>
    <t>1216458877</t>
  </si>
  <si>
    <t>104</t>
  </si>
  <si>
    <t>998772292</t>
  </si>
  <si>
    <t>Příplatek k přesunu hmot procentní 772 za zvětšený přesun do 100 m</t>
  </si>
  <si>
    <t>994397184</t>
  </si>
  <si>
    <t>105</t>
  </si>
  <si>
    <t>783813151</t>
  </si>
  <si>
    <t>Penetrační syntetický nátěr hrubých betonových povrchů a hrubých, rýhovaných a škrábaných omítek</t>
  </si>
  <si>
    <t>-1603622589</t>
  </si>
  <si>
    <t>106</t>
  </si>
  <si>
    <t>783846543</t>
  </si>
  <si>
    <t>Antigraffiti nátěr trvalý do 100 cyklů odstranění graffiti hrubých povrchů</t>
  </si>
  <si>
    <t>-2126892599</t>
  </si>
  <si>
    <t>podstupnice</t>
  </si>
  <si>
    <t xml:space="preserve">" schodiště 1"              147,0*0,16</t>
  </si>
  <si>
    <t xml:space="preserve">" schodiště 2"              133,0*0,16</t>
  </si>
  <si>
    <t>zídky</t>
  </si>
  <si>
    <t>(4,7+5,055+5,345+5,289+5,694+7,378+2,061+0,93)*(0,2+0,4)</t>
  </si>
  <si>
    <t>(4,7+5,055+5,345+5,289+5,694+7,378+2,061+0,93)*0,2*3</t>
  </si>
  <si>
    <t>(5,775+5,344)*(0,2+0,4)</t>
  </si>
  <si>
    <t>(5,775+5,344)*0,2*3</t>
  </si>
  <si>
    <t>(2,867+0,93+1,5+0,93+1,5+0,338+3,698+0,9+3,689)*(0,5+0,2)</t>
  </si>
  <si>
    <t>(2,867+0,93+1,5+0,93+1,5+0,338+3,698+0,9+3,689)*(0,3*2+0,2)</t>
  </si>
  <si>
    <t>(3,72+1,5+0,292+4,649+1,5+0,305+1,85+1,584)*(0,5+0,2)</t>
  </si>
  <si>
    <t>(3,72+1,5+0,292+4,649+1,5+0,305+1,85+1,584)*(0,3*2+0,2)</t>
  </si>
  <si>
    <t>(1,6*2+2,6)*0,2</t>
  </si>
  <si>
    <t>107</t>
  </si>
  <si>
    <t>1574774236</t>
  </si>
  <si>
    <t>108</t>
  </si>
  <si>
    <t>-824635826</t>
  </si>
  <si>
    <t>30*1,05 'Přepočtené koeficientem množství</t>
  </si>
  <si>
    <t>109</t>
  </si>
  <si>
    <t>1610219969</t>
  </si>
  <si>
    <t>110</t>
  </si>
  <si>
    <t>523078246</t>
  </si>
  <si>
    <t>111</t>
  </si>
  <si>
    <t>-927996910</t>
  </si>
  <si>
    <t>112</t>
  </si>
  <si>
    <t>1745441916</t>
  </si>
  <si>
    <t>113</t>
  </si>
  <si>
    <t>1946706796</t>
  </si>
  <si>
    <t>114</t>
  </si>
  <si>
    <t>-1356791049</t>
  </si>
  <si>
    <t>125,92</t>
  </si>
  <si>
    <t>200</t>
  </si>
  <si>
    <t>190</t>
  </si>
  <si>
    <t>z</t>
  </si>
  <si>
    <t>53,398</t>
  </si>
  <si>
    <t>005 - SO 05 Chodník - terasa</t>
  </si>
  <si>
    <t>113106111</t>
  </si>
  <si>
    <t>Rozebrání dlažeb z mozaiky komunikací pro pěší ručně</t>
  </si>
  <si>
    <t>-1872897833</t>
  </si>
  <si>
    <t>znovu vydláždění konstr.stávající zpev.plochy</t>
  </si>
  <si>
    <t>17,6</t>
  </si>
  <si>
    <t>113202111</t>
  </si>
  <si>
    <t>Vytrhání obrub krajníků obrubníků stojatých</t>
  </si>
  <si>
    <t>-1866757960</t>
  </si>
  <si>
    <t>441246917</t>
  </si>
  <si>
    <t>200,0</t>
  </si>
  <si>
    <t>-1623278140</t>
  </si>
  <si>
    <t xml:space="preserve">"výkop pro konstr.chodníku"    94,0</t>
  </si>
  <si>
    <t>výkop pro OZ</t>
  </si>
  <si>
    <t>8,0*(1,1+2,3)*0,5*1,3</t>
  </si>
  <si>
    <t>výkop pro patky mobiliáře</t>
  </si>
  <si>
    <t>0,3*0,3*0,6*4*13</t>
  </si>
  <si>
    <t>0,3*0,3*0,8*2*3</t>
  </si>
  <si>
    <t>0,5*0,5*0,8*7</t>
  </si>
  <si>
    <t>chránička</t>
  </si>
  <si>
    <t>0,5*0,8*24,0</t>
  </si>
  <si>
    <t>-995163721</t>
  </si>
  <si>
    <t>922159040</t>
  </si>
  <si>
    <t>1856634564</t>
  </si>
  <si>
    <t>or*0,15</t>
  </si>
  <si>
    <t>62642475</t>
  </si>
  <si>
    <t>-1290552251</t>
  </si>
  <si>
    <t>1388092364</t>
  </si>
  <si>
    <t>-616549277</t>
  </si>
  <si>
    <t>-1182277914</t>
  </si>
  <si>
    <t>278259758</t>
  </si>
  <si>
    <t>-0,7*0,3*8,0</t>
  </si>
  <si>
    <t>-0,4*0,5*8,0</t>
  </si>
  <si>
    <t>dosypání pod obruby</t>
  </si>
  <si>
    <t>30,0</t>
  </si>
  <si>
    <t>1776076918</t>
  </si>
  <si>
    <t>44,400*2,0</t>
  </si>
  <si>
    <t>-1880348369</t>
  </si>
  <si>
    <t>(180+10)*1,0</t>
  </si>
  <si>
    <t>-1785607890</t>
  </si>
  <si>
    <t>126453060</t>
  </si>
  <si>
    <t>190,000*0,03*1,015</t>
  </si>
  <si>
    <t>-2057481750</t>
  </si>
  <si>
    <t>-1811430989</t>
  </si>
  <si>
    <t>-1358273317</t>
  </si>
  <si>
    <t>211561111</t>
  </si>
  <si>
    <t>Výplň odvodňovacích žeber nebo trativodů kamenivem hrubým drceným frakce8 až 16 mm</t>
  </si>
  <si>
    <t>1678198883</t>
  </si>
  <si>
    <t>8,0*0,2*0,4</t>
  </si>
  <si>
    <t>-1784248043</t>
  </si>
  <si>
    <t>1053467244</t>
  </si>
  <si>
    <t>pod OZ</t>
  </si>
  <si>
    <t>(0,7+0,15*2)*0,15*8,0</t>
  </si>
  <si>
    <t>275313611</t>
  </si>
  <si>
    <t>Základové patky z betonu tř. C 16/20</t>
  </si>
  <si>
    <t>1980970991</t>
  </si>
  <si>
    <t>mobiliář</t>
  </si>
  <si>
    <t>0,3*0,3*0,52*4*13</t>
  </si>
  <si>
    <t>0,3*0,3*0,85*2*3</t>
  </si>
  <si>
    <t>0,3*0,3*0,6*7</t>
  </si>
  <si>
    <t>3,271*1,035</t>
  </si>
  <si>
    <t>327211214</t>
  </si>
  <si>
    <t>Mont+dod obklad opěrné stěny kamenný obklad tl.150mm - žulové desky</t>
  </si>
  <si>
    <t>-402293404</t>
  </si>
  <si>
    <t>10,5*0,15</t>
  </si>
  <si>
    <t>-363904855</t>
  </si>
  <si>
    <t>8,0*0,7*0,3</t>
  </si>
  <si>
    <t>8,0*0,25*0,9</t>
  </si>
  <si>
    <t>158612091</t>
  </si>
  <si>
    <t>8,0*1,2*2</t>
  </si>
  <si>
    <t>0,7*0,3*2</t>
  </si>
  <si>
    <t>0,25*0,9*2</t>
  </si>
  <si>
    <t>1295344876</t>
  </si>
  <si>
    <t>820110401</t>
  </si>
  <si>
    <t xml:space="preserve">"v.č.-10"      48,4*0,001</t>
  </si>
  <si>
    <t>-436444556</t>
  </si>
  <si>
    <t>204,7*0,001</t>
  </si>
  <si>
    <t>327501111</t>
  </si>
  <si>
    <t>Výplň za opěrami a protimrazové klíny z kameniva drceného nebo těženého</t>
  </si>
  <si>
    <t>-33410392</t>
  </si>
  <si>
    <t>80,0*0,3*0,5</t>
  </si>
  <si>
    <t xml:space="preserve">Osazení  ocelového zábradlí vč.kotvení a všech doplňků  podrobný popis v.č.-11</t>
  </si>
  <si>
    <t>-613812816</t>
  </si>
  <si>
    <t>262708097</t>
  </si>
  <si>
    <t xml:space="preserve">"podrobný popis +foto v.č.-11"   </t>
  </si>
  <si>
    <t>91,1</t>
  </si>
  <si>
    <t>89551229</t>
  </si>
  <si>
    <t>78842657</t>
  </si>
  <si>
    <t>564861111</t>
  </si>
  <si>
    <t xml:space="preserve">Podklad ze štěrkodrtě ŠD tl 200 mm  0-63</t>
  </si>
  <si>
    <t>950861278</t>
  </si>
  <si>
    <t>231,8*1,3</t>
  </si>
  <si>
    <t>564952111</t>
  </si>
  <si>
    <t>Podklad z mechanicky zpevněného kameniva MZK tl 150 mm</t>
  </si>
  <si>
    <t>1733351150</t>
  </si>
  <si>
    <t>181,1+27,8+17,6+3,2+2,1</t>
  </si>
  <si>
    <t>591211111</t>
  </si>
  <si>
    <t>Kladení dlažby z kostek drobných z kamene do lože z kameniva těženého tl 50 mm</t>
  </si>
  <si>
    <t>-1655100358</t>
  </si>
  <si>
    <t>591411111</t>
  </si>
  <si>
    <t xml:space="preserve">Kladení dlažby z mozaiky komunikací pro pěší  s vyplněním spár, s dvojím beraněním a se smetením přebytečného materiálu na vzdálenost do 3 m jednobarevné, s ložem tl. do 40 mm z kameniva</t>
  </si>
  <si>
    <t>-1527745656</t>
  </si>
  <si>
    <t xml:space="preserve">"modrá"   181,1</t>
  </si>
  <si>
    <t xml:space="preserve">"bílá"           27,8</t>
  </si>
  <si>
    <t>58381005</t>
  </si>
  <si>
    <t>kostka dlažební mozaika žula 4/6 modrá</t>
  </si>
  <si>
    <t>1735409293</t>
  </si>
  <si>
    <t>181,100*1,1</t>
  </si>
  <si>
    <t>58381005.1</t>
  </si>
  <si>
    <t>kostka dlažební mozaika žula 4/6 bílá</t>
  </si>
  <si>
    <t>1743607428</t>
  </si>
  <si>
    <t>27,8*1,1</t>
  </si>
  <si>
    <t>591442111.1</t>
  </si>
  <si>
    <t>Kladení dlažby z odseků lože z MC vč.vyspárování</t>
  </si>
  <si>
    <t>-1788100465</t>
  </si>
  <si>
    <t>58381005.2</t>
  </si>
  <si>
    <t>žulové odseky</t>
  </si>
  <si>
    <t>93462662</t>
  </si>
  <si>
    <t>10,4/4,5*1,1</t>
  </si>
  <si>
    <t>596211110</t>
  </si>
  <si>
    <t>Kladení zámkové dlažby komunikací pro pěší tl 60 mm skupiny A pl do 50 m2</t>
  </si>
  <si>
    <t>-1666688329</t>
  </si>
  <si>
    <t xml:space="preserve">"hmatová úprava"    3,2</t>
  </si>
  <si>
    <t xml:space="preserve">"dlaždice hladké"    2,1</t>
  </si>
  <si>
    <t>59245006.1</t>
  </si>
  <si>
    <t xml:space="preserve">dlažba skladebná betonová pro nevidomé 200x200x60mm </t>
  </si>
  <si>
    <t>-1167867131</t>
  </si>
  <si>
    <t>3,2*1,1</t>
  </si>
  <si>
    <t>59245006.2</t>
  </si>
  <si>
    <t xml:space="preserve">dlažba  betonová hladká 250x250x60mm </t>
  </si>
  <si>
    <t>1903373577</t>
  </si>
  <si>
    <t>2,1*1,1</t>
  </si>
  <si>
    <t>1354444427</t>
  </si>
  <si>
    <t>-2074938584</t>
  </si>
  <si>
    <t>175,100*1,1</t>
  </si>
  <si>
    <t>916991121</t>
  </si>
  <si>
    <t>Lože pod obrubníky, krajníky nebo obruby z dlažebních kostek z betonu prostého</t>
  </si>
  <si>
    <t>1091140092</t>
  </si>
  <si>
    <t>175,1*0,42*0,2</t>
  </si>
  <si>
    <t>odseky</t>
  </si>
  <si>
    <t>10,5*0,15*1,1</t>
  </si>
  <si>
    <t>Osazení příkopového žlabu do betonu tl 100 mm z betonových tvárnic š 300 mm</t>
  </si>
  <si>
    <t>2027090827</t>
  </si>
  <si>
    <t>žlabovka příkopová betonová š=300mm</t>
  </si>
  <si>
    <t>-763102754</t>
  </si>
  <si>
    <t>8,500*1,1</t>
  </si>
  <si>
    <t>-1832270083</t>
  </si>
  <si>
    <t>8,5*0,5</t>
  </si>
  <si>
    <t>9351132R01</t>
  </si>
  <si>
    <t>Mont+dod příkopové dílce betonové s integrovaným roštem š=600mm do betonu</t>
  </si>
  <si>
    <t>1105677476</t>
  </si>
  <si>
    <t>936104211</t>
  </si>
  <si>
    <t>Montáž odpadkového koše do betonové patky</t>
  </si>
  <si>
    <t>523673991</t>
  </si>
  <si>
    <t>74910133.1</t>
  </si>
  <si>
    <t xml:space="preserve">Odpadkový koš  litinový se silným sloupkem podrobný popis v.č.-06</t>
  </si>
  <si>
    <t>-261811879</t>
  </si>
  <si>
    <t>936124113</t>
  </si>
  <si>
    <t>Montáž lavičky stabilní kotvené šrouby na pevný podklad</t>
  </si>
  <si>
    <t>-542805309</t>
  </si>
  <si>
    <t>74910106.1</t>
  </si>
  <si>
    <t xml:space="preserve">lavička s opěradlem kotvená 1600  konstrukce-litina, sedák-dřevo podrobný popis v.č.-06</t>
  </si>
  <si>
    <t>-1202226097</t>
  </si>
  <si>
    <t>936174311.1</t>
  </si>
  <si>
    <t>Montáž informační cedule kotevními šrouby na pevný podklad</t>
  </si>
  <si>
    <t>-903208596</t>
  </si>
  <si>
    <t>749101R01</t>
  </si>
  <si>
    <t>informační cedule - litinové sloupy viz.v.č.D.1.1.19</t>
  </si>
  <si>
    <t>1496742224</t>
  </si>
  <si>
    <t>979071121</t>
  </si>
  <si>
    <t>Očištění dlažebních kostek drobných s původním spárováním kamenivem těženým</t>
  </si>
  <si>
    <t>1726836008</t>
  </si>
  <si>
    <t>997221151</t>
  </si>
  <si>
    <t>Vodorovná doprava suti z kusových materiálů stavebním kolečkem do 50 m</t>
  </si>
  <si>
    <t>-261902729</t>
  </si>
  <si>
    <t>997221561</t>
  </si>
  <si>
    <t>Vodorovná doprava suti z kusových materiálů do 1 km</t>
  </si>
  <si>
    <t>2005993647</t>
  </si>
  <si>
    <t>997221569</t>
  </si>
  <si>
    <t>Příplatek ZKD 1 km u vodorovné dopravy suti z kusových materiálů</t>
  </si>
  <si>
    <t>2034022206</t>
  </si>
  <si>
    <t>6,996*14 'Přepočtené koeficientem množství</t>
  </si>
  <si>
    <t>997221611</t>
  </si>
  <si>
    <t>Nakládání suti na dopravní prostředky pro vodorovnou dopravu</t>
  </si>
  <si>
    <t>471017155</t>
  </si>
  <si>
    <t>997221615</t>
  </si>
  <si>
    <t>Poplatek za uložení na skládce (skládkovné) stavebního odpadu betonového kód odpadu 17 01 01</t>
  </si>
  <si>
    <t>328129179</t>
  </si>
  <si>
    <t>998229112</t>
  </si>
  <si>
    <t>Přesun hmot ruční pro pozemní komunikace s krytem dlážděným na vzdálenost do 50 m</t>
  </si>
  <si>
    <t>-499597792</t>
  </si>
  <si>
    <t>998229121</t>
  </si>
  <si>
    <t>Příplatek k ručnímu přesunu hmot pro pro pozemní komunikace za zvětšený přesun ZKD 50 m</t>
  </si>
  <si>
    <t>728768781</t>
  </si>
  <si>
    <t>1513351893</t>
  </si>
  <si>
    <t>-1090221251</t>
  </si>
  <si>
    <t>24*1,05 'Přepočtené koeficientem množství</t>
  </si>
  <si>
    <t>130792115</t>
  </si>
  <si>
    <t>1366316766</t>
  </si>
  <si>
    <t>1840411380</t>
  </si>
  <si>
    <t>464393611</t>
  </si>
  <si>
    <t>-1180172478</t>
  </si>
  <si>
    <t>-10513999</t>
  </si>
  <si>
    <t>006 - SO 06 Základ pod sochu</t>
  </si>
  <si>
    <t>1204238102</t>
  </si>
  <si>
    <t>8,0</t>
  </si>
  <si>
    <t>1758601406</t>
  </si>
  <si>
    <t>-1302416814</t>
  </si>
  <si>
    <t>460127410</t>
  </si>
  <si>
    <t>1918250194</t>
  </si>
  <si>
    <t>-676321661</t>
  </si>
  <si>
    <t>1924093701</t>
  </si>
  <si>
    <t>-1469707391</t>
  </si>
  <si>
    <t>6,0</t>
  </si>
  <si>
    <t>-913847446</t>
  </si>
  <si>
    <t>271572211</t>
  </si>
  <si>
    <t>Podsyp pod základové konstrukce se zhutněním z netříděného štěrkopísku</t>
  </si>
  <si>
    <t>2078056433</t>
  </si>
  <si>
    <t>275321311</t>
  </si>
  <si>
    <t>Základové patky ze ŽB bez zvýšených nároků na prostředí tř. C 16/20</t>
  </si>
  <si>
    <t>-1941063299</t>
  </si>
  <si>
    <t>275351121</t>
  </si>
  <si>
    <t>Zřízení bednění základových patek</t>
  </si>
  <si>
    <t>60824279</t>
  </si>
  <si>
    <t>1,7*3*0,9</t>
  </si>
  <si>
    <t>275351122</t>
  </si>
  <si>
    <t>Odstranění bednění základových patek</t>
  </si>
  <si>
    <t>1752710776</t>
  </si>
  <si>
    <t>998232131</t>
  </si>
  <si>
    <t>Přesun hmot z betonu monolitického v do 3 m</t>
  </si>
  <si>
    <t>-2000811364</t>
  </si>
  <si>
    <t>998232141</t>
  </si>
  <si>
    <t>Příplatek k přesunu hmot pro oplocení monolitické za zvětšený přesun do 1000 m</t>
  </si>
  <si>
    <t>1359656010</t>
  </si>
  <si>
    <t>or1</t>
  </si>
  <si>
    <t>sut</t>
  </si>
  <si>
    <t>57,42</t>
  </si>
  <si>
    <t>007 - SO 07 Úprava mlatové plochy</t>
  </si>
  <si>
    <t>113107162</t>
  </si>
  <si>
    <t>Odstranění podkladu z kameniva drceného tl 200 mm strojně pl přes 50 do 200 m2</t>
  </si>
  <si>
    <t>-495034013</t>
  </si>
  <si>
    <t>-1032144620</t>
  </si>
  <si>
    <t>7,2/0,15</t>
  </si>
  <si>
    <t>131213701</t>
  </si>
  <si>
    <t>Hloubení nezapažených jam v soudržných horninách třídy těžitelnosti I skupiny 3 ručně</t>
  </si>
  <si>
    <t>-1681317215</t>
  </si>
  <si>
    <t xml:space="preserve">"výkop pro konstr.chodníku"    20,0</t>
  </si>
  <si>
    <t>33562322</t>
  </si>
  <si>
    <t>1350822245</t>
  </si>
  <si>
    <t>63676063</t>
  </si>
  <si>
    <t>or1*0,15</t>
  </si>
  <si>
    <t>356639015</t>
  </si>
  <si>
    <t>1948454877</t>
  </si>
  <si>
    <t>1430090004</t>
  </si>
  <si>
    <t>-471906845</t>
  </si>
  <si>
    <t>-843005298</t>
  </si>
  <si>
    <t>1893919243</t>
  </si>
  <si>
    <t>48,0</t>
  </si>
  <si>
    <t>-72852695</t>
  </si>
  <si>
    <t>-1618856054</t>
  </si>
  <si>
    <t>181152302</t>
  </si>
  <si>
    <t>Úprava pláně pro silnice a dálnice v zářezech se zhutněním</t>
  </si>
  <si>
    <t>-331828497</t>
  </si>
  <si>
    <t>-1229062476</t>
  </si>
  <si>
    <t>-1038799440</t>
  </si>
  <si>
    <t>-496040049</t>
  </si>
  <si>
    <t>564750013</t>
  </si>
  <si>
    <t>Podklad z kameniva hrubého drceného vel. 8-16 mm tl 170 mm</t>
  </si>
  <si>
    <t>-558494973</t>
  </si>
  <si>
    <t>564831111</t>
  </si>
  <si>
    <t xml:space="preserve">Podklad ze štěrkodrtě ŠD tl 100 mm  4-8</t>
  </si>
  <si>
    <t>-766037647</t>
  </si>
  <si>
    <t>5891161R1</t>
  </si>
  <si>
    <t xml:space="preserve">Kryt ploch hutněný vsyp drti fr 0-4  tl.30mm</t>
  </si>
  <si>
    <t>731896254</t>
  </si>
  <si>
    <t>916371R01</t>
  </si>
  <si>
    <t>Mont+dod nerezová ohebná lemovka</t>
  </si>
  <si>
    <t>-98421369</t>
  </si>
  <si>
    <t>966001211</t>
  </si>
  <si>
    <t xml:space="preserve">Odstranění lavičky stabilní zabetonované  vč.základu</t>
  </si>
  <si>
    <t>1390152831</t>
  </si>
  <si>
    <t>966051121</t>
  </si>
  <si>
    <t>Bourání dřevěných palisád osazovaných v řadě</t>
  </si>
  <si>
    <t>418313511</t>
  </si>
  <si>
    <t>9,0*0,2*1,0</t>
  </si>
  <si>
    <t>1326530165</t>
  </si>
  <si>
    <t>997221551</t>
  </si>
  <si>
    <t>Vodorovná doprava suti ze sypkých materiálů do 1 km</t>
  </si>
  <si>
    <t>1354414425</t>
  </si>
  <si>
    <t>62,858-5,438</t>
  </si>
  <si>
    <t>997221559</t>
  </si>
  <si>
    <t>Příplatek ZKD 1 km u vodorovné dopravy suti ze sypkých materiálů</t>
  </si>
  <si>
    <t>1720196044</t>
  </si>
  <si>
    <t>sut*14</t>
  </si>
  <si>
    <t>997221571</t>
  </si>
  <si>
    <t>Vodorovná doprava vybouraných hmot do 1 km</t>
  </si>
  <si>
    <t>-1538176701</t>
  </si>
  <si>
    <t>997221579</t>
  </si>
  <si>
    <t>Příplatek ZKD 1 km u vodorovné dopravy vybouraných hmot</t>
  </si>
  <si>
    <t>99963444</t>
  </si>
  <si>
    <t>5,438*14</t>
  </si>
  <si>
    <t>-1185708963</t>
  </si>
  <si>
    <t>997221612</t>
  </si>
  <si>
    <t>Nakládání vybouraných hmot na dopravní prostředky pro vodorovnou dopravu</t>
  </si>
  <si>
    <t>-1405146185</t>
  </si>
  <si>
    <t>997221873</t>
  </si>
  <si>
    <t>Poplatek za uložení stavebního odpadu na recyklační skládce (skládkovné) zeminy a kamení zatříděného do Katalogu odpadů pod kódem 17 05 04</t>
  </si>
  <si>
    <t>338527594</t>
  </si>
  <si>
    <t>998225111</t>
  </si>
  <si>
    <t>Přesun hmot pro pozemní komunikace s krytem z kamene, monolitickým betonovým nebo živičným</t>
  </si>
  <si>
    <t>1439628995</t>
  </si>
  <si>
    <t>998225191</t>
  </si>
  <si>
    <t>Příplatek k přesunu hmot pro pozemní komunikace s krytem z kamene, živičným, betonovým do 1000 m</t>
  </si>
  <si>
    <t>CS ÚRS 2019 01</t>
  </si>
  <si>
    <t>-36896430</t>
  </si>
  <si>
    <t>-1175593711</t>
  </si>
  <si>
    <t>-2073336500</t>
  </si>
  <si>
    <t>-1298300672</t>
  </si>
  <si>
    <t>1385888738</t>
  </si>
  <si>
    <t>591079488</t>
  </si>
  <si>
    <t>008 -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</si>
  <si>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</si>
  <si>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</si>
  <si>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</si>
  <si>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</si>
  <si>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VRN2</t>
  </si>
  <si>
    <t>Příprava staveniště</t>
  </si>
  <si>
    <t>020001000</t>
  </si>
  <si>
    <t>2048557281</t>
  </si>
  <si>
    <t>VRN3</t>
  </si>
  <si>
    <t>Zařízení staveniště</t>
  </si>
  <si>
    <t>030001000</t>
  </si>
  <si>
    <t>-982894103</t>
  </si>
  <si>
    <t>VRN4</t>
  </si>
  <si>
    <t>Inženýrská činnost</t>
  </si>
  <si>
    <t>043154000</t>
  </si>
  <si>
    <t>Zkoušky hutnicí</t>
  </si>
  <si>
    <t>1922027765</t>
  </si>
  <si>
    <t>VRN7</t>
  </si>
  <si>
    <t>Provozní vlivy</t>
  </si>
  <si>
    <t>070001000</t>
  </si>
  <si>
    <t>1221384026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</si>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</sst>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Mesto1138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Revitalizace a zpřístupnění terasy zámeckého parku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Valašské Meziříčí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Valašské Meziříčí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LZ-PROJEKT plus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Fajfrová Irena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ROUND(SUM(AG95:AG102),2)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ROUND(SUM(AS95:AS102),2)</f>
        <v>0</v>
      </c>
      <c r="AT94" s="115">
        <f>ROUND(SUM(AV94:AW94),2)</f>
        <v>0</v>
      </c>
      <c r="AU94" s="116">
        <f>ROUND(SUM(AU95:AU102),5)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ROUND(SUM(AZ95:AZ102),2)</f>
        <v>0</v>
      </c>
      <c r="BA94" s="115">
        <f>ROUND(SUM(BA95:BA102),2)</f>
        <v>0</v>
      </c>
      <c r="BB94" s="115">
        <f>ROUND(SUM(BB95:BB102),2)</f>
        <v>0</v>
      </c>
      <c r="BC94" s="115">
        <f>ROUND(SUM(BC95:BC102),2)</f>
        <v>0</v>
      </c>
      <c r="BD94" s="117">
        <f>ROUND(SUM(BD95:BD102),2)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24.7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'001 - SO 01 Demolice - od...'!J30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'001 - SO 01 Demolice - od...'!P119</f>
        <v>0</v>
      </c>
      <c r="AV95" s="129">
        <f>'001 - SO 01 Demolice - od...'!J33</f>
        <v>0</v>
      </c>
      <c r="AW95" s="129">
        <f>'001 - SO 01 Demolice - od...'!J34</f>
        <v>0</v>
      </c>
      <c r="AX95" s="129">
        <f>'001 - SO 01 Demolice - od...'!J35</f>
        <v>0</v>
      </c>
      <c r="AY95" s="129">
        <f>'001 - SO 01 Demolice - od...'!J36</f>
        <v>0</v>
      </c>
      <c r="AZ95" s="129">
        <f>'001 - SO 01 Demolice - od...'!F33</f>
        <v>0</v>
      </c>
      <c r="BA95" s="129">
        <f>'001 - SO 01 Demolice - od...'!F34</f>
        <v>0</v>
      </c>
      <c r="BB95" s="129">
        <f>'001 - SO 01 Demolice - od...'!F35</f>
        <v>0</v>
      </c>
      <c r="BC95" s="129">
        <f>'001 - SO 01 Demolice - od...'!F36</f>
        <v>0</v>
      </c>
      <c r="BD95" s="131">
        <f>'001 - SO 01 Demolice - od...'!F37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'002 - SO 02 Oplocení s ba...'!J30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'002 - SO 02 Oplocení s ba...'!P130</f>
        <v>0</v>
      </c>
      <c r="AV96" s="129">
        <f>'002 - SO 02 Oplocení s ba...'!J33</f>
        <v>0</v>
      </c>
      <c r="AW96" s="129">
        <f>'002 - SO 02 Oplocení s ba...'!J34</f>
        <v>0</v>
      </c>
      <c r="AX96" s="129">
        <f>'002 - SO 02 Oplocení s ba...'!J35</f>
        <v>0</v>
      </c>
      <c r="AY96" s="129">
        <f>'002 - SO 02 Oplocení s ba...'!J36</f>
        <v>0</v>
      </c>
      <c r="AZ96" s="129">
        <f>'002 - SO 02 Oplocení s ba...'!F33</f>
        <v>0</v>
      </c>
      <c r="BA96" s="129">
        <f>'002 - SO 02 Oplocení s ba...'!F34</f>
        <v>0</v>
      </c>
      <c r="BB96" s="129">
        <f>'002 - SO 02 Oplocení s ba...'!F35</f>
        <v>0</v>
      </c>
      <c r="BC96" s="129">
        <f>'002 - SO 02 Oplocení s ba...'!F36</f>
        <v>0</v>
      </c>
      <c r="BD96" s="131">
        <f>'002 - SO 02 Oplocení s ba...'!F37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'003 - SO 03 Úprava opěrné...'!J30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'003 - SO 03 Úprava opěrné...'!P124</f>
        <v>0</v>
      </c>
      <c r="AV97" s="129">
        <f>'003 - SO 03 Úprava opěrné...'!J33</f>
        <v>0</v>
      </c>
      <c r="AW97" s="129">
        <f>'003 - SO 03 Úprava opěrné...'!J34</f>
        <v>0</v>
      </c>
      <c r="AX97" s="129">
        <f>'003 - SO 03 Úprava opěrné...'!J35</f>
        <v>0</v>
      </c>
      <c r="AY97" s="129">
        <f>'003 - SO 03 Úprava opěrné...'!J36</f>
        <v>0</v>
      </c>
      <c r="AZ97" s="129">
        <f>'003 - SO 03 Úprava opěrné...'!F33</f>
        <v>0</v>
      </c>
      <c r="BA97" s="129">
        <f>'003 - SO 03 Úprava opěrné...'!F34</f>
        <v>0</v>
      </c>
      <c r="BB97" s="129">
        <f>'003 - SO 03 Úprava opěrné...'!F35</f>
        <v>0</v>
      </c>
      <c r="BC97" s="129">
        <f>'003 - SO 03 Úprava opěrné...'!F36</f>
        <v>0</v>
      </c>
      <c r="BD97" s="131">
        <f>'003 - SO 03 Úprava opěrné...'!F37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</v>
      </c>
      <c r="CM97" s="132" t="s">
        <v>88</v>
      </c>
    </row>
    <row r="98" s="7" customFormat="1" ht="16.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'004 - SO 04 Schodiště'!J30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85</v>
      </c>
      <c r="AR98" s="127"/>
      <c r="AS98" s="128">
        <v>0</v>
      </c>
      <c r="AT98" s="129">
        <f>ROUND(SUM(AV98:AW98),2)</f>
        <v>0</v>
      </c>
      <c r="AU98" s="130">
        <f>'004 - SO 04 Schodiště'!P137</f>
        <v>0</v>
      </c>
      <c r="AV98" s="129">
        <f>'004 - SO 04 Schodiště'!J33</f>
        <v>0</v>
      </c>
      <c r="AW98" s="129">
        <f>'004 - SO 04 Schodiště'!J34</f>
        <v>0</v>
      </c>
      <c r="AX98" s="129">
        <f>'004 - SO 04 Schodiště'!J35</f>
        <v>0</v>
      </c>
      <c r="AY98" s="129">
        <f>'004 - SO 04 Schodiště'!J36</f>
        <v>0</v>
      </c>
      <c r="AZ98" s="129">
        <f>'004 - SO 04 Schodiště'!F33</f>
        <v>0</v>
      </c>
      <c r="BA98" s="129">
        <f>'004 - SO 04 Schodiště'!F34</f>
        <v>0</v>
      </c>
      <c r="BB98" s="129">
        <f>'004 - SO 04 Schodiště'!F35</f>
        <v>0</v>
      </c>
      <c r="BC98" s="129">
        <f>'004 - SO 04 Schodiště'!F36</f>
        <v>0</v>
      </c>
      <c r="BD98" s="131">
        <f>'004 - SO 04 Schodiště'!F37</f>
        <v>0</v>
      </c>
      <c r="BE98" s="7"/>
      <c r="BT98" s="132" t="s">
        <v>86</v>
      </c>
      <c r="BV98" s="132" t="s">
        <v>80</v>
      </c>
      <c r="BW98" s="132" t="s">
        <v>97</v>
      </c>
      <c r="BX98" s="132" t="s">
        <v>5</v>
      </c>
      <c r="CL98" s="132" t="s">
        <v>1</v>
      </c>
      <c r="CM98" s="132" t="s">
        <v>88</v>
      </c>
    </row>
    <row r="99" s="7" customFormat="1" ht="16.5" customHeight="1">
      <c r="A99" s="120" t="s">
        <v>82</v>
      </c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'005 - SO 05 Chodník - terasa'!J30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28">
        <v>0</v>
      </c>
      <c r="AT99" s="129">
        <f>ROUND(SUM(AV99:AW99),2)</f>
        <v>0</v>
      </c>
      <c r="AU99" s="130">
        <f>'005 - SO 05 Chodník - terasa'!P130</f>
        <v>0</v>
      </c>
      <c r="AV99" s="129">
        <f>'005 - SO 05 Chodník - terasa'!J33</f>
        <v>0</v>
      </c>
      <c r="AW99" s="129">
        <f>'005 - SO 05 Chodník - terasa'!J34</f>
        <v>0</v>
      </c>
      <c r="AX99" s="129">
        <f>'005 - SO 05 Chodník - terasa'!J35</f>
        <v>0</v>
      </c>
      <c r="AY99" s="129">
        <f>'005 - SO 05 Chodník - terasa'!J36</f>
        <v>0</v>
      </c>
      <c r="AZ99" s="129">
        <f>'005 - SO 05 Chodník - terasa'!F33</f>
        <v>0</v>
      </c>
      <c r="BA99" s="129">
        <f>'005 - SO 05 Chodník - terasa'!F34</f>
        <v>0</v>
      </c>
      <c r="BB99" s="129">
        <f>'005 - SO 05 Chodník - terasa'!F35</f>
        <v>0</v>
      </c>
      <c r="BC99" s="129">
        <f>'005 - SO 05 Chodník - terasa'!F36</f>
        <v>0</v>
      </c>
      <c r="BD99" s="131">
        <f>'005 - SO 05 Chodník - terasa'!F37</f>
        <v>0</v>
      </c>
      <c r="BE99" s="7"/>
      <c r="BT99" s="132" t="s">
        <v>86</v>
      </c>
      <c r="BV99" s="132" t="s">
        <v>80</v>
      </c>
      <c r="BW99" s="132" t="s">
        <v>100</v>
      </c>
      <c r="BX99" s="132" t="s">
        <v>5</v>
      </c>
      <c r="CL99" s="132" t="s">
        <v>1</v>
      </c>
      <c r="CM99" s="132" t="s">
        <v>88</v>
      </c>
    </row>
    <row r="100" s="7" customFormat="1" ht="16.5" customHeight="1">
      <c r="A100" s="120" t="s">
        <v>82</v>
      </c>
      <c r="B100" s="121"/>
      <c r="C100" s="122"/>
      <c r="D100" s="123" t="s">
        <v>101</v>
      </c>
      <c r="E100" s="123"/>
      <c r="F100" s="123"/>
      <c r="G100" s="123"/>
      <c r="H100" s="123"/>
      <c r="I100" s="124"/>
      <c r="J100" s="123" t="s">
        <v>102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'006 - SO 06 Základ pod sochu'!J30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85</v>
      </c>
      <c r="AR100" s="127"/>
      <c r="AS100" s="128">
        <v>0</v>
      </c>
      <c r="AT100" s="129">
        <f>ROUND(SUM(AV100:AW100),2)</f>
        <v>0</v>
      </c>
      <c r="AU100" s="130">
        <f>'006 - SO 06 Základ pod sochu'!P120</f>
        <v>0</v>
      </c>
      <c r="AV100" s="129">
        <f>'006 - SO 06 Základ pod sochu'!J33</f>
        <v>0</v>
      </c>
      <c r="AW100" s="129">
        <f>'006 - SO 06 Základ pod sochu'!J34</f>
        <v>0</v>
      </c>
      <c r="AX100" s="129">
        <f>'006 - SO 06 Základ pod sochu'!J35</f>
        <v>0</v>
      </c>
      <c r="AY100" s="129">
        <f>'006 - SO 06 Základ pod sochu'!J36</f>
        <v>0</v>
      </c>
      <c r="AZ100" s="129">
        <f>'006 - SO 06 Základ pod sochu'!F33</f>
        <v>0</v>
      </c>
      <c r="BA100" s="129">
        <f>'006 - SO 06 Základ pod sochu'!F34</f>
        <v>0</v>
      </c>
      <c r="BB100" s="129">
        <f>'006 - SO 06 Základ pod sochu'!F35</f>
        <v>0</v>
      </c>
      <c r="BC100" s="129">
        <f>'006 - SO 06 Základ pod sochu'!F36</f>
        <v>0</v>
      </c>
      <c r="BD100" s="131">
        <f>'006 - SO 06 Základ pod sochu'!F37</f>
        <v>0</v>
      </c>
      <c r="BE100" s="7"/>
      <c r="BT100" s="132" t="s">
        <v>86</v>
      </c>
      <c r="BV100" s="132" t="s">
        <v>80</v>
      </c>
      <c r="BW100" s="132" t="s">
        <v>103</v>
      </c>
      <c r="BX100" s="132" t="s">
        <v>5</v>
      </c>
      <c r="CL100" s="132" t="s">
        <v>1</v>
      </c>
      <c r="CM100" s="132" t="s">
        <v>88</v>
      </c>
    </row>
    <row r="101" s="7" customFormat="1" ht="16.5" customHeight="1">
      <c r="A101" s="120" t="s">
        <v>82</v>
      </c>
      <c r="B101" s="121"/>
      <c r="C101" s="122"/>
      <c r="D101" s="123" t="s">
        <v>104</v>
      </c>
      <c r="E101" s="123"/>
      <c r="F101" s="123"/>
      <c r="G101" s="123"/>
      <c r="H101" s="123"/>
      <c r="I101" s="124"/>
      <c r="J101" s="123" t="s">
        <v>105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'007 - SO 07 Úprava mlatov...'!J30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85</v>
      </c>
      <c r="AR101" s="127"/>
      <c r="AS101" s="128">
        <v>0</v>
      </c>
      <c r="AT101" s="129">
        <f>ROUND(SUM(AV101:AW101),2)</f>
        <v>0</v>
      </c>
      <c r="AU101" s="130">
        <f>'007 - SO 07 Úprava mlatov...'!P125</f>
        <v>0</v>
      </c>
      <c r="AV101" s="129">
        <f>'007 - SO 07 Úprava mlatov...'!J33</f>
        <v>0</v>
      </c>
      <c r="AW101" s="129">
        <f>'007 - SO 07 Úprava mlatov...'!J34</f>
        <v>0</v>
      </c>
      <c r="AX101" s="129">
        <f>'007 - SO 07 Úprava mlatov...'!J35</f>
        <v>0</v>
      </c>
      <c r="AY101" s="129">
        <f>'007 - SO 07 Úprava mlatov...'!J36</f>
        <v>0</v>
      </c>
      <c r="AZ101" s="129">
        <f>'007 - SO 07 Úprava mlatov...'!F33</f>
        <v>0</v>
      </c>
      <c r="BA101" s="129">
        <f>'007 - SO 07 Úprava mlatov...'!F34</f>
        <v>0</v>
      </c>
      <c r="BB101" s="129">
        <f>'007 - SO 07 Úprava mlatov...'!F35</f>
        <v>0</v>
      </c>
      <c r="BC101" s="129">
        <f>'007 - SO 07 Úprava mlatov...'!F36</f>
        <v>0</v>
      </c>
      <c r="BD101" s="131">
        <f>'007 - SO 07 Úprava mlatov...'!F37</f>
        <v>0</v>
      </c>
      <c r="BE101" s="7"/>
      <c r="BT101" s="132" t="s">
        <v>86</v>
      </c>
      <c r="BV101" s="132" t="s">
        <v>80</v>
      </c>
      <c r="BW101" s="132" t="s">
        <v>106</v>
      </c>
      <c r="BX101" s="132" t="s">
        <v>5</v>
      </c>
      <c r="CL101" s="132" t="s">
        <v>1</v>
      </c>
      <c r="CM101" s="132" t="s">
        <v>88</v>
      </c>
    </row>
    <row r="102" s="7" customFormat="1" ht="16.5" customHeight="1">
      <c r="A102" s="120" t="s">
        <v>82</v>
      </c>
      <c r="B102" s="121"/>
      <c r="C102" s="122"/>
      <c r="D102" s="123" t="s">
        <v>107</v>
      </c>
      <c r="E102" s="123"/>
      <c r="F102" s="123"/>
      <c r="G102" s="123"/>
      <c r="H102" s="123"/>
      <c r="I102" s="124"/>
      <c r="J102" s="123" t="s">
        <v>108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'008 - Vedlejší rozpočtové...'!J30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85</v>
      </c>
      <c r="AR102" s="127"/>
      <c r="AS102" s="133">
        <v>0</v>
      </c>
      <c r="AT102" s="134">
        <f>ROUND(SUM(AV102:AW102),2)</f>
        <v>0</v>
      </c>
      <c r="AU102" s="135">
        <f>'008 - Vedlejší rozpočtové...'!P121</f>
        <v>0</v>
      </c>
      <c r="AV102" s="134">
        <f>'008 - Vedlejší rozpočtové...'!J33</f>
        <v>0</v>
      </c>
      <c r="AW102" s="134">
        <f>'008 - Vedlejší rozpočtové...'!J34</f>
        <v>0</v>
      </c>
      <c r="AX102" s="134">
        <f>'008 - Vedlejší rozpočtové...'!J35</f>
        <v>0</v>
      </c>
      <c r="AY102" s="134">
        <f>'008 - Vedlejší rozpočtové...'!J36</f>
        <v>0</v>
      </c>
      <c r="AZ102" s="134">
        <f>'008 - Vedlejší rozpočtové...'!F33</f>
        <v>0</v>
      </c>
      <c r="BA102" s="134">
        <f>'008 - Vedlejší rozpočtové...'!F34</f>
        <v>0</v>
      </c>
      <c r="BB102" s="134">
        <f>'008 - Vedlejší rozpočtové...'!F35</f>
        <v>0</v>
      </c>
      <c r="BC102" s="134">
        <f>'008 - Vedlejší rozpočtové...'!F36</f>
        <v>0</v>
      </c>
      <c r="BD102" s="136">
        <f>'008 - Vedlejší rozpočtové...'!F37</f>
        <v>0</v>
      </c>
      <c r="BE102" s="7"/>
      <c r="BT102" s="132" t="s">
        <v>86</v>
      </c>
      <c r="BV102" s="132" t="s">
        <v>80</v>
      </c>
      <c r="BW102" s="132" t="s">
        <v>109</v>
      </c>
      <c r="BX102" s="132" t="s">
        <v>5</v>
      </c>
      <c r="CL102" s="132" t="s">
        <v>1</v>
      </c>
      <c r="CM102" s="132" t="s">
        <v>88</v>
      </c>
    </row>
    <row r="103" s="2" customFormat="1" ht="30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</sheetData>
  <sheetProtection sheet="1" formatColumns="0" formatRows="0" objects="1" scenarios="1" spinCount="100000" saltValue="djlEcklyyTSvVEQr4iAI/jCXZoACx9xW7ygHgRx22DQUb5JQYnsaJvNQC49+eiHx1yf2Iu+YXKxX6JMFiFxuFg==" hashValue="5qHZIR7vHIDKURW0g9uu1BEG2/T1TlTh6C7ftMkbrQDrbYV1L1jKjsBlG3X6TopSx3StaOnbkHKN9qG1hzaqsw==" algorithmName="SHA-512" password="CC35"/>
  <mergeCells count="70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1 - SO 01 Demolice - od...'!C2" display="/"/>
    <hyperlink ref="A96" location="'002 - SO 02 Oplocení s ba...'!C2" display="/"/>
    <hyperlink ref="A97" location="'003 - SO 03 Úprava opěrné...'!C2" display="/"/>
    <hyperlink ref="A98" location="'004 - SO 04 Schodiště'!C2" display="/"/>
    <hyperlink ref="A99" location="'005 - SO 05 Chodník - terasa'!C2" display="/"/>
    <hyperlink ref="A100" location="'006 - SO 06 Základ pod sochu'!C2" display="/"/>
    <hyperlink ref="A101" location="'007 - SO 07 Úprava mlatov...'!C2" display="/"/>
    <hyperlink ref="A102" location="'008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Revitalizace a zpřístupnění terasy zámeckého parku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ROUND((SUM(BE119:BE131)),  2)</f>
        <v>0</v>
      </c>
      <c r="G33" s="39"/>
      <c r="H33" s="39"/>
      <c r="I33" s="156">
        <v>0.20999999999999999</v>
      </c>
      <c r="J33" s="155">
        <f>ROUND(((SUM(BE119:BE131))*I33),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ROUND((SUM(BF119:BF131)),  2)</f>
        <v>0</v>
      </c>
      <c r="G34" s="39"/>
      <c r="H34" s="39"/>
      <c r="I34" s="156">
        <v>0.14999999999999999</v>
      </c>
      <c r="J34" s="155">
        <f>ROUND(((SUM(BF119:BF131))*I34),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ROUND((SUM(BG119:BG131)),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ROUND((SUM(BH119:BH131)),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ROUND((SUM(BI119:BI131)),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a zpřístupnění terasy zámeckého parku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001 - SO 01 Demolice - odstranění objektu na parc.č.151/2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3. 7. 2023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120</v>
      </c>
      <c r="E99" s="189"/>
      <c r="F99" s="189"/>
      <c r="G99" s="189"/>
      <c r="H99" s="189"/>
      <c r="I99" s="189"/>
      <c r="J99" s="190">
        <f>J127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121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Revitalizace a zpřístupnění terasy zámeckého parku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30" customHeight="1">
      <c r="A111" s="39"/>
      <c r="B111" s="40"/>
      <c r="C111" s="41"/>
      <c r="D111" s="41"/>
      <c r="E111" s="77" t="str">
        <f>E9</f>
        <v>001 - SO 01 Demolice - odstranění objektu na parc.č.151/2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Valašské Meziříčí</v>
      </c>
      <c r="G113" s="41"/>
      <c r="H113" s="41"/>
      <c r="I113" s="33" t="s">
        <v>22</v>
      </c>
      <c r="J113" s="80" t="str">
        <f>IF(J12="","",J12)</f>
        <v>3. 7. 2023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Město Valašské Meziříčí</v>
      </c>
      <c r="G115" s="41"/>
      <c r="H115" s="41"/>
      <c r="I115" s="33" t="s">
        <v>30</v>
      </c>
      <c r="J115" s="37" t="str">
        <f>E21</f>
        <v>LZ-PROJEKT plus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35</v>
      </c>
      <c r="J116" s="37" t="str">
        <f>E24</f>
        <v>Fajfrová Irena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122</v>
      </c>
      <c r="D118" s="195" t="s">
        <v>63</v>
      </c>
      <c r="E118" s="195" t="s">
        <v>59</v>
      </c>
      <c r="F118" s="195" t="s">
        <v>60</v>
      </c>
      <c r="G118" s="195" t="s">
        <v>123</v>
      </c>
      <c r="H118" s="195" t="s">
        <v>124</v>
      </c>
      <c r="I118" s="195" t="s">
        <v>125</v>
      </c>
      <c r="J118" s="195" t="s">
        <v>115</v>
      </c>
      <c r="K118" s="196" t="s">
        <v>126</v>
      </c>
      <c r="L118" s="197"/>
      <c r="M118" s="101" t="s">
        <v>1</v>
      </c>
      <c r="N118" s="102" t="s">
        <v>42</v>
      </c>
      <c r="O118" s="102" t="s">
        <v>127</v>
      </c>
      <c r="P118" s="102" t="s">
        <v>128</v>
      </c>
      <c r="Q118" s="102" t="s">
        <v>129</v>
      </c>
      <c r="R118" s="102" t="s">
        <v>130</v>
      </c>
      <c r="S118" s="102" t="s">
        <v>131</v>
      </c>
      <c r="T118" s="103" t="s">
        <v>132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133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</f>
        <v>0</v>
      </c>
      <c r="Q119" s="105"/>
      <c r="R119" s="200">
        <f>R120</f>
        <v>0</v>
      </c>
      <c r="S119" s="105"/>
      <c r="T119" s="201">
        <f>T120</f>
        <v>63.7988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117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77</v>
      </c>
      <c r="E120" s="206" t="s">
        <v>134</v>
      </c>
      <c r="F120" s="206" t="s">
        <v>135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P121+P127</f>
        <v>0</v>
      </c>
      <c r="Q120" s="211"/>
      <c r="R120" s="212">
        <f>R121+R127</f>
        <v>0</v>
      </c>
      <c r="S120" s="211"/>
      <c r="T120" s="213">
        <f>T121+T127</f>
        <v>63.7988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77</v>
      </c>
      <c r="AU120" s="215" t="s">
        <v>78</v>
      </c>
      <c r="AY120" s="214" t="s">
        <v>136</v>
      </c>
      <c r="BK120" s="216">
        <f>BK121+BK127</f>
        <v>0</v>
      </c>
    </row>
    <row r="121" s="12" customFormat="1" ht="22.8" customHeight="1">
      <c r="A121" s="12"/>
      <c r="B121" s="203"/>
      <c r="C121" s="204"/>
      <c r="D121" s="205" t="s">
        <v>77</v>
      </c>
      <c r="E121" s="217" t="s">
        <v>137</v>
      </c>
      <c r="F121" s="217" t="s">
        <v>138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SUM(P122:P126)</f>
        <v>0</v>
      </c>
      <c r="Q121" s="211"/>
      <c r="R121" s="212">
        <f>SUM(R122:R126)</f>
        <v>0</v>
      </c>
      <c r="S121" s="211"/>
      <c r="T121" s="213">
        <f>SUM(T122:T126)</f>
        <v>63.7988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86</v>
      </c>
      <c r="AT121" s="215" t="s">
        <v>77</v>
      </c>
      <c r="AU121" s="215" t="s">
        <v>86</v>
      </c>
      <c r="AY121" s="214" t="s">
        <v>136</v>
      </c>
      <c r="BK121" s="216">
        <f>SUM(BK122:BK126)</f>
        <v>0</v>
      </c>
    </row>
    <row r="122" s="2" customFormat="1" ht="33" customHeight="1">
      <c r="A122" s="39"/>
      <c r="B122" s="40"/>
      <c r="C122" s="219" t="s">
        <v>86</v>
      </c>
      <c r="D122" s="219" t="s">
        <v>139</v>
      </c>
      <c r="E122" s="220" t="s">
        <v>140</v>
      </c>
      <c r="F122" s="221" t="s">
        <v>141</v>
      </c>
      <c r="G122" s="222" t="s">
        <v>142</v>
      </c>
      <c r="H122" s="223">
        <v>170.80000000000001</v>
      </c>
      <c r="I122" s="224"/>
      <c r="J122" s="225">
        <f>ROUND(I122*H122,2)</f>
        <v>0</v>
      </c>
      <c r="K122" s="221" t="s">
        <v>143</v>
      </c>
      <c r="L122" s="45"/>
      <c r="M122" s="226" t="s">
        <v>1</v>
      </c>
      <c r="N122" s="227" t="s">
        <v>43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0.26000000000000001</v>
      </c>
      <c r="T122" s="229">
        <f>S122*H122</f>
        <v>44.408000000000001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144</v>
      </c>
      <c r="AT122" s="230" t="s">
        <v>139</v>
      </c>
      <c r="AU122" s="230" t="s">
        <v>88</v>
      </c>
      <c r="AY122" s="18" t="s">
        <v>136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86</v>
      </c>
      <c r="BK122" s="231">
        <f>ROUND(I122*H122,2)</f>
        <v>0</v>
      </c>
      <c r="BL122" s="18" t="s">
        <v>144</v>
      </c>
      <c r="BM122" s="230" t="s">
        <v>145</v>
      </c>
    </row>
    <row r="123" s="13" customFormat="1">
      <c r="A123" s="13"/>
      <c r="B123" s="232"/>
      <c r="C123" s="233"/>
      <c r="D123" s="234" t="s">
        <v>146</v>
      </c>
      <c r="E123" s="235" t="s">
        <v>1</v>
      </c>
      <c r="F123" s="236" t="s">
        <v>147</v>
      </c>
      <c r="G123" s="233"/>
      <c r="H123" s="237">
        <v>170.80000000000001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146</v>
      </c>
      <c r="AU123" s="243" t="s">
        <v>88</v>
      </c>
      <c r="AV123" s="13" t="s">
        <v>88</v>
      </c>
      <c r="AW123" s="13" t="s">
        <v>34</v>
      </c>
      <c r="AX123" s="13" t="s">
        <v>86</v>
      </c>
      <c r="AY123" s="243" t="s">
        <v>136</v>
      </c>
    </row>
    <row r="124" s="2" customFormat="1" ht="24.15" customHeight="1">
      <c r="A124" s="39"/>
      <c r="B124" s="40"/>
      <c r="C124" s="219" t="s">
        <v>88</v>
      </c>
      <c r="D124" s="219" t="s">
        <v>139</v>
      </c>
      <c r="E124" s="220" t="s">
        <v>148</v>
      </c>
      <c r="F124" s="221" t="s">
        <v>149</v>
      </c>
      <c r="G124" s="222" t="s">
        <v>142</v>
      </c>
      <c r="H124" s="223">
        <v>8.8140000000000001</v>
      </c>
      <c r="I124" s="224"/>
      <c r="J124" s="225">
        <f>ROUND(I124*H124,2)</f>
        <v>0</v>
      </c>
      <c r="K124" s="221" t="s">
        <v>143</v>
      </c>
      <c r="L124" s="45"/>
      <c r="M124" s="226" t="s">
        <v>1</v>
      </c>
      <c r="N124" s="227" t="s">
        <v>43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2.2000000000000002</v>
      </c>
      <c r="T124" s="229">
        <f>S124*H124</f>
        <v>19.390800000000002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144</v>
      </c>
      <c r="AT124" s="230" t="s">
        <v>139</v>
      </c>
      <c r="AU124" s="230" t="s">
        <v>88</v>
      </c>
      <c r="AY124" s="18" t="s">
        <v>136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86</v>
      </c>
      <c r="BK124" s="231">
        <f>ROUND(I124*H124,2)</f>
        <v>0</v>
      </c>
      <c r="BL124" s="18" t="s">
        <v>144</v>
      </c>
      <c r="BM124" s="230" t="s">
        <v>150</v>
      </c>
    </row>
    <row r="125" s="14" customFormat="1">
      <c r="A125" s="14"/>
      <c r="B125" s="244"/>
      <c r="C125" s="245"/>
      <c r="D125" s="234" t="s">
        <v>146</v>
      </c>
      <c r="E125" s="246" t="s">
        <v>1</v>
      </c>
      <c r="F125" s="247" t="s">
        <v>151</v>
      </c>
      <c r="G125" s="245"/>
      <c r="H125" s="246" t="s">
        <v>1</v>
      </c>
      <c r="I125" s="248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146</v>
      </c>
      <c r="AU125" s="253" t="s">
        <v>88</v>
      </c>
      <c r="AV125" s="14" t="s">
        <v>86</v>
      </c>
      <c r="AW125" s="14" t="s">
        <v>34</v>
      </c>
      <c r="AX125" s="14" t="s">
        <v>78</v>
      </c>
      <c r="AY125" s="253" t="s">
        <v>136</v>
      </c>
    </row>
    <row r="126" s="13" customFormat="1">
      <c r="A126" s="13"/>
      <c r="B126" s="232"/>
      <c r="C126" s="233"/>
      <c r="D126" s="234" t="s">
        <v>146</v>
      </c>
      <c r="E126" s="235" t="s">
        <v>1</v>
      </c>
      <c r="F126" s="236" t="s">
        <v>152</v>
      </c>
      <c r="G126" s="233"/>
      <c r="H126" s="237">
        <v>8.8140000000000001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146</v>
      </c>
      <c r="AU126" s="243" t="s">
        <v>88</v>
      </c>
      <c r="AV126" s="13" t="s">
        <v>88</v>
      </c>
      <c r="AW126" s="13" t="s">
        <v>34</v>
      </c>
      <c r="AX126" s="13" t="s">
        <v>86</v>
      </c>
      <c r="AY126" s="243" t="s">
        <v>136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153</v>
      </c>
      <c r="F127" s="217" t="s">
        <v>154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SUM(P128:P131)</f>
        <v>0</v>
      </c>
      <c r="Q127" s="211"/>
      <c r="R127" s="212">
        <f>SUM(R128:R131)</f>
        <v>0</v>
      </c>
      <c r="S127" s="211"/>
      <c r="T127" s="213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86</v>
      </c>
      <c r="AY127" s="214" t="s">
        <v>136</v>
      </c>
      <c r="BK127" s="216">
        <f>SUM(BK128:BK131)</f>
        <v>0</v>
      </c>
    </row>
    <row r="128" s="2" customFormat="1" ht="24.15" customHeight="1">
      <c r="A128" s="39"/>
      <c r="B128" s="40"/>
      <c r="C128" s="219" t="s">
        <v>155</v>
      </c>
      <c r="D128" s="219" t="s">
        <v>139</v>
      </c>
      <c r="E128" s="220" t="s">
        <v>156</v>
      </c>
      <c r="F128" s="221" t="s">
        <v>157</v>
      </c>
      <c r="G128" s="222" t="s">
        <v>158</v>
      </c>
      <c r="H128" s="223">
        <v>63.798999999999999</v>
      </c>
      <c r="I128" s="224"/>
      <c r="J128" s="225">
        <f>ROUND(I128*H128,2)</f>
        <v>0</v>
      </c>
      <c r="K128" s="221" t="s">
        <v>143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144</v>
      </c>
      <c r="AT128" s="230" t="s">
        <v>139</v>
      </c>
      <c r="AU128" s="230" t="s">
        <v>88</v>
      </c>
      <c r="AY128" s="18" t="s">
        <v>136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144</v>
      </c>
      <c r="BM128" s="230" t="s">
        <v>159</v>
      </c>
    </row>
    <row r="129" s="2" customFormat="1" ht="24.15" customHeight="1">
      <c r="A129" s="39"/>
      <c r="B129" s="40"/>
      <c r="C129" s="219" t="s">
        <v>144</v>
      </c>
      <c r="D129" s="219" t="s">
        <v>139</v>
      </c>
      <c r="E129" s="220" t="s">
        <v>160</v>
      </c>
      <c r="F129" s="221" t="s">
        <v>161</v>
      </c>
      <c r="G129" s="222" t="s">
        <v>158</v>
      </c>
      <c r="H129" s="223">
        <v>893.18600000000004</v>
      </c>
      <c r="I129" s="224"/>
      <c r="J129" s="225">
        <f>ROUND(I129*H129,2)</f>
        <v>0</v>
      </c>
      <c r="K129" s="221" t="s">
        <v>143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144</v>
      </c>
      <c r="AT129" s="230" t="s">
        <v>139</v>
      </c>
      <c r="AU129" s="230" t="s">
        <v>88</v>
      </c>
      <c r="AY129" s="18" t="s">
        <v>136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144</v>
      </c>
      <c r="BM129" s="230" t="s">
        <v>162</v>
      </c>
    </row>
    <row r="130" s="13" customFormat="1">
      <c r="A130" s="13"/>
      <c r="B130" s="232"/>
      <c r="C130" s="233"/>
      <c r="D130" s="234" t="s">
        <v>146</v>
      </c>
      <c r="E130" s="233"/>
      <c r="F130" s="236" t="s">
        <v>163</v>
      </c>
      <c r="G130" s="233"/>
      <c r="H130" s="237">
        <v>893.18600000000004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146</v>
      </c>
      <c r="AU130" s="243" t="s">
        <v>88</v>
      </c>
      <c r="AV130" s="13" t="s">
        <v>88</v>
      </c>
      <c r="AW130" s="13" t="s">
        <v>4</v>
      </c>
      <c r="AX130" s="13" t="s">
        <v>86</v>
      </c>
      <c r="AY130" s="243" t="s">
        <v>136</v>
      </c>
    </row>
    <row r="131" s="2" customFormat="1" ht="33" customHeight="1">
      <c r="A131" s="39"/>
      <c r="B131" s="40"/>
      <c r="C131" s="219" t="s">
        <v>164</v>
      </c>
      <c r="D131" s="219" t="s">
        <v>139</v>
      </c>
      <c r="E131" s="220" t="s">
        <v>165</v>
      </c>
      <c r="F131" s="221" t="s">
        <v>166</v>
      </c>
      <c r="G131" s="222" t="s">
        <v>158</v>
      </c>
      <c r="H131" s="223">
        <v>63.798999999999999</v>
      </c>
      <c r="I131" s="224"/>
      <c r="J131" s="225">
        <f>ROUND(I131*H131,2)</f>
        <v>0</v>
      </c>
      <c r="K131" s="221" t="s">
        <v>143</v>
      </c>
      <c r="L131" s="45"/>
      <c r="M131" s="254" t="s">
        <v>1</v>
      </c>
      <c r="N131" s="255" t="s">
        <v>43</v>
      </c>
      <c r="O131" s="256"/>
      <c r="P131" s="257">
        <f>O131*H131</f>
        <v>0</v>
      </c>
      <c r="Q131" s="257">
        <v>0</v>
      </c>
      <c r="R131" s="257">
        <f>Q131*H131</f>
        <v>0</v>
      </c>
      <c r="S131" s="257">
        <v>0</v>
      </c>
      <c r="T131" s="25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144</v>
      </c>
      <c r="AT131" s="230" t="s">
        <v>139</v>
      </c>
      <c r="AU131" s="230" t="s">
        <v>88</v>
      </c>
      <c r="AY131" s="18" t="s">
        <v>136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144</v>
      </c>
      <c r="BM131" s="230" t="s">
        <v>167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1Xr5pKvSXjD98yrD+QFUQjEfZcvLb5x959dAuFW0neC3fqumHCSeO//pKEafcuYcV5pcZBccveYcE39nXY43Eg==" hashValue="mU0yxgG1lwVStWMyGaSC7YWQakzlAEzDe1s4lXvEwybKEPQu4+tKEj2kut0MFAjx1/NyfFQIbyKBtNab4uGd4w==" algorithmName="SHA-512" password="CC35"/>
  <autoFilter ref="C118:K13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259" t="s">
        <v>168</v>
      </c>
      <c r="BA2" s="259" t="s">
        <v>1</v>
      </c>
      <c r="BB2" s="259" t="s">
        <v>1</v>
      </c>
      <c r="BC2" s="259" t="s">
        <v>169</v>
      </c>
      <c r="BD2" s="259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Revitalizace a zpřístupnění terasy zámeckého parku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ROUND((SUM(BE130:BE260)),  2)</f>
        <v>0</v>
      </c>
      <c r="G33" s="39"/>
      <c r="H33" s="39"/>
      <c r="I33" s="156">
        <v>0.20999999999999999</v>
      </c>
      <c r="J33" s="155">
        <f>ROUND(((SUM(BE130:BE260))*I33),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ROUND((SUM(BF130:BF260)),  2)</f>
        <v>0</v>
      </c>
      <c r="G34" s="39"/>
      <c r="H34" s="39"/>
      <c r="I34" s="156">
        <v>0.14999999999999999</v>
      </c>
      <c r="J34" s="155">
        <f>ROUND(((SUM(BF130:BF260))*I34),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ROUND((SUM(BG130:BG260)),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ROUND((SUM(BH130:BH260)),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ROUND((SUM(BI130:BI260)),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a zpřístupnění terasy zámeckého parku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SO 02 Oplocení s barokní bránou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3. 7. 2023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171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172</v>
      </c>
      <c r="E99" s="189"/>
      <c r="F99" s="189"/>
      <c r="G99" s="189"/>
      <c r="H99" s="189"/>
      <c r="I99" s="189"/>
      <c r="J99" s="190">
        <f>J161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173</v>
      </c>
      <c r="E100" s="189"/>
      <c r="F100" s="189"/>
      <c r="G100" s="189"/>
      <c r="H100" s="189"/>
      <c r="I100" s="189"/>
      <c r="J100" s="190">
        <f>J183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174</v>
      </c>
      <c r="E101" s="189"/>
      <c r="F101" s="189"/>
      <c r="G101" s="189"/>
      <c r="H101" s="189"/>
      <c r="I101" s="189"/>
      <c r="J101" s="190">
        <f>J207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119</v>
      </c>
      <c r="E102" s="189"/>
      <c r="F102" s="189"/>
      <c r="G102" s="189"/>
      <c r="H102" s="189"/>
      <c r="I102" s="189"/>
      <c r="J102" s="190">
        <f>J228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175</v>
      </c>
      <c r="E103" s="189"/>
      <c r="F103" s="189"/>
      <c r="G103" s="189"/>
      <c r="H103" s="189"/>
      <c r="I103" s="189"/>
      <c r="J103" s="190">
        <f>J237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176</v>
      </c>
      <c r="E104" s="183"/>
      <c r="F104" s="183"/>
      <c r="G104" s="183"/>
      <c r="H104" s="183"/>
      <c r="I104" s="183"/>
      <c r="J104" s="184">
        <f>J240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177</v>
      </c>
      <c r="E105" s="189"/>
      <c r="F105" s="189"/>
      <c r="G105" s="189"/>
      <c r="H105" s="189"/>
      <c r="I105" s="189"/>
      <c r="J105" s="190">
        <f>J241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178</v>
      </c>
      <c r="E106" s="183"/>
      <c r="F106" s="183"/>
      <c r="G106" s="183"/>
      <c r="H106" s="183"/>
      <c r="I106" s="183"/>
      <c r="J106" s="184">
        <f>J246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179</v>
      </c>
      <c r="E107" s="189"/>
      <c r="F107" s="189"/>
      <c r="G107" s="189"/>
      <c r="H107" s="189"/>
      <c r="I107" s="189"/>
      <c r="J107" s="190">
        <f>J247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180</v>
      </c>
      <c r="E108" s="183"/>
      <c r="F108" s="183"/>
      <c r="G108" s="183"/>
      <c r="H108" s="183"/>
      <c r="I108" s="183"/>
      <c r="J108" s="184">
        <f>J253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181</v>
      </c>
      <c r="E109" s="189"/>
      <c r="F109" s="189"/>
      <c r="G109" s="189"/>
      <c r="H109" s="189"/>
      <c r="I109" s="189"/>
      <c r="J109" s="190">
        <f>J254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182</v>
      </c>
      <c r="E110" s="189"/>
      <c r="F110" s="189"/>
      <c r="G110" s="189"/>
      <c r="H110" s="189"/>
      <c r="I110" s="189"/>
      <c r="J110" s="190">
        <f>J258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121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5" t="str">
        <f>E7</f>
        <v>Revitalizace a zpřístupnění terasy zámeckého parku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111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002 - SO 02 Oplocení s barokní bránou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Valašské Meziříčí</v>
      </c>
      <c r="G124" s="41"/>
      <c r="H124" s="41"/>
      <c r="I124" s="33" t="s">
        <v>22</v>
      </c>
      <c r="J124" s="80" t="str">
        <f>IF(J12="","",J12)</f>
        <v>3. 7. 2023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E15</f>
        <v>Město Valašské Meziříčí</v>
      </c>
      <c r="G126" s="41"/>
      <c r="H126" s="41"/>
      <c r="I126" s="33" t="s">
        <v>30</v>
      </c>
      <c r="J126" s="37" t="str">
        <f>E21</f>
        <v>LZ-PROJEKT plus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35</v>
      </c>
      <c r="J127" s="37" t="str">
        <f>E24</f>
        <v>Fajfrová Irena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122</v>
      </c>
      <c r="D129" s="195" t="s">
        <v>63</v>
      </c>
      <c r="E129" s="195" t="s">
        <v>59</v>
      </c>
      <c r="F129" s="195" t="s">
        <v>60</v>
      </c>
      <c r="G129" s="195" t="s">
        <v>123</v>
      </c>
      <c r="H129" s="195" t="s">
        <v>124</v>
      </c>
      <c r="I129" s="195" t="s">
        <v>125</v>
      </c>
      <c r="J129" s="195" t="s">
        <v>115</v>
      </c>
      <c r="K129" s="196" t="s">
        <v>126</v>
      </c>
      <c r="L129" s="197"/>
      <c r="M129" s="101" t="s">
        <v>1</v>
      </c>
      <c r="N129" s="102" t="s">
        <v>42</v>
      </c>
      <c r="O129" s="102" t="s">
        <v>127</v>
      </c>
      <c r="P129" s="102" t="s">
        <v>128</v>
      </c>
      <c r="Q129" s="102" t="s">
        <v>129</v>
      </c>
      <c r="R129" s="102" t="s">
        <v>130</v>
      </c>
      <c r="S129" s="102" t="s">
        <v>131</v>
      </c>
      <c r="T129" s="103" t="s">
        <v>132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133</v>
      </c>
      <c r="D130" s="41"/>
      <c r="E130" s="41"/>
      <c r="F130" s="41"/>
      <c r="G130" s="41"/>
      <c r="H130" s="41"/>
      <c r="I130" s="41"/>
      <c r="J130" s="198">
        <f>BK130</f>
        <v>0</v>
      </c>
      <c r="K130" s="41"/>
      <c r="L130" s="45"/>
      <c r="M130" s="104"/>
      <c r="N130" s="199"/>
      <c r="O130" s="105"/>
      <c r="P130" s="200">
        <f>P131+P240+P246+P253</f>
        <v>0</v>
      </c>
      <c r="Q130" s="105"/>
      <c r="R130" s="200">
        <f>R131+R240+R246+R253</f>
        <v>70.092925250000008</v>
      </c>
      <c r="S130" s="105"/>
      <c r="T130" s="201">
        <f>T131+T240+T246+T253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77</v>
      </c>
      <c r="AU130" s="18" t="s">
        <v>117</v>
      </c>
      <c r="BK130" s="202">
        <f>BK131+BK240+BK246+BK253</f>
        <v>0</v>
      </c>
    </row>
    <row r="131" s="12" customFormat="1" ht="25.92" customHeight="1">
      <c r="A131" s="12"/>
      <c r="B131" s="203"/>
      <c r="C131" s="204"/>
      <c r="D131" s="205" t="s">
        <v>77</v>
      </c>
      <c r="E131" s="206" t="s">
        <v>134</v>
      </c>
      <c r="F131" s="206" t="s">
        <v>135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P132+P161+P183+P207+P228+P237</f>
        <v>0</v>
      </c>
      <c r="Q131" s="211"/>
      <c r="R131" s="212">
        <f>R132+R161+R183+R207+R228+R237</f>
        <v>70.04255225</v>
      </c>
      <c r="S131" s="211"/>
      <c r="T131" s="213">
        <f>T132+T161+T183+T207+T228+T237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77</v>
      </c>
      <c r="AU131" s="215" t="s">
        <v>78</v>
      </c>
      <c r="AY131" s="214" t="s">
        <v>136</v>
      </c>
      <c r="BK131" s="216">
        <f>BK132+BK161+BK183+BK207+BK228+BK237</f>
        <v>0</v>
      </c>
    </row>
    <row r="132" s="12" customFormat="1" ht="22.8" customHeight="1">
      <c r="A132" s="12"/>
      <c r="B132" s="203"/>
      <c r="C132" s="204"/>
      <c r="D132" s="205" t="s">
        <v>77</v>
      </c>
      <c r="E132" s="217" t="s">
        <v>86</v>
      </c>
      <c r="F132" s="217" t="s">
        <v>183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SUM(P133:P160)</f>
        <v>0</v>
      </c>
      <c r="Q132" s="211"/>
      <c r="R132" s="212">
        <f>SUM(R133:R160)</f>
        <v>15.523999999999999</v>
      </c>
      <c r="S132" s="211"/>
      <c r="T132" s="213">
        <f>SUM(T133:T160)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86</v>
      </c>
      <c r="AT132" s="215" t="s">
        <v>77</v>
      </c>
      <c r="AU132" s="215" t="s">
        <v>86</v>
      </c>
      <c r="AY132" s="214" t="s">
        <v>136</v>
      </c>
      <c r="BK132" s="216">
        <f>SUM(BK133:BK160)</f>
        <v>0</v>
      </c>
    </row>
    <row r="133" s="2" customFormat="1" ht="16.5" customHeight="1">
      <c r="A133" s="39"/>
      <c r="B133" s="40"/>
      <c r="C133" s="219" t="s">
        <v>86</v>
      </c>
      <c r="D133" s="219" t="s">
        <v>139</v>
      </c>
      <c r="E133" s="220" t="s">
        <v>184</v>
      </c>
      <c r="F133" s="221" t="s">
        <v>185</v>
      </c>
      <c r="G133" s="222" t="s">
        <v>142</v>
      </c>
      <c r="H133" s="223">
        <v>27.876999999999999</v>
      </c>
      <c r="I133" s="224"/>
      <c r="J133" s="225">
        <f>ROUND(I133*H133,2)</f>
        <v>0</v>
      </c>
      <c r="K133" s="221" t="s">
        <v>143</v>
      </c>
      <c r="L133" s="45"/>
      <c r="M133" s="226" t="s">
        <v>1</v>
      </c>
      <c r="N133" s="227" t="s">
        <v>43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144</v>
      </c>
      <c r="AT133" s="230" t="s">
        <v>139</v>
      </c>
      <c r="AU133" s="230" t="s">
        <v>88</v>
      </c>
      <c r="AY133" s="18" t="s">
        <v>136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86</v>
      </c>
      <c r="BK133" s="231">
        <f>ROUND(I133*H133,2)</f>
        <v>0</v>
      </c>
      <c r="BL133" s="18" t="s">
        <v>144</v>
      </c>
      <c r="BM133" s="230" t="s">
        <v>186</v>
      </c>
    </row>
    <row r="134" s="14" customFormat="1">
      <c r="A134" s="14"/>
      <c r="B134" s="244"/>
      <c r="C134" s="245"/>
      <c r="D134" s="234" t="s">
        <v>146</v>
      </c>
      <c r="E134" s="246" t="s">
        <v>1</v>
      </c>
      <c r="F134" s="247" t="s">
        <v>187</v>
      </c>
      <c r="G134" s="245"/>
      <c r="H134" s="246" t="s">
        <v>1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146</v>
      </c>
      <c r="AU134" s="253" t="s">
        <v>88</v>
      </c>
      <c r="AV134" s="14" t="s">
        <v>86</v>
      </c>
      <c r="AW134" s="14" t="s">
        <v>34</v>
      </c>
      <c r="AX134" s="14" t="s">
        <v>78</v>
      </c>
      <c r="AY134" s="253" t="s">
        <v>136</v>
      </c>
    </row>
    <row r="135" s="13" customFormat="1">
      <c r="A135" s="13"/>
      <c r="B135" s="232"/>
      <c r="C135" s="233"/>
      <c r="D135" s="234" t="s">
        <v>146</v>
      </c>
      <c r="E135" s="235" t="s">
        <v>1</v>
      </c>
      <c r="F135" s="236" t="s">
        <v>188</v>
      </c>
      <c r="G135" s="233"/>
      <c r="H135" s="237">
        <v>19.074000000000002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146</v>
      </c>
      <c r="AU135" s="243" t="s">
        <v>88</v>
      </c>
      <c r="AV135" s="13" t="s">
        <v>88</v>
      </c>
      <c r="AW135" s="13" t="s">
        <v>34</v>
      </c>
      <c r="AX135" s="13" t="s">
        <v>78</v>
      </c>
      <c r="AY135" s="243" t="s">
        <v>136</v>
      </c>
    </row>
    <row r="136" s="14" customFormat="1">
      <c r="A136" s="14"/>
      <c r="B136" s="244"/>
      <c r="C136" s="245"/>
      <c r="D136" s="234" t="s">
        <v>146</v>
      </c>
      <c r="E136" s="246" t="s">
        <v>1</v>
      </c>
      <c r="F136" s="247" t="s">
        <v>189</v>
      </c>
      <c r="G136" s="245"/>
      <c r="H136" s="246" t="s">
        <v>1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146</v>
      </c>
      <c r="AU136" s="253" t="s">
        <v>88</v>
      </c>
      <c r="AV136" s="14" t="s">
        <v>86</v>
      </c>
      <c r="AW136" s="14" t="s">
        <v>34</v>
      </c>
      <c r="AX136" s="14" t="s">
        <v>78</v>
      </c>
      <c r="AY136" s="253" t="s">
        <v>136</v>
      </c>
    </row>
    <row r="137" s="13" customFormat="1">
      <c r="A137" s="13"/>
      <c r="B137" s="232"/>
      <c r="C137" s="233"/>
      <c r="D137" s="234" t="s">
        <v>146</v>
      </c>
      <c r="E137" s="235" t="s">
        <v>1</v>
      </c>
      <c r="F137" s="236" t="s">
        <v>190</v>
      </c>
      <c r="G137" s="233"/>
      <c r="H137" s="237">
        <v>8.8030000000000008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146</v>
      </c>
      <c r="AU137" s="243" t="s">
        <v>88</v>
      </c>
      <c r="AV137" s="13" t="s">
        <v>88</v>
      </c>
      <c r="AW137" s="13" t="s">
        <v>34</v>
      </c>
      <c r="AX137" s="13" t="s">
        <v>78</v>
      </c>
      <c r="AY137" s="243" t="s">
        <v>136</v>
      </c>
    </row>
    <row r="138" s="15" customFormat="1">
      <c r="A138" s="15"/>
      <c r="B138" s="260"/>
      <c r="C138" s="261"/>
      <c r="D138" s="234" t="s">
        <v>146</v>
      </c>
      <c r="E138" s="262" t="s">
        <v>168</v>
      </c>
      <c r="F138" s="263" t="s">
        <v>191</v>
      </c>
      <c r="G138" s="261"/>
      <c r="H138" s="264">
        <v>27.876999999999999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0" t="s">
        <v>146</v>
      </c>
      <c r="AU138" s="270" t="s">
        <v>88</v>
      </c>
      <c r="AV138" s="15" t="s">
        <v>144</v>
      </c>
      <c r="AW138" s="15" t="s">
        <v>34</v>
      </c>
      <c r="AX138" s="15" t="s">
        <v>86</v>
      </c>
      <c r="AY138" s="270" t="s">
        <v>136</v>
      </c>
    </row>
    <row r="139" s="2" customFormat="1" ht="37.8" customHeight="1">
      <c r="A139" s="39"/>
      <c r="B139" s="40"/>
      <c r="C139" s="219" t="s">
        <v>88</v>
      </c>
      <c r="D139" s="219" t="s">
        <v>139</v>
      </c>
      <c r="E139" s="220" t="s">
        <v>192</v>
      </c>
      <c r="F139" s="221" t="s">
        <v>193</v>
      </c>
      <c r="G139" s="222" t="s">
        <v>142</v>
      </c>
      <c r="H139" s="223">
        <v>27.876999999999999</v>
      </c>
      <c r="I139" s="224"/>
      <c r="J139" s="225">
        <f>ROUND(I139*H139,2)</f>
        <v>0</v>
      </c>
      <c r="K139" s="221" t="s">
        <v>143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144</v>
      </c>
      <c r="AT139" s="230" t="s">
        <v>139</v>
      </c>
      <c r="AU139" s="230" t="s">
        <v>88</v>
      </c>
      <c r="AY139" s="18" t="s">
        <v>136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86</v>
      </c>
      <c r="BK139" s="231">
        <f>ROUND(I139*H139,2)</f>
        <v>0</v>
      </c>
      <c r="BL139" s="18" t="s">
        <v>144</v>
      </c>
      <c r="BM139" s="230" t="s">
        <v>194</v>
      </c>
    </row>
    <row r="140" s="13" customFormat="1">
      <c r="A140" s="13"/>
      <c r="B140" s="232"/>
      <c r="C140" s="233"/>
      <c r="D140" s="234" t="s">
        <v>146</v>
      </c>
      <c r="E140" s="235" t="s">
        <v>1</v>
      </c>
      <c r="F140" s="236" t="s">
        <v>168</v>
      </c>
      <c r="G140" s="233"/>
      <c r="H140" s="237">
        <v>27.876999999999999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146</v>
      </c>
      <c r="AU140" s="243" t="s">
        <v>88</v>
      </c>
      <c r="AV140" s="13" t="s">
        <v>88</v>
      </c>
      <c r="AW140" s="13" t="s">
        <v>34</v>
      </c>
      <c r="AX140" s="13" t="s">
        <v>86</v>
      </c>
      <c r="AY140" s="243" t="s">
        <v>136</v>
      </c>
    </row>
    <row r="141" s="2" customFormat="1" ht="37.8" customHeight="1">
      <c r="A141" s="39"/>
      <c r="B141" s="40"/>
      <c r="C141" s="219" t="s">
        <v>155</v>
      </c>
      <c r="D141" s="219" t="s">
        <v>139</v>
      </c>
      <c r="E141" s="220" t="s">
        <v>195</v>
      </c>
      <c r="F141" s="221" t="s">
        <v>196</v>
      </c>
      <c r="G141" s="222" t="s">
        <v>142</v>
      </c>
      <c r="H141" s="223">
        <v>111.508</v>
      </c>
      <c r="I141" s="224"/>
      <c r="J141" s="225">
        <f>ROUND(I141*H141,2)</f>
        <v>0</v>
      </c>
      <c r="K141" s="221" t="s">
        <v>143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144</v>
      </c>
      <c r="AT141" s="230" t="s">
        <v>139</v>
      </c>
      <c r="AU141" s="230" t="s">
        <v>88</v>
      </c>
      <c r="AY141" s="18" t="s">
        <v>136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86</v>
      </c>
      <c r="BK141" s="231">
        <f>ROUND(I141*H141,2)</f>
        <v>0</v>
      </c>
      <c r="BL141" s="18" t="s">
        <v>144</v>
      </c>
      <c r="BM141" s="230" t="s">
        <v>197</v>
      </c>
    </row>
    <row r="142" s="13" customFormat="1">
      <c r="A142" s="13"/>
      <c r="B142" s="232"/>
      <c r="C142" s="233"/>
      <c r="D142" s="234" t="s">
        <v>146</v>
      </c>
      <c r="E142" s="235" t="s">
        <v>1</v>
      </c>
      <c r="F142" s="236" t="s">
        <v>198</v>
      </c>
      <c r="G142" s="233"/>
      <c r="H142" s="237">
        <v>111.508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146</v>
      </c>
      <c r="AU142" s="243" t="s">
        <v>88</v>
      </c>
      <c r="AV142" s="13" t="s">
        <v>88</v>
      </c>
      <c r="AW142" s="13" t="s">
        <v>34</v>
      </c>
      <c r="AX142" s="13" t="s">
        <v>86</v>
      </c>
      <c r="AY142" s="243" t="s">
        <v>136</v>
      </c>
    </row>
    <row r="143" s="2" customFormat="1" ht="37.8" customHeight="1">
      <c r="A143" s="39"/>
      <c r="B143" s="40"/>
      <c r="C143" s="219" t="s">
        <v>144</v>
      </c>
      <c r="D143" s="219" t="s">
        <v>139</v>
      </c>
      <c r="E143" s="220" t="s">
        <v>199</v>
      </c>
      <c r="F143" s="221" t="s">
        <v>200</v>
      </c>
      <c r="G143" s="222" t="s">
        <v>142</v>
      </c>
      <c r="H143" s="223">
        <v>27.876999999999999</v>
      </c>
      <c r="I143" s="224"/>
      <c r="J143" s="225">
        <f>ROUND(I143*H143,2)</f>
        <v>0</v>
      </c>
      <c r="K143" s="221" t="s">
        <v>143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144</v>
      </c>
      <c r="AT143" s="230" t="s">
        <v>139</v>
      </c>
      <c r="AU143" s="230" t="s">
        <v>88</v>
      </c>
      <c r="AY143" s="18" t="s">
        <v>136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86</v>
      </c>
      <c r="BK143" s="231">
        <f>ROUND(I143*H143,2)</f>
        <v>0</v>
      </c>
      <c r="BL143" s="18" t="s">
        <v>144</v>
      </c>
      <c r="BM143" s="230" t="s">
        <v>201</v>
      </c>
    </row>
    <row r="144" s="13" customFormat="1">
      <c r="A144" s="13"/>
      <c r="B144" s="232"/>
      <c r="C144" s="233"/>
      <c r="D144" s="234" t="s">
        <v>146</v>
      </c>
      <c r="E144" s="235" t="s">
        <v>1</v>
      </c>
      <c r="F144" s="236" t="s">
        <v>168</v>
      </c>
      <c r="G144" s="233"/>
      <c r="H144" s="237">
        <v>27.876999999999999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146</v>
      </c>
      <c r="AU144" s="243" t="s">
        <v>88</v>
      </c>
      <c r="AV144" s="13" t="s">
        <v>88</v>
      </c>
      <c r="AW144" s="13" t="s">
        <v>34</v>
      </c>
      <c r="AX144" s="13" t="s">
        <v>86</v>
      </c>
      <c r="AY144" s="243" t="s">
        <v>136</v>
      </c>
    </row>
    <row r="145" s="2" customFormat="1" ht="37.8" customHeight="1">
      <c r="A145" s="39"/>
      <c r="B145" s="40"/>
      <c r="C145" s="219" t="s">
        <v>164</v>
      </c>
      <c r="D145" s="219" t="s">
        <v>139</v>
      </c>
      <c r="E145" s="220" t="s">
        <v>202</v>
      </c>
      <c r="F145" s="221" t="s">
        <v>203</v>
      </c>
      <c r="G145" s="222" t="s">
        <v>142</v>
      </c>
      <c r="H145" s="223">
        <v>139.38499999999999</v>
      </c>
      <c r="I145" s="224"/>
      <c r="J145" s="225">
        <f>ROUND(I145*H145,2)</f>
        <v>0</v>
      </c>
      <c r="K145" s="221" t="s">
        <v>143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144</v>
      </c>
      <c r="AT145" s="230" t="s">
        <v>139</v>
      </c>
      <c r="AU145" s="230" t="s">
        <v>88</v>
      </c>
      <c r="AY145" s="18" t="s">
        <v>136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144</v>
      </c>
      <c r="BM145" s="230" t="s">
        <v>204</v>
      </c>
    </row>
    <row r="146" s="13" customFormat="1">
      <c r="A146" s="13"/>
      <c r="B146" s="232"/>
      <c r="C146" s="233"/>
      <c r="D146" s="234" t="s">
        <v>146</v>
      </c>
      <c r="E146" s="235" t="s">
        <v>1</v>
      </c>
      <c r="F146" s="236" t="s">
        <v>205</v>
      </c>
      <c r="G146" s="233"/>
      <c r="H146" s="237">
        <v>139.38499999999999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146</v>
      </c>
      <c r="AU146" s="243" t="s">
        <v>88</v>
      </c>
      <c r="AV146" s="13" t="s">
        <v>88</v>
      </c>
      <c r="AW146" s="13" t="s">
        <v>34</v>
      </c>
      <c r="AX146" s="13" t="s">
        <v>86</v>
      </c>
      <c r="AY146" s="243" t="s">
        <v>136</v>
      </c>
    </row>
    <row r="147" s="2" customFormat="1" ht="16.5" customHeight="1">
      <c r="A147" s="39"/>
      <c r="B147" s="40"/>
      <c r="C147" s="219" t="s">
        <v>206</v>
      </c>
      <c r="D147" s="219" t="s">
        <v>139</v>
      </c>
      <c r="E147" s="220" t="s">
        <v>207</v>
      </c>
      <c r="F147" s="221" t="s">
        <v>208</v>
      </c>
      <c r="G147" s="222" t="s">
        <v>142</v>
      </c>
      <c r="H147" s="223">
        <v>27.876999999999999</v>
      </c>
      <c r="I147" s="224"/>
      <c r="J147" s="225">
        <f>ROUND(I147*H147,2)</f>
        <v>0</v>
      </c>
      <c r="K147" s="221" t="s">
        <v>143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144</v>
      </c>
      <c r="AT147" s="230" t="s">
        <v>139</v>
      </c>
      <c r="AU147" s="230" t="s">
        <v>88</v>
      </c>
      <c r="AY147" s="18" t="s">
        <v>136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144</v>
      </c>
      <c r="BM147" s="230" t="s">
        <v>209</v>
      </c>
    </row>
    <row r="148" s="13" customFormat="1">
      <c r="A148" s="13"/>
      <c r="B148" s="232"/>
      <c r="C148" s="233"/>
      <c r="D148" s="234" t="s">
        <v>146</v>
      </c>
      <c r="E148" s="235" t="s">
        <v>1</v>
      </c>
      <c r="F148" s="236" t="s">
        <v>168</v>
      </c>
      <c r="G148" s="233"/>
      <c r="H148" s="237">
        <v>27.876999999999999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146</v>
      </c>
      <c r="AU148" s="243" t="s">
        <v>88</v>
      </c>
      <c r="AV148" s="13" t="s">
        <v>88</v>
      </c>
      <c r="AW148" s="13" t="s">
        <v>34</v>
      </c>
      <c r="AX148" s="13" t="s">
        <v>86</v>
      </c>
      <c r="AY148" s="243" t="s">
        <v>136</v>
      </c>
    </row>
    <row r="149" s="2" customFormat="1" ht="33" customHeight="1">
      <c r="A149" s="39"/>
      <c r="B149" s="40"/>
      <c r="C149" s="219" t="s">
        <v>210</v>
      </c>
      <c r="D149" s="219" t="s">
        <v>139</v>
      </c>
      <c r="E149" s="220" t="s">
        <v>211</v>
      </c>
      <c r="F149" s="221" t="s">
        <v>212</v>
      </c>
      <c r="G149" s="222" t="s">
        <v>158</v>
      </c>
      <c r="H149" s="223">
        <v>46.555</v>
      </c>
      <c r="I149" s="224"/>
      <c r="J149" s="225">
        <f>ROUND(I149*H149,2)</f>
        <v>0</v>
      </c>
      <c r="K149" s="221" t="s">
        <v>143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144</v>
      </c>
      <c r="AT149" s="230" t="s">
        <v>139</v>
      </c>
      <c r="AU149" s="230" t="s">
        <v>88</v>
      </c>
      <c r="AY149" s="18" t="s">
        <v>136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86</v>
      </c>
      <c r="BK149" s="231">
        <f>ROUND(I149*H149,2)</f>
        <v>0</v>
      </c>
      <c r="BL149" s="18" t="s">
        <v>144</v>
      </c>
      <c r="BM149" s="230" t="s">
        <v>213</v>
      </c>
    </row>
    <row r="150" s="13" customFormat="1">
      <c r="A150" s="13"/>
      <c r="B150" s="232"/>
      <c r="C150" s="233"/>
      <c r="D150" s="234" t="s">
        <v>146</v>
      </c>
      <c r="E150" s="235" t="s">
        <v>1</v>
      </c>
      <c r="F150" s="236" t="s">
        <v>214</v>
      </c>
      <c r="G150" s="233"/>
      <c r="H150" s="237">
        <v>46.555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146</v>
      </c>
      <c r="AU150" s="243" t="s">
        <v>88</v>
      </c>
      <c r="AV150" s="13" t="s">
        <v>88</v>
      </c>
      <c r="AW150" s="13" t="s">
        <v>34</v>
      </c>
      <c r="AX150" s="13" t="s">
        <v>86</v>
      </c>
      <c r="AY150" s="243" t="s">
        <v>136</v>
      </c>
    </row>
    <row r="151" s="2" customFormat="1" ht="24.15" customHeight="1">
      <c r="A151" s="39"/>
      <c r="B151" s="40"/>
      <c r="C151" s="219" t="s">
        <v>215</v>
      </c>
      <c r="D151" s="219" t="s">
        <v>139</v>
      </c>
      <c r="E151" s="220" t="s">
        <v>216</v>
      </c>
      <c r="F151" s="221" t="s">
        <v>217</v>
      </c>
      <c r="G151" s="222" t="s">
        <v>142</v>
      </c>
      <c r="H151" s="223">
        <v>7.7619999999999996</v>
      </c>
      <c r="I151" s="224"/>
      <c r="J151" s="225">
        <f>ROUND(I151*H151,2)</f>
        <v>0</v>
      </c>
      <c r="K151" s="221" t="s">
        <v>143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144</v>
      </c>
      <c r="AT151" s="230" t="s">
        <v>139</v>
      </c>
      <c r="AU151" s="230" t="s">
        <v>88</v>
      </c>
      <c r="AY151" s="18" t="s">
        <v>136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86</v>
      </c>
      <c r="BK151" s="231">
        <f>ROUND(I151*H151,2)</f>
        <v>0</v>
      </c>
      <c r="BL151" s="18" t="s">
        <v>144</v>
      </c>
      <c r="BM151" s="230" t="s">
        <v>218</v>
      </c>
    </row>
    <row r="152" s="14" customFormat="1">
      <c r="A152" s="14"/>
      <c r="B152" s="244"/>
      <c r="C152" s="245"/>
      <c r="D152" s="234" t="s">
        <v>146</v>
      </c>
      <c r="E152" s="246" t="s">
        <v>1</v>
      </c>
      <c r="F152" s="247" t="s">
        <v>187</v>
      </c>
      <c r="G152" s="245"/>
      <c r="H152" s="246" t="s">
        <v>1</v>
      </c>
      <c r="I152" s="248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146</v>
      </c>
      <c r="AU152" s="253" t="s">
        <v>88</v>
      </c>
      <c r="AV152" s="14" t="s">
        <v>86</v>
      </c>
      <c r="AW152" s="14" t="s">
        <v>34</v>
      </c>
      <c r="AX152" s="14" t="s">
        <v>78</v>
      </c>
      <c r="AY152" s="253" t="s">
        <v>136</v>
      </c>
    </row>
    <row r="153" s="13" customFormat="1">
      <c r="A153" s="13"/>
      <c r="B153" s="232"/>
      <c r="C153" s="233"/>
      <c r="D153" s="234" t="s">
        <v>146</v>
      </c>
      <c r="E153" s="235" t="s">
        <v>1</v>
      </c>
      <c r="F153" s="236" t="s">
        <v>188</v>
      </c>
      <c r="G153" s="233"/>
      <c r="H153" s="237">
        <v>19.074000000000002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146</v>
      </c>
      <c r="AU153" s="243" t="s">
        <v>88</v>
      </c>
      <c r="AV153" s="13" t="s">
        <v>88</v>
      </c>
      <c r="AW153" s="13" t="s">
        <v>34</v>
      </c>
      <c r="AX153" s="13" t="s">
        <v>78</v>
      </c>
      <c r="AY153" s="243" t="s">
        <v>136</v>
      </c>
    </row>
    <row r="154" s="13" customFormat="1">
      <c r="A154" s="13"/>
      <c r="B154" s="232"/>
      <c r="C154" s="233"/>
      <c r="D154" s="234" t="s">
        <v>146</v>
      </c>
      <c r="E154" s="235" t="s">
        <v>1</v>
      </c>
      <c r="F154" s="236" t="s">
        <v>219</v>
      </c>
      <c r="G154" s="233"/>
      <c r="H154" s="237">
        <v>-8.2720000000000002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146</v>
      </c>
      <c r="AU154" s="243" t="s">
        <v>88</v>
      </c>
      <c r="AV154" s="13" t="s">
        <v>88</v>
      </c>
      <c r="AW154" s="13" t="s">
        <v>34</v>
      </c>
      <c r="AX154" s="13" t="s">
        <v>78</v>
      </c>
      <c r="AY154" s="243" t="s">
        <v>136</v>
      </c>
    </row>
    <row r="155" s="13" customFormat="1">
      <c r="A155" s="13"/>
      <c r="B155" s="232"/>
      <c r="C155" s="233"/>
      <c r="D155" s="234" t="s">
        <v>146</v>
      </c>
      <c r="E155" s="235" t="s">
        <v>1</v>
      </c>
      <c r="F155" s="236" t="s">
        <v>220</v>
      </c>
      <c r="G155" s="233"/>
      <c r="H155" s="237">
        <v>-0.495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146</v>
      </c>
      <c r="AU155" s="243" t="s">
        <v>88</v>
      </c>
      <c r="AV155" s="13" t="s">
        <v>88</v>
      </c>
      <c r="AW155" s="13" t="s">
        <v>34</v>
      </c>
      <c r="AX155" s="13" t="s">
        <v>78</v>
      </c>
      <c r="AY155" s="243" t="s">
        <v>136</v>
      </c>
    </row>
    <row r="156" s="13" customFormat="1">
      <c r="A156" s="13"/>
      <c r="B156" s="232"/>
      <c r="C156" s="233"/>
      <c r="D156" s="234" t="s">
        <v>146</v>
      </c>
      <c r="E156" s="235" t="s">
        <v>1</v>
      </c>
      <c r="F156" s="236" t="s">
        <v>221</v>
      </c>
      <c r="G156" s="233"/>
      <c r="H156" s="237">
        <v>-0.55000000000000004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146</v>
      </c>
      <c r="AU156" s="243" t="s">
        <v>88</v>
      </c>
      <c r="AV156" s="13" t="s">
        <v>88</v>
      </c>
      <c r="AW156" s="13" t="s">
        <v>34</v>
      </c>
      <c r="AX156" s="13" t="s">
        <v>78</v>
      </c>
      <c r="AY156" s="243" t="s">
        <v>136</v>
      </c>
    </row>
    <row r="157" s="13" customFormat="1">
      <c r="A157" s="13"/>
      <c r="B157" s="232"/>
      <c r="C157" s="233"/>
      <c r="D157" s="234" t="s">
        <v>146</v>
      </c>
      <c r="E157" s="235" t="s">
        <v>1</v>
      </c>
      <c r="F157" s="236" t="s">
        <v>222</v>
      </c>
      <c r="G157" s="233"/>
      <c r="H157" s="237">
        <v>-1.0780000000000001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146</v>
      </c>
      <c r="AU157" s="243" t="s">
        <v>88</v>
      </c>
      <c r="AV157" s="13" t="s">
        <v>88</v>
      </c>
      <c r="AW157" s="13" t="s">
        <v>34</v>
      </c>
      <c r="AX157" s="13" t="s">
        <v>78</v>
      </c>
      <c r="AY157" s="243" t="s">
        <v>136</v>
      </c>
    </row>
    <row r="158" s="13" customFormat="1">
      <c r="A158" s="13"/>
      <c r="B158" s="232"/>
      <c r="C158" s="233"/>
      <c r="D158" s="234" t="s">
        <v>146</v>
      </c>
      <c r="E158" s="235" t="s">
        <v>1</v>
      </c>
      <c r="F158" s="236" t="s">
        <v>223</v>
      </c>
      <c r="G158" s="233"/>
      <c r="H158" s="237">
        <v>-0.91700000000000004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146</v>
      </c>
      <c r="AU158" s="243" t="s">
        <v>88</v>
      </c>
      <c r="AV158" s="13" t="s">
        <v>88</v>
      </c>
      <c r="AW158" s="13" t="s">
        <v>34</v>
      </c>
      <c r="AX158" s="13" t="s">
        <v>78</v>
      </c>
      <c r="AY158" s="243" t="s">
        <v>136</v>
      </c>
    </row>
    <row r="159" s="15" customFormat="1">
      <c r="A159" s="15"/>
      <c r="B159" s="260"/>
      <c r="C159" s="261"/>
      <c r="D159" s="234" t="s">
        <v>146</v>
      </c>
      <c r="E159" s="262" t="s">
        <v>1</v>
      </c>
      <c r="F159" s="263" t="s">
        <v>191</v>
      </c>
      <c r="G159" s="261"/>
      <c r="H159" s="264">
        <v>7.7620000000000022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0" t="s">
        <v>146</v>
      </c>
      <c r="AU159" s="270" t="s">
        <v>88</v>
      </c>
      <c r="AV159" s="15" t="s">
        <v>144</v>
      </c>
      <c r="AW159" s="15" t="s">
        <v>34</v>
      </c>
      <c r="AX159" s="15" t="s">
        <v>86</v>
      </c>
      <c r="AY159" s="270" t="s">
        <v>136</v>
      </c>
    </row>
    <row r="160" s="2" customFormat="1" ht="16.5" customHeight="1">
      <c r="A160" s="39"/>
      <c r="B160" s="40"/>
      <c r="C160" s="271" t="s">
        <v>137</v>
      </c>
      <c r="D160" s="271" t="s">
        <v>224</v>
      </c>
      <c r="E160" s="272" t="s">
        <v>225</v>
      </c>
      <c r="F160" s="273" t="s">
        <v>226</v>
      </c>
      <c r="G160" s="274" t="s">
        <v>158</v>
      </c>
      <c r="H160" s="275">
        <v>15.523999999999999</v>
      </c>
      <c r="I160" s="276"/>
      <c r="J160" s="277">
        <f>ROUND(I160*H160,2)</f>
        <v>0</v>
      </c>
      <c r="K160" s="273" t="s">
        <v>143</v>
      </c>
      <c r="L160" s="278"/>
      <c r="M160" s="279" t="s">
        <v>1</v>
      </c>
      <c r="N160" s="280" t="s">
        <v>43</v>
      </c>
      <c r="O160" s="92"/>
      <c r="P160" s="228">
        <f>O160*H160</f>
        <v>0</v>
      </c>
      <c r="Q160" s="228">
        <v>1</v>
      </c>
      <c r="R160" s="228">
        <f>Q160*H160</f>
        <v>15.523999999999999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215</v>
      </c>
      <c r="AT160" s="230" t="s">
        <v>224</v>
      </c>
      <c r="AU160" s="230" t="s">
        <v>88</v>
      </c>
      <c r="AY160" s="18" t="s">
        <v>136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86</v>
      </c>
      <c r="BK160" s="231">
        <f>ROUND(I160*H160,2)</f>
        <v>0</v>
      </c>
      <c r="BL160" s="18" t="s">
        <v>144</v>
      </c>
      <c r="BM160" s="230" t="s">
        <v>227</v>
      </c>
    </row>
    <row r="161" s="12" customFormat="1" ht="22.8" customHeight="1">
      <c r="A161" s="12"/>
      <c r="B161" s="203"/>
      <c r="C161" s="204"/>
      <c r="D161" s="205" t="s">
        <v>77</v>
      </c>
      <c r="E161" s="217" t="s">
        <v>88</v>
      </c>
      <c r="F161" s="217" t="s">
        <v>228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SUM(P162:P182)</f>
        <v>0</v>
      </c>
      <c r="Q161" s="211"/>
      <c r="R161" s="212">
        <f>SUM(R162:R182)</f>
        <v>22.016121949999999</v>
      </c>
      <c r="S161" s="211"/>
      <c r="T161" s="213">
        <f>SUM(T162:T182)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86</v>
      </c>
      <c r="AT161" s="215" t="s">
        <v>77</v>
      </c>
      <c r="AU161" s="215" t="s">
        <v>86</v>
      </c>
      <c r="AY161" s="214" t="s">
        <v>136</v>
      </c>
      <c r="BK161" s="216">
        <f>SUM(BK162:BK182)</f>
        <v>0</v>
      </c>
    </row>
    <row r="162" s="2" customFormat="1" ht="24.15" customHeight="1">
      <c r="A162" s="39"/>
      <c r="B162" s="40"/>
      <c r="C162" s="219" t="s">
        <v>229</v>
      </c>
      <c r="D162" s="219" t="s">
        <v>139</v>
      </c>
      <c r="E162" s="220" t="s">
        <v>230</v>
      </c>
      <c r="F162" s="221" t="s">
        <v>231</v>
      </c>
      <c r="G162" s="222" t="s">
        <v>142</v>
      </c>
      <c r="H162" s="223">
        <v>0.79500000000000004</v>
      </c>
      <c r="I162" s="224"/>
      <c r="J162" s="225">
        <f>ROUND(I162*H162,2)</f>
        <v>0</v>
      </c>
      <c r="K162" s="221" t="s">
        <v>143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2.1600000000000001</v>
      </c>
      <c r="R162" s="228">
        <f>Q162*H162</f>
        <v>1.7172000000000003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144</v>
      </c>
      <c r="AT162" s="230" t="s">
        <v>139</v>
      </c>
      <c r="AU162" s="230" t="s">
        <v>88</v>
      </c>
      <c r="AY162" s="18" t="s">
        <v>136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86</v>
      </c>
      <c r="BK162" s="231">
        <f>ROUND(I162*H162,2)</f>
        <v>0</v>
      </c>
      <c r="BL162" s="18" t="s">
        <v>144</v>
      </c>
      <c r="BM162" s="230" t="s">
        <v>232</v>
      </c>
    </row>
    <row r="163" s="13" customFormat="1">
      <c r="A163" s="13"/>
      <c r="B163" s="232"/>
      <c r="C163" s="233"/>
      <c r="D163" s="234" t="s">
        <v>146</v>
      </c>
      <c r="E163" s="235" t="s">
        <v>1</v>
      </c>
      <c r="F163" s="236" t="s">
        <v>233</v>
      </c>
      <c r="G163" s="233"/>
      <c r="H163" s="237">
        <v>0.044999999999999998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146</v>
      </c>
      <c r="AU163" s="243" t="s">
        <v>88</v>
      </c>
      <c r="AV163" s="13" t="s">
        <v>88</v>
      </c>
      <c r="AW163" s="13" t="s">
        <v>34</v>
      </c>
      <c r="AX163" s="13" t="s">
        <v>78</v>
      </c>
      <c r="AY163" s="243" t="s">
        <v>136</v>
      </c>
    </row>
    <row r="164" s="13" customFormat="1">
      <c r="A164" s="13"/>
      <c r="B164" s="232"/>
      <c r="C164" s="233"/>
      <c r="D164" s="234" t="s">
        <v>146</v>
      </c>
      <c r="E164" s="235" t="s">
        <v>1</v>
      </c>
      <c r="F164" s="236" t="s">
        <v>234</v>
      </c>
      <c r="G164" s="233"/>
      <c r="H164" s="237">
        <v>0.050000000000000003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146</v>
      </c>
      <c r="AU164" s="243" t="s">
        <v>88</v>
      </c>
      <c r="AV164" s="13" t="s">
        <v>88</v>
      </c>
      <c r="AW164" s="13" t="s">
        <v>34</v>
      </c>
      <c r="AX164" s="13" t="s">
        <v>78</v>
      </c>
      <c r="AY164" s="243" t="s">
        <v>136</v>
      </c>
    </row>
    <row r="165" s="13" customFormat="1">
      <c r="A165" s="13"/>
      <c r="B165" s="232"/>
      <c r="C165" s="233"/>
      <c r="D165" s="234" t="s">
        <v>146</v>
      </c>
      <c r="E165" s="235" t="s">
        <v>1</v>
      </c>
      <c r="F165" s="236" t="s">
        <v>235</v>
      </c>
      <c r="G165" s="233"/>
      <c r="H165" s="237">
        <v>0.098000000000000004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146</v>
      </c>
      <c r="AU165" s="243" t="s">
        <v>88</v>
      </c>
      <c r="AV165" s="13" t="s">
        <v>88</v>
      </c>
      <c r="AW165" s="13" t="s">
        <v>34</v>
      </c>
      <c r="AX165" s="13" t="s">
        <v>78</v>
      </c>
      <c r="AY165" s="243" t="s">
        <v>136</v>
      </c>
    </row>
    <row r="166" s="13" customFormat="1">
      <c r="A166" s="13"/>
      <c r="B166" s="232"/>
      <c r="C166" s="233"/>
      <c r="D166" s="234" t="s">
        <v>146</v>
      </c>
      <c r="E166" s="235" t="s">
        <v>1</v>
      </c>
      <c r="F166" s="236" t="s">
        <v>236</v>
      </c>
      <c r="G166" s="233"/>
      <c r="H166" s="237">
        <v>0.60199999999999998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146</v>
      </c>
      <c r="AU166" s="243" t="s">
        <v>88</v>
      </c>
      <c r="AV166" s="13" t="s">
        <v>88</v>
      </c>
      <c r="AW166" s="13" t="s">
        <v>34</v>
      </c>
      <c r="AX166" s="13" t="s">
        <v>78</v>
      </c>
      <c r="AY166" s="243" t="s">
        <v>136</v>
      </c>
    </row>
    <row r="167" s="15" customFormat="1">
      <c r="A167" s="15"/>
      <c r="B167" s="260"/>
      <c r="C167" s="261"/>
      <c r="D167" s="234" t="s">
        <v>146</v>
      </c>
      <c r="E167" s="262" t="s">
        <v>1</v>
      </c>
      <c r="F167" s="263" t="s">
        <v>191</v>
      </c>
      <c r="G167" s="261"/>
      <c r="H167" s="264">
        <v>0.79499999999999993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0" t="s">
        <v>146</v>
      </c>
      <c r="AU167" s="270" t="s">
        <v>88</v>
      </c>
      <c r="AV167" s="15" t="s">
        <v>144</v>
      </c>
      <c r="AW167" s="15" t="s">
        <v>34</v>
      </c>
      <c r="AX167" s="15" t="s">
        <v>86</v>
      </c>
      <c r="AY167" s="270" t="s">
        <v>136</v>
      </c>
    </row>
    <row r="168" s="2" customFormat="1" ht="24.15" customHeight="1">
      <c r="A168" s="39"/>
      <c r="B168" s="40"/>
      <c r="C168" s="219" t="s">
        <v>237</v>
      </c>
      <c r="D168" s="219" t="s">
        <v>139</v>
      </c>
      <c r="E168" s="220" t="s">
        <v>238</v>
      </c>
      <c r="F168" s="221" t="s">
        <v>239</v>
      </c>
      <c r="G168" s="222" t="s">
        <v>142</v>
      </c>
      <c r="H168" s="223">
        <v>7.9459999999999997</v>
      </c>
      <c r="I168" s="224"/>
      <c r="J168" s="225">
        <f>ROUND(I168*H168,2)</f>
        <v>0</v>
      </c>
      <c r="K168" s="221" t="s">
        <v>143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2.5018699999999998</v>
      </c>
      <c r="R168" s="228">
        <f>Q168*H168</f>
        <v>19.879859019999998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144</v>
      </c>
      <c r="AT168" s="230" t="s">
        <v>139</v>
      </c>
      <c r="AU168" s="230" t="s">
        <v>88</v>
      </c>
      <c r="AY168" s="18" t="s">
        <v>136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144</v>
      </c>
      <c r="BM168" s="230" t="s">
        <v>240</v>
      </c>
    </row>
    <row r="169" s="13" customFormat="1">
      <c r="A169" s="13"/>
      <c r="B169" s="232"/>
      <c r="C169" s="233"/>
      <c r="D169" s="234" t="s">
        <v>146</v>
      </c>
      <c r="E169" s="235" t="s">
        <v>1</v>
      </c>
      <c r="F169" s="236" t="s">
        <v>241</v>
      </c>
      <c r="G169" s="233"/>
      <c r="H169" s="237">
        <v>0.45000000000000001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146</v>
      </c>
      <c r="AU169" s="243" t="s">
        <v>88</v>
      </c>
      <c r="AV169" s="13" t="s">
        <v>88</v>
      </c>
      <c r="AW169" s="13" t="s">
        <v>34</v>
      </c>
      <c r="AX169" s="13" t="s">
        <v>78</v>
      </c>
      <c r="AY169" s="243" t="s">
        <v>136</v>
      </c>
    </row>
    <row r="170" s="13" customFormat="1">
      <c r="A170" s="13"/>
      <c r="B170" s="232"/>
      <c r="C170" s="233"/>
      <c r="D170" s="234" t="s">
        <v>146</v>
      </c>
      <c r="E170" s="235" t="s">
        <v>1</v>
      </c>
      <c r="F170" s="236" t="s">
        <v>242</v>
      </c>
      <c r="G170" s="233"/>
      <c r="H170" s="237">
        <v>0.5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146</v>
      </c>
      <c r="AU170" s="243" t="s">
        <v>88</v>
      </c>
      <c r="AV170" s="13" t="s">
        <v>88</v>
      </c>
      <c r="AW170" s="13" t="s">
        <v>34</v>
      </c>
      <c r="AX170" s="13" t="s">
        <v>78</v>
      </c>
      <c r="AY170" s="243" t="s">
        <v>136</v>
      </c>
    </row>
    <row r="171" s="13" customFormat="1">
      <c r="A171" s="13"/>
      <c r="B171" s="232"/>
      <c r="C171" s="233"/>
      <c r="D171" s="234" t="s">
        <v>146</v>
      </c>
      <c r="E171" s="235" t="s">
        <v>1</v>
      </c>
      <c r="F171" s="236" t="s">
        <v>243</v>
      </c>
      <c r="G171" s="233"/>
      <c r="H171" s="237">
        <v>0.97999999999999998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146</v>
      </c>
      <c r="AU171" s="243" t="s">
        <v>88</v>
      </c>
      <c r="AV171" s="13" t="s">
        <v>88</v>
      </c>
      <c r="AW171" s="13" t="s">
        <v>34</v>
      </c>
      <c r="AX171" s="13" t="s">
        <v>78</v>
      </c>
      <c r="AY171" s="243" t="s">
        <v>136</v>
      </c>
    </row>
    <row r="172" s="13" customFormat="1">
      <c r="A172" s="13"/>
      <c r="B172" s="232"/>
      <c r="C172" s="233"/>
      <c r="D172" s="234" t="s">
        <v>146</v>
      </c>
      <c r="E172" s="235" t="s">
        <v>1</v>
      </c>
      <c r="F172" s="236" t="s">
        <v>244</v>
      </c>
      <c r="G172" s="233"/>
      <c r="H172" s="237">
        <v>6.016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146</v>
      </c>
      <c r="AU172" s="243" t="s">
        <v>88</v>
      </c>
      <c r="AV172" s="13" t="s">
        <v>88</v>
      </c>
      <c r="AW172" s="13" t="s">
        <v>34</v>
      </c>
      <c r="AX172" s="13" t="s">
        <v>78</v>
      </c>
      <c r="AY172" s="243" t="s">
        <v>136</v>
      </c>
    </row>
    <row r="173" s="15" customFormat="1">
      <c r="A173" s="15"/>
      <c r="B173" s="260"/>
      <c r="C173" s="261"/>
      <c r="D173" s="234" t="s">
        <v>146</v>
      </c>
      <c r="E173" s="262" t="s">
        <v>1</v>
      </c>
      <c r="F173" s="263" t="s">
        <v>191</v>
      </c>
      <c r="G173" s="261"/>
      <c r="H173" s="264">
        <v>7.9459999999999997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0" t="s">
        <v>146</v>
      </c>
      <c r="AU173" s="270" t="s">
        <v>88</v>
      </c>
      <c r="AV173" s="15" t="s">
        <v>144</v>
      </c>
      <c r="AW173" s="15" t="s">
        <v>34</v>
      </c>
      <c r="AX173" s="15" t="s">
        <v>86</v>
      </c>
      <c r="AY173" s="270" t="s">
        <v>136</v>
      </c>
    </row>
    <row r="174" s="2" customFormat="1" ht="16.5" customHeight="1">
      <c r="A174" s="39"/>
      <c r="B174" s="40"/>
      <c r="C174" s="219" t="s">
        <v>245</v>
      </c>
      <c r="D174" s="219" t="s">
        <v>139</v>
      </c>
      <c r="E174" s="220" t="s">
        <v>246</v>
      </c>
      <c r="F174" s="221" t="s">
        <v>247</v>
      </c>
      <c r="G174" s="222" t="s">
        <v>248</v>
      </c>
      <c r="H174" s="223">
        <v>37.68</v>
      </c>
      <c r="I174" s="224"/>
      <c r="J174" s="225">
        <f>ROUND(I174*H174,2)</f>
        <v>0</v>
      </c>
      <c r="K174" s="221" t="s">
        <v>143</v>
      </c>
      <c r="L174" s="45"/>
      <c r="M174" s="226" t="s">
        <v>1</v>
      </c>
      <c r="N174" s="227" t="s">
        <v>43</v>
      </c>
      <c r="O174" s="92"/>
      <c r="P174" s="228">
        <f>O174*H174</f>
        <v>0</v>
      </c>
      <c r="Q174" s="228">
        <v>0.0026900000000000001</v>
      </c>
      <c r="R174" s="228">
        <f>Q174*H174</f>
        <v>0.10135920000000001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144</v>
      </c>
      <c r="AT174" s="230" t="s">
        <v>139</v>
      </c>
      <c r="AU174" s="230" t="s">
        <v>88</v>
      </c>
      <c r="AY174" s="18" t="s">
        <v>136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86</v>
      </c>
      <c r="BK174" s="231">
        <f>ROUND(I174*H174,2)</f>
        <v>0</v>
      </c>
      <c r="BL174" s="18" t="s">
        <v>144</v>
      </c>
      <c r="BM174" s="230" t="s">
        <v>249</v>
      </c>
    </row>
    <row r="175" s="13" customFormat="1">
      <c r="A175" s="13"/>
      <c r="B175" s="232"/>
      <c r="C175" s="233"/>
      <c r="D175" s="234" t="s">
        <v>146</v>
      </c>
      <c r="E175" s="235" t="s">
        <v>1</v>
      </c>
      <c r="F175" s="236" t="s">
        <v>250</v>
      </c>
      <c r="G175" s="233"/>
      <c r="H175" s="237">
        <v>36.68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146</v>
      </c>
      <c r="AU175" s="243" t="s">
        <v>88</v>
      </c>
      <c r="AV175" s="13" t="s">
        <v>88</v>
      </c>
      <c r="AW175" s="13" t="s">
        <v>34</v>
      </c>
      <c r="AX175" s="13" t="s">
        <v>78</v>
      </c>
      <c r="AY175" s="243" t="s">
        <v>136</v>
      </c>
    </row>
    <row r="176" s="13" customFormat="1">
      <c r="A176" s="13"/>
      <c r="B176" s="232"/>
      <c r="C176" s="233"/>
      <c r="D176" s="234" t="s">
        <v>146</v>
      </c>
      <c r="E176" s="235" t="s">
        <v>1</v>
      </c>
      <c r="F176" s="236" t="s">
        <v>251</v>
      </c>
      <c r="G176" s="233"/>
      <c r="H176" s="237">
        <v>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146</v>
      </c>
      <c r="AU176" s="243" t="s">
        <v>88</v>
      </c>
      <c r="AV176" s="13" t="s">
        <v>88</v>
      </c>
      <c r="AW176" s="13" t="s">
        <v>34</v>
      </c>
      <c r="AX176" s="13" t="s">
        <v>78</v>
      </c>
      <c r="AY176" s="243" t="s">
        <v>136</v>
      </c>
    </row>
    <row r="177" s="15" customFormat="1">
      <c r="A177" s="15"/>
      <c r="B177" s="260"/>
      <c r="C177" s="261"/>
      <c r="D177" s="234" t="s">
        <v>146</v>
      </c>
      <c r="E177" s="262" t="s">
        <v>1</v>
      </c>
      <c r="F177" s="263" t="s">
        <v>191</v>
      </c>
      <c r="G177" s="261"/>
      <c r="H177" s="264">
        <v>37.68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0" t="s">
        <v>146</v>
      </c>
      <c r="AU177" s="270" t="s">
        <v>88</v>
      </c>
      <c r="AV177" s="15" t="s">
        <v>144</v>
      </c>
      <c r="AW177" s="15" t="s">
        <v>34</v>
      </c>
      <c r="AX177" s="15" t="s">
        <v>86</v>
      </c>
      <c r="AY177" s="270" t="s">
        <v>136</v>
      </c>
    </row>
    <row r="178" s="2" customFormat="1" ht="16.5" customHeight="1">
      <c r="A178" s="39"/>
      <c r="B178" s="40"/>
      <c r="C178" s="219" t="s">
        <v>252</v>
      </c>
      <c r="D178" s="219" t="s">
        <v>139</v>
      </c>
      <c r="E178" s="220" t="s">
        <v>253</v>
      </c>
      <c r="F178" s="221" t="s">
        <v>254</v>
      </c>
      <c r="G178" s="222" t="s">
        <v>248</v>
      </c>
      <c r="H178" s="223">
        <v>37.68</v>
      </c>
      <c r="I178" s="224"/>
      <c r="J178" s="225">
        <f>ROUND(I178*H178,2)</f>
        <v>0</v>
      </c>
      <c r="K178" s="221" t="s">
        <v>143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144</v>
      </c>
      <c r="AT178" s="230" t="s">
        <v>139</v>
      </c>
      <c r="AU178" s="230" t="s">
        <v>88</v>
      </c>
      <c r="AY178" s="18" t="s">
        <v>136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86</v>
      </c>
      <c r="BK178" s="231">
        <f>ROUND(I178*H178,2)</f>
        <v>0</v>
      </c>
      <c r="BL178" s="18" t="s">
        <v>144</v>
      </c>
      <c r="BM178" s="230" t="s">
        <v>255</v>
      </c>
    </row>
    <row r="179" s="2" customFormat="1" ht="21.75" customHeight="1">
      <c r="A179" s="39"/>
      <c r="B179" s="40"/>
      <c r="C179" s="219" t="s">
        <v>256</v>
      </c>
      <c r="D179" s="219" t="s">
        <v>139</v>
      </c>
      <c r="E179" s="220" t="s">
        <v>257</v>
      </c>
      <c r="F179" s="221" t="s">
        <v>258</v>
      </c>
      <c r="G179" s="222" t="s">
        <v>158</v>
      </c>
      <c r="H179" s="223">
        <v>0.029999999999999999</v>
      </c>
      <c r="I179" s="224"/>
      <c r="J179" s="225">
        <f>ROUND(I179*H179,2)</f>
        <v>0</v>
      </c>
      <c r="K179" s="221" t="s">
        <v>143</v>
      </c>
      <c r="L179" s="45"/>
      <c r="M179" s="226" t="s">
        <v>1</v>
      </c>
      <c r="N179" s="227" t="s">
        <v>43</v>
      </c>
      <c r="O179" s="92"/>
      <c r="P179" s="228">
        <f>O179*H179</f>
        <v>0</v>
      </c>
      <c r="Q179" s="228">
        <v>1.0606199999999999</v>
      </c>
      <c r="R179" s="228">
        <f>Q179*H179</f>
        <v>0.031818599999999995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144</v>
      </c>
      <c r="AT179" s="230" t="s">
        <v>139</v>
      </c>
      <c r="AU179" s="230" t="s">
        <v>88</v>
      </c>
      <c r="AY179" s="18" t="s">
        <v>136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86</v>
      </c>
      <c r="BK179" s="231">
        <f>ROUND(I179*H179,2)</f>
        <v>0</v>
      </c>
      <c r="BL179" s="18" t="s">
        <v>144</v>
      </c>
      <c r="BM179" s="230" t="s">
        <v>259</v>
      </c>
    </row>
    <row r="180" s="13" customFormat="1">
      <c r="A180" s="13"/>
      <c r="B180" s="232"/>
      <c r="C180" s="233"/>
      <c r="D180" s="234" t="s">
        <v>146</v>
      </c>
      <c r="E180" s="235" t="s">
        <v>1</v>
      </c>
      <c r="F180" s="236" t="s">
        <v>260</v>
      </c>
      <c r="G180" s="233"/>
      <c r="H180" s="237">
        <v>0.029999999999999999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146</v>
      </c>
      <c r="AU180" s="243" t="s">
        <v>88</v>
      </c>
      <c r="AV180" s="13" t="s">
        <v>88</v>
      </c>
      <c r="AW180" s="13" t="s">
        <v>34</v>
      </c>
      <c r="AX180" s="13" t="s">
        <v>86</v>
      </c>
      <c r="AY180" s="243" t="s">
        <v>136</v>
      </c>
    </row>
    <row r="181" s="2" customFormat="1" ht="16.5" customHeight="1">
      <c r="A181" s="39"/>
      <c r="B181" s="40"/>
      <c r="C181" s="219" t="s">
        <v>8</v>
      </c>
      <c r="D181" s="219" t="s">
        <v>139</v>
      </c>
      <c r="E181" s="220" t="s">
        <v>261</v>
      </c>
      <c r="F181" s="221" t="s">
        <v>262</v>
      </c>
      <c r="G181" s="222" t="s">
        <v>158</v>
      </c>
      <c r="H181" s="223">
        <v>0.26900000000000002</v>
      </c>
      <c r="I181" s="224"/>
      <c r="J181" s="225">
        <f>ROUND(I181*H181,2)</f>
        <v>0</v>
      </c>
      <c r="K181" s="221" t="s">
        <v>143</v>
      </c>
      <c r="L181" s="45"/>
      <c r="M181" s="226" t="s">
        <v>1</v>
      </c>
      <c r="N181" s="227" t="s">
        <v>43</v>
      </c>
      <c r="O181" s="92"/>
      <c r="P181" s="228">
        <f>O181*H181</f>
        <v>0</v>
      </c>
      <c r="Q181" s="228">
        <v>1.06277</v>
      </c>
      <c r="R181" s="228">
        <f>Q181*H181</f>
        <v>0.28588513000000004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144</v>
      </c>
      <c r="AT181" s="230" t="s">
        <v>139</v>
      </c>
      <c r="AU181" s="230" t="s">
        <v>88</v>
      </c>
      <c r="AY181" s="18" t="s">
        <v>136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86</v>
      </c>
      <c r="BK181" s="231">
        <f>ROUND(I181*H181,2)</f>
        <v>0</v>
      </c>
      <c r="BL181" s="18" t="s">
        <v>144</v>
      </c>
      <c r="BM181" s="230" t="s">
        <v>263</v>
      </c>
    </row>
    <row r="182" s="13" customFormat="1">
      <c r="A182" s="13"/>
      <c r="B182" s="232"/>
      <c r="C182" s="233"/>
      <c r="D182" s="234" t="s">
        <v>146</v>
      </c>
      <c r="E182" s="235" t="s">
        <v>1</v>
      </c>
      <c r="F182" s="236" t="s">
        <v>264</v>
      </c>
      <c r="G182" s="233"/>
      <c r="H182" s="237">
        <v>0.26900000000000002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146</v>
      </c>
      <c r="AU182" s="243" t="s">
        <v>88</v>
      </c>
      <c r="AV182" s="13" t="s">
        <v>88</v>
      </c>
      <c r="AW182" s="13" t="s">
        <v>34</v>
      </c>
      <c r="AX182" s="13" t="s">
        <v>86</v>
      </c>
      <c r="AY182" s="243" t="s">
        <v>136</v>
      </c>
    </row>
    <row r="183" s="12" customFormat="1" ht="22.8" customHeight="1">
      <c r="A183" s="12"/>
      <c r="B183" s="203"/>
      <c r="C183" s="204"/>
      <c r="D183" s="205" t="s">
        <v>77</v>
      </c>
      <c r="E183" s="217" t="s">
        <v>155</v>
      </c>
      <c r="F183" s="217" t="s">
        <v>265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SUM(P184:P206)</f>
        <v>0</v>
      </c>
      <c r="Q183" s="211"/>
      <c r="R183" s="212">
        <f>SUM(R184:R206)</f>
        <v>21.737858599999999</v>
      </c>
      <c r="S183" s="211"/>
      <c r="T183" s="213">
        <f>SUM(T184:T206)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86</v>
      </c>
      <c r="AT183" s="215" t="s">
        <v>77</v>
      </c>
      <c r="AU183" s="215" t="s">
        <v>86</v>
      </c>
      <c r="AY183" s="214" t="s">
        <v>136</v>
      </c>
      <c r="BK183" s="216">
        <f>SUM(BK184:BK206)</f>
        <v>0</v>
      </c>
    </row>
    <row r="184" s="2" customFormat="1" ht="33" customHeight="1">
      <c r="A184" s="39"/>
      <c r="B184" s="40"/>
      <c r="C184" s="219" t="s">
        <v>266</v>
      </c>
      <c r="D184" s="219" t="s">
        <v>139</v>
      </c>
      <c r="E184" s="220" t="s">
        <v>267</v>
      </c>
      <c r="F184" s="221" t="s">
        <v>268</v>
      </c>
      <c r="G184" s="222" t="s">
        <v>248</v>
      </c>
      <c r="H184" s="223">
        <v>14.18</v>
      </c>
      <c r="I184" s="224"/>
      <c r="J184" s="225">
        <f>ROUND(I184*H184,2)</f>
        <v>0</v>
      </c>
      <c r="K184" s="221" t="s">
        <v>143</v>
      </c>
      <c r="L184" s="45"/>
      <c r="M184" s="226" t="s">
        <v>1</v>
      </c>
      <c r="N184" s="227" t="s">
        <v>43</v>
      </c>
      <c r="O184" s="92"/>
      <c r="P184" s="228">
        <f>O184*H184</f>
        <v>0</v>
      </c>
      <c r="Q184" s="228">
        <v>0.73404000000000003</v>
      </c>
      <c r="R184" s="228">
        <f>Q184*H184</f>
        <v>10.408687200000001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144</v>
      </c>
      <c r="AT184" s="230" t="s">
        <v>139</v>
      </c>
      <c r="AU184" s="230" t="s">
        <v>88</v>
      </c>
      <c r="AY184" s="18" t="s">
        <v>136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86</v>
      </c>
      <c r="BK184" s="231">
        <f>ROUND(I184*H184,2)</f>
        <v>0</v>
      </c>
      <c r="BL184" s="18" t="s">
        <v>144</v>
      </c>
      <c r="BM184" s="230" t="s">
        <v>269</v>
      </c>
    </row>
    <row r="185" s="14" customFormat="1">
      <c r="A185" s="14"/>
      <c r="B185" s="244"/>
      <c r="C185" s="245"/>
      <c r="D185" s="234" t="s">
        <v>146</v>
      </c>
      <c r="E185" s="246" t="s">
        <v>1</v>
      </c>
      <c r="F185" s="247" t="s">
        <v>270</v>
      </c>
      <c r="G185" s="245"/>
      <c r="H185" s="246" t="s">
        <v>1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146</v>
      </c>
      <c r="AU185" s="253" t="s">
        <v>88</v>
      </c>
      <c r="AV185" s="14" t="s">
        <v>86</v>
      </c>
      <c r="AW185" s="14" t="s">
        <v>34</v>
      </c>
      <c r="AX185" s="14" t="s">
        <v>78</v>
      </c>
      <c r="AY185" s="253" t="s">
        <v>136</v>
      </c>
    </row>
    <row r="186" s="13" customFormat="1">
      <c r="A186" s="13"/>
      <c r="B186" s="232"/>
      <c r="C186" s="233"/>
      <c r="D186" s="234" t="s">
        <v>146</v>
      </c>
      <c r="E186" s="235" t="s">
        <v>1</v>
      </c>
      <c r="F186" s="236" t="s">
        <v>271</v>
      </c>
      <c r="G186" s="233"/>
      <c r="H186" s="237">
        <v>3.0819999999999999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146</v>
      </c>
      <c r="AU186" s="243" t="s">
        <v>88</v>
      </c>
      <c r="AV186" s="13" t="s">
        <v>88</v>
      </c>
      <c r="AW186" s="13" t="s">
        <v>34</v>
      </c>
      <c r="AX186" s="13" t="s">
        <v>78</v>
      </c>
      <c r="AY186" s="243" t="s">
        <v>136</v>
      </c>
    </row>
    <row r="187" s="13" customFormat="1">
      <c r="A187" s="13"/>
      <c r="B187" s="232"/>
      <c r="C187" s="233"/>
      <c r="D187" s="234" t="s">
        <v>146</v>
      </c>
      <c r="E187" s="235" t="s">
        <v>1</v>
      </c>
      <c r="F187" s="236" t="s">
        <v>272</v>
      </c>
      <c r="G187" s="233"/>
      <c r="H187" s="237">
        <v>4.0259999999999998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146</v>
      </c>
      <c r="AU187" s="243" t="s">
        <v>88</v>
      </c>
      <c r="AV187" s="13" t="s">
        <v>88</v>
      </c>
      <c r="AW187" s="13" t="s">
        <v>34</v>
      </c>
      <c r="AX187" s="13" t="s">
        <v>78</v>
      </c>
      <c r="AY187" s="243" t="s">
        <v>136</v>
      </c>
    </row>
    <row r="188" s="13" customFormat="1">
      <c r="A188" s="13"/>
      <c r="B188" s="232"/>
      <c r="C188" s="233"/>
      <c r="D188" s="234" t="s">
        <v>146</v>
      </c>
      <c r="E188" s="235" t="s">
        <v>1</v>
      </c>
      <c r="F188" s="236" t="s">
        <v>273</v>
      </c>
      <c r="G188" s="233"/>
      <c r="H188" s="237">
        <v>3.456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146</v>
      </c>
      <c r="AU188" s="243" t="s">
        <v>88</v>
      </c>
      <c r="AV188" s="13" t="s">
        <v>88</v>
      </c>
      <c r="AW188" s="13" t="s">
        <v>34</v>
      </c>
      <c r="AX188" s="13" t="s">
        <v>78</v>
      </c>
      <c r="AY188" s="243" t="s">
        <v>136</v>
      </c>
    </row>
    <row r="189" s="13" customFormat="1">
      <c r="A189" s="13"/>
      <c r="B189" s="232"/>
      <c r="C189" s="233"/>
      <c r="D189" s="234" t="s">
        <v>146</v>
      </c>
      <c r="E189" s="235" t="s">
        <v>1</v>
      </c>
      <c r="F189" s="236" t="s">
        <v>274</v>
      </c>
      <c r="G189" s="233"/>
      <c r="H189" s="237">
        <v>3.6160000000000001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146</v>
      </c>
      <c r="AU189" s="243" t="s">
        <v>88</v>
      </c>
      <c r="AV189" s="13" t="s">
        <v>88</v>
      </c>
      <c r="AW189" s="13" t="s">
        <v>34</v>
      </c>
      <c r="AX189" s="13" t="s">
        <v>78</v>
      </c>
      <c r="AY189" s="243" t="s">
        <v>136</v>
      </c>
    </row>
    <row r="190" s="15" customFormat="1">
      <c r="A190" s="15"/>
      <c r="B190" s="260"/>
      <c r="C190" s="261"/>
      <c r="D190" s="234" t="s">
        <v>146</v>
      </c>
      <c r="E190" s="262" t="s">
        <v>1</v>
      </c>
      <c r="F190" s="263" t="s">
        <v>191</v>
      </c>
      <c r="G190" s="261"/>
      <c r="H190" s="264">
        <v>14.18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146</v>
      </c>
      <c r="AU190" s="270" t="s">
        <v>88</v>
      </c>
      <c r="AV190" s="15" t="s">
        <v>144</v>
      </c>
      <c r="AW190" s="15" t="s">
        <v>34</v>
      </c>
      <c r="AX190" s="15" t="s">
        <v>86</v>
      </c>
      <c r="AY190" s="270" t="s">
        <v>136</v>
      </c>
    </row>
    <row r="191" s="2" customFormat="1" ht="16.5" customHeight="1">
      <c r="A191" s="39"/>
      <c r="B191" s="40"/>
      <c r="C191" s="219" t="s">
        <v>275</v>
      </c>
      <c r="D191" s="219" t="s">
        <v>139</v>
      </c>
      <c r="E191" s="220" t="s">
        <v>276</v>
      </c>
      <c r="F191" s="221" t="s">
        <v>277</v>
      </c>
      <c r="G191" s="222" t="s">
        <v>158</v>
      </c>
      <c r="H191" s="223">
        <v>0.13600000000000001</v>
      </c>
      <c r="I191" s="224"/>
      <c r="J191" s="225">
        <f>ROUND(I191*H191,2)</f>
        <v>0</v>
      </c>
      <c r="K191" s="221" t="s">
        <v>143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1.04922</v>
      </c>
      <c r="R191" s="228">
        <f>Q191*H191</f>
        <v>0.14269392000000003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144</v>
      </c>
      <c r="AT191" s="230" t="s">
        <v>139</v>
      </c>
      <c r="AU191" s="230" t="s">
        <v>88</v>
      </c>
      <c r="AY191" s="18" t="s">
        <v>136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86</v>
      </c>
      <c r="BK191" s="231">
        <f>ROUND(I191*H191,2)</f>
        <v>0</v>
      </c>
      <c r="BL191" s="18" t="s">
        <v>144</v>
      </c>
      <c r="BM191" s="230" t="s">
        <v>278</v>
      </c>
    </row>
    <row r="192" s="13" customFormat="1">
      <c r="A192" s="13"/>
      <c r="B192" s="232"/>
      <c r="C192" s="233"/>
      <c r="D192" s="234" t="s">
        <v>146</v>
      </c>
      <c r="E192" s="235" t="s">
        <v>1</v>
      </c>
      <c r="F192" s="236" t="s">
        <v>279</v>
      </c>
      <c r="G192" s="233"/>
      <c r="H192" s="237">
        <v>0.13600000000000001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146</v>
      </c>
      <c r="AU192" s="243" t="s">
        <v>88</v>
      </c>
      <c r="AV192" s="13" t="s">
        <v>88</v>
      </c>
      <c r="AW192" s="13" t="s">
        <v>34</v>
      </c>
      <c r="AX192" s="13" t="s">
        <v>86</v>
      </c>
      <c r="AY192" s="243" t="s">
        <v>136</v>
      </c>
    </row>
    <row r="193" s="2" customFormat="1" ht="24.15" customHeight="1">
      <c r="A193" s="39"/>
      <c r="B193" s="40"/>
      <c r="C193" s="219" t="s">
        <v>280</v>
      </c>
      <c r="D193" s="219" t="s">
        <v>139</v>
      </c>
      <c r="E193" s="220" t="s">
        <v>281</v>
      </c>
      <c r="F193" s="221" t="s">
        <v>282</v>
      </c>
      <c r="G193" s="222" t="s">
        <v>142</v>
      </c>
      <c r="H193" s="223">
        <v>2.1629999999999998</v>
      </c>
      <c r="I193" s="224"/>
      <c r="J193" s="225">
        <f>ROUND(I193*H193,2)</f>
        <v>0</v>
      </c>
      <c r="K193" s="221" t="s">
        <v>143</v>
      </c>
      <c r="L193" s="45"/>
      <c r="M193" s="226" t="s">
        <v>1</v>
      </c>
      <c r="N193" s="227" t="s">
        <v>43</v>
      </c>
      <c r="O193" s="92"/>
      <c r="P193" s="228">
        <f>O193*H193</f>
        <v>0</v>
      </c>
      <c r="Q193" s="228">
        <v>2.2073100000000001</v>
      </c>
      <c r="R193" s="228">
        <f>Q193*H193</f>
        <v>4.7744115300000001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144</v>
      </c>
      <c r="AT193" s="230" t="s">
        <v>139</v>
      </c>
      <c r="AU193" s="230" t="s">
        <v>88</v>
      </c>
      <c r="AY193" s="18" t="s">
        <v>136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86</v>
      </c>
      <c r="BK193" s="231">
        <f>ROUND(I193*H193,2)</f>
        <v>0</v>
      </c>
      <c r="BL193" s="18" t="s">
        <v>144</v>
      </c>
      <c r="BM193" s="230" t="s">
        <v>283</v>
      </c>
    </row>
    <row r="194" s="13" customFormat="1">
      <c r="A194" s="13"/>
      <c r="B194" s="232"/>
      <c r="C194" s="233"/>
      <c r="D194" s="234" t="s">
        <v>146</v>
      </c>
      <c r="E194" s="235" t="s">
        <v>1</v>
      </c>
      <c r="F194" s="236" t="s">
        <v>284</v>
      </c>
      <c r="G194" s="233"/>
      <c r="H194" s="237">
        <v>2.1629999999999998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146</v>
      </c>
      <c r="AU194" s="243" t="s">
        <v>88</v>
      </c>
      <c r="AV194" s="13" t="s">
        <v>88</v>
      </c>
      <c r="AW194" s="13" t="s">
        <v>34</v>
      </c>
      <c r="AX194" s="13" t="s">
        <v>86</v>
      </c>
      <c r="AY194" s="243" t="s">
        <v>136</v>
      </c>
    </row>
    <row r="195" s="2" customFormat="1" ht="16.5" customHeight="1">
      <c r="A195" s="39"/>
      <c r="B195" s="40"/>
      <c r="C195" s="219" t="s">
        <v>285</v>
      </c>
      <c r="D195" s="219" t="s">
        <v>139</v>
      </c>
      <c r="E195" s="220" t="s">
        <v>286</v>
      </c>
      <c r="F195" s="221" t="s">
        <v>287</v>
      </c>
      <c r="G195" s="222" t="s">
        <v>142</v>
      </c>
      <c r="H195" s="223">
        <v>2.4340000000000002</v>
      </c>
      <c r="I195" s="224"/>
      <c r="J195" s="225">
        <f>ROUND(I195*H195,2)</f>
        <v>0</v>
      </c>
      <c r="K195" s="221" t="s">
        <v>143</v>
      </c>
      <c r="L195" s="45"/>
      <c r="M195" s="226" t="s">
        <v>1</v>
      </c>
      <c r="N195" s="227" t="s">
        <v>43</v>
      </c>
      <c r="O195" s="92"/>
      <c r="P195" s="228">
        <f>O195*H195</f>
        <v>0</v>
      </c>
      <c r="Q195" s="228">
        <v>2.1142799999999999</v>
      </c>
      <c r="R195" s="228">
        <f>Q195*H195</f>
        <v>5.14615752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144</v>
      </c>
      <c r="AT195" s="230" t="s">
        <v>139</v>
      </c>
      <c r="AU195" s="230" t="s">
        <v>88</v>
      </c>
      <c r="AY195" s="18" t="s">
        <v>136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86</v>
      </c>
      <c r="BK195" s="231">
        <f>ROUND(I195*H195,2)</f>
        <v>0</v>
      </c>
      <c r="BL195" s="18" t="s">
        <v>144</v>
      </c>
      <c r="BM195" s="230" t="s">
        <v>288</v>
      </c>
    </row>
    <row r="196" s="13" customFormat="1">
      <c r="A196" s="13"/>
      <c r="B196" s="232"/>
      <c r="C196" s="233"/>
      <c r="D196" s="234" t="s">
        <v>146</v>
      </c>
      <c r="E196" s="235" t="s">
        <v>1</v>
      </c>
      <c r="F196" s="236" t="s">
        <v>289</v>
      </c>
      <c r="G196" s="233"/>
      <c r="H196" s="237">
        <v>2.4340000000000002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146</v>
      </c>
      <c r="AU196" s="243" t="s">
        <v>88</v>
      </c>
      <c r="AV196" s="13" t="s">
        <v>88</v>
      </c>
      <c r="AW196" s="13" t="s">
        <v>34</v>
      </c>
      <c r="AX196" s="13" t="s">
        <v>86</v>
      </c>
      <c r="AY196" s="243" t="s">
        <v>136</v>
      </c>
    </row>
    <row r="197" s="2" customFormat="1" ht="21.75" customHeight="1">
      <c r="A197" s="39"/>
      <c r="B197" s="40"/>
      <c r="C197" s="219" t="s">
        <v>290</v>
      </c>
      <c r="D197" s="219" t="s">
        <v>139</v>
      </c>
      <c r="E197" s="220" t="s">
        <v>291</v>
      </c>
      <c r="F197" s="221" t="s">
        <v>292</v>
      </c>
      <c r="G197" s="222" t="s">
        <v>158</v>
      </c>
      <c r="H197" s="223">
        <v>0.19900000000000001</v>
      </c>
      <c r="I197" s="224"/>
      <c r="J197" s="225">
        <f>ROUND(I197*H197,2)</f>
        <v>0</v>
      </c>
      <c r="K197" s="221" t="s">
        <v>143</v>
      </c>
      <c r="L197" s="45"/>
      <c r="M197" s="226" t="s">
        <v>1</v>
      </c>
      <c r="N197" s="227" t="s">
        <v>43</v>
      </c>
      <c r="O197" s="92"/>
      <c r="P197" s="228">
        <f>O197*H197</f>
        <v>0</v>
      </c>
      <c r="Q197" s="228">
        <v>1.05237</v>
      </c>
      <c r="R197" s="228">
        <f>Q197*H197</f>
        <v>0.20942163000000003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144</v>
      </c>
      <c r="AT197" s="230" t="s">
        <v>139</v>
      </c>
      <c r="AU197" s="230" t="s">
        <v>88</v>
      </c>
      <c r="AY197" s="18" t="s">
        <v>136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86</v>
      </c>
      <c r="BK197" s="231">
        <f>ROUND(I197*H197,2)</f>
        <v>0</v>
      </c>
      <c r="BL197" s="18" t="s">
        <v>144</v>
      </c>
      <c r="BM197" s="230" t="s">
        <v>293</v>
      </c>
    </row>
    <row r="198" s="14" customFormat="1">
      <c r="A198" s="14"/>
      <c r="B198" s="244"/>
      <c r="C198" s="245"/>
      <c r="D198" s="234" t="s">
        <v>146</v>
      </c>
      <c r="E198" s="246" t="s">
        <v>1</v>
      </c>
      <c r="F198" s="247" t="s">
        <v>294</v>
      </c>
      <c r="G198" s="245"/>
      <c r="H198" s="246" t="s">
        <v>1</v>
      </c>
      <c r="I198" s="248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146</v>
      </c>
      <c r="AU198" s="253" t="s">
        <v>88</v>
      </c>
      <c r="AV198" s="14" t="s">
        <v>86</v>
      </c>
      <c r="AW198" s="14" t="s">
        <v>34</v>
      </c>
      <c r="AX198" s="14" t="s">
        <v>78</v>
      </c>
      <c r="AY198" s="253" t="s">
        <v>136</v>
      </c>
    </row>
    <row r="199" s="13" customFormat="1">
      <c r="A199" s="13"/>
      <c r="B199" s="232"/>
      <c r="C199" s="233"/>
      <c r="D199" s="234" t="s">
        <v>146</v>
      </c>
      <c r="E199" s="235" t="s">
        <v>1</v>
      </c>
      <c r="F199" s="236" t="s">
        <v>295</v>
      </c>
      <c r="G199" s="233"/>
      <c r="H199" s="237">
        <v>0.19900000000000001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146</v>
      </c>
      <c r="AU199" s="243" t="s">
        <v>88</v>
      </c>
      <c r="AV199" s="13" t="s">
        <v>88</v>
      </c>
      <c r="AW199" s="13" t="s">
        <v>34</v>
      </c>
      <c r="AX199" s="13" t="s">
        <v>86</v>
      </c>
      <c r="AY199" s="243" t="s">
        <v>136</v>
      </c>
    </row>
    <row r="200" s="2" customFormat="1" ht="24.15" customHeight="1">
      <c r="A200" s="39"/>
      <c r="B200" s="40"/>
      <c r="C200" s="219" t="s">
        <v>7</v>
      </c>
      <c r="D200" s="219" t="s">
        <v>139</v>
      </c>
      <c r="E200" s="220" t="s">
        <v>296</v>
      </c>
      <c r="F200" s="221" t="s">
        <v>297</v>
      </c>
      <c r="G200" s="222" t="s">
        <v>298</v>
      </c>
      <c r="H200" s="223">
        <v>12.69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43</v>
      </c>
      <c r="O200" s="92"/>
      <c r="P200" s="228">
        <f>O200*H200</f>
        <v>0</v>
      </c>
      <c r="Q200" s="228">
        <v>0.040739999999999998</v>
      </c>
      <c r="R200" s="228">
        <f>Q200*H200</f>
        <v>0.51699059999999997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144</v>
      </c>
      <c r="AT200" s="230" t="s">
        <v>139</v>
      </c>
      <c r="AU200" s="230" t="s">
        <v>88</v>
      </c>
      <c r="AY200" s="18" t="s">
        <v>136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86</v>
      </c>
      <c r="BK200" s="231">
        <f>ROUND(I200*H200,2)</f>
        <v>0</v>
      </c>
      <c r="BL200" s="18" t="s">
        <v>144</v>
      </c>
      <c r="BM200" s="230" t="s">
        <v>299</v>
      </c>
    </row>
    <row r="201" s="13" customFormat="1">
      <c r="A201" s="13"/>
      <c r="B201" s="232"/>
      <c r="C201" s="233"/>
      <c r="D201" s="234" t="s">
        <v>146</v>
      </c>
      <c r="E201" s="235" t="s">
        <v>1</v>
      </c>
      <c r="F201" s="236" t="s">
        <v>300</v>
      </c>
      <c r="G201" s="233"/>
      <c r="H201" s="237">
        <v>12.69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146</v>
      </c>
      <c r="AU201" s="243" t="s">
        <v>88</v>
      </c>
      <c r="AV201" s="13" t="s">
        <v>88</v>
      </c>
      <c r="AW201" s="13" t="s">
        <v>34</v>
      </c>
      <c r="AX201" s="13" t="s">
        <v>86</v>
      </c>
      <c r="AY201" s="243" t="s">
        <v>136</v>
      </c>
    </row>
    <row r="202" s="2" customFormat="1" ht="24.15" customHeight="1">
      <c r="A202" s="39"/>
      <c r="B202" s="40"/>
      <c r="C202" s="219" t="s">
        <v>301</v>
      </c>
      <c r="D202" s="219" t="s">
        <v>139</v>
      </c>
      <c r="E202" s="220" t="s">
        <v>302</v>
      </c>
      <c r="F202" s="221" t="s">
        <v>303</v>
      </c>
      <c r="G202" s="222" t="s">
        <v>304</v>
      </c>
      <c r="H202" s="223">
        <v>4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43</v>
      </c>
      <c r="O202" s="92"/>
      <c r="P202" s="228">
        <f>O202*H202</f>
        <v>0</v>
      </c>
      <c r="Q202" s="228">
        <v>0.032919999999999998</v>
      </c>
      <c r="R202" s="228">
        <f>Q202*H202</f>
        <v>0.13167999999999999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144</v>
      </c>
      <c r="AT202" s="230" t="s">
        <v>139</v>
      </c>
      <c r="AU202" s="230" t="s">
        <v>88</v>
      </c>
      <c r="AY202" s="18" t="s">
        <v>136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86</v>
      </c>
      <c r="BK202" s="231">
        <f>ROUND(I202*H202,2)</f>
        <v>0</v>
      </c>
      <c r="BL202" s="18" t="s">
        <v>144</v>
      </c>
      <c r="BM202" s="230" t="s">
        <v>305</v>
      </c>
    </row>
    <row r="203" s="2" customFormat="1" ht="24.15" customHeight="1">
      <c r="A203" s="39"/>
      <c r="B203" s="40"/>
      <c r="C203" s="219" t="s">
        <v>306</v>
      </c>
      <c r="D203" s="219" t="s">
        <v>139</v>
      </c>
      <c r="E203" s="220" t="s">
        <v>307</v>
      </c>
      <c r="F203" s="221" t="s">
        <v>308</v>
      </c>
      <c r="G203" s="222" t="s">
        <v>304</v>
      </c>
      <c r="H203" s="223">
        <v>2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43</v>
      </c>
      <c r="O203" s="92"/>
      <c r="P203" s="228">
        <f>O203*H203</f>
        <v>0</v>
      </c>
      <c r="Q203" s="228">
        <v>0.032919999999999998</v>
      </c>
      <c r="R203" s="228">
        <f>Q203*H203</f>
        <v>0.065839999999999996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144</v>
      </c>
      <c r="AT203" s="230" t="s">
        <v>139</v>
      </c>
      <c r="AU203" s="230" t="s">
        <v>88</v>
      </c>
      <c r="AY203" s="18" t="s">
        <v>136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86</v>
      </c>
      <c r="BK203" s="231">
        <f>ROUND(I203*H203,2)</f>
        <v>0</v>
      </c>
      <c r="BL203" s="18" t="s">
        <v>144</v>
      </c>
      <c r="BM203" s="230" t="s">
        <v>309</v>
      </c>
    </row>
    <row r="204" s="2" customFormat="1" ht="33" customHeight="1">
      <c r="A204" s="39"/>
      <c r="B204" s="40"/>
      <c r="C204" s="219" t="s">
        <v>310</v>
      </c>
      <c r="D204" s="219" t="s">
        <v>139</v>
      </c>
      <c r="E204" s="220" t="s">
        <v>311</v>
      </c>
      <c r="F204" s="221" t="s">
        <v>312</v>
      </c>
      <c r="G204" s="222" t="s">
        <v>298</v>
      </c>
      <c r="H204" s="223">
        <v>12.69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43</v>
      </c>
      <c r="O204" s="92"/>
      <c r="P204" s="228">
        <f>O204*H204</f>
        <v>0</v>
      </c>
      <c r="Q204" s="228">
        <v>0.024979999999999999</v>
      </c>
      <c r="R204" s="228">
        <f>Q204*H204</f>
        <v>0.31699619999999995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144</v>
      </c>
      <c r="AT204" s="230" t="s">
        <v>139</v>
      </c>
      <c r="AU204" s="230" t="s">
        <v>88</v>
      </c>
      <c r="AY204" s="18" t="s">
        <v>136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86</v>
      </c>
      <c r="BK204" s="231">
        <f>ROUND(I204*H204,2)</f>
        <v>0</v>
      </c>
      <c r="BL204" s="18" t="s">
        <v>144</v>
      </c>
      <c r="BM204" s="230" t="s">
        <v>313</v>
      </c>
    </row>
    <row r="205" s="13" customFormat="1">
      <c r="A205" s="13"/>
      <c r="B205" s="232"/>
      <c r="C205" s="233"/>
      <c r="D205" s="234" t="s">
        <v>146</v>
      </c>
      <c r="E205" s="235" t="s">
        <v>1</v>
      </c>
      <c r="F205" s="236" t="s">
        <v>314</v>
      </c>
      <c r="G205" s="233"/>
      <c r="H205" s="237">
        <v>12.69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146</v>
      </c>
      <c r="AU205" s="243" t="s">
        <v>88</v>
      </c>
      <c r="AV205" s="13" t="s">
        <v>88</v>
      </c>
      <c r="AW205" s="13" t="s">
        <v>34</v>
      </c>
      <c r="AX205" s="13" t="s">
        <v>86</v>
      </c>
      <c r="AY205" s="243" t="s">
        <v>136</v>
      </c>
    </row>
    <row r="206" s="2" customFormat="1" ht="24.15" customHeight="1">
      <c r="A206" s="39"/>
      <c r="B206" s="40"/>
      <c r="C206" s="219" t="s">
        <v>315</v>
      </c>
      <c r="D206" s="219" t="s">
        <v>139</v>
      </c>
      <c r="E206" s="220" t="s">
        <v>316</v>
      </c>
      <c r="F206" s="221" t="s">
        <v>317</v>
      </c>
      <c r="G206" s="222" t="s">
        <v>304</v>
      </c>
      <c r="H206" s="223">
        <v>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43</v>
      </c>
      <c r="O206" s="92"/>
      <c r="P206" s="228">
        <f>O206*H206</f>
        <v>0</v>
      </c>
      <c r="Q206" s="228">
        <v>0.024979999999999999</v>
      </c>
      <c r="R206" s="228">
        <f>Q206*H206</f>
        <v>0.024979999999999999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144</v>
      </c>
      <c r="AT206" s="230" t="s">
        <v>139</v>
      </c>
      <c r="AU206" s="230" t="s">
        <v>88</v>
      </c>
      <c r="AY206" s="18" t="s">
        <v>136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86</v>
      </c>
      <c r="BK206" s="231">
        <f>ROUND(I206*H206,2)</f>
        <v>0</v>
      </c>
      <c r="BL206" s="18" t="s">
        <v>144</v>
      </c>
      <c r="BM206" s="230" t="s">
        <v>318</v>
      </c>
    </row>
    <row r="207" s="12" customFormat="1" ht="22.8" customHeight="1">
      <c r="A207" s="12"/>
      <c r="B207" s="203"/>
      <c r="C207" s="204"/>
      <c r="D207" s="205" t="s">
        <v>77</v>
      </c>
      <c r="E207" s="217" t="s">
        <v>206</v>
      </c>
      <c r="F207" s="217" t="s">
        <v>319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SUM(P208:P227)</f>
        <v>0</v>
      </c>
      <c r="Q207" s="211"/>
      <c r="R207" s="212">
        <f>SUM(R208:R227)</f>
        <v>4.5859000000000005</v>
      </c>
      <c r="S207" s="211"/>
      <c r="T207" s="213">
        <f>SUM(T208:T227)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86</v>
      </c>
      <c r="AT207" s="215" t="s">
        <v>77</v>
      </c>
      <c r="AU207" s="215" t="s">
        <v>86</v>
      </c>
      <c r="AY207" s="214" t="s">
        <v>136</v>
      </c>
      <c r="BK207" s="216">
        <f>SUM(BK208:BK227)</f>
        <v>0</v>
      </c>
    </row>
    <row r="208" s="2" customFormat="1" ht="24.15" customHeight="1">
      <c r="A208" s="39"/>
      <c r="B208" s="40"/>
      <c r="C208" s="219" t="s">
        <v>320</v>
      </c>
      <c r="D208" s="219" t="s">
        <v>139</v>
      </c>
      <c r="E208" s="220" t="s">
        <v>321</v>
      </c>
      <c r="F208" s="221" t="s">
        <v>322</v>
      </c>
      <c r="G208" s="222" t="s">
        <v>248</v>
      </c>
      <c r="H208" s="223">
        <v>26</v>
      </c>
      <c r="I208" s="224"/>
      <c r="J208" s="225">
        <f>ROUND(I208*H208,2)</f>
        <v>0</v>
      </c>
      <c r="K208" s="221" t="s">
        <v>143</v>
      </c>
      <c r="L208" s="45"/>
      <c r="M208" s="226" t="s">
        <v>1</v>
      </c>
      <c r="N208" s="227" t="s">
        <v>43</v>
      </c>
      <c r="O208" s="92"/>
      <c r="P208" s="228">
        <f>O208*H208</f>
        <v>0</v>
      </c>
      <c r="Q208" s="228">
        <v>0.035200000000000002</v>
      </c>
      <c r="R208" s="228">
        <f>Q208*H208</f>
        <v>0.91520000000000001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144</v>
      </c>
      <c r="AT208" s="230" t="s">
        <v>139</v>
      </c>
      <c r="AU208" s="230" t="s">
        <v>88</v>
      </c>
      <c r="AY208" s="18" t="s">
        <v>136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86</v>
      </c>
      <c r="BK208" s="231">
        <f>ROUND(I208*H208,2)</f>
        <v>0</v>
      </c>
      <c r="BL208" s="18" t="s">
        <v>144</v>
      </c>
      <c r="BM208" s="230" t="s">
        <v>323</v>
      </c>
    </row>
    <row r="209" s="14" customFormat="1">
      <c r="A209" s="14"/>
      <c r="B209" s="244"/>
      <c r="C209" s="245"/>
      <c r="D209" s="234" t="s">
        <v>146</v>
      </c>
      <c r="E209" s="246" t="s">
        <v>1</v>
      </c>
      <c r="F209" s="247" t="s">
        <v>324</v>
      </c>
      <c r="G209" s="245"/>
      <c r="H209" s="246" t="s">
        <v>1</v>
      </c>
      <c r="I209" s="248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146</v>
      </c>
      <c r="AU209" s="253" t="s">
        <v>88</v>
      </c>
      <c r="AV209" s="14" t="s">
        <v>86</v>
      </c>
      <c r="AW209" s="14" t="s">
        <v>34</v>
      </c>
      <c r="AX209" s="14" t="s">
        <v>78</v>
      </c>
      <c r="AY209" s="253" t="s">
        <v>136</v>
      </c>
    </row>
    <row r="210" s="13" customFormat="1">
      <c r="A210" s="13"/>
      <c r="B210" s="232"/>
      <c r="C210" s="233"/>
      <c r="D210" s="234" t="s">
        <v>146</v>
      </c>
      <c r="E210" s="235" t="s">
        <v>1</v>
      </c>
      <c r="F210" s="236" t="s">
        <v>325</v>
      </c>
      <c r="G210" s="233"/>
      <c r="H210" s="237">
        <v>6.9260000000000002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146</v>
      </c>
      <c r="AU210" s="243" t="s">
        <v>88</v>
      </c>
      <c r="AV210" s="13" t="s">
        <v>88</v>
      </c>
      <c r="AW210" s="13" t="s">
        <v>34</v>
      </c>
      <c r="AX210" s="13" t="s">
        <v>78</v>
      </c>
      <c r="AY210" s="243" t="s">
        <v>136</v>
      </c>
    </row>
    <row r="211" s="13" customFormat="1">
      <c r="A211" s="13"/>
      <c r="B211" s="232"/>
      <c r="C211" s="233"/>
      <c r="D211" s="234" t="s">
        <v>146</v>
      </c>
      <c r="E211" s="235" t="s">
        <v>1</v>
      </c>
      <c r="F211" s="236" t="s">
        <v>326</v>
      </c>
      <c r="G211" s="233"/>
      <c r="H211" s="237">
        <v>6.8819999999999997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146</v>
      </c>
      <c r="AU211" s="243" t="s">
        <v>88</v>
      </c>
      <c r="AV211" s="13" t="s">
        <v>88</v>
      </c>
      <c r="AW211" s="13" t="s">
        <v>34</v>
      </c>
      <c r="AX211" s="13" t="s">
        <v>78</v>
      </c>
      <c r="AY211" s="243" t="s">
        <v>136</v>
      </c>
    </row>
    <row r="212" s="13" customFormat="1">
      <c r="A212" s="13"/>
      <c r="B212" s="232"/>
      <c r="C212" s="233"/>
      <c r="D212" s="234" t="s">
        <v>146</v>
      </c>
      <c r="E212" s="235" t="s">
        <v>1</v>
      </c>
      <c r="F212" s="236" t="s">
        <v>327</v>
      </c>
      <c r="G212" s="233"/>
      <c r="H212" s="237">
        <v>5.9199999999999999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146</v>
      </c>
      <c r="AU212" s="243" t="s">
        <v>88</v>
      </c>
      <c r="AV212" s="13" t="s">
        <v>88</v>
      </c>
      <c r="AW212" s="13" t="s">
        <v>34</v>
      </c>
      <c r="AX212" s="13" t="s">
        <v>78</v>
      </c>
      <c r="AY212" s="243" t="s">
        <v>136</v>
      </c>
    </row>
    <row r="213" s="13" customFormat="1">
      <c r="A213" s="13"/>
      <c r="B213" s="232"/>
      <c r="C213" s="233"/>
      <c r="D213" s="234" t="s">
        <v>146</v>
      </c>
      <c r="E213" s="235" t="s">
        <v>1</v>
      </c>
      <c r="F213" s="236" t="s">
        <v>328</v>
      </c>
      <c r="G213" s="233"/>
      <c r="H213" s="237">
        <v>5.9320000000000004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146</v>
      </c>
      <c r="AU213" s="243" t="s">
        <v>88</v>
      </c>
      <c r="AV213" s="13" t="s">
        <v>88</v>
      </c>
      <c r="AW213" s="13" t="s">
        <v>34</v>
      </c>
      <c r="AX213" s="13" t="s">
        <v>78</v>
      </c>
      <c r="AY213" s="243" t="s">
        <v>136</v>
      </c>
    </row>
    <row r="214" s="15" customFormat="1">
      <c r="A214" s="15"/>
      <c r="B214" s="260"/>
      <c r="C214" s="261"/>
      <c r="D214" s="234" t="s">
        <v>146</v>
      </c>
      <c r="E214" s="262" t="s">
        <v>1</v>
      </c>
      <c r="F214" s="263" t="s">
        <v>191</v>
      </c>
      <c r="G214" s="261"/>
      <c r="H214" s="264">
        <v>25.660000000000004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146</v>
      </c>
      <c r="AU214" s="270" t="s">
        <v>88</v>
      </c>
      <c r="AV214" s="15" t="s">
        <v>144</v>
      </c>
      <c r="AW214" s="15" t="s">
        <v>34</v>
      </c>
      <c r="AX214" s="15" t="s">
        <v>78</v>
      </c>
      <c r="AY214" s="270" t="s">
        <v>136</v>
      </c>
    </row>
    <row r="215" s="13" customFormat="1">
      <c r="A215" s="13"/>
      <c r="B215" s="232"/>
      <c r="C215" s="233"/>
      <c r="D215" s="234" t="s">
        <v>146</v>
      </c>
      <c r="E215" s="235" t="s">
        <v>1</v>
      </c>
      <c r="F215" s="236" t="s">
        <v>320</v>
      </c>
      <c r="G215" s="233"/>
      <c r="H215" s="237">
        <v>26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146</v>
      </c>
      <c r="AU215" s="243" t="s">
        <v>88</v>
      </c>
      <c r="AV215" s="13" t="s">
        <v>88</v>
      </c>
      <c r="AW215" s="13" t="s">
        <v>34</v>
      </c>
      <c r="AX215" s="13" t="s">
        <v>86</v>
      </c>
      <c r="AY215" s="243" t="s">
        <v>136</v>
      </c>
    </row>
    <row r="216" s="2" customFormat="1" ht="24.15" customHeight="1">
      <c r="A216" s="39"/>
      <c r="B216" s="40"/>
      <c r="C216" s="219" t="s">
        <v>329</v>
      </c>
      <c r="D216" s="219" t="s">
        <v>139</v>
      </c>
      <c r="E216" s="220" t="s">
        <v>330</v>
      </c>
      <c r="F216" s="221" t="s">
        <v>331</v>
      </c>
      <c r="G216" s="222" t="s">
        <v>248</v>
      </c>
      <c r="H216" s="223">
        <v>26</v>
      </c>
      <c r="I216" s="224"/>
      <c r="J216" s="225">
        <f>ROUND(I216*H216,2)</f>
        <v>0</v>
      </c>
      <c r="K216" s="221" t="s">
        <v>143</v>
      </c>
      <c r="L216" s="45"/>
      <c r="M216" s="226" t="s">
        <v>1</v>
      </c>
      <c r="N216" s="227" t="s">
        <v>43</v>
      </c>
      <c r="O216" s="92"/>
      <c r="P216" s="228">
        <f>O216*H216</f>
        <v>0</v>
      </c>
      <c r="Q216" s="228">
        <v>0.035200000000000002</v>
      </c>
      <c r="R216" s="228">
        <f>Q216*H216</f>
        <v>0.91520000000000001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144</v>
      </c>
      <c r="AT216" s="230" t="s">
        <v>139</v>
      </c>
      <c r="AU216" s="230" t="s">
        <v>88</v>
      </c>
      <c r="AY216" s="18" t="s">
        <v>136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86</v>
      </c>
      <c r="BK216" s="231">
        <f>ROUND(I216*H216,2)</f>
        <v>0</v>
      </c>
      <c r="BL216" s="18" t="s">
        <v>144</v>
      </c>
      <c r="BM216" s="230" t="s">
        <v>332</v>
      </c>
    </row>
    <row r="217" s="13" customFormat="1">
      <c r="A217" s="13"/>
      <c r="B217" s="232"/>
      <c r="C217" s="233"/>
      <c r="D217" s="234" t="s">
        <v>146</v>
      </c>
      <c r="E217" s="235" t="s">
        <v>1</v>
      </c>
      <c r="F217" s="236" t="s">
        <v>333</v>
      </c>
      <c r="G217" s="233"/>
      <c r="H217" s="237">
        <v>3.8399999999999999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146</v>
      </c>
      <c r="AU217" s="243" t="s">
        <v>88</v>
      </c>
      <c r="AV217" s="13" t="s">
        <v>88</v>
      </c>
      <c r="AW217" s="13" t="s">
        <v>34</v>
      </c>
      <c r="AX217" s="13" t="s">
        <v>78</v>
      </c>
      <c r="AY217" s="243" t="s">
        <v>136</v>
      </c>
    </row>
    <row r="218" s="13" customFormat="1">
      <c r="A218" s="13"/>
      <c r="B218" s="232"/>
      <c r="C218" s="233"/>
      <c r="D218" s="234" t="s">
        <v>146</v>
      </c>
      <c r="E218" s="235" t="s">
        <v>1</v>
      </c>
      <c r="F218" s="236" t="s">
        <v>334</v>
      </c>
      <c r="G218" s="233"/>
      <c r="H218" s="237">
        <v>5.5999999999999996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146</v>
      </c>
      <c r="AU218" s="243" t="s">
        <v>88</v>
      </c>
      <c r="AV218" s="13" t="s">
        <v>88</v>
      </c>
      <c r="AW218" s="13" t="s">
        <v>34</v>
      </c>
      <c r="AX218" s="13" t="s">
        <v>78</v>
      </c>
      <c r="AY218" s="243" t="s">
        <v>136</v>
      </c>
    </row>
    <row r="219" s="13" customFormat="1">
      <c r="A219" s="13"/>
      <c r="B219" s="232"/>
      <c r="C219" s="233"/>
      <c r="D219" s="234" t="s">
        <v>146</v>
      </c>
      <c r="E219" s="235" t="s">
        <v>1</v>
      </c>
      <c r="F219" s="236" t="s">
        <v>335</v>
      </c>
      <c r="G219" s="233"/>
      <c r="H219" s="237">
        <v>15.6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146</v>
      </c>
      <c r="AU219" s="243" t="s">
        <v>88</v>
      </c>
      <c r="AV219" s="13" t="s">
        <v>88</v>
      </c>
      <c r="AW219" s="13" t="s">
        <v>34</v>
      </c>
      <c r="AX219" s="13" t="s">
        <v>78</v>
      </c>
      <c r="AY219" s="243" t="s">
        <v>136</v>
      </c>
    </row>
    <row r="220" s="13" customFormat="1">
      <c r="A220" s="13"/>
      <c r="B220" s="232"/>
      <c r="C220" s="233"/>
      <c r="D220" s="234" t="s">
        <v>146</v>
      </c>
      <c r="E220" s="235" t="s">
        <v>1</v>
      </c>
      <c r="F220" s="236" t="s">
        <v>336</v>
      </c>
      <c r="G220" s="233"/>
      <c r="H220" s="237">
        <v>0.20000000000000001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146</v>
      </c>
      <c r="AU220" s="243" t="s">
        <v>88</v>
      </c>
      <c r="AV220" s="13" t="s">
        <v>88</v>
      </c>
      <c r="AW220" s="13" t="s">
        <v>34</v>
      </c>
      <c r="AX220" s="13" t="s">
        <v>78</v>
      </c>
      <c r="AY220" s="243" t="s">
        <v>136</v>
      </c>
    </row>
    <row r="221" s="13" customFormat="1">
      <c r="A221" s="13"/>
      <c r="B221" s="232"/>
      <c r="C221" s="233"/>
      <c r="D221" s="234" t="s">
        <v>146</v>
      </c>
      <c r="E221" s="235" t="s">
        <v>1</v>
      </c>
      <c r="F221" s="236" t="s">
        <v>337</v>
      </c>
      <c r="G221" s="233"/>
      <c r="H221" s="237">
        <v>0.14999999999999999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146</v>
      </c>
      <c r="AU221" s="243" t="s">
        <v>88</v>
      </c>
      <c r="AV221" s="13" t="s">
        <v>88</v>
      </c>
      <c r="AW221" s="13" t="s">
        <v>34</v>
      </c>
      <c r="AX221" s="13" t="s">
        <v>78</v>
      </c>
      <c r="AY221" s="243" t="s">
        <v>136</v>
      </c>
    </row>
    <row r="222" s="13" customFormat="1">
      <c r="A222" s="13"/>
      <c r="B222" s="232"/>
      <c r="C222" s="233"/>
      <c r="D222" s="234" t="s">
        <v>146</v>
      </c>
      <c r="E222" s="235" t="s">
        <v>1</v>
      </c>
      <c r="F222" s="236" t="s">
        <v>338</v>
      </c>
      <c r="G222" s="233"/>
      <c r="H222" s="237">
        <v>0.20999999999999999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146</v>
      </c>
      <c r="AU222" s="243" t="s">
        <v>88</v>
      </c>
      <c r="AV222" s="13" t="s">
        <v>88</v>
      </c>
      <c r="AW222" s="13" t="s">
        <v>34</v>
      </c>
      <c r="AX222" s="13" t="s">
        <v>78</v>
      </c>
      <c r="AY222" s="243" t="s">
        <v>136</v>
      </c>
    </row>
    <row r="223" s="15" customFormat="1">
      <c r="A223" s="15"/>
      <c r="B223" s="260"/>
      <c r="C223" s="261"/>
      <c r="D223" s="234" t="s">
        <v>146</v>
      </c>
      <c r="E223" s="262" t="s">
        <v>1</v>
      </c>
      <c r="F223" s="263" t="s">
        <v>191</v>
      </c>
      <c r="G223" s="261"/>
      <c r="H223" s="264">
        <v>25.599999999999998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146</v>
      </c>
      <c r="AU223" s="270" t="s">
        <v>88</v>
      </c>
      <c r="AV223" s="15" t="s">
        <v>144</v>
      </c>
      <c r="AW223" s="15" t="s">
        <v>34</v>
      </c>
      <c r="AX223" s="15" t="s">
        <v>78</v>
      </c>
      <c r="AY223" s="270" t="s">
        <v>136</v>
      </c>
    </row>
    <row r="224" s="13" customFormat="1">
      <c r="A224" s="13"/>
      <c r="B224" s="232"/>
      <c r="C224" s="233"/>
      <c r="D224" s="234" t="s">
        <v>146</v>
      </c>
      <c r="E224" s="235" t="s">
        <v>1</v>
      </c>
      <c r="F224" s="236" t="s">
        <v>320</v>
      </c>
      <c r="G224" s="233"/>
      <c r="H224" s="237">
        <v>26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146</v>
      </c>
      <c r="AU224" s="243" t="s">
        <v>88</v>
      </c>
      <c r="AV224" s="13" t="s">
        <v>88</v>
      </c>
      <c r="AW224" s="13" t="s">
        <v>34</v>
      </c>
      <c r="AX224" s="13" t="s">
        <v>86</v>
      </c>
      <c r="AY224" s="243" t="s">
        <v>136</v>
      </c>
    </row>
    <row r="225" s="2" customFormat="1" ht="21.75" customHeight="1">
      <c r="A225" s="39"/>
      <c r="B225" s="40"/>
      <c r="C225" s="219" t="s">
        <v>339</v>
      </c>
      <c r="D225" s="219" t="s">
        <v>139</v>
      </c>
      <c r="E225" s="220" t="s">
        <v>340</v>
      </c>
      <c r="F225" s="221" t="s">
        <v>341</v>
      </c>
      <c r="G225" s="222" t="s">
        <v>248</v>
      </c>
      <c r="H225" s="223">
        <v>15</v>
      </c>
      <c r="I225" s="224"/>
      <c r="J225" s="225">
        <f>ROUND(I225*H225,2)</f>
        <v>0</v>
      </c>
      <c r="K225" s="221" t="s">
        <v>143</v>
      </c>
      <c r="L225" s="45"/>
      <c r="M225" s="226" t="s">
        <v>1</v>
      </c>
      <c r="N225" s="227" t="s">
        <v>43</v>
      </c>
      <c r="O225" s="92"/>
      <c r="P225" s="228">
        <f>O225*H225</f>
        <v>0</v>
      </c>
      <c r="Q225" s="228">
        <v>0.1837</v>
      </c>
      <c r="R225" s="228">
        <f>Q225*H225</f>
        <v>2.7555000000000001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144</v>
      </c>
      <c r="AT225" s="230" t="s">
        <v>139</v>
      </c>
      <c r="AU225" s="230" t="s">
        <v>88</v>
      </c>
      <c r="AY225" s="18" t="s">
        <v>136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86</v>
      </c>
      <c r="BK225" s="231">
        <f>ROUND(I225*H225,2)</f>
        <v>0</v>
      </c>
      <c r="BL225" s="18" t="s">
        <v>144</v>
      </c>
      <c r="BM225" s="230" t="s">
        <v>342</v>
      </c>
    </row>
    <row r="226" s="13" customFormat="1">
      <c r="A226" s="13"/>
      <c r="B226" s="232"/>
      <c r="C226" s="233"/>
      <c r="D226" s="234" t="s">
        <v>146</v>
      </c>
      <c r="E226" s="235" t="s">
        <v>1</v>
      </c>
      <c r="F226" s="236" t="s">
        <v>343</v>
      </c>
      <c r="G226" s="233"/>
      <c r="H226" s="237">
        <v>14.289999999999999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146</v>
      </c>
      <c r="AU226" s="243" t="s">
        <v>88</v>
      </c>
      <c r="AV226" s="13" t="s">
        <v>88</v>
      </c>
      <c r="AW226" s="13" t="s">
        <v>34</v>
      </c>
      <c r="AX226" s="13" t="s">
        <v>78</v>
      </c>
      <c r="AY226" s="243" t="s">
        <v>136</v>
      </c>
    </row>
    <row r="227" s="13" customFormat="1">
      <c r="A227" s="13"/>
      <c r="B227" s="232"/>
      <c r="C227" s="233"/>
      <c r="D227" s="234" t="s">
        <v>146</v>
      </c>
      <c r="E227" s="235" t="s">
        <v>1</v>
      </c>
      <c r="F227" s="236" t="s">
        <v>8</v>
      </c>
      <c r="G227" s="233"/>
      <c r="H227" s="237">
        <v>15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146</v>
      </c>
      <c r="AU227" s="243" t="s">
        <v>88</v>
      </c>
      <c r="AV227" s="13" t="s">
        <v>88</v>
      </c>
      <c r="AW227" s="13" t="s">
        <v>34</v>
      </c>
      <c r="AX227" s="13" t="s">
        <v>86</v>
      </c>
      <c r="AY227" s="243" t="s">
        <v>136</v>
      </c>
    </row>
    <row r="228" s="12" customFormat="1" ht="22.8" customHeight="1">
      <c r="A228" s="12"/>
      <c r="B228" s="203"/>
      <c r="C228" s="204"/>
      <c r="D228" s="205" t="s">
        <v>77</v>
      </c>
      <c r="E228" s="217" t="s">
        <v>137</v>
      </c>
      <c r="F228" s="217" t="s">
        <v>138</v>
      </c>
      <c r="G228" s="204"/>
      <c r="H228" s="204"/>
      <c r="I228" s="207"/>
      <c r="J228" s="218">
        <f>BK228</f>
        <v>0</v>
      </c>
      <c r="K228" s="204"/>
      <c r="L228" s="209"/>
      <c r="M228" s="210"/>
      <c r="N228" s="211"/>
      <c r="O228" s="211"/>
      <c r="P228" s="212">
        <f>SUM(P229:P236)</f>
        <v>0</v>
      </c>
      <c r="Q228" s="211"/>
      <c r="R228" s="212">
        <f>SUM(R229:R236)</f>
        <v>6.1786716999999998</v>
      </c>
      <c r="S228" s="211"/>
      <c r="T228" s="213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4" t="s">
        <v>86</v>
      </c>
      <c r="AT228" s="215" t="s">
        <v>77</v>
      </c>
      <c r="AU228" s="215" t="s">
        <v>86</v>
      </c>
      <c r="AY228" s="214" t="s">
        <v>136</v>
      </c>
      <c r="BK228" s="216">
        <f>SUM(BK229:BK236)</f>
        <v>0</v>
      </c>
    </row>
    <row r="229" s="2" customFormat="1" ht="24.15" customHeight="1">
      <c r="A229" s="39"/>
      <c r="B229" s="40"/>
      <c r="C229" s="219" t="s">
        <v>344</v>
      </c>
      <c r="D229" s="219" t="s">
        <v>139</v>
      </c>
      <c r="E229" s="220" t="s">
        <v>345</v>
      </c>
      <c r="F229" s="221" t="s">
        <v>346</v>
      </c>
      <c r="G229" s="222" t="s">
        <v>298</v>
      </c>
      <c r="H229" s="223">
        <v>26.699999999999999</v>
      </c>
      <c r="I229" s="224"/>
      <c r="J229" s="225">
        <f>ROUND(I229*H229,2)</f>
        <v>0</v>
      </c>
      <c r="K229" s="221" t="s">
        <v>143</v>
      </c>
      <c r="L229" s="45"/>
      <c r="M229" s="226" t="s">
        <v>1</v>
      </c>
      <c r="N229" s="227" t="s">
        <v>43</v>
      </c>
      <c r="O229" s="92"/>
      <c r="P229" s="228">
        <f>O229*H229</f>
        <v>0</v>
      </c>
      <c r="Q229" s="228">
        <v>0.14066999999999999</v>
      </c>
      <c r="R229" s="228">
        <f>Q229*H229</f>
        <v>3.7558889999999998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144</v>
      </c>
      <c r="AT229" s="230" t="s">
        <v>139</v>
      </c>
      <c r="AU229" s="230" t="s">
        <v>88</v>
      </c>
      <c r="AY229" s="18" t="s">
        <v>136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86</v>
      </c>
      <c r="BK229" s="231">
        <f>ROUND(I229*H229,2)</f>
        <v>0</v>
      </c>
      <c r="BL229" s="18" t="s">
        <v>144</v>
      </c>
      <c r="BM229" s="230" t="s">
        <v>347</v>
      </c>
    </row>
    <row r="230" s="2" customFormat="1" ht="16.5" customHeight="1">
      <c r="A230" s="39"/>
      <c r="B230" s="40"/>
      <c r="C230" s="271" t="s">
        <v>348</v>
      </c>
      <c r="D230" s="271" t="s">
        <v>224</v>
      </c>
      <c r="E230" s="272" t="s">
        <v>349</v>
      </c>
      <c r="F230" s="273" t="s">
        <v>350</v>
      </c>
      <c r="G230" s="274" t="s">
        <v>298</v>
      </c>
      <c r="H230" s="275">
        <v>29.370000000000001</v>
      </c>
      <c r="I230" s="276"/>
      <c r="J230" s="277">
        <f>ROUND(I230*H230,2)</f>
        <v>0</v>
      </c>
      <c r="K230" s="273" t="s">
        <v>143</v>
      </c>
      <c r="L230" s="278"/>
      <c r="M230" s="279" t="s">
        <v>1</v>
      </c>
      <c r="N230" s="280" t="s">
        <v>43</v>
      </c>
      <c r="O230" s="92"/>
      <c r="P230" s="228">
        <f>O230*H230</f>
        <v>0</v>
      </c>
      <c r="Q230" s="228">
        <v>0.082000000000000003</v>
      </c>
      <c r="R230" s="228">
        <f>Q230*H230</f>
        <v>2.4083400000000004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215</v>
      </c>
      <c r="AT230" s="230" t="s">
        <v>224</v>
      </c>
      <c r="AU230" s="230" t="s">
        <v>88</v>
      </c>
      <c r="AY230" s="18" t="s">
        <v>136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86</v>
      </c>
      <c r="BK230" s="231">
        <f>ROUND(I230*H230,2)</f>
        <v>0</v>
      </c>
      <c r="BL230" s="18" t="s">
        <v>144</v>
      </c>
      <c r="BM230" s="230" t="s">
        <v>351</v>
      </c>
    </row>
    <row r="231" s="13" customFormat="1">
      <c r="A231" s="13"/>
      <c r="B231" s="232"/>
      <c r="C231" s="233"/>
      <c r="D231" s="234" t="s">
        <v>146</v>
      </c>
      <c r="E231" s="235" t="s">
        <v>1</v>
      </c>
      <c r="F231" s="236" t="s">
        <v>352</v>
      </c>
      <c r="G231" s="233"/>
      <c r="H231" s="237">
        <v>29.370000000000001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146</v>
      </c>
      <c r="AU231" s="243" t="s">
        <v>88</v>
      </c>
      <c r="AV231" s="13" t="s">
        <v>88</v>
      </c>
      <c r="AW231" s="13" t="s">
        <v>34</v>
      </c>
      <c r="AX231" s="13" t="s">
        <v>86</v>
      </c>
      <c r="AY231" s="243" t="s">
        <v>136</v>
      </c>
    </row>
    <row r="232" s="2" customFormat="1" ht="24.15" customHeight="1">
      <c r="A232" s="39"/>
      <c r="B232" s="40"/>
      <c r="C232" s="219" t="s">
        <v>353</v>
      </c>
      <c r="D232" s="219" t="s">
        <v>139</v>
      </c>
      <c r="E232" s="220" t="s">
        <v>354</v>
      </c>
      <c r="F232" s="221" t="s">
        <v>355</v>
      </c>
      <c r="G232" s="222" t="s">
        <v>248</v>
      </c>
      <c r="H232" s="223">
        <v>15</v>
      </c>
      <c r="I232" s="224"/>
      <c r="J232" s="225">
        <f>ROUND(I232*H232,2)</f>
        <v>0</v>
      </c>
      <c r="K232" s="221" t="s">
        <v>143</v>
      </c>
      <c r="L232" s="45"/>
      <c r="M232" s="226" t="s">
        <v>1</v>
      </c>
      <c r="N232" s="227" t="s">
        <v>43</v>
      </c>
      <c r="O232" s="92"/>
      <c r="P232" s="228">
        <f>O232*H232</f>
        <v>0</v>
      </c>
      <c r="Q232" s="228">
        <v>0.00046999999999999999</v>
      </c>
      <c r="R232" s="228">
        <f>Q232*H232</f>
        <v>0.0070499999999999998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144</v>
      </c>
      <c r="AT232" s="230" t="s">
        <v>139</v>
      </c>
      <c r="AU232" s="230" t="s">
        <v>88</v>
      </c>
      <c r="AY232" s="18" t="s">
        <v>136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86</v>
      </c>
      <c r="BK232" s="231">
        <f>ROUND(I232*H232,2)</f>
        <v>0</v>
      </c>
      <c r="BL232" s="18" t="s">
        <v>144</v>
      </c>
      <c r="BM232" s="230" t="s">
        <v>356</v>
      </c>
    </row>
    <row r="233" s="13" customFormat="1">
      <c r="A233" s="13"/>
      <c r="B233" s="232"/>
      <c r="C233" s="233"/>
      <c r="D233" s="234" t="s">
        <v>146</v>
      </c>
      <c r="E233" s="235" t="s">
        <v>1</v>
      </c>
      <c r="F233" s="236" t="s">
        <v>343</v>
      </c>
      <c r="G233" s="233"/>
      <c r="H233" s="237">
        <v>14.289999999999999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146</v>
      </c>
      <c r="AU233" s="243" t="s">
        <v>88</v>
      </c>
      <c r="AV233" s="13" t="s">
        <v>88</v>
      </c>
      <c r="AW233" s="13" t="s">
        <v>34</v>
      </c>
      <c r="AX233" s="13" t="s">
        <v>78</v>
      </c>
      <c r="AY233" s="243" t="s">
        <v>136</v>
      </c>
    </row>
    <row r="234" s="13" customFormat="1">
      <c r="A234" s="13"/>
      <c r="B234" s="232"/>
      <c r="C234" s="233"/>
      <c r="D234" s="234" t="s">
        <v>146</v>
      </c>
      <c r="E234" s="235" t="s">
        <v>1</v>
      </c>
      <c r="F234" s="236" t="s">
        <v>8</v>
      </c>
      <c r="G234" s="233"/>
      <c r="H234" s="237">
        <v>15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146</v>
      </c>
      <c r="AU234" s="243" t="s">
        <v>88</v>
      </c>
      <c r="AV234" s="13" t="s">
        <v>88</v>
      </c>
      <c r="AW234" s="13" t="s">
        <v>34</v>
      </c>
      <c r="AX234" s="13" t="s">
        <v>86</v>
      </c>
      <c r="AY234" s="243" t="s">
        <v>136</v>
      </c>
    </row>
    <row r="235" s="2" customFormat="1" ht="24.15" customHeight="1">
      <c r="A235" s="39"/>
      <c r="B235" s="40"/>
      <c r="C235" s="219" t="s">
        <v>357</v>
      </c>
      <c r="D235" s="219" t="s">
        <v>139</v>
      </c>
      <c r="E235" s="220" t="s">
        <v>358</v>
      </c>
      <c r="F235" s="221" t="s">
        <v>359</v>
      </c>
      <c r="G235" s="222" t="s">
        <v>248</v>
      </c>
      <c r="H235" s="223">
        <v>4.1299999999999999</v>
      </c>
      <c r="I235" s="224"/>
      <c r="J235" s="225">
        <f>ROUND(I235*H235,2)</f>
        <v>0</v>
      </c>
      <c r="K235" s="221" t="s">
        <v>143</v>
      </c>
      <c r="L235" s="45"/>
      <c r="M235" s="226" t="s">
        <v>1</v>
      </c>
      <c r="N235" s="227" t="s">
        <v>43</v>
      </c>
      <c r="O235" s="92"/>
      <c r="P235" s="228">
        <f>O235*H235</f>
        <v>0</v>
      </c>
      <c r="Q235" s="228">
        <v>0.0017899999999999999</v>
      </c>
      <c r="R235" s="228">
        <f>Q235*H235</f>
        <v>0.0073926999999999994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144</v>
      </c>
      <c r="AT235" s="230" t="s">
        <v>139</v>
      </c>
      <c r="AU235" s="230" t="s">
        <v>88</v>
      </c>
      <c r="AY235" s="18" t="s">
        <v>136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86</v>
      </c>
      <c r="BK235" s="231">
        <f>ROUND(I235*H235,2)</f>
        <v>0</v>
      </c>
      <c r="BL235" s="18" t="s">
        <v>144</v>
      </c>
      <c r="BM235" s="230" t="s">
        <v>360</v>
      </c>
    </row>
    <row r="236" s="13" customFormat="1">
      <c r="A236" s="13"/>
      <c r="B236" s="232"/>
      <c r="C236" s="233"/>
      <c r="D236" s="234" t="s">
        <v>146</v>
      </c>
      <c r="E236" s="235" t="s">
        <v>1</v>
      </c>
      <c r="F236" s="236" t="s">
        <v>361</v>
      </c>
      <c r="G236" s="233"/>
      <c r="H236" s="237">
        <v>4.1299999999999999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146</v>
      </c>
      <c r="AU236" s="243" t="s">
        <v>88</v>
      </c>
      <c r="AV236" s="13" t="s">
        <v>88</v>
      </c>
      <c r="AW236" s="13" t="s">
        <v>34</v>
      </c>
      <c r="AX236" s="13" t="s">
        <v>86</v>
      </c>
      <c r="AY236" s="243" t="s">
        <v>136</v>
      </c>
    </row>
    <row r="237" s="12" customFormat="1" ht="22.8" customHeight="1">
      <c r="A237" s="12"/>
      <c r="B237" s="203"/>
      <c r="C237" s="204"/>
      <c r="D237" s="205" t="s">
        <v>77</v>
      </c>
      <c r="E237" s="217" t="s">
        <v>362</v>
      </c>
      <c r="F237" s="217" t="s">
        <v>363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SUM(P238:P239)</f>
        <v>0</v>
      </c>
      <c r="Q237" s="211"/>
      <c r="R237" s="212">
        <f>SUM(R238:R239)</f>
        <v>0</v>
      </c>
      <c r="S237" s="211"/>
      <c r="T237" s="213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86</v>
      </c>
      <c r="AT237" s="215" t="s">
        <v>77</v>
      </c>
      <c r="AU237" s="215" t="s">
        <v>86</v>
      </c>
      <c r="AY237" s="214" t="s">
        <v>136</v>
      </c>
      <c r="BK237" s="216">
        <f>SUM(BK238:BK239)</f>
        <v>0</v>
      </c>
    </row>
    <row r="238" s="2" customFormat="1" ht="24.15" customHeight="1">
      <c r="A238" s="39"/>
      <c r="B238" s="40"/>
      <c r="C238" s="219" t="s">
        <v>364</v>
      </c>
      <c r="D238" s="219" t="s">
        <v>139</v>
      </c>
      <c r="E238" s="220" t="s">
        <v>365</v>
      </c>
      <c r="F238" s="221" t="s">
        <v>366</v>
      </c>
      <c r="G238" s="222" t="s">
        <v>158</v>
      </c>
      <c r="H238" s="223">
        <v>70.043000000000006</v>
      </c>
      <c r="I238" s="224"/>
      <c r="J238" s="225">
        <f>ROUND(I238*H238,2)</f>
        <v>0</v>
      </c>
      <c r="K238" s="221" t="s">
        <v>143</v>
      </c>
      <c r="L238" s="45"/>
      <c r="M238" s="226" t="s">
        <v>1</v>
      </c>
      <c r="N238" s="227" t="s">
        <v>43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144</v>
      </c>
      <c r="AT238" s="230" t="s">
        <v>139</v>
      </c>
      <c r="AU238" s="230" t="s">
        <v>88</v>
      </c>
      <c r="AY238" s="18" t="s">
        <v>136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86</v>
      </c>
      <c r="BK238" s="231">
        <f>ROUND(I238*H238,2)</f>
        <v>0</v>
      </c>
      <c r="BL238" s="18" t="s">
        <v>144</v>
      </c>
      <c r="BM238" s="230" t="s">
        <v>367</v>
      </c>
    </row>
    <row r="239" s="2" customFormat="1" ht="24.15" customHeight="1">
      <c r="A239" s="39"/>
      <c r="B239" s="40"/>
      <c r="C239" s="219" t="s">
        <v>368</v>
      </c>
      <c r="D239" s="219" t="s">
        <v>139</v>
      </c>
      <c r="E239" s="220" t="s">
        <v>369</v>
      </c>
      <c r="F239" s="221" t="s">
        <v>370</v>
      </c>
      <c r="G239" s="222" t="s">
        <v>158</v>
      </c>
      <c r="H239" s="223">
        <v>70.043000000000006</v>
      </c>
      <c r="I239" s="224"/>
      <c r="J239" s="225">
        <f>ROUND(I239*H239,2)</f>
        <v>0</v>
      </c>
      <c r="K239" s="221" t="s">
        <v>143</v>
      </c>
      <c r="L239" s="45"/>
      <c r="M239" s="226" t="s">
        <v>1</v>
      </c>
      <c r="N239" s="227" t="s">
        <v>43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144</v>
      </c>
      <c r="AT239" s="230" t="s">
        <v>139</v>
      </c>
      <c r="AU239" s="230" t="s">
        <v>88</v>
      </c>
      <c r="AY239" s="18" t="s">
        <v>136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86</v>
      </c>
      <c r="BK239" s="231">
        <f>ROUND(I239*H239,2)</f>
        <v>0</v>
      </c>
      <c r="BL239" s="18" t="s">
        <v>144</v>
      </c>
      <c r="BM239" s="230" t="s">
        <v>371</v>
      </c>
    </row>
    <row r="240" s="12" customFormat="1" ht="25.92" customHeight="1">
      <c r="A240" s="12"/>
      <c r="B240" s="203"/>
      <c r="C240" s="204"/>
      <c r="D240" s="205" t="s">
        <v>77</v>
      </c>
      <c r="E240" s="206" t="s">
        <v>372</v>
      </c>
      <c r="F240" s="206" t="s">
        <v>373</v>
      </c>
      <c r="G240" s="204"/>
      <c r="H240" s="204"/>
      <c r="I240" s="207"/>
      <c r="J240" s="208">
        <f>BK240</f>
        <v>0</v>
      </c>
      <c r="K240" s="204"/>
      <c r="L240" s="209"/>
      <c r="M240" s="210"/>
      <c r="N240" s="211"/>
      <c r="O240" s="211"/>
      <c r="P240" s="212">
        <f>P241</f>
        <v>0</v>
      </c>
      <c r="Q240" s="211"/>
      <c r="R240" s="212">
        <f>R241</f>
        <v>0.044639999999999999</v>
      </c>
      <c r="S240" s="211"/>
      <c r="T240" s="213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88</v>
      </c>
      <c r="AT240" s="215" t="s">
        <v>77</v>
      </c>
      <c r="AU240" s="215" t="s">
        <v>78</v>
      </c>
      <c r="AY240" s="214" t="s">
        <v>136</v>
      </c>
      <c r="BK240" s="216">
        <f>BK241</f>
        <v>0</v>
      </c>
    </row>
    <row r="241" s="12" customFormat="1" ht="22.8" customHeight="1">
      <c r="A241" s="12"/>
      <c r="B241" s="203"/>
      <c r="C241" s="204"/>
      <c r="D241" s="205" t="s">
        <v>77</v>
      </c>
      <c r="E241" s="217" t="s">
        <v>374</v>
      </c>
      <c r="F241" s="217" t="s">
        <v>375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SUM(P242:P245)</f>
        <v>0</v>
      </c>
      <c r="Q241" s="211"/>
      <c r="R241" s="212">
        <f>SUM(R242:R245)</f>
        <v>0.044639999999999999</v>
      </c>
      <c r="S241" s="211"/>
      <c r="T241" s="213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88</v>
      </c>
      <c r="AT241" s="215" t="s">
        <v>77</v>
      </c>
      <c r="AU241" s="215" t="s">
        <v>86</v>
      </c>
      <c r="AY241" s="214" t="s">
        <v>136</v>
      </c>
      <c r="BK241" s="216">
        <f>SUM(BK242:BK245)</f>
        <v>0</v>
      </c>
    </row>
    <row r="242" s="2" customFormat="1" ht="24.15" customHeight="1">
      <c r="A242" s="39"/>
      <c r="B242" s="40"/>
      <c r="C242" s="219" t="s">
        <v>376</v>
      </c>
      <c r="D242" s="219" t="s">
        <v>139</v>
      </c>
      <c r="E242" s="220" t="s">
        <v>377</v>
      </c>
      <c r="F242" s="221" t="s">
        <v>378</v>
      </c>
      <c r="G242" s="222" t="s">
        <v>248</v>
      </c>
      <c r="H242" s="223">
        <v>15</v>
      </c>
      <c r="I242" s="224"/>
      <c r="J242" s="225">
        <f>ROUND(I242*H242,2)</f>
        <v>0</v>
      </c>
      <c r="K242" s="221" t="s">
        <v>143</v>
      </c>
      <c r="L242" s="45"/>
      <c r="M242" s="226" t="s">
        <v>1</v>
      </c>
      <c r="N242" s="227" t="s">
        <v>43</v>
      </c>
      <c r="O242" s="92"/>
      <c r="P242" s="228">
        <f>O242*H242</f>
        <v>0</v>
      </c>
      <c r="Q242" s="228">
        <v>0.00034000000000000002</v>
      </c>
      <c r="R242" s="228">
        <f>Q242*H242</f>
        <v>0.0051000000000000004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266</v>
      </c>
      <c r="AT242" s="230" t="s">
        <v>139</v>
      </c>
      <c r="AU242" s="230" t="s">
        <v>88</v>
      </c>
      <c r="AY242" s="18" t="s">
        <v>136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86</v>
      </c>
      <c r="BK242" s="231">
        <f>ROUND(I242*H242,2)</f>
        <v>0</v>
      </c>
      <c r="BL242" s="18" t="s">
        <v>266</v>
      </c>
      <c r="BM242" s="230" t="s">
        <v>379</v>
      </c>
    </row>
    <row r="243" s="2" customFormat="1" ht="24.15" customHeight="1">
      <c r="A243" s="39"/>
      <c r="B243" s="40"/>
      <c r="C243" s="219" t="s">
        <v>380</v>
      </c>
      <c r="D243" s="219" t="s">
        <v>139</v>
      </c>
      <c r="E243" s="220" t="s">
        <v>381</v>
      </c>
      <c r="F243" s="221" t="s">
        <v>382</v>
      </c>
      <c r="G243" s="222" t="s">
        <v>248</v>
      </c>
      <c r="H243" s="223">
        <v>15</v>
      </c>
      <c r="I243" s="224"/>
      <c r="J243" s="225">
        <f>ROUND(I243*H243,2)</f>
        <v>0</v>
      </c>
      <c r="K243" s="221" t="s">
        <v>143</v>
      </c>
      <c r="L243" s="45"/>
      <c r="M243" s="226" t="s">
        <v>1</v>
      </c>
      <c r="N243" s="227" t="s">
        <v>43</v>
      </c>
      <c r="O243" s="92"/>
      <c r="P243" s="228">
        <f>O243*H243</f>
        <v>0</v>
      </c>
      <c r="Q243" s="228">
        <v>0.00013999999999999999</v>
      </c>
      <c r="R243" s="228">
        <f>Q243*H243</f>
        <v>0.0020999999999999999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266</v>
      </c>
      <c r="AT243" s="230" t="s">
        <v>139</v>
      </c>
      <c r="AU243" s="230" t="s">
        <v>88</v>
      </c>
      <c r="AY243" s="18" t="s">
        <v>136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86</v>
      </c>
      <c r="BK243" s="231">
        <f>ROUND(I243*H243,2)</f>
        <v>0</v>
      </c>
      <c r="BL243" s="18" t="s">
        <v>266</v>
      </c>
      <c r="BM243" s="230" t="s">
        <v>383</v>
      </c>
    </row>
    <row r="244" s="2" customFormat="1" ht="24.15" customHeight="1">
      <c r="A244" s="39"/>
      <c r="B244" s="40"/>
      <c r="C244" s="219" t="s">
        <v>384</v>
      </c>
      <c r="D244" s="219" t="s">
        <v>139</v>
      </c>
      <c r="E244" s="220" t="s">
        <v>385</v>
      </c>
      <c r="F244" s="221" t="s">
        <v>386</v>
      </c>
      <c r="G244" s="222" t="s">
        <v>248</v>
      </c>
      <c r="H244" s="223">
        <v>52</v>
      </c>
      <c r="I244" s="224"/>
      <c r="J244" s="225">
        <f>ROUND(I244*H244,2)</f>
        <v>0</v>
      </c>
      <c r="K244" s="221" t="s">
        <v>143</v>
      </c>
      <c r="L244" s="45"/>
      <c r="M244" s="226" t="s">
        <v>1</v>
      </c>
      <c r="N244" s="227" t="s">
        <v>43</v>
      </c>
      <c r="O244" s="92"/>
      <c r="P244" s="228">
        <f>O244*H244</f>
        <v>0</v>
      </c>
      <c r="Q244" s="228">
        <v>0.00072000000000000005</v>
      </c>
      <c r="R244" s="228">
        <f>Q244*H244</f>
        <v>0.037440000000000001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266</v>
      </c>
      <c r="AT244" s="230" t="s">
        <v>139</v>
      </c>
      <c r="AU244" s="230" t="s">
        <v>88</v>
      </c>
      <c r="AY244" s="18" t="s">
        <v>136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86</v>
      </c>
      <c r="BK244" s="231">
        <f>ROUND(I244*H244,2)</f>
        <v>0</v>
      </c>
      <c r="BL244" s="18" t="s">
        <v>266</v>
      </c>
      <c r="BM244" s="230" t="s">
        <v>387</v>
      </c>
    </row>
    <row r="245" s="13" customFormat="1">
      <c r="A245" s="13"/>
      <c r="B245" s="232"/>
      <c r="C245" s="233"/>
      <c r="D245" s="234" t="s">
        <v>146</v>
      </c>
      <c r="E245" s="235" t="s">
        <v>1</v>
      </c>
      <c r="F245" s="236" t="s">
        <v>388</v>
      </c>
      <c r="G245" s="233"/>
      <c r="H245" s="237">
        <v>52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146</v>
      </c>
      <c r="AU245" s="243" t="s">
        <v>88</v>
      </c>
      <c r="AV245" s="13" t="s">
        <v>88</v>
      </c>
      <c r="AW245" s="13" t="s">
        <v>34</v>
      </c>
      <c r="AX245" s="13" t="s">
        <v>86</v>
      </c>
      <c r="AY245" s="243" t="s">
        <v>136</v>
      </c>
    </row>
    <row r="246" s="12" customFormat="1" ht="25.92" customHeight="1">
      <c r="A246" s="12"/>
      <c r="B246" s="203"/>
      <c r="C246" s="204"/>
      <c r="D246" s="205" t="s">
        <v>77</v>
      </c>
      <c r="E246" s="206" t="s">
        <v>224</v>
      </c>
      <c r="F246" s="206" t="s">
        <v>389</v>
      </c>
      <c r="G246" s="204"/>
      <c r="H246" s="204"/>
      <c r="I246" s="207"/>
      <c r="J246" s="208">
        <f>BK246</f>
        <v>0</v>
      </c>
      <c r="K246" s="204"/>
      <c r="L246" s="209"/>
      <c r="M246" s="210"/>
      <c r="N246" s="211"/>
      <c r="O246" s="211"/>
      <c r="P246" s="212">
        <f>P247</f>
        <v>0</v>
      </c>
      <c r="Q246" s="211"/>
      <c r="R246" s="212">
        <f>R247</f>
        <v>0.0057329999999999994</v>
      </c>
      <c r="S246" s="211"/>
      <c r="T246" s="213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4" t="s">
        <v>155</v>
      </c>
      <c r="AT246" s="215" t="s">
        <v>77</v>
      </c>
      <c r="AU246" s="215" t="s">
        <v>78</v>
      </c>
      <c r="AY246" s="214" t="s">
        <v>136</v>
      </c>
      <c r="BK246" s="216">
        <f>BK247</f>
        <v>0</v>
      </c>
    </row>
    <row r="247" s="12" customFormat="1" ht="22.8" customHeight="1">
      <c r="A247" s="12"/>
      <c r="B247" s="203"/>
      <c r="C247" s="204"/>
      <c r="D247" s="205" t="s">
        <v>77</v>
      </c>
      <c r="E247" s="217" t="s">
        <v>390</v>
      </c>
      <c r="F247" s="217" t="s">
        <v>391</v>
      </c>
      <c r="G247" s="204"/>
      <c r="H247" s="204"/>
      <c r="I247" s="207"/>
      <c r="J247" s="218">
        <f>BK247</f>
        <v>0</v>
      </c>
      <c r="K247" s="204"/>
      <c r="L247" s="209"/>
      <c r="M247" s="210"/>
      <c r="N247" s="211"/>
      <c r="O247" s="211"/>
      <c r="P247" s="212">
        <f>SUM(P248:P252)</f>
        <v>0</v>
      </c>
      <c r="Q247" s="211"/>
      <c r="R247" s="212">
        <f>SUM(R248:R252)</f>
        <v>0.0057329999999999994</v>
      </c>
      <c r="S247" s="211"/>
      <c r="T247" s="213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155</v>
      </c>
      <c r="AT247" s="215" t="s">
        <v>77</v>
      </c>
      <c r="AU247" s="215" t="s">
        <v>86</v>
      </c>
      <c r="AY247" s="214" t="s">
        <v>136</v>
      </c>
      <c r="BK247" s="216">
        <f>SUM(BK248:BK252)</f>
        <v>0</v>
      </c>
    </row>
    <row r="248" s="2" customFormat="1" ht="33" customHeight="1">
      <c r="A248" s="39"/>
      <c r="B248" s="40"/>
      <c r="C248" s="219" t="s">
        <v>392</v>
      </c>
      <c r="D248" s="219" t="s">
        <v>139</v>
      </c>
      <c r="E248" s="220" t="s">
        <v>393</v>
      </c>
      <c r="F248" s="221" t="s">
        <v>394</v>
      </c>
      <c r="G248" s="222" t="s">
        <v>298</v>
      </c>
      <c r="H248" s="223">
        <v>7</v>
      </c>
      <c r="I248" s="224"/>
      <c r="J248" s="225">
        <f>ROUND(I248*H248,2)</f>
        <v>0</v>
      </c>
      <c r="K248" s="221" t="s">
        <v>143</v>
      </c>
      <c r="L248" s="45"/>
      <c r="M248" s="226" t="s">
        <v>1</v>
      </c>
      <c r="N248" s="227" t="s">
        <v>43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395</v>
      </c>
      <c r="AT248" s="230" t="s">
        <v>139</v>
      </c>
      <c r="AU248" s="230" t="s">
        <v>88</v>
      </c>
      <c r="AY248" s="18" t="s">
        <v>136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86</v>
      </c>
      <c r="BK248" s="231">
        <f>ROUND(I248*H248,2)</f>
        <v>0</v>
      </c>
      <c r="BL248" s="18" t="s">
        <v>395</v>
      </c>
      <c r="BM248" s="230" t="s">
        <v>396</v>
      </c>
    </row>
    <row r="249" s="13" customFormat="1">
      <c r="A249" s="13"/>
      <c r="B249" s="232"/>
      <c r="C249" s="233"/>
      <c r="D249" s="234" t="s">
        <v>146</v>
      </c>
      <c r="E249" s="235" t="s">
        <v>1</v>
      </c>
      <c r="F249" s="236" t="s">
        <v>397</v>
      </c>
      <c r="G249" s="233"/>
      <c r="H249" s="237">
        <v>7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146</v>
      </c>
      <c r="AU249" s="243" t="s">
        <v>88</v>
      </c>
      <c r="AV249" s="13" t="s">
        <v>88</v>
      </c>
      <c r="AW249" s="13" t="s">
        <v>34</v>
      </c>
      <c r="AX249" s="13" t="s">
        <v>86</v>
      </c>
      <c r="AY249" s="243" t="s">
        <v>136</v>
      </c>
    </row>
    <row r="250" s="2" customFormat="1" ht="24.15" customHeight="1">
      <c r="A250" s="39"/>
      <c r="B250" s="40"/>
      <c r="C250" s="271" t="s">
        <v>398</v>
      </c>
      <c r="D250" s="271" t="s">
        <v>224</v>
      </c>
      <c r="E250" s="272" t="s">
        <v>399</v>
      </c>
      <c r="F250" s="273" t="s">
        <v>400</v>
      </c>
      <c r="G250" s="274" t="s">
        <v>298</v>
      </c>
      <c r="H250" s="275">
        <v>7.3499999999999996</v>
      </c>
      <c r="I250" s="276"/>
      <c r="J250" s="277">
        <f>ROUND(I250*H250,2)</f>
        <v>0</v>
      </c>
      <c r="K250" s="273" t="s">
        <v>143</v>
      </c>
      <c r="L250" s="278"/>
      <c r="M250" s="279" t="s">
        <v>1</v>
      </c>
      <c r="N250" s="280" t="s">
        <v>43</v>
      </c>
      <c r="O250" s="92"/>
      <c r="P250" s="228">
        <f>O250*H250</f>
        <v>0</v>
      </c>
      <c r="Q250" s="228">
        <v>0.00077999999999999999</v>
      </c>
      <c r="R250" s="228">
        <f>Q250*H250</f>
        <v>0.0057329999999999994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401</v>
      </c>
      <c r="AT250" s="230" t="s">
        <v>224</v>
      </c>
      <c r="AU250" s="230" t="s">
        <v>88</v>
      </c>
      <c r="AY250" s="18" t="s">
        <v>136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86</v>
      </c>
      <c r="BK250" s="231">
        <f>ROUND(I250*H250,2)</f>
        <v>0</v>
      </c>
      <c r="BL250" s="18" t="s">
        <v>401</v>
      </c>
      <c r="BM250" s="230" t="s">
        <v>402</v>
      </c>
    </row>
    <row r="251" s="13" customFormat="1">
      <c r="A251" s="13"/>
      <c r="B251" s="232"/>
      <c r="C251" s="233"/>
      <c r="D251" s="234" t="s">
        <v>146</v>
      </c>
      <c r="E251" s="233"/>
      <c r="F251" s="236" t="s">
        <v>403</v>
      </c>
      <c r="G251" s="233"/>
      <c r="H251" s="237">
        <v>7.3499999999999996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146</v>
      </c>
      <c r="AU251" s="243" t="s">
        <v>88</v>
      </c>
      <c r="AV251" s="13" t="s">
        <v>88</v>
      </c>
      <c r="AW251" s="13" t="s">
        <v>4</v>
      </c>
      <c r="AX251" s="13" t="s">
        <v>86</v>
      </c>
      <c r="AY251" s="243" t="s">
        <v>136</v>
      </c>
    </row>
    <row r="252" s="2" customFormat="1" ht="24.15" customHeight="1">
      <c r="A252" s="39"/>
      <c r="B252" s="40"/>
      <c r="C252" s="219" t="s">
        <v>404</v>
      </c>
      <c r="D252" s="219" t="s">
        <v>139</v>
      </c>
      <c r="E252" s="220" t="s">
        <v>405</v>
      </c>
      <c r="F252" s="221" t="s">
        <v>406</v>
      </c>
      <c r="G252" s="222" t="s">
        <v>158</v>
      </c>
      <c r="H252" s="223">
        <v>0.0060000000000000001</v>
      </c>
      <c r="I252" s="224"/>
      <c r="J252" s="225">
        <f>ROUND(I252*H252,2)</f>
        <v>0</v>
      </c>
      <c r="K252" s="221" t="s">
        <v>143</v>
      </c>
      <c r="L252" s="45"/>
      <c r="M252" s="226" t="s">
        <v>1</v>
      </c>
      <c r="N252" s="227" t="s">
        <v>43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395</v>
      </c>
      <c r="AT252" s="230" t="s">
        <v>139</v>
      </c>
      <c r="AU252" s="230" t="s">
        <v>88</v>
      </c>
      <c r="AY252" s="18" t="s">
        <v>136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86</v>
      </c>
      <c r="BK252" s="231">
        <f>ROUND(I252*H252,2)</f>
        <v>0</v>
      </c>
      <c r="BL252" s="18" t="s">
        <v>395</v>
      </c>
      <c r="BM252" s="230" t="s">
        <v>407</v>
      </c>
    </row>
    <row r="253" s="12" customFormat="1" ht="25.92" customHeight="1">
      <c r="A253" s="12"/>
      <c r="B253" s="203"/>
      <c r="C253" s="204"/>
      <c r="D253" s="205" t="s">
        <v>77</v>
      </c>
      <c r="E253" s="206" t="s">
        <v>408</v>
      </c>
      <c r="F253" s="206" t="s">
        <v>108</v>
      </c>
      <c r="G253" s="204"/>
      <c r="H253" s="204"/>
      <c r="I253" s="207"/>
      <c r="J253" s="208">
        <f>BK253</f>
        <v>0</v>
      </c>
      <c r="K253" s="204"/>
      <c r="L253" s="209"/>
      <c r="M253" s="210"/>
      <c r="N253" s="211"/>
      <c r="O253" s="211"/>
      <c r="P253" s="212">
        <f>P254+P258</f>
        <v>0</v>
      </c>
      <c r="Q253" s="211"/>
      <c r="R253" s="212">
        <f>R254+R258</f>
        <v>0</v>
      </c>
      <c r="S253" s="211"/>
      <c r="T253" s="213">
        <f>T254+T258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4" t="s">
        <v>164</v>
      </c>
      <c r="AT253" s="215" t="s">
        <v>77</v>
      </c>
      <c r="AU253" s="215" t="s">
        <v>78</v>
      </c>
      <c r="AY253" s="214" t="s">
        <v>136</v>
      </c>
      <c r="BK253" s="216">
        <f>BK254+BK258</f>
        <v>0</v>
      </c>
    </row>
    <row r="254" s="12" customFormat="1" ht="22.8" customHeight="1">
      <c r="A254" s="12"/>
      <c r="B254" s="203"/>
      <c r="C254" s="204"/>
      <c r="D254" s="205" t="s">
        <v>77</v>
      </c>
      <c r="E254" s="217" t="s">
        <v>409</v>
      </c>
      <c r="F254" s="217" t="s">
        <v>410</v>
      </c>
      <c r="G254" s="204"/>
      <c r="H254" s="204"/>
      <c r="I254" s="207"/>
      <c r="J254" s="218">
        <f>BK254</f>
        <v>0</v>
      </c>
      <c r="K254" s="204"/>
      <c r="L254" s="209"/>
      <c r="M254" s="210"/>
      <c r="N254" s="211"/>
      <c r="O254" s="211"/>
      <c r="P254" s="212">
        <f>SUM(P255:P257)</f>
        <v>0</v>
      </c>
      <c r="Q254" s="211"/>
      <c r="R254" s="212">
        <f>SUM(R255:R257)</f>
        <v>0</v>
      </c>
      <c r="S254" s="211"/>
      <c r="T254" s="213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164</v>
      </c>
      <c r="AT254" s="215" t="s">
        <v>77</v>
      </c>
      <c r="AU254" s="215" t="s">
        <v>86</v>
      </c>
      <c r="AY254" s="214" t="s">
        <v>136</v>
      </c>
      <c r="BK254" s="216">
        <f>SUM(BK255:BK257)</f>
        <v>0</v>
      </c>
    </row>
    <row r="255" s="2" customFormat="1" ht="16.5" customHeight="1">
      <c r="A255" s="39"/>
      <c r="B255" s="40"/>
      <c r="C255" s="219" t="s">
        <v>411</v>
      </c>
      <c r="D255" s="219" t="s">
        <v>139</v>
      </c>
      <c r="E255" s="220" t="s">
        <v>412</v>
      </c>
      <c r="F255" s="221" t="s">
        <v>413</v>
      </c>
      <c r="G255" s="222" t="s">
        <v>414</v>
      </c>
      <c r="H255" s="223">
        <v>1</v>
      </c>
      <c r="I255" s="224"/>
      <c r="J255" s="225">
        <f>ROUND(I255*H255,2)</f>
        <v>0</v>
      </c>
      <c r="K255" s="221" t="s">
        <v>143</v>
      </c>
      <c r="L255" s="45"/>
      <c r="M255" s="226" t="s">
        <v>1</v>
      </c>
      <c r="N255" s="227" t="s">
        <v>43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415</v>
      </c>
      <c r="AT255" s="230" t="s">
        <v>139</v>
      </c>
      <c r="AU255" s="230" t="s">
        <v>88</v>
      </c>
      <c r="AY255" s="18" t="s">
        <v>136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86</v>
      </c>
      <c r="BK255" s="231">
        <f>ROUND(I255*H255,2)</f>
        <v>0</v>
      </c>
      <c r="BL255" s="18" t="s">
        <v>415</v>
      </c>
      <c r="BM255" s="230" t="s">
        <v>416</v>
      </c>
    </row>
    <row r="256" s="2" customFormat="1" ht="16.5" customHeight="1">
      <c r="A256" s="39"/>
      <c r="B256" s="40"/>
      <c r="C256" s="219" t="s">
        <v>417</v>
      </c>
      <c r="D256" s="219" t="s">
        <v>139</v>
      </c>
      <c r="E256" s="220" t="s">
        <v>418</v>
      </c>
      <c r="F256" s="221" t="s">
        <v>419</v>
      </c>
      <c r="G256" s="222" t="s">
        <v>414</v>
      </c>
      <c r="H256" s="223">
        <v>1</v>
      </c>
      <c r="I256" s="224"/>
      <c r="J256" s="225">
        <f>ROUND(I256*H256,2)</f>
        <v>0</v>
      </c>
      <c r="K256" s="221" t="s">
        <v>143</v>
      </c>
      <c r="L256" s="45"/>
      <c r="M256" s="226" t="s">
        <v>1</v>
      </c>
      <c r="N256" s="227" t="s">
        <v>43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415</v>
      </c>
      <c r="AT256" s="230" t="s">
        <v>139</v>
      </c>
      <c r="AU256" s="230" t="s">
        <v>88</v>
      </c>
      <c r="AY256" s="18" t="s">
        <v>136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86</v>
      </c>
      <c r="BK256" s="231">
        <f>ROUND(I256*H256,2)</f>
        <v>0</v>
      </c>
      <c r="BL256" s="18" t="s">
        <v>415</v>
      </c>
      <c r="BM256" s="230" t="s">
        <v>420</v>
      </c>
    </row>
    <row r="257" s="2" customFormat="1" ht="16.5" customHeight="1">
      <c r="A257" s="39"/>
      <c r="B257" s="40"/>
      <c r="C257" s="219" t="s">
        <v>421</v>
      </c>
      <c r="D257" s="219" t="s">
        <v>139</v>
      </c>
      <c r="E257" s="220" t="s">
        <v>422</v>
      </c>
      <c r="F257" s="221" t="s">
        <v>423</v>
      </c>
      <c r="G257" s="222" t="s">
        <v>414</v>
      </c>
      <c r="H257" s="223">
        <v>1</v>
      </c>
      <c r="I257" s="224"/>
      <c r="J257" s="225">
        <f>ROUND(I257*H257,2)</f>
        <v>0</v>
      </c>
      <c r="K257" s="221" t="s">
        <v>143</v>
      </c>
      <c r="L257" s="45"/>
      <c r="M257" s="226" t="s">
        <v>1</v>
      </c>
      <c r="N257" s="227" t="s">
        <v>43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415</v>
      </c>
      <c r="AT257" s="230" t="s">
        <v>139</v>
      </c>
      <c r="AU257" s="230" t="s">
        <v>88</v>
      </c>
      <c r="AY257" s="18" t="s">
        <v>136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86</v>
      </c>
      <c r="BK257" s="231">
        <f>ROUND(I257*H257,2)</f>
        <v>0</v>
      </c>
      <c r="BL257" s="18" t="s">
        <v>415</v>
      </c>
      <c r="BM257" s="230" t="s">
        <v>424</v>
      </c>
    </row>
    <row r="258" s="12" customFormat="1" ht="22.8" customHeight="1">
      <c r="A258" s="12"/>
      <c r="B258" s="203"/>
      <c r="C258" s="204"/>
      <c r="D258" s="205" t="s">
        <v>77</v>
      </c>
      <c r="E258" s="217" t="s">
        <v>425</v>
      </c>
      <c r="F258" s="217" t="s">
        <v>426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SUM(P259:P260)</f>
        <v>0</v>
      </c>
      <c r="Q258" s="211"/>
      <c r="R258" s="212">
        <f>SUM(R259:R260)</f>
        <v>0</v>
      </c>
      <c r="S258" s="211"/>
      <c r="T258" s="213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164</v>
      </c>
      <c r="AT258" s="215" t="s">
        <v>77</v>
      </c>
      <c r="AU258" s="215" t="s">
        <v>86</v>
      </c>
      <c r="AY258" s="214" t="s">
        <v>136</v>
      </c>
      <c r="BK258" s="216">
        <f>SUM(BK259:BK260)</f>
        <v>0</v>
      </c>
    </row>
    <row r="259" s="2" customFormat="1" ht="16.5" customHeight="1">
      <c r="A259" s="39"/>
      <c r="B259" s="40"/>
      <c r="C259" s="219" t="s">
        <v>427</v>
      </c>
      <c r="D259" s="219" t="s">
        <v>139</v>
      </c>
      <c r="E259" s="220" t="s">
        <v>428</v>
      </c>
      <c r="F259" s="221" t="s">
        <v>429</v>
      </c>
      <c r="G259" s="222" t="s">
        <v>414</v>
      </c>
      <c r="H259" s="223">
        <v>1</v>
      </c>
      <c r="I259" s="224"/>
      <c r="J259" s="225">
        <f>ROUND(I259*H259,2)</f>
        <v>0</v>
      </c>
      <c r="K259" s="221" t="s">
        <v>143</v>
      </c>
      <c r="L259" s="45"/>
      <c r="M259" s="226" t="s">
        <v>1</v>
      </c>
      <c r="N259" s="227" t="s">
        <v>43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415</v>
      </c>
      <c r="AT259" s="230" t="s">
        <v>139</v>
      </c>
      <c r="AU259" s="230" t="s">
        <v>88</v>
      </c>
      <c r="AY259" s="18" t="s">
        <v>136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86</v>
      </c>
      <c r="BK259" s="231">
        <f>ROUND(I259*H259,2)</f>
        <v>0</v>
      </c>
      <c r="BL259" s="18" t="s">
        <v>415</v>
      </c>
      <c r="BM259" s="230" t="s">
        <v>430</v>
      </c>
    </row>
    <row r="260" s="2" customFormat="1" ht="16.5" customHeight="1">
      <c r="A260" s="39"/>
      <c r="B260" s="40"/>
      <c r="C260" s="219" t="s">
        <v>431</v>
      </c>
      <c r="D260" s="219" t="s">
        <v>139</v>
      </c>
      <c r="E260" s="220" t="s">
        <v>432</v>
      </c>
      <c r="F260" s="221" t="s">
        <v>433</v>
      </c>
      <c r="G260" s="222" t="s">
        <v>414</v>
      </c>
      <c r="H260" s="223">
        <v>1</v>
      </c>
      <c r="I260" s="224"/>
      <c r="J260" s="225">
        <f>ROUND(I260*H260,2)</f>
        <v>0</v>
      </c>
      <c r="K260" s="221" t="s">
        <v>143</v>
      </c>
      <c r="L260" s="45"/>
      <c r="M260" s="254" t="s">
        <v>1</v>
      </c>
      <c r="N260" s="255" t="s">
        <v>43</v>
      </c>
      <c r="O260" s="256"/>
      <c r="P260" s="257">
        <f>O260*H260</f>
        <v>0</v>
      </c>
      <c r="Q260" s="257">
        <v>0</v>
      </c>
      <c r="R260" s="257">
        <f>Q260*H260</f>
        <v>0</v>
      </c>
      <c r="S260" s="257">
        <v>0</v>
      </c>
      <c r="T260" s="25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415</v>
      </c>
      <c r="AT260" s="230" t="s">
        <v>139</v>
      </c>
      <c r="AU260" s="230" t="s">
        <v>88</v>
      </c>
      <c r="AY260" s="18" t="s">
        <v>136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86</v>
      </c>
      <c r="BK260" s="231">
        <f>ROUND(I260*H260,2)</f>
        <v>0</v>
      </c>
      <c r="BL260" s="18" t="s">
        <v>415</v>
      </c>
      <c r="BM260" s="230" t="s">
        <v>434</v>
      </c>
    </row>
    <row r="261" s="2" customFormat="1" ht="6.96" customHeight="1">
      <c r="A261" s="39"/>
      <c r="B261" s="67"/>
      <c r="C261" s="68"/>
      <c r="D261" s="68"/>
      <c r="E261" s="68"/>
      <c r="F261" s="68"/>
      <c r="G261" s="68"/>
      <c r="H261" s="68"/>
      <c r="I261" s="68"/>
      <c r="J261" s="68"/>
      <c r="K261" s="68"/>
      <c r="L261" s="45"/>
      <c r="M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</sheetData>
  <sheetProtection sheet="1" autoFilter="0" formatColumns="0" formatRows="0" objects="1" scenarios="1" spinCount="100000" saltValue="89jDvUsIEqbx/VFjlJPfLRQGeUhz2vIu769vbTLCaWrtDcoLx7RzhtOXFgw88aXX8rjL2oJVwyDaiFAtAY+Y6g==" hashValue="HklwBxUMxzwj2nTr9PSlzbiQWqZmy2aC55nfI7eZR0mB/85QOgsQZRTWFirepf+uHKQ1NRNpGNJ/2Tn34AIqyQ==" algorithmName="SHA-512" password="CC35"/>
  <autoFilter ref="C129:K26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Revitalizace a zpřístupnění terasy zámeckého parku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ROUND((SUM(BE124:BE159)),  2)</f>
        <v>0</v>
      </c>
      <c r="G33" s="39"/>
      <c r="H33" s="39"/>
      <c r="I33" s="156">
        <v>0.20999999999999999</v>
      </c>
      <c r="J33" s="155">
        <f>ROUND(((SUM(BE124:BE159))*I33),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ROUND((SUM(BF124:BF159)),  2)</f>
        <v>0</v>
      </c>
      <c r="G34" s="39"/>
      <c r="H34" s="39"/>
      <c r="I34" s="156">
        <v>0.14999999999999999</v>
      </c>
      <c r="J34" s="155">
        <f>ROUND(((SUM(BF124:BF159))*I34),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ROUND((SUM(BG124:BG159)),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ROUND((SUM(BH124:BH159)),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ROUND((SUM(BI124:BI159)),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a zpřístupnění terasy zámeckého parku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SO 03 Úprava opěrné zdi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3. 7. 2023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173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174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89"/>
      <c r="J100" s="190">
        <f>J136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89"/>
      <c r="J101" s="190">
        <f>J147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175</v>
      </c>
      <c r="E102" s="189"/>
      <c r="F102" s="189"/>
      <c r="G102" s="189"/>
      <c r="H102" s="189"/>
      <c r="I102" s="189"/>
      <c r="J102" s="190">
        <f>J153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180</v>
      </c>
      <c r="E103" s="183"/>
      <c r="F103" s="183"/>
      <c r="G103" s="183"/>
      <c r="H103" s="183"/>
      <c r="I103" s="183"/>
      <c r="J103" s="184">
        <f>J156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182</v>
      </c>
      <c r="E104" s="189"/>
      <c r="F104" s="189"/>
      <c r="G104" s="189"/>
      <c r="H104" s="189"/>
      <c r="I104" s="189"/>
      <c r="J104" s="190">
        <f>J157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Revitalizace a zpřístupnění terasy zámeckého parku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003 - SO 03 Úprava opěrné zdi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Valašské Meziříčí</v>
      </c>
      <c r="G118" s="41"/>
      <c r="H118" s="41"/>
      <c r="I118" s="33" t="s">
        <v>22</v>
      </c>
      <c r="J118" s="80" t="str">
        <f>IF(J12="","",J12)</f>
        <v>3. 7. 2023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Město Valašské Meziříčí</v>
      </c>
      <c r="G120" s="41"/>
      <c r="H120" s="41"/>
      <c r="I120" s="33" t="s">
        <v>30</v>
      </c>
      <c r="J120" s="37" t="str">
        <f>E21</f>
        <v>LZ-PROJEKT plus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35</v>
      </c>
      <c r="J121" s="37" t="str">
        <f>E24</f>
        <v>Fajfrová Irena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122</v>
      </c>
      <c r="D123" s="195" t="s">
        <v>63</v>
      </c>
      <c r="E123" s="195" t="s">
        <v>59</v>
      </c>
      <c r="F123" s="195" t="s">
        <v>60</v>
      </c>
      <c r="G123" s="195" t="s">
        <v>123</v>
      </c>
      <c r="H123" s="195" t="s">
        <v>124</v>
      </c>
      <c r="I123" s="195" t="s">
        <v>125</v>
      </c>
      <c r="J123" s="195" t="s">
        <v>115</v>
      </c>
      <c r="K123" s="196" t="s">
        <v>126</v>
      </c>
      <c r="L123" s="197"/>
      <c r="M123" s="101" t="s">
        <v>1</v>
      </c>
      <c r="N123" s="102" t="s">
        <v>42</v>
      </c>
      <c r="O123" s="102" t="s">
        <v>127</v>
      </c>
      <c r="P123" s="102" t="s">
        <v>128</v>
      </c>
      <c r="Q123" s="102" t="s">
        <v>129</v>
      </c>
      <c r="R123" s="102" t="s">
        <v>130</v>
      </c>
      <c r="S123" s="102" t="s">
        <v>131</v>
      </c>
      <c r="T123" s="103" t="s">
        <v>132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133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P125+P156</f>
        <v>0</v>
      </c>
      <c r="Q124" s="105"/>
      <c r="R124" s="200">
        <f>R125+R156</f>
        <v>5.1202690000000004</v>
      </c>
      <c r="S124" s="105"/>
      <c r="T124" s="201">
        <f>T125+T156</f>
        <v>6.0675759999999999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117</v>
      </c>
      <c r="BK124" s="202">
        <f>BK125+BK156</f>
        <v>0</v>
      </c>
    </row>
    <row r="125" s="12" customFormat="1" ht="25.92" customHeight="1">
      <c r="A125" s="12"/>
      <c r="B125" s="203"/>
      <c r="C125" s="204"/>
      <c r="D125" s="205" t="s">
        <v>77</v>
      </c>
      <c r="E125" s="206" t="s">
        <v>134</v>
      </c>
      <c r="F125" s="206" t="s">
        <v>135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P126+P132+P136+P147+P153</f>
        <v>0</v>
      </c>
      <c r="Q125" s="211"/>
      <c r="R125" s="212">
        <f>R126+R132+R136+R147+R153</f>
        <v>5.1202690000000004</v>
      </c>
      <c r="S125" s="211"/>
      <c r="T125" s="213">
        <f>T126+T132+T136+T147+T153</f>
        <v>6.0675759999999999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77</v>
      </c>
      <c r="AU125" s="215" t="s">
        <v>78</v>
      </c>
      <c r="AY125" s="214" t="s">
        <v>136</v>
      </c>
      <c r="BK125" s="216">
        <f>BK126+BK132+BK136+BK147+BK153</f>
        <v>0</v>
      </c>
    </row>
    <row r="126" s="12" customFormat="1" ht="22.8" customHeight="1">
      <c r="A126" s="12"/>
      <c r="B126" s="203"/>
      <c r="C126" s="204"/>
      <c r="D126" s="205" t="s">
        <v>77</v>
      </c>
      <c r="E126" s="217" t="s">
        <v>155</v>
      </c>
      <c r="F126" s="217" t="s">
        <v>265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SUM(P127:P131)</f>
        <v>0</v>
      </c>
      <c r="Q126" s="211"/>
      <c r="R126" s="212">
        <f>SUM(R127:R131)</f>
        <v>1.423554</v>
      </c>
      <c r="S126" s="211"/>
      <c r="T126" s="21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86</v>
      </c>
      <c r="AY126" s="214" t="s">
        <v>136</v>
      </c>
      <c r="BK126" s="216">
        <f>SUM(BK127:BK131)</f>
        <v>0</v>
      </c>
    </row>
    <row r="127" s="2" customFormat="1" ht="24.15" customHeight="1">
      <c r="A127" s="39"/>
      <c r="B127" s="40"/>
      <c r="C127" s="219" t="s">
        <v>86</v>
      </c>
      <c r="D127" s="219" t="s">
        <v>139</v>
      </c>
      <c r="E127" s="220" t="s">
        <v>436</v>
      </c>
      <c r="F127" s="221" t="s">
        <v>437</v>
      </c>
      <c r="G127" s="222" t="s">
        <v>298</v>
      </c>
      <c r="H127" s="223">
        <v>15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0.0039500000000000004</v>
      </c>
      <c r="R127" s="228">
        <f>Q127*H127</f>
        <v>0.059250000000000004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144</v>
      </c>
      <c r="AT127" s="230" t="s">
        <v>139</v>
      </c>
      <c r="AU127" s="230" t="s">
        <v>88</v>
      </c>
      <c r="AY127" s="18" t="s">
        <v>136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144</v>
      </c>
      <c r="BM127" s="230" t="s">
        <v>438</v>
      </c>
    </row>
    <row r="128" s="2" customFormat="1" ht="24.15" customHeight="1">
      <c r="A128" s="39"/>
      <c r="B128" s="40"/>
      <c r="C128" s="271" t="s">
        <v>88</v>
      </c>
      <c r="D128" s="271" t="s">
        <v>224</v>
      </c>
      <c r="E128" s="272" t="s">
        <v>439</v>
      </c>
      <c r="F128" s="273" t="s">
        <v>440</v>
      </c>
      <c r="G128" s="274" t="s">
        <v>441</v>
      </c>
      <c r="H128" s="275">
        <v>565.79999999999995</v>
      </c>
      <c r="I128" s="276"/>
      <c r="J128" s="277">
        <f>ROUND(I128*H128,2)</f>
        <v>0</v>
      </c>
      <c r="K128" s="273" t="s">
        <v>1</v>
      </c>
      <c r="L128" s="278"/>
      <c r="M128" s="279" t="s">
        <v>1</v>
      </c>
      <c r="N128" s="280" t="s">
        <v>43</v>
      </c>
      <c r="O128" s="92"/>
      <c r="P128" s="228">
        <f>O128*H128</f>
        <v>0</v>
      </c>
      <c r="Q128" s="228">
        <v>0.001</v>
      </c>
      <c r="R128" s="228">
        <f>Q128*H128</f>
        <v>0.56579999999999997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215</v>
      </c>
      <c r="AT128" s="230" t="s">
        <v>224</v>
      </c>
      <c r="AU128" s="230" t="s">
        <v>88</v>
      </c>
      <c r="AY128" s="18" t="s">
        <v>136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144</v>
      </c>
      <c r="BM128" s="230" t="s">
        <v>442</v>
      </c>
    </row>
    <row r="129" s="14" customFormat="1">
      <c r="A129" s="14"/>
      <c r="B129" s="244"/>
      <c r="C129" s="245"/>
      <c r="D129" s="234" t="s">
        <v>146</v>
      </c>
      <c r="E129" s="246" t="s">
        <v>1</v>
      </c>
      <c r="F129" s="247" t="s">
        <v>443</v>
      </c>
      <c r="G129" s="245"/>
      <c r="H129" s="246" t="s">
        <v>1</v>
      </c>
      <c r="I129" s="248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146</v>
      </c>
      <c r="AU129" s="253" t="s">
        <v>88</v>
      </c>
      <c r="AV129" s="14" t="s">
        <v>86</v>
      </c>
      <c r="AW129" s="14" t="s">
        <v>34</v>
      </c>
      <c r="AX129" s="14" t="s">
        <v>78</v>
      </c>
      <c r="AY129" s="253" t="s">
        <v>136</v>
      </c>
    </row>
    <row r="130" s="13" customFormat="1">
      <c r="A130" s="13"/>
      <c r="B130" s="232"/>
      <c r="C130" s="233"/>
      <c r="D130" s="234" t="s">
        <v>146</v>
      </c>
      <c r="E130" s="235" t="s">
        <v>1</v>
      </c>
      <c r="F130" s="236" t="s">
        <v>444</v>
      </c>
      <c r="G130" s="233"/>
      <c r="H130" s="237">
        <v>565.79999999999995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146</v>
      </c>
      <c r="AU130" s="243" t="s">
        <v>88</v>
      </c>
      <c r="AV130" s="13" t="s">
        <v>88</v>
      </c>
      <c r="AW130" s="13" t="s">
        <v>34</v>
      </c>
      <c r="AX130" s="13" t="s">
        <v>86</v>
      </c>
      <c r="AY130" s="243" t="s">
        <v>136</v>
      </c>
    </row>
    <row r="131" s="2" customFormat="1" ht="24.15" customHeight="1">
      <c r="A131" s="39"/>
      <c r="B131" s="40"/>
      <c r="C131" s="219" t="s">
        <v>155</v>
      </c>
      <c r="D131" s="219" t="s">
        <v>139</v>
      </c>
      <c r="E131" s="220" t="s">
        <v>445</v>
      </c>
      <c r="F131" s="221" t="s">
        <v>446</v>
      </c>
      <c r="G131" s="222" t="s">
        <v>298</v>
      </c>
      <c r="H131" s="223">
        <v>19.600000000000001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0.040739999999999998</v>
      </c>
      <c r="R131" s="228">
        <f>Q131*H131</f>
        <v>0.79850399999999999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144</v>
      </c>
      <c r="AT131" s="230" t="s">
        <v>139</v>
      </c>
      <c r="AU131" s="230" t="s">
        <v>88</v>
      </c>
      <c r="AY131" s="18" t="s">
        <v>136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144</v>
      </c>
      <c r="BM131" s="230" t="s">
        <v>447</v>
      </c>
    </row>
    <row r="132" s="12" customFormat="1" ht="22.8" customHeight="1">
      <c r="A132" s="12"/>
      <c r="B132" s="203"/>
      <c r="C132" s="204"/>
      <c r="D132" s="205" t="s">
        <v>77</v>
      </c>
      <c r="E132" s="217" t="s">
        <v>206</v>
      </c>
      <c r="F132" s="217" t="s">
        <v>319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SUM(P133:P135)</f>
        <v>0</v>
      </c>
      <c r="Q132" s="211"/>
      <c r="R132" s="212">
        <f>SUM(R133:R135)</f>
        <v>0.62851999999999997</v>
      </c>
      <c r="S132" s="211"/>
      <c r="T132" s="213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86</v>
      </c>
      <c r="AT132" s="215" t="s">
        <v>77</v>
      </c>
      <c r="AU132" s="215" t="s">
        <v>86</v>
      </c>
      <c r="AY132" s="214" t="s">
        <v>136</v>
      </c>
      <c r="BK132" s="216">
        <f>SUM(BK133:BK135)</f>
        <v>0</v>
      </c>
    </row>
    <row r="133" s="2" customFormat="1" ht="24.15" customHeight="1">
      <c r="A133" s="39"/>
      <c r="B133" s="40"/>
      <c r="C133" s="219" t="s">
        <v>144</v>
      </c>
      <c r="D133" s="219" t="s">
        <v>139</v>
      </c>
      <c r="E133" s="220" t="s">
        <v>448</v>
      </c>
      <c r="F133" s="221" t="s">
        <v>449</v>
      </c>
      <c r="G133" s="222" t="s">
        <v>248</v>
      </c>
      <c r="H133" s="223">
        <v>19</v>
      </c>
      <c r="I133" s="224"/>
      <c r="J133" s="225">
        <f>ROUND(I133*H133,2)</f>
        <v>0</v>
      </c>
      <c r="K133" s="221" t="s">
        <v>143</v>
      </c>
      <c r="L133" s="45"/>
      <c r="M133" s="226" t="s">
        <v>1</v>
      </c>
      <c r="N133" s="227" t="s">
        <v>43</v>
      </c>
      <c r="O133" s="92"/>
      <c r="P133" s="228">
        <f>O133*H133</f>
        <v>0</v>
      </c>
      <c r="Q133" s="228">
        <v>0.021000000000000001</v>
      </c>
      <c r="R133" s="228">
        <f>Q133*H133</f>
        <v>0.39900000000000002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144</v>
      </c>
      <c r="AT133" s="230" t="s">
        <v>139</v>
      </c>
      <c r="AU133" s="230" t="s">
        <v>88</v>
      </c>
      <c r="AY133" s="18" t="s">
        <v>136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86</v>
      </c>
      <c r="BK133" s="231">
        <f>ROUND(I133*H133,2)</f>
        <v>0</v>
      </c>
      <c r="BL133" s="18" t="s">
        <v>144</v>
      </c>
      <c r="BM133" s="230" t="s">
        <v>450</v>
      </c>
    </row>
    <row r="134" s="2" customFormat="1" ht="24.15" customHeight="1">
      <c r="A134" s="39"/>
      <c r="B134" s="40"/>
      <c r="C134" s="219" t="s">
        <v>164</v>
      </c>
      <c r="D134" s="219" t="s">
        <v>139</v>
      </c>
      <c r="E134" s="220" t="s">
        <v>451</v>
      </c>
      <c r="F134" s="221" t="s">
        <v>452</v>
      </c>
      <c r="G134" s="222" t="s">
        <v>248</v>
      </c>
      <c r="H134" s="223">
        <v>19</v>
      </c>
      <c r="I134" s="224"/>
      <c r="J134" s="225">
        <f>ROUND(I134*H134,2)</f>
        <v>0</v>
      </c>
      <c r="K134" s="221" t="s">
        <v>143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0.012080000000000001</v>
      </c>
      <c r="R134" s="228">
        <f>Q134*H134</f>
        <v>0.22952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144</v>
      </c>
      <c r="AT134" s="230" t="s">
        <v>139</v>
      </c>
      <c r="AU134" s="230" t="s">
        <v>88</v>
      </c>
      <c r="AY134" s="18" t="s">
        <v>136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144</v>
      </c>
      <c r="BM134" s="230" t="s">
        <v>453</v>
      </c>
    </row>
    <row r="135" s="2" customFormat="1" ht="16.5" customHeight="1">
      <c r="A135" s="39"/>
      <c r="B135" s="40"/>
      <c r="C135" s="219" t="s">
        <v>206</v>
      </c>
      <c r="D135" s="219" t="s">
        <v>139</v>
      </c>
      <c r="E135" s="220" t="s">
        <v>454</v>
      </c>
      <c r="F135" s="221" t="s">
        <v>455</v>
      </c>
      <c r="G135" s="222" t="s">
        <v>248</v>
      </c>
      <c r="H135" s="223">
        <v>19</v>
      </c>
      <c r="I135" s="224"/>
      <c r="J135" s="225">
        <f>ROUND(I135*H135,2)</f>
        <v>0</v>
      </c>
      <c r="K135" s="221" t="s">
        <v>143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144</v>
      </c>
      <c r="AT135" s="230" t="s">
        <v>139</v>
      </c>
      <c r="AU135" s="230" t="s">
        <v>88</v>
      </c>
      <c r="AY135" s="18" t="s">
        <v>136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86</v>
      </c>
      <c r="BK135" s="231">
        <f>ROUND(I135*H135,2)</f>
        <v>0</v>
      </c>
      <c r="BL135" s="18" t="s">
        <v>144</v>
      </c>
      <c r="BM135" s="230" t="s">
        <v>456</v>
      </c>
    </row>
    <row r="136" s="12" customFormat="1" ht="22.8" customHeight="1">
      <c r="A136" s="12"/>
      <c r="B136" s="203"/>
      <c r="C136" s="204"/>
      <c r="D136" s="205" t="s">
        <v>77</v>
      </c>
      <c r="E136" s="217" t="s">
        <v>137</v>
      </c>
      <c r="F136" s="217" t="s">
        <v>138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SUM(P137:P146)</f>
        <v>0</v>
      </c>
      <c r="Q136" s="211"/>
      <c r="R136" s="212">
        <f>SUM(R137:R146)</f>
        <v>3.0681950000000002</v>
      </c>
      <c r="S136" s="211"/>
      <c r="T136" s="213">
        <f>SUM(T137:T146)</f>
        <v>6.0675759999999999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86</v>
      </c>
      <c r="AT136" s="215" t="s">
        <v>77</v>
      </c>
      <c r="AU136" s="215" t="s">
        <v>86</v>
      </c>
      <c r="AY136" s="214" t="s">
        <v>136</v>
      </c>
      <c r="BK136" s="216">
        <f>SUM(BK137:BK146)</f>
        <v>0</v>
      </c>
    </row>
    <row r="137" s="2" customFormat="1" ht="16.5" customHeight="1">
      <c r="A137" s="39"/>
      <c r="B137" s="40"/>
      <c r="C137" s="219" t="s">
        <v>210</v>
      </c>
      <c r="D137" s="219" t="s">
        <v>139</v>
      </c>
      <c r="E137" s="220" t="s">
        <v>457</v>
      </c>
      <c r="F137" s="221" t="s">
        <v>458</v>
      </c>
      <c r="G137" s="222" t="s">
        <v>142</v>
      </c>
      <c r="H137" s="223">
        <v>0.59999999999999998</v>
      </c>
      <c r="I137" s="224"/>
      <c r="J137" s="225">
        <f>ROUND(I137*H137,2)</f>
        <v>0</v>
      </c>
      <c r="K137" s="221" t="s">
        <v>143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2.3999999999999999</v>
      </c>
      <c r="T137" s="229">
        <f>S137*H137</f>
        <v>1.44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144</v>
      </c>
      <c r="AT137" s="230" t="s">
        <v>139</v>
      </c>
      <c r="AU137" s="230" t="s">
        <v>88</v>
      </c>
      <c r="AY137" s="18" t="s">
        <v>136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144</v>
      </c>
      <c r="BM137" s="230" t="s">
        <v>459</v>
      </c>
    </row>
    <row r="138" s="14" customFormat="1">
      <c r="A138" s="14"/>
      <c r="B138" s="244"/>
      <c r="C138" s="245"/>
      <c r="D138" s="234" t="s">
        <v>146</v>
      </c>
      <c r="E138" s="246" t="s">
        <v>1</v>
      </c>
      <c r="F138" s="247" t="s">
        <v>460</v>
      </c>
      <c r="G138" s="245"/>
      <c r="H138" s="246" t="s">
        <v>1</v>
      </c>
      <c r="I138" s="248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146</v>
      </c>
      <c r="AU138" s="253" t="s">
        <v>88</v>
      </c>
      <c r="AV138" s="14" t="s">
        <v>86</v>
      </c>
      <c r="AW138" s="14" t="s">
        <v>34</v>
      </c>
      <c r="AX138" s="14" t="s">
        <v>78</v>
      </c>
      <c r="AY138" s="253" t="s">
        <v>136</v>
      </c>
    </row>
    <row r="139" s="13" customFormat="1">
      <c r="A139" s="13"/>
      <c r="B139" s="232"/>
      <c r="C139" s="233"/>
      <c r="D139" s="234" t="s">
        <v>146</v>
      </c>
      <c r="E139" s="235" t="s">
        <v>1</v>
      </c>
      <c r="F139" s="236" t="s">
        <v>461</v>
      </c>
      <c r="G139" s="233"/>
      <c r="H139" s="237">
        <v>0.59999999999999998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146</v>
      </c>
      <c r="AU139" s="243" t="s">
        <v>88</v>
      </c>
      <c r="AV139" s="13" t="s">
        <v>88</v>
      </c>
      <c r="AW139" s="13" t="s">
        <v>34</v>
      </c>
      <c r="AX139" s="13" t="s">
        <v>86</v>
      </c>
      <c r="AY139" s="243" t="s">
        <v>136</v>
      </c>
    </row>
    <row r="140" s="2" customFormat="1" ht="24.15" customHeight="1">
      <c r="A140" s="39"/>
      <c r="B140" s="40"/>
      <c r="C140" s="219" t="s">
        <v>215</v>
      </c>
      <c r="D140" s="219" t="s">
        <v>139</v>
      </c>
      <c r="E140" s="220" t="s">
        <v>462</v>
      </c>
      <c r="F140" s="221" t="s">
        <v>463</v>
      </c>
      <c r="G140" s="222" t="s">
        <v>304</v>
      </c>
      <c r="H140" s="223">
        <v>10</v>
      </c>
      <c r="I140" s="224"/>
      <c r="J140" s="225">
        <f>ROUND(I140*H140,2)</f>
        <v>0</v>
      </c>
      <c r="K140" s="221" t="s">
        <v>143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0.16500000000000001</v>
      </c>
      <c r="T140" s="229">
        <f>S140*H140</f>
        <v>1.6500000000000001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144</v>
      </c>
      <c r="AT140" s="230" t="s">
        <v>139</v>
      </c>
      <c r="AU140" s="230" t="s">
        <v>88</v>
      </c>
      <c r="AY140" s="18" t="s">
        <v>136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144</v>
      </c>
      <c r="BM140" s="230" t="s">
        <v>464</v>
      </c>
    </row>
    <row r="141" s="13" customFormat="1">
      <c r="A141" s="13"/>
      <c r="B141" s="232"/>
      <c r="C141" s="233"/>
      <c r="D141" s="234" t="s">
        <v>146</v>
      </c>
      <c r="E141" s="235" t="s">
        <v>1</v>
      </c>
      <c r="F141" s="236" t="s">
        <v>229</v>
      </c>
      <c r="G141" s="233"/>
      <c r="H141" s="237">
        <v>10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146</v>
      </c>
      <c r="AU141" s="243" t="s">
        <v>88</v>
      </c>
      <c r="AV141" s="13" t="s">
        <v>88</v>
      </c>
      <c r="AW141" s="13" t="s">
        <v>34</v>
      </c>
      <c r="AX141" s="13" t="s">
        <v>86</v>
      </c>
      <c r="AY141" s="243" t="s">
        <v>136</v>
      </c>
    </row>
    <row r="142" s="2" customFormat="1" ht="24.15" customHeight="1">
      <c r="A142" s="39"/>
      <c r="B142" s="40"/>
      <c r="C142" s="219" t="s">
        <v>137</v>
      </c>
      <c r="D142" s="219" t="s">
        <v>139</v>
      </c>
      <c r="E142" s="220" t="s">
        <v>465</v>
      </c>
      <c r="F142" s="221" t="s">
        <v>466</v>
      </c>
      <c r="G142" s="222" t="s">
        <v>298</v>
      </c>
      <c r="H142" s="223">
        <v>21.199999999999999</v>
      </c>
      <c r="I142" s="224"/>
      <c r="J142" s="225">
        <f>ROUND(I142*H142,2)</f>
        <v>0</v>
      </c>
      <c r="K142" s="221" t="s">
        <v>143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0.00248</v>
      </c>
      <c r="T142" s="229">
        <f>S142*H142</f>
        <v>0.052575999999999998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144</v>
      </c>
      <c r="AT142" s="230" t="s">
        <v>139</v>
      </c>
      <c r="AU142" s="230" t="s">
        <v>88</v>
      </c>
      <c r="AY142" s="18" t="s">
        <v>136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86</v>
      </c>
      <c r="BK142" s="231">
        <f>ROUND(I142*H142,2)</f>
        <v>0</v>
      </c>
      <c r="BL142" s="18" t="s">
        <v>144</v>
      </c>
      <c r="BM142" s="230" t="s">
        <v>467</v>
      </c>
    </row>
    <row r="143" s="2" customFormat="1" ht="44.25" customHeight="1">
      <c r="A143" s="39"/>
      <c r="B143" s="40"/>
      <c r="C143" s="219" t="s">
        <v>229</v>
      </c>
      <c r="D143" s="219" t="s">
        <v>139</v>
      </c>
      <c r="E143" s="220" t="s">
        <v>468</v>
      </c>
      <c r="F143" s="221" t="s">
        <v>469</v>
      </c>
      <c r="G143" s="222" t="s">
        <v>142</v>
      </c>
      <c r="H143" s="223">
        <v>1.5</v>
      </c>
      <c r="I143" s="224"/>
      <c r="J143" s="225">
        <f>ROUND(I143*H143,2)</f>
        <v>0</v>
      </c>
      <c r="K143" s="221" t="s">
        <v>143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0.50375000000000003</v>
      </c>
      <c r="R143" s="228">
        <f>Q143*H143</f>
        <v>0.75562499999999999</v>
      </c>
      <c r="S143" s="228">
        <v>1.95</v>
      </c>
      <c r="T143" s="229">
        <f>S143*H143</f>
        <v>2.9249999999999998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144</v>
      </c>
      <c r="AT143" s="230" t="s">
        <v>139</v>
      </c>
      <c r="AU143" s="230" t="s">
        <v>88</v>
      </c>
      <c r="AY143" s="18" t="s">
        <v>136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86</v>
      </c>
      <c r="BK143" s="231">
        <f>ROUND(I143*H143,2)</f>
        <v>0</v>
      </c>
      <c r="BL143" s="18" t="s">
        <v>144</v>
      </c>
      <c r="BM143" s="230" t="s">
        <v>470</v>
      </c>
    </row>
    <row r="144" s="2" customFormat="1" ht="21.75" customHeight="1">
      <c r="A144" s="39"/>
      <c r="B144" s="40"/>
      <c r="C144" s="271" t="s">
        <v>237</v>
      </c>
      <c r="D144" s="271" t="s">
        <v>224</v>
      </c>
      <c r="E144" s="272" t="s">
        <v>471</v>
      </c>
      <c r="F144" s="273" t="s">
        <v>472</v>
      </c>
      <c r="G144" s="274" t="s">
        <v>304</v>
      </c>
      <c r="H144" s="275">
        <v>550</v>
      </c>
      <c r="I144" s="276"/>
      <c r="J144" s="277">
        <f>ROUND(I144*H144,2)</f>
        <v>0</v>
      </c>
      <c r="K144" s="273" t="s">
        <v>143</v>
      </c>
      <c r="L144" s="278"/>
      <c r="M144" s="279" t="s">
        <v>1</v>
      </c>
      <c r="N144" s="280" t="s">
        <v>43</v>
      </c>
      <c r="O144" s="92"/>
      <c r="P144" s="228">
        <f>O144*H144</f>
        <v>0</v>
      </c>
      <c r="Q144" s="228">
        <v>0.0041000000000000003</v>
      </c>
      <c r="R144" s="228">
        <f>Q144*H144</f>
        <v>2.2550000000000003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215</v>
      </c>
      <c r="AT144" s="230" t="s">
        <v>224</v>
      </c>
      <c r="AU144" s="230" t="s">
        <v>88</v>
      </c>
      <c r="AY144" s="18" t="s">
        <v>136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144</v>
      </c>
      <c r="BM144" s="230" t="s">
        <v>473</v>
      </c>
    </row>
    <row r="145" s="13" customFormat="1">
      <c r="A145" s="13"/>
      <c r="B145" s="232"/>
      <c r="C145" s="233"/>
      <c r="D145" s="234" t="s">
        <v>146</v>
      </c>
      <c r="E145" s="235" t="s">
        <v>1</v>
      </c>
      <c r="F145" s="236" t="s">
        <v>474</v>
      </c>
      <c r="G145" s="233"/>
      <c r="H145" s="237">
        <v>550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146</v>
      </c>
      <c r="AU145" s="243" t="s">
        <v>88</v>
      </c>
      <c r="AV145" s="13" t="s">
        <v>88</v>
      </c>
      <c r="AW145" s="13" t="s">
        <v>34</v>
      </c>
      <c r="AX145" s="13" t="s">
        <v>86</v>
      </c>
      <c r="AY145" s="243" t="s">
        <v>136</v>
      </c>
    </row>
    <row r="146" s="2" customFormat="1" ht="16.5" customHeight="1">
      <c r="A146" s="39"/>
      <c r="B146" s="40"/>
      <c r="C146" s="219" t="s">
        <v>245</v>
      </c>
      <c r="D146" s="219" t="s">
        <v>139</v>
      </c>
      <c r="E146" s="220" t="s">
        <v>475</v>
      </c>
      <c r="F146" s="221" t="s">
        <v>476</v>
      </c>
      <c r="G146" s="222" t="s">
        <v>248</v>
      </c>
      <c r="H146" s="223">
        <v>19</v>
      </c>
      <c r="I146" s="224"/>
      <c r="J146" s="225">
        <f>ROUND(I146*H146,2)</f>
        <v>0</v>
      </c>
      <c r="K146" s="221" t="s">
        <v>143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0.0030300000000000001</v>
      </c>
      <c r="R146" s="228">
        <f>Q146*H146</f>
        <v>0.057570000000000003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144</v>
      </c>
      <c r="AT146" s="230" t="s">
        <v>139</v>
      </c>
      <c r="AU146" s="230" t="s">
        <v>88</v>
      </c>
      <c r="AY146" s="18" t="s">
        <v>136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144</v>
      </c>
      <c r="BM146" s="230" t="s">
        <v>477</v>
      </c>
    </row>
    <row r="147" s="12" customFormat="1" ht="22.8" customHeight="1">
      <c r="A147" s="12"/>
      <c r="B147" s="203"/>
      <c r="C147" s="204"/>
      <c r="D147" s="205" t="s">
        <v>77</v>
      </c>
      <c r="E147" s="217" t="s">
        <v>153</v>
      </c>
      <c r="F147" s="217" t="s">
        <v>154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SUM(P148:P152)</f>
        <v>0</v>
      </c>
      <c r="Q147" s="211"/>
      <c r="R147" s="212">
        <f>SUM(R148:R152)</f>
        <v>0</v>
      </c>
      <c r="S147" s="211"/>
      <c r="T147" s="213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86</v>
      </c>
      <c r="AT147" s="215" t="s">
        <v>77</v>
      </c>
      <c r="AU147" s="215" t="s">
        <v>86</v>
      </c>
      <c r="AY147" s="214" t="s">
        <v>136</v>
      </c>
      <c r="BK147" s="216">
        <f>SUM(BK148:BK152)</f>
        <v>0</v>
      </c>
    </row>
    <row r="148" s="2" customFormat="1" ht="21.75" customHeight="1">
      <c r="A148" s="39"/>
      <c r="B148" s="40"/>
      <c r="C148" s="219" t="s">
        <v>252</v>
      </c>
      <c r="D148" s="219" t="s">
        <v>139</v>
      </c>
      <c r="E148" s="220" t="s">
        <v>478</v>
      </c>
      <c r="F148" s="221" t="s">
        <v>479</v>
      </c>
      <c r="G148" s="222" t="s">
        <v>158</v>
      </c>
      <c r="H148" s="223">
        <v>6.0679999999999996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144</v>
      </c>
      <c r="AT148" s="230" t="s">
        <v>139</v>
      </c>
      <c r="AU148" s="230" t="s">
        <v>88</v>
      </c>
      <c r="AY148" s="18" t="s">
        <v>136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144</v>
      </c>
      <c r="BM148" s="230" t="s">
        <v>480</v>
      </c>
    </row>
    <row r="149" s="2" customFormat="1" ht="24.15" customHeight="1">
      <c r="A149" s="39"/>
      <c r="B149" s="40"/>
      <c r="C149" s="219" t="s">
        <v>256</v>
      </c>
      <c r="D149" s="219" t="s">
        <v>139</v>
      </c>
      <c r="E149" s="220" t="s">
        <v>481</v>
      </c>
      <c r="F149" s="221" t="s">
        <v>482</v>
      </c>
      <c r="G149" s="222" t="s">
        <v>158</v>
      </c>
      <c r="H149" s="223">
        <v>6.0679999999999996</v>
      </c>
      <c r="I149" s="224"/>
      <c r="J149" s="225">
        <f>ROUND(I149*H149,2)</f>
        <v>0</v>
      </c>
      <c r="K149" s="221" t="s">
        <v>143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144</v>
      </c>
      <c r="AT149" s="230" t="s">
        <v>139</v>
      </c>
      <c r="AU149" s="230" t="s">
        <v>88</v>
      </c>
      <c r="AY149" s="18" t="s">
        <v>136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86</v>
      </c>
      <c r="BK149" s="231">
        <f>ROUND(I149*H149,2)</f>
        <v>0</v>
      </c>
      <c r="BL149" s="18" t="s">
        <v>144</v>
      </c>
      <c r="BM149" s="230" t="s">
        <v>483</v>
      </c>
    </row>
    <row r="150" s="2" customFormat="1" ht="24.15" customHeight="1">
      <c r="A150" s="39"/>
      <c r="B150" s="40"/>
      <c r="C150" s="219" t="s">
        <v>8</v>
      </c>
      <c r="D150" s="219" t="s">
        <v>139</v>
      </c>
      <c r="E150" s="220" t="s">
        <v>484</v>
      </c>
      <c r="F150" s="221" t="s">
        <v>485</v>
      </c>
      <c r="G150" s="222" t="s">
        <v>158</v>
      </c>
      <c r="H150" s="223">
        <v>84.951999999999998</v>
      </c>
      <c r="I150" s="224"/>
      <c r="J150" s="225">
        <f>ROUND(I150*H150,2)</f>
        <v>0</v>
      </c>
      <c r="K150" s="221" t="s">
        <v>143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144</v>
      </c>
      <c r="AT150" s="230" t="s">
        <v>139</v>
      </c>
      <c r="AU150" s="230" t="s">
        <v>88</v>
      </c>
      <c r="AY150" s="18" t="s">
        <v>136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144</v>
      </c>
      <c r="BM150" s="230" t="s">
        <v>486</v>
      </c>
    </row>
    <row r="151" s="13" customFormat="1">
      <c r="A151" s="13"/>
      <c r="B151" s="232"/>
      <c r="C151" s="233"/>
      <c r="D151" s="234" t="s">
        <v>146</v>
      </c>
      <c r="E151" s="233"/>
      <c r="F151" s="236" t="s">
        <v>487</v>
      </c>
      <c r="G151" s="233"/>
      <c r="H151" s="237">
        <v>84.951999999999998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146</v>
      </c>
      <c r="AU151" s="243" t="s">
        <v>88</v>
      </c>
      <c r="AV151" s="13" t="s">
        <v>88</v>
      </c>
      <c r="AW151" s="13" t="s">
        <v>4</v>
      </c>
      <c r="AX151" s="13" t="s">
        <v>86</v>
      </c>
      <c r="AY151" s="243" t="s">
        <v>136</v>
      </c>
    </row>
    <row r="152" s="2" customFormat="1" ht="33" customHeight="1">
      <c r="A152" s="39"/>
      <c r="B152" s="40"/>
      <c r="C152" s="219" t="s">
        <v>266</v>
      </c>
      <c r="D152" s="219" t="s">
        <v>139</v>
      </c>
      <c r="E152" s="220" t="s">
        <v>165</v>
      </c>
      <c r="F152" s="221" t="s">
        <v>166</v>
      </c>
      <c r="G152" s="222" t="s">
        <v>158</v>
      </c>
      <c r="H152" s="223">
        <v>6.0679999999999996</v>
      </c>
      <c r="I152" s="224"/>
      <c r="J152" s="225">
        <f>ROUND(I152*H152,2)</f>
        <v>0</v>
      </c>
      <c r="K152" s="221" t="s">
        <v>143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144</v>
      </c>
      <c r="AT152" s="230" t="s">
        <v>139</v>
      </c>
      <c r="AU152" s="230" t="s">
        <v>88</v>
      </c>
      <c r="AY152" s="18" t="s">
        <v>136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86</v>
      </c>
      <c r="BK152" s="231">
        <f>ROUND(I152*H152,2)</f>
        <v>0</v>
      </c>
      <c r="BL152" s="18" t="s">
        <v>144</v>
      </c>
      <c r="BM152" s="230" t="s">
        <v>488</v>
      </c>
    </row>
    <row r="153" s="12" customFormat="1" ht="22.8" customHeight="1">
      <c r="A153" s="12"/>
      <c r="B153" s="203"/>
      <c r="C153" s="204"/>
      <c r="D153" s="205" t="s">
        <v>77</v>
      </c>
      <c r="E153" s="217" t="s">
        <v>362</v>
      </c>
      <c r="F153" s="217" t="s">
        <v>363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SUM(P154:P155)</f>
        <v>0</v>
      </c>
      <c r="Q153" s="211"/>
      <c r="R153" s="212">
        <f>SUM(R154:R155)</f>
        <v>0</v>
      </c>
      <c r="S153" s="211"/>
      <c r="T153" s="213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86</v>
      </c>
      <c r="AT153" s="215" t="s">
        <v>77</v>
      </c>
      <c r="AU153" s="215" t="s">
        <v>86</v>
      </c>
      <c r="AY153" s="214" t="s">
        <v>136</v>
      </c>
      <c r="BK153" s="216">
        <f>SUM(BK154:BK155)</f>
        <v>0</v>
      </c>
    </row>
    <row r="154" s="2" customFormat="1" ht="24.15" customHeight="1">
      <c r="A154" s="39"/>
      <c r="B154" s="40"/>
      <c r="C154" s="219" t="s">
        <v>275</v>
      </c>
      <c r="D154" s="219" t="s">
        <v>139</v>
      </c>
      <c r="E154" s="220" t="s">
        <v>489</v>
      </c>
      <c r="F154" s="221" t="s">
        <v>490</v>
      </c>
      <c r="G154" s="222" t="s">
        <v>158</v>
      </c>
      <c r="H154" s="223">
        <v>5.1200000000000001</v>
      </c>
      <c r="I154" s="224"/>
      <c r="J154" s="225">
        <f>ROUND(I154*H154,2)</f>
        <v>0</v>
      </c>
      <c r="K154" s="221" t="s">
        <v>143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144</v>
      </c>
      <c r="AT154" s="230" t="s">
        <v>139</v>
      </c>
      <c r="AU154" s="230" t="s">
        <v>88</v>
      </c>
      <c r="AY154" s="18" t="s">
        <v>136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86</v>
      </c>
      <c r="BK154" s="231">
        <f>ROUND(I154*H154,2)</f>
        <v>0</v>
      </c>
      <c r="BL154" s="18" t="s">
        <v>144</v>
      </c>
      <c r="BM154" s="230" t="s">
        <v>491</v>
      </c>
    </row>
    <row r="155" s="2" customFormat="1" ht="24.15" customHeight="1">
      <c r="A155" s="39"/>
      <c r="B155" s="40"/>
      <c r="C155" s="219" t="s">
        <v>280</v>
      </c>
      <c r="D155" s="219" t="s">
        <v>139</v>
      </c>
      <c r="E155" s="220" t="s">
        <v>492</v>
      </c>
      <c r="F155" s="221" t="s">
        <v>493</v>
      </c>
      <c r="G155" s="222" t="s">
        <v>158</v>
      </c>
      <c r="H155" s="223">
        <v>5.1200000000000001</v>
      </c>
      <c r="I155" s="224"/>
      <c r="J155" s="225">
        <f>ROUND(I155*H155,2)</f>
        <v>0</v>
      </c>
      <c r="K155" s="221" t="s">
        <v>143</v>
      </c>
      <c r="L155" s="45"/>
      <c r="M155" s="226" t="s">
        <v>1</v>
      </c>
      <c r="N155" s="227" t="s">
        <v>43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144</v>
      </c>
      <c r="AT155" s="230" t="s">
        <v>139</v>
      </c>
      <c r="AU155" s="230" t="s">
        <v>88</v>
      </c>
      <c r="AY155" s="18" t="s">
        <v>136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86</v>
      </c>
      <c r="BK155" s="231">
        <f>ROUND(I155*H155,2)</f>
        <v>0</v>
      </c>
      <c r="BL155" s="18" t="s">
        <v>144</v>
      </c>
      <c r="BM155" s="230" t="s">
        <v>494</v>
      </c>
    </row>
    <row r="156" s="12" customFormat="1" ht="25.92" customHeight="1">
      <c r="A156" s="12"/>
      <c r="B156" s="203"/>
      <c r="C156" s="204"/>
      <c r="D156" s="205" t="s">
        <v>77</v>
      </c>
      <c r="E156" s="206" t="s">
        <v>408</v>
      </c>
      <c r="F156" s="206" t="s">
        <v>108</v>
      </c>
      <c r="G156" s="204"/>
      <c r="H156" s="204"/>
      <c r="I156" s="207"/>
      <c r="J156" s="208">
        <f>BK156</f>
        <v>0</v>
      </c>
      <c r="K156" s="204"/>
      <c r="L156" s="209"/>
      <c r="M156" s="210"/>
      <c r="N156" s="211"/>
      <c r="O156" s="211"/>
      <c r="P156" s="212">
        <f>P157</f>
        <v>0</v>
      </c>
      <c r="Q156" s="211"/>
      <c r="R156" s="212">
        <f>R157</f>
        <v>0</v>
      </c>
      <c r="S156" s="211"/>
      <c r="T156" s="213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164</v>
      </c>
      <c r="AT156" s="215" t="s">
        <v>77</v>
      </c>
      <c r="AU156" s="215" t="s">
        <v>78</v>
      </c>
      <c r="AY156" s="214" t="s">
        <v>136</v>
      </c>
      <c r="BK156" s="216">
        <f>BK157</f>
        <v>0</v>
      </c>
    </row>
    <row r="157" s="12" customFormat="1" ht="22.8" customHeight="1">
      <c r="A157" s="12"/>
      <c r="B157" s="203"/>
      <c r="C157" s="204"/>
      <c r="D157" s="205" t="s">
        <v>77</v>
      </c>
      <c r="E157" s="217" t="s">
        <v>425</v>
      </c>
      <c r="F157" s="217" t="s">
        <v>426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SUM(P158:P159)</f>
        <v>0</v>
      </c>
      <c r="Q157" s="211"/>
      <c r="R157" s="212">
        <f>SUM(R158:R159)</f>
        <v>0</v>
      </c>
      <c r="S157" s="211"/>
      <c r="T157" s="213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164</v>
      </c>
      <c r="AT157" s="215" t="s">
        <v>77</v>
      </c>
      <c r="AU157" s="215" t="s">
        <v>86</v>
      </c>
      <c r="AY157" s="214" t="s">
        <v>136</v>
      </c>
      <c r="BK157" s="216">
        <f>SUM(BK158:BK159)</f>
        <v>0</v>
      </c>
    </row>
    <row r="158" s="2" customFormat="1" ht="16.5" customHeight="1">
      <c r="A158" s="39"/>
      <c r="B158" s="40"/>
      <c r="C158" s="219" t="s">
        <v>285</v>
      </c>
      <c r="D158" s="219" t="s">
        <v>139</v>
      </c>
      <c r="E158" s="220" t="s">
        <v>428</v>
      </c>
      <c r="F158" s="221" t="s">
        <v>429</v>
      </c>
      <c r="G158" s="222" t="s">
        <v>414</v>
      </c>
      <c r="H158" s="223">
        <v>1</v>
      </c>
      <c r="I158" s="224"/>
      <c r="J158" s="225">
        <f>ROUND(I158*H158,2)</f>
        <v>0</v>
      </c>
      <c r="K158" s="221" t="s">
        <v>143</v>
      </c>
      <c r="L158" s="45"/>
      <c r="M158" s="226" t="s">
        <v>1</v>
      </c>
      <c r="N158" s="227" t="s">
        <v>43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415</v>
      </c>
      <c r="AT158" s="230" t="s">
        <v>139</v>
      </c>
      <c r="AU158" s="230" t="s">
        <v>88</v>
      </c>
      <c r="AY158" s="18" t="s">
        <v>136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86</v>
      </c>
      <c r="BK158" s="231">
        <f>ROUND(I158*H158,2)</f>
        <v>0</v>
      </c>
      <c r="BL158" s="18" t="s">
        <v>415</v>
      </c>
      <c r="BM158" s="230" t="s">
        <v>495</v>
      </c>
    </row>
    <row r="159" s="2" customFormat="1" ht="16.5" customHeight="1">
      <c r="A159" s="39"/>
      <c r="B159" s="40"/>
      <c r="C159" s="219" t="s">
        <v>290</v>
      </c>
      <c r="D159" s="219" t="s">
        <v>139</v>
      </c>
      <c r="E159" s="220" t="s">
        <v>432</v>
      </c>
      <c r="F159" s="221" t="s">
        <v>433</v>
      </c>
      <c r="G159" s="222" t="s">
        <v>414</v>
      </c>
      <c r="H159" s="223">
        <v>1</v>
      </c>
      <c r="I159" s="224"/>
      <c r="J159" s="225">
        <f>ROUND(I159*H159,2)</f>
        <v>0</v>
      </c>
      <c r="K159" s="221" t="s">
        <v>143</v>
      </c>
      <c r="L159" s="45"/>
      <c r="M159" s="254" t="s">
        <v>1</v>
      </c>
      <c r="N159" s="255" t="s">
        <v>43</v>
      </c>
      <c r="O159" s="256"/>
      <c r="P159" s="257">
        <f>O159*H159</f>
        <v>0</v>
      </c>
      <c r="Q159" s="257">
        <v>0</v>
      </c>
      <c r="R159" s="257">
        <f>Q159*H159</f>
        <v>0</v>
      </c>
      <c r="S159" s="257">
        <v>0</v>
      </c>
      <c r="T159" s="25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415</v>
      </c>
      <c r="AT159" s="230" t="s">
        <v>139</v>
      </c>
      <c r="AU159" s="230" t="s">
        <v>88</v>
      </c>
      <c r="AY159" s="18" t="s">
        <v>136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86</v>
      </c>
      <c r="BK159" s="231">
        <f>ROUND(I159*H159,2)</f>
        <v>0</v>
      </c>
      <c r="BL159" s="18" t="s">
        <v>415</v>
      </c>
      <c r="BM159" s="230" t="s">
        <v>496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5Tj0Kaq6p4XjkgW17R/NubeF/xkox4B45AYyRnjmURiRJHYzQJzeW9YgeZOxdwJeS+lAat34/nzqISok7uvrGA==" hashValue="55rUNMJ/RpdP3d+o7MrcA0cBeYpWNFsJl9VsraaBOyxl7Y23DiO6VdtbiIIjs2tsXhakhE0DyQLAMcHXx5kVOw==" algorithmName="SHA-512" password="CC35"/>
  <autoFilter ref="C123:K15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259" t="s">
        <v>168</v>
      </c>
      <c r="BA2" s="259" t="s">
        <v>1</v>
      </c>
      <c r="BB2" s="259" t="s">
        <v>1</v>
      </c>
      <c r="BC2" s="259" t="s">
        <v>497</v>
      </c>
      <c r="BD2" s="259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  <c r="AZ3" s="259" t="s">
        <v>498</v>
      </c>
      <c r="BA3" s="259" t="s">
        <v>1</v>
      </c>
      <c r="BB3" s="259" t="s">
        <v>1</v>
      </c>
      <c r="BC3" s="259" t="s">
        <v>499</v>
      </c>
      <c r="BD3" s="259" t="s">
        <v>88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  <c r="AZ4" s="259" t="s">
        <v>500</v>
      </c>
      <c r="BA4" s="259" t="s">
        <v>1</v>
      </c>
      <c r="BB4" s="259" t="s">
        <v>1</v>
      </c>
      <c r="BC4" s="259" t="s">
        <v>501</v>
      </c>
      <c r="BD4" s="259" t="s">
        <v>88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Revitalizace a zpřístupnění terasy zámeckého parku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ROUND((SUM(BE137:BE497)),  2)</f>
        <v>0</v>
      </c>
      <c r="G33" s="39"/>
      <c r="H33" s="39"/>
      <c r="I33" s="156">
        <v>0.20999999999999999</v>
      </c>
      <c r="J33" s="155">
        <f>ROUND(((SUM(BE137:BE497))*I33),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ROUND((SUM(BF137:BF497)),  2)</f>
        <v>0</v>
      </c>
      <c r="G34" s="39"/>
      <c r="H34" s="39"/>
      <c r="I34" s="156">
        <v>0.14999999999999999</v>
      </c>
      <c r="J34" s="155">
        <f>ROUND(((SUM(BF137:BF497))*I34),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ROUND((SUM(BG137:BG497)),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ROUND((SUM(BH137:BH497)),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ROUND((SUM(BI137:BI497)),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a zpřístupnění terasy zámeckého parku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SO 04 Schodiště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3. 7. 2023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171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172</v>
      </c>
      <c r="E99" s="189"/>
      <c r="F99" s="189"/>
      <c r="G99" s="189"/>
      <c r="H99" s="189"/>
      <c r="I99" s="189"/>
      <c r="J99" s="190">
        <f>J226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173</v>
      </c>
      <c r="E100" s="189"/>
      <c r="F100" s="189"/>
      <c r="G100" s="189"/>
      <c r="H100" s="189"/>
      <c r="I100" s="189"/>
      <c r="J100" s="190">
        <f>J238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503</v>
      </c>
      <c r="E101" s="189"/>
      <c r="F101" s="189"/>
      <c r="G101" s="189"/>
      <c r="H101" s="189"/>
      <c r="I101" s="189"/>
      <c r="J101" s="190">
        <f>J271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504</v>
      </c>
      <c r="E102" s="189"/>
      <c r="F102" s="189"/>
      <c r="G102" s="189"/>
      <c r="H102" s="189"/>
      <c r="I102" s="189"/>
      <c r="J102" s="190">
        <f>J356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174</v>
      </c>
      <c r="E103" s="189"/>
      <c r="F103" s="189"/>
      <c r="G103" s="189"/>
      <c r="H103" s="189"/>
      <c r="I103" s="189"/>
      <c r="J103" s="190">
        <f>J360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505</v>
      </c>
      <c r="E104" s="189"/>
      <c r="F104" s="189"/>
      <c r="G104" s="189"/>
      <c r="H104" s="189"/>
      <c r="I104" s="189"/>
      <c r="J104" s="190">
        <f>J383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119</v>
      </c>
      <c r="E105" s="189"/>
      <c r="F105" s="189"/>
      <c r="G105" s="189"/>
      <c r="H105" s="189"/>
      <c r="I105" s="189"/>
      <c r="J105" s="190">
        <f>J395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120</v>
      </c>
      <c r="E106" s="189"/>
      <c r="F106" s="189"/>
      <c r="G106" s="189"/>
      <c r="H106" s="189"/>
      <c r="I106" s="189"/>
      <c r="J106" s="190">
        <f>J423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175</v>
      </c>
      <c r="E107" s="189"/>
      <c r="F107" s="189"/>
      <c r="G107" s="189"/>
      <c r="H107" s="189"/>
      <c r="I107" s="189"/>
      <c r="J107" s="190">
        <f>J429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176</v>
      </c>
      <c r="E108" s="183"/>
      <c r="F108" s="183"/>
      <c r="G108" s="183"/>
      <c r="H108" s="183"/>
      <c r="I108" s="183"/>
      <c r="J108" s="184">
        <f>J432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506</v>
      </c>
      <c r="E109" s="189"/>
      <c r="F109" s="189"/>
      <c r="G109" s="189"/>
      <c r="H109" s="189"/>
      <c r="I109" s="189"/>
      <c r="J109" s="190">
        <f>J433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507</v>
      </c>
      <c r="E110" s="189"/>
      <c r="F110" s="189"/>
      <c r="G110" s="189"/>
      <c r="H110" s="189"/>
      <c r="I110" s="189"/>
      <c r="J110" s="190">
        <f>J436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508</v>
      </c>
      <c r="E111" s="189"/>
      <c r="F111" s="189"/>
      <c r="G111" s="189"/>
      <c r="H111" s="189"/>
      <c r="I111" s="189"/>
      <c r="J111" s="190">
        <f>J438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177</v>
      </c>
      <c r="E112" s="189"/>
      <c r="F112" s="189"/>
      <c r="G112" s="189"/>
      <c r="H112" s="189"/>
      <c r="I112" s="189"/>
      <c r="J112" s="190">
        <f>J461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0"/>
      <c r="C113" s="181"/>
      <c r="D113" s="182" t="s">
        <v>178</v>
      </c>
      <c r="E113" s="183"/>
      <c r="F113" s="183"/>
      <c r="G113" s="183"/>
      <c r="H113" s="183"/>
      <c r="I113" s="183"/>
      <c r="J113" s="184">
        <f>J484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6"/>
      <c r="C114" s="187"/>
      <c r="D114" s="188" t="s">
        <v>179</v>
      </c>
      <c r="E114" s="189"/>
      <c r="F114" s="189"/>
      <c r="G114" s="189"/>
      <c r="H114" s="189"/>
      <c r="I114" s="189"/>
      <c r="J114" s="190">
        <f>J485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0"/>
      <c r="C115" s="181"/>
      <c r="D115" s="182" t="s">
        <v>180</v>
      </c>
      <c r="E115" s="183"/>
      <c r="F115" s="183"/>
      <c r="G115" s="183"/>
      <c r="H115" s="183"/>
      <c r="I115" s="183"/>
      <c r="J115" s="184">
        <f>J490</f>
        <v>0</v>
      </c>
      <c r="K115" s="181"/>
      <c r="L115" s="18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6"/>
      <c r="C116" s="187"/>
      <c r="D116" s="188" t="s">
        <v>181</v>
      </c>
      <c r="E116" s="189"/>
      <c r="F116" s="189"/>
      <c r="G116" s="189"/>
      <c r="H116" s="189"/>
      <c r="I116" s="189"/>
      <c r="J116" s="190">
        <f>J491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182</v>
      </c>
      <c r="E117" s="189"/>
      <c r="F117" s="189"/>
      <c r="G117" s="189"/>
      <c r="H117" s="189"/>
      <c r="I117" s="189"/>
      <c r="J117" s="190">
        <f>J495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121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Revitalizace a zpřístupnění terasy zámeckého parku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111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004 - SO 04 Schodiště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Valašské Meziříčí</v>
      </c>
      <c r="G131" s="41"/>
      <c r="H131" s="41"/>
      <c r="I131" s="33" t="s">
        <v>22</v>
      </c>
      <c r="J131" s="80" t="str">
        <f>IF(J12="","",J12)</f>
        <v>3. 7. 2023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24</v>
      </c>
      <c r="D133" s="41"/>
      <c r="E133" s="41"/>
      <c r="F133" s="28" t="str">
        <f>E15</f>
        <v>Město Valašské Meziříčí</v>
      </c>
      <c r="G133" s="41"/>
      <c r="H133" s="41"/>
      <c r="I133" s="33" t="s">
        <v>30</v>
      </c>
      <c r="J133" s="37" t="str">
        <f>E21</f>
        <v>LZ-PROJEKT plus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35</v>
      </c>
      <c r="J134" s="37" t="str">
        <f>E24</f>
        <v>Fajfrová Irena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122</v>
      </c>
      <c r="D136" s="195" t="s">
        <v>63</v>
      </c>
      <c r="E136" s="195" t="s">
        <v>59</v>
      </c>
      <c r="F136" s="195" t="s">
        <v>60</v>
      </c>
      <c r="G136" s="195" t="s">
        <v>123</v>
      </c>
      <c r="H136" s="195" t="s">
        <v>124</v>
      </c>
      <c r="I136" s="195" t="s">
        <v>125</v>
      </c>
      <c r="J136" s="195" t="s">
        <v>115</v>
      </c>
      <c r="K136" s="196" t="s">
        <v>126</v>
      </c>
      <c r="L136" s="197"/>
      <c r="M136" s="101" t="s">
        <v>1</v>
      </c>
      <c r="N136" s="102" t="s">
        <v>42</v>
      </c>
      <c r="O136" s="102" t="s">
        <v>127</v>
      </c>
      <c r="P136" s="102" t="s">
        <v>128</v>
      </c>
      <c r="Q136" s="102" t="s">
        <v>129</v>
      </c>
      <c r="R136" s="102" t="s">
        <v>130</v>
      </c>
      <c r="S136" s="102" t="s">
        <v>131</v>
      </c>
      <c r="T136" s="103" t="s">
        <v>132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133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P138+P432+P484+P490</f>
        <v>0</v>
      </c>
      <c r="Q137" s="105"/>
      <c r="R137" s="200">
        <f>R138+R432+R484+R490</f>
        <v>1780.3544355499998</v>
      </c>
      <c r="S137" s="105"/>
      <c r="T137" s="201">
        <f>T138+T432+T484+T490</f>
        <v>4.4558800000000014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77</v>
      </c>
      <c r="AU137" s="18" t="s">
        <v>117</v>
      </c>
      <c r="BK137" s="202">
        <f>BK138+BK432+BK484+BK490</f>
        <v>0</v>
      </c>
    </row>
    <row r="138" s="12" customFormat="1" ht="25.92" customHeight="1">
      <c r="A138" s="12"/>
      <c r="B138" s="203"/>
      <c r="C138" s="204"/>
      <c r="D138" s="205" t="s">
        <v>77</v>
      </c>
      <c r="E138" s="206" t="s">
        <v>134</v>
      </c>
      <c r="F138" s="206" t="s">
        <v>135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P139+P226+P238+P271+P356+P360+P383+P395+P423+P429</f>
        <v>0</v>
      </c>
      <c r="Q138" s="211"/>
      <c r="R138" s="212">
        <f>R139+R226+R238+R271+R356+R360+R383+R395+R423+R429</f>
        <v>1749.6137263499998</v>
      </c>
      <c r="S138" s="211"/>
      <c r="T138" s="213">
        <f>T139+T226+T238+T271+T356+T360+T383+T395+T423+T429</f>
        <v>4.3998800000000013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86</v>
      </c>
      <c r="AT138" s="215" t="s">
        <v>77</v>
      </c>
      <c r="AU138" s="215" t="s">
        <v>78</v>
      </c>
      <c r="AY138" s="214" t="s">
        <v>136</v>
      </c>
      <c r="BK138" s="216">
        <f>BK139+BK226+BK238+BK271+BK356+BK360+BK383+BK395+BK423+BK429</f>
        <v>0</v>
      </c>
    </row>
    <row r="139" s="12" customFormat="1" ht="22.8" customHeight="1">
      <c r="A139" s="12"/>
      <c r="B139" s="203"/>
      <c r="C139" s="204"/>
      <c r="D139" s="205" t="s">
        <v>77</v>
      </c>
      <c r="E139" s="217" t="s">
        <v>86</v>
      </c>
      <c r="F139" s="217" t="s">
        <v>183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SUM(P140:P225)</f>
        <v>0</v>
      </c>
      <c r="Q139" s="211"/>
      <c r="R139" s="212">
        <f>SUM(R140:R225)</f>
        <v>1101.2225450000001</v>
      </c>
      <c r="S139" s="211"/>
      <c r="T139" s="213">
        <f>SUM(T140:T225)</f>
        <v>0.088000000000000009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77</v>
      </c>
      <c r="AU139" s="215" t="s">
        <v>86</v>
      </c>
      <c r="AY139" s="214" t="s">
        <v>136</v>
      </c>
      <c r="BK139" s="216">
        <f>SUM(BK140:BK225)</f>
        <v>0</v>
      </c>
    </row>
    <row r="140" s="2" customFormat="1" ht="16.5" customHeight="1">
      <c r="A140" s="39"/>
      <c r="B140" s="40"/>
      <c r="C140" s="219" t="s">
        <v>86</v>
      </c>
      <c r="D140" s="219" t="s">
        <v>139</v>
      </c>
      <c r="E140" s="220" t="s">
        <v>509</v>
      </c>
      <c r="F140" s="221" t="s">
        <v>510</v>
      </c>
      <c r="G140" s="222" t="s">
        <v>248</v>
      </c>
      <c r="H140" s="223">
        <v>110</v>
      </c>
      <c r="I140" s="224"/>
      <c r="J140" s="225">
        <f>ROUND(I140*H140,2)</f>
        <v>0</v>
      </c>
      <c r="K140" s="221" t="s">
        <v>143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0.00080000000000000004</v>
      </c>
      <c r="T140" s="229">
        <f>S140*H140</f>
        <v>0.088000000000000009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144</v>
      </c>
      <c r="AT140" s="230" t="s">
        <v>139</v>
      </c>
      <c r="AU140" s="230" t="s">
        <v>88</v>
      </c>
      <c r="AY140" s="18" t="s">
        <v>136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144</v>
      </c>
      <c r="BM140" s="230" t="s">
        <v>511</v>
      </c>
    </row>
    <row r="141" s="2" customFormat="1" ht="16.5" customHeight="1">
      <c r="A141" s="39"/>
      <c r="B141" s="40"/>
      <c r="C141" s="219" t="s">
        <v>88</v>
      </c>
      <c r="D141" s="219" t="s">
        <v>139</v>
      </c>
      <c r="E141" s="220" t="s">
        <v>512</v>
      </c>
      <c r="F141" s="221" t="s">
        <v>513</v>
      </c>
      <c r="G141" s="222" t="s">
        <v>248</v>
      </c>
      <c r="H141" s="223">
        <v>480</v>
      </c>
      <c r="I141" s="224"/>
      <c r="J141" s="225">
        <f>ROUND(I141*H141,2)</f>
        <v>0</v>
      </c>
      <c r="K141" s="221" t="s">
        <v>143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144</v>
      </c>
      <c r="AT141" s="230" t="s">
        <v>139</v>
      </c>
      <c r="AU141" s="230" t="s">
        <v>88</v>
      </c>
      <c r="AY141" s="18" t="s">
        <v>136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86</v>
      </c>
      <c r="BK141" s="231">
        <f>ROUND(I141*H141,2)</f>
        <v>0</v>
      </c>
      <c r="BL141" s="18" t="s">
        <v>144</v>
      </c>
      <c r="BM141" s="230" t="s">
        <v>514</v>
      </c>
    </row>
    <row r="142" s="13" customFormat="1">
      <c r="A142" s="13"/>
      <c r="B142" s="232"/>
      <c r="C142" s="233"/>
      <c r="D142" s="234" t="s">
        <v>146</v>
      </c>
      <c r="E142" s="235" t="s">
        <v>498</v>
      </c>
      <c r="F142" s="236" t="s">
        <v>515</v>
      </c>
      <c r="G142" s="233"/>
      <c r="H142" s="237">
        <v>480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146</v>
      </c>
      <c r="AU142" s="243" t="s">
        <v>88</v>
      </c>
      <c r="AV142" s="13" t="s">
        <v>88</v>
      </c>
      <c r="AW142" s="13" t="s">
        <v>34</v>
      </c>
      <c r="AX142" s="13" t="s">
        <v>86</v>
      </c>
      <c r="AY142" s="243" t="s">
        <v>136</v>
      </c>
    </row>
    <row r="143" s="2" customFormat="1" ht="16.5" customHeight="1">
      <c r="A143" s="39"/>
      <c r="B143" s="40"/>
      <c r="C143" s="219" t="s">
        <v>155</v>
      </c>
      <c r="D143" s="219" t="s">
        <v>139</v>
      </c>
      <c r="E143" s="220" t="s">
        <v>184</v>
      </c>
      <c r="F143" s="221" t="s">
        <v>185</v>
      </c>
      <c r="G143" s="222" t="s">
        <v>142</v>
      </c>
      <c r="H143" s="223">
        <v>812.03999999999996</v>
      </c>
      <c r="I143" s="224"/>
      <c r="J143" s="225">
        <f>ROUND(I143*H143,2)</f>
        <v>0</v>
      </c>
      <c r="K143" s="221" t="s">
        <v>143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144</v>
      </c>
      <c r="AT143" s="230" t="s">
        <v>139</v>
      </c>
      <c r="AU143" s="230" t="s">
        <v>88</v>
      </c>
      <c r="AY143" s="18" t="s">
        <v>136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86</v>
      </c>
      <c r="BK143" s="231">
        <f>ROUND(I143*H143,2)</f>
        <v>0</v>
      </c>
      <c r="BL143" s="18" t="s">
        <v>144</v>
      </c>
      <c r="BM143" s="230" t="s">
        <v>516</v>
      </c>
    </row>
    <row r="144" s="13" customFormat="1">
      <c r="A144" s="13"/>
      <c r="B144" s="232"/>
      <c r="C144" s="233"/>
      <c r="D144" s="234" t="s">
        <v>146</v>
      </c>
      <c r="E144" s="235" t="s">
        <v>1</v>
      </c>
      <c r="F144" s="236" t="s">
        <v>517</v>
      </c>
      <c r="G144" s="233"/>
      <c r="H144" s="237">
        <v>300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146</v>
      </c>
      <c r="AU144" s="243" t="s">
        <v>88</v>
      </c>
      <c r="AV144" s="13" t="s">
        <v>88</v>
      </c>
      <c r="AW144" s="13" t="s">
        <v>34</v>
      </c>
      <c r="AX144" s="13" t="s">
        <v>78</v>
      </c>
      <c r="AY144" s="243" t="s">
        <v>136</v>
      </c>
    </row>
    <row r="145" s="13" customFormat="1">
      <c r="A145" s="13"/>
      <c r="B145" s="232"/>
      <c r="C145" s="233"/>
      <c r="D145" s="234" t="s">
        <v>146</v>
      </c>
      <c r="E145" s="235" t="s">
        <v>1</v>
      </c>
      <c r="F145" s="236" t="s">
        <v>518</v>
      </c>
      <c r="G145" s="233"/>
      <c r="H145" s="237">
        <v>207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146</v>
      </c>
      <c r="AU145" s="243" t="s">
        <v>88</v>
      </c>
      <c r="AV145" s="13" t="s">
        <v>88</v>
      </c>
      <c r="AW145" s="13" t="s">
        <v>34</v>
      </c>
      <c r="AX145" s="13" t="s">
        <v>78</v>
      </c>
      <c r="AY145" s="243" t="s">
        <v>136</v>
      </c>
    </row>
    <row r="146" s="13" customFormat="1">
      <c r="A146" s="13"/>
      <c r="B146" s="232"/>
      <c r="C146" s="233"/>
      <c r="D146" s="234" t="s">
        <v>146</v>
      </c>
      <c r="E146" s="235" t="s">
        <v>1</v>
      </c>
      <c r="F146" s="236" t="s">
        <v>519</v>
      </c>
      <c r="G146" s="233"/>
      <c r="H146" s="237">
        <v>252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146</v>
      </c>
      <c r="AU146" s="243" t="s">
        <v>88</v>
      </c>
      <c r="AV146" s="13" t="s">
        <v>88</v>
      </c>
      <c r="AW146" s="13" t="s">
        <v>34</v>
      </c>
      <c r="AX146" s="13" t="s">
        <v>78</v>
      </c>
      <c r="AY146" s="243" t="s">
        <v>136</v>
      </c>
    </row>
    <row r="147" s="13" customFormat="1">
      <c r="A147" s="13"/>
      <c r="B147" s="232"/>
      <c r="C147" s="233"/>
      <c r="D147" s="234" t="s">
        <v>146</v>
      </c>
      <c r="E147" s="235" t="s">
        <v>1</v>
      </c>
      <c r="F147" s="236" t="s">
        <v>520</v>
      </c>
      <c r="G147" s="233"/>
      <c r="H147" s="237">
        <v>12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146</v>
      </c>
      <c r="AU147" s="243" t="s">
        <v>88</v>
      </c>
      <c r="AV147" s="13" t="s">
        <v>88</v>
      </c>
      <c r="AW147" s="13" t="s">
        <v>34</v>
      </c>
      <c r="AX147" s="13" t="s">
        <v>78</v>
      </c>
      <c r="AY147" s="243" t="s">
        <v>136</v>
      </c>
    </row>
    <row r="148" s="13" customFormat="1">
      <c r="A148" s="13"/>
      <c r="B148" s="232"/>
      <c r="C148" s="233"/>
      <c r="D148" s="234" t="s">
        <v>146</v>
      </c>
      <c r="E148" s="235" t="s">
        <v>1</v>
      </c>
      <c r="F148" s="236" t="s">
        <v>521</v>
      </c>
      <c r="G148" s="233"/>
      <c r="H148" s="237">
        <v>3.6000000000000001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146</v>
      </c>
      <c r="AU148" s="243" t="s">
        <v>88</v>
      </c>
      <c r="AV148" s="13" t="s">
        <v>88</v>
      </c>
      <c r="AW148" s="13" t="s">
        <v>34</v>
      </c>
      <c r="AX148" s="13" t="s">
        <v>78</v>
      </c>
      <c r="AY148" s="243" t="s">
        <v>136</v>
      </c>
    </row>
    <row r="149" s="14" customFormat="1">
      <c r="A149" s="14"/>
      <c r="B149" s="244"/>
      <c r="C149" s="245"/>
      <c r="D149" s="234" t="s">
        <v>146</v>
      </c>
      <c r="E149" s="246" t="s">
        <v>1</v>
      </c>
      <c r="F149" s="247" t="s">
        <v>522</v>
      </c>
      <c r="G149" s="245"/>
      <c r="H149" s="246" t="s">
        <v>1</v>
      </c>
      <c r="I149" s="248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146</v>
      </c>
      <c r="AU149" s="253" t="s">
        <v>88</v>
      </c>
      <c r="AV149" s="14" t="s">
        <v>86</v>
      </c>
      <c r="AW149" s="14" t="s">
        <v>34</v>
      </c>
      <c r="AX149" s="14" t="s">
        <v>78</v>
      </c>
      <c r="AY149" s="253" t="s">
        <v>136</v>
      </c>
    </row>
    <row r="150" s="13" customFormat="1">
      <c r="A150" s="13"/>
      <c r="B150" s="232"/>
      <c r="C150" s="233"/>
      <c r="D150" s="234" t="s">
        <v>146</v>
      </c>
      <c r="E150" s="235" t="s">
        <v>1</v>
      </c>
      <c r="F150" s="236" t="s">
        <v>523</v>
      </c>
      <c r="G150" s="233"/>
      <c r="H150" s="237">
        <v>24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146</v>
      </c>
      <c r="AU150" s="243" t="s">
        <v>88</v>
      </c>
      <c r="AV150" s="13" t="s">
        <v>88</v>
      </c>
      <c r="AW150" s="13" t="s">
        <v>34</v>
      </c>
      <c r="AX150" s="13" t="s">
        <v>78</v>
      </c>
      <c r="AY150" s="243" t="s">
        <v>136</v>
      </c>
    </row>
    <row r="151" s="14" customFormat="1">
      <c r="A151" s="14"/>
      <c r="B151" s="244"/>
      <c r="C151" s="245"/>
      <c r="D151" s="234" t="s">
        <v>146</v>
      </c>
      <c r="E151" s="246" t="s">
        <v>1</v>
      </c>
      <c r="F151" s="247" t="s">
        <v>524</v>
      </c>
      <c r="G151" s="245"/>
      <c r="H151" s="246" t="s">
        <v>1</v>
      </c>
      <c r="I151" s="248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146</v>
      </c>
      <c r="AU151" s="253" t="s">
        <v>88</v>
      </c>
      <c r="AV151" s="14" t="s">
        <v>86</v>
      </c>
      <c r="AW151" s="14" t="s">
        <v>34</v>
      </c>
      <c r="AX151" s="14" t="s">
        <v>78</v>
      </c>
      <c r="AY151" s="253" t="s">
        <v>136</v>
      </c>
    </row>
    <row r="152" s="13" customFormat="1">
      <c r="A152" s="13"/>
      <c r="B152" s="232"/>
      <c r="C152" s="233"/>
      <c r="D152" s="234" t="s">
        <v>146</v>
      </c>
      <c r="E152" s="235" t="s">
        <v>1</v>
      </c>
      <c r="F152" s="236" t="s">
        <v>525</v>
      </c>
      <c r="G152" s="233"/>
      <c r="H152" s="237">
        <v>12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146</v>
      </c>
      <c r="AU152" s="243" t="s">
        <v>88</v>
      </c>
      <c r="AV152" s="13" t="s">
        <v>88</v>
      </c>
      <c r="AW152" s="13" t="s">
        <v>34</v>
      </c>
      <c r="AX152" s="13" t="s">
        <v>78</v>
      </c>
      <c r="AY152" s="243" t="s">
        <v>136</v>
      </c>
    </row>
    <row r="153" s="14" customFormat="1">
      <c r="A153" s="14"/>
      <c r="B153" s="244"/>
      <c r="C153" s="245"/>
      <c r="D153" s="234" t="s">
        <v>146</v>
      </c>
      <c r="E153" s="246" t="s">
        <v>1</v>
      </c>
      <c r="F153" s="247" t="s">
        <v>526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146</v>
      </c>
      <c r="AU153" s="253" t="s">
        <v>88</v>
      </c>
      <c r="AV153" s="14" t="s">
        <v>86</v>
      </c>
      <c r="AW153" s="14" t="s">
        <v>34</v>
      </c>
      <c r="AX153" s="14" t="s">
        <v>78</v>
      </c>
      <c r="AY153" s="253" t="s">
        <v>136</v>
      </c>
    </row>
    <row r="154" s="13" customFormat="1">
      <c r="A154" s="13"/>
      <c r="B154" s="232"/>
      <c r="C154" s="233"/>
      <c r="D154" s="234" t="s">
        <v>146</v>
      </c>
      <c r="E154" s="235" t="s">
        <v>1</v>
      </c>
      <c r="F154" s="236" t="s">
        <v>527</v>
      </c>
      <c r="G154" s="233"/>
      <c r="H154" s="237">
        <v>1.44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146</v>
      </c>
      <c r="AU154" s="243" t="s">
        <v>88</v>
      </c>
      <c r="AV154" s="13" t="s">
        <v>88</v>
      </c>
      <c r="AW154" s="13" t="s">
        <v>34</v>
      </c>
      <c r="AX154" s="13" t="s">
        <v>78</v>
      </c>
      <c r="AY154" s="243" t="s">
        <v>136</v>
      </c>
    </row>
    <row r="155" s="15" customFormat="1">
      <c r="A155" s="15"/>
      <c r="B155" s="260"/>
      <c r="C155" s="261"/>
      <c r="D155" s="234" t="s">
        <v>146</v>
      </c>
      <c r="E155" s="262" t="s">
        <v>168</v>
      </c>
      <c r="F155" s="263" t="s">
        <v>191</v>
      </c>
      <c r="G155" s="261"/>
      <c r="H155" s="264">
        <v>812.03999999999996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0" t="s">
        <v>146</v>
      </c>
      <c r="AU155" s="270" t="s">
        <v>88</v>
      </c>
      <c r="AV155" s="15" t="s">
        <v>144</v>
      </c>
      <c r="AW155" s="15" t="s">
        <v>34</v>
      </c>
      <c r="AX155" s="15" t="s">
        <v>86</v>
      </c>
      <c r="AY155" s="270" t="s">
        <v>136</v>
      </c>
    </row>
    <row r="156" s="2" customFormat="1" ht="37.8" customHeight="1">
      <c r="A156" s="39"/>
      <c r="B156" s="40"/>
      <c r="C156" s="219" t="s">
        <v>144</v>
      </c>
      <c r="D156" s="219" t="s">
        <v>139</v>
      </c>
      <c r="E156" s="220" t="s">
        <v>192</v>
      </c>
      <c r="F156" s="221" t="s">
        <v>193</v>
      </c>
      <c r="G156" s="222" t="s">
        <v>142</v>
      </c>
      <c r="H156" s="223">
        <v>812.03999999999996</v>
      </c>
      <c r="I156" s="224"/>
      <c r="J156" s="225">
        <f>ROUND(I156*H156,2)</f>
        <v>0</v>
      </c>
      <c r="K156" s="221" t="s">
        <v>143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144</v>
      </c>
      <c r="AT156" s="230" t="s">
        <v>139</v>
      </c>
      <c r="AU156" s="230" t="s">
        <v>88</v>
      </c>
      <c r="AY156" s="18" t="s">
        <v>136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86</v>
      </c>
      <c r="BK156" s="231">
        <f>ROUND(I156*H156,2)</f>
        <v>0</v>
      </c>
      <c r="BL156" s="18" t="s">
        <v>144</v>
      </c>
      <c r="BM156" s="230" t="s">
        <v>528</v>
      </c>
    </row>
    <row r="157" s="13" customFormat="1">
      <c r="A157" s="13"/>
      <c r="B157" s="232"/>
      <c r="C157" s="233"/>
      <c r="D157" s="234" t="s">
        <v>146</v>
      </c>
      <c r="E157" s="235" t="s">
        <v>1</v>
      </c>
      <c r="F157" s="236" t="s">
        <v>168</v>
      </c>
      <c r="G157" s="233"/>
      <c r="H157" s="237">
        <v>812.03999999999996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146</v>
      </c>
      <c r="AU157" s="243" t="s">
        <v>88</v>
      </c>
      <c r="AV157" s="13" t="s">
        <v>88</v>
      </c>
      <c r="AW157" s="13" t="s">
        <v>34</v>
      </c>
      <c r="AX157" s="13" t="s">
        <v>86</v>
      </c>
      <c r="AY157" s="243" t="s">
        <v>136</v>
      </c>
    </row>
    <row r="158" s="2" customFormat="1" ht="37.8" customHeight="1">
      <c r="A158" s="39"/>
      <c r="B158" s="40"/>
      <c r="C158" s="219" t="s">
        <v>164</v>
      </c>
      <c r="D158" s="219" t="s">
        <v>139</v>
      </c>
      <c r="E158" s="220" t="s">
        <v>195</v>
      </c>
      <c r="F158" s="221" t="s">
        <v>196</v>
      </c>
      <c r="G158" s="222" t="s">
        <v>142</v>
      </c>
      <c r="H158" s="223">
        <v>3248.1599999999999</v>
      </c>
      <c r="I158" s="224"/>
      <c r="J158" s="225">
        <f>ROUND(I158*H158,2)</f>
        <v>0</v>
      </c>
      <c r="K158" s="221" t="s">
        <v>143</v>
      </c>
      <c r="L158" s="45"/>
      <c r="M158" s="226" t="s">
        <v>1</v>
      </c>
      <c r="N158" s="227" t="s">
        <v>43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144</v>
      </c>
      <c r="AT158" s="230" t="s">
        <v>139</v>
      </c>
      <c r="AU158" s="230" t="s">
        <v>88</v>
      </c>
      <c r="AY158" s="18" t="s">
        <v>136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86</v>
      </c>
      <c r="BK158" s="231">
        <f>ROUND(I158*H158,2)</f>
        <v>0</v>
      </c>
      <c r="BL158" s="18" t="s">
        <v>144</v>
      </c>
      <c r="BM158" s="230" t="s">
        <v>529</v>
      </c>
    </row>
    <row r="159" s="13" customFormat="1">
      <c r="A159" s="13"/>
      <c r="B159" s="232"/>
      <c r="C159" s="233"/>
      <c r="D159" s="234" t="s">
        <v>146</v>
      </c>
      <c r="E159" s="235" t="s">
        <v>1</v>
      </c>
      <c r="F159" s="236" t="s">
        <v>198</v>
      </c>
      <c r="G159" s="233"/>
      <c r="H159" s="237">
        <v>3248.1599999999999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146</v>
      </c>
      <c r="AU159" s="243" t="s">
        <v>88</v>
      </c>
      <c r="AV159" s="13" t="s">
        <v>88</v>
      </c>
      <c r="AW159" s="13" t="s">
        <v>34</v>
      </c>
      <c r="AX159" s="13" t="s">
        <v>86</v>
      </c>
      <c r="AY159" s="243" t="s">
        <v>136</v>
      </c>
    </row>
    <row r="160" s="2" customFormat="1" ht="37.8" customHeight="1">
      <c r="A160" s="39"/>
      <c r="B160" s="40"/>
      <c r="C160" s="219" t="s">
        <v>206</v>
      </c>
      <c r="D160" s="219" t="s">
        <v>139</v>
      </c>
      <c r="E160" s="220" t="s">
        <v>530</v>
      </c>
      <c r="F160" s="221" t="s">
        <v>531</v>
      </c>
      <c r="G160" s="222" t="s">
        <v>142</v>
      </c>
      <c r="H160" s="223">
        <v>96</v>
      </c>
      <c r="I160" s="224"/>
      <c r="J160" s="225">
        <f>ROUND(I160*H160,2)</f>
        <v>0</v>
      </c>
      <c r="K160" s="221" t="s">
        <v>143</v>
      </c>
      <c r="L160" s="45"/>
      <c r="M160" s="226" t="s">
        <v>1</v>
      </c>
      <c r="N160" s="227" t="s">
        <v>43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144</v>
      </c>
      <c r="AT160" s="230" t="s">
        <v>139</v>
      </c>
      <c r="AU160" s="230" t="s">
        <v>88</v>
      </c>
      <c r="AY160" s="18" t="s">
        <v>136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86</v>
      </c>
      <c r="BK160" s="231">
        <f>ROUND(I160*H160,2)</f>
        <v>0</v>
      </c>
      <c r="BL160" s="18" t="s">
        <v>144</v>
      </c>
      <c r="BM160" s="230" t="s">
        <v>532</v>
      </c>
    </row>
    <row r="161" s="14" customFormat="1">
      <c r="A161" s="14"/>
      <c r="B161" s="244"/>
      <c r="C161" s="245"/>
      <c r="D161" s="234" t="s">
        <v>146</v>
      </c>
      <c r="E161" s="246" t="s">
        <v>1</v>
      </c>
      <c r="F161" s="247" t="s">
        <v>533</v>
      </c>
      <c r="G161" s="245"/>
      <c r="H161" s="246" t="s">
        <v>1</v>
      </c>
      <c r="I161" s="248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146</v>
      </c>
      <c r="AU161" s="253" t="s">
        <v>88</v>
      </c>
      <c r="AV161" s="14" t="s">
        <v>86</v>
      </c>
      <c r="AW161" s="14" t="s">
        <v>34</v>
      </c>
      <c r="AX161" s="14" t="s">
        <v>78</v>
      </c>
      <c r="AY161" s="253" t="s">
        <v>136</v>
      </c>
    </row>
    <row r="162" s="13" customFormat="1">
      <c r="A162" s="13"/>
      <c r="B162" s="232"/>
      <c r="C162" s="233"/>
      <c r="D162" s="234" t="s">
        <v>146</v>
      </c>
      <c r="E162" s="235" t="s">
        <v>1</v>
      </c>
      <c r="F162" s="236" t="s">
        <v>534</v>
      </c>
      <c r="G162" s="233"/>
      <c r="H162" s="237">
        <v>48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146</v>
      </c>
      <c r="AU162" s="243" t="s">
        <v>88</v>
      </c>
      <c r="AV162" s="13" t="s">
        <v>88</v>
      </c>
      <c r="AW162" s="13" t="s">
        <v>34</v>
      </c>
      <c r="AX162" s="13" t="s">
        <v>78</v>
      </c>
      <c r="AY162" s="243" t="s">
        <v>136</v>
      </c>
    </row>
    <row r="163" s="14" customFormat="1">
      <c r="A163" s="14"/>
      <c r="B163" s="244"/>
      <c r="C163" s="245"/>
      <c r="D163" s="234" t="s">
        <v>146</v>
      </c>
      <c r="E163" s="246" t="s">
        <v>1</v>
      </c>
      <c r="F163" s="247" t="s">
        <v>535</v>
      </c>
      <c r="G163" s="245"/>
      <c r="H163" s="246" t="s">
        <v>1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146</v>
      </c>
      <c r="AU163" s="253" t="s">
        <v>88</v>
      </c>
      <c r="AV163" s="14" t="s">
        <v>86</v>
      </c>
      <c r="AW163" s="14" t="s">
        <v>34</v>
      </c>
      <c r="AX163" s="14" t="s">
        <v>78</v>
      </c>
      <c r="AY163" s="253" t="s">
        <v>136</v>
      </c>
    </row>
    <row r="164" s="13" customFormat="1">
      <c r="A164" s="13"/>
      <c r="B164" s="232"/>
      <c r="C164" s="233"/>
      <c r="D164" s="234" t="s">
        <v>146</v>
      </c>
      <c r="E164" s="235" t="s">
        <v>1</v>
      </c>
      <c r="F164" s="236" t="s">
        <v>536</v>
      </c>
      <c r="G164" s="233"/>
      <c r="H164" s="237">
        <v>48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146</v>
      </c>
      <c r="AU164" s="243" t="s">
        <v>88</v>
      </c>
      <c r="AV164" s="13" t="s">
        <v>88</v>
      </c>
      <c r="AW164" s="13" t="s">
        <v>34</v>
      </c>
      <c r="AX164" s="13" t="s">
        <v>78</v>
      </c>
      <c r="AY164" s="243" t="s">
        <v>136</v>
      </c>
    </row>
    <row r="165" s="15" customFormat="1">
      <c r="A165" s="15"/>
      <c r="B165" s="260"/>
      <c r="C165" s="261"/>
      <c r="D165" s="234" t="s">
        <v>146</v>
      </c>
      <c r="E165" s="262" t="s">
        <v>1</v>
      </c>
      <c r="F165" s="263" t="s">
        <v>191</v>
      </c>
      <c r="G165" s="261"/>
      <c r="H165" s="264">
        <v>96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0" t="s">
        <v>146</v>
      </c>
      <c r="AU165" s="270" t="s">
        <v>88</v>
      </c>
      <c r="AV165" s="15" t="s">
        <v>144</v>
      </c>
      <c r="AW165" s="15" t="s">
        <v>34</v>
      </c>
      <c r="AX165" s="15" t="s">
        <v>86</v>
      </c>
      <c r="AY165" s="270" t="s">
        <v>136</v>
      </c>
    </row>
    <row r="166" s="2" customFormat="1" ht="37.8" customHeight="1">
      <c r="A166" s="39"/>
      <c r="B166" s="40"/>
      <c r="C166" s="219" t="s">
        <v>210</v>
      </c>
      <c r="D166" s="219" t="s">
        <v>139</v>
      </c>
      <c r="E166" s="220" t="s">
        <v>199</v>
      </c>
      <c r="F166" s="221" t="s">
        <v>200</v>
      </c>
      <c r="G166" s="222" t="s">
        <v>142</v>
      </c>
      <c r="H166" s="223">
        <v>812.03999999999996</v>
      </c>
      <c r="I166" s="224"/>
      <c r="J166" s="225">
        <f>ROUND(I166*H166,2)</f>
        <v>0</v>
      </c>
      <c r="K166" s="221" t="s">
        <v>143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144</v>
      </c>
      <c r="AT166" s="230" t="s">
        <v>139</v>
      </c>
      <c r="AU166" s="230" t="s">
        <v>88</v>
      </c>
      <c r="AY166" s="18" t="s">
        <v>136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86</v>
      </c>
      <c r="BK166" s="231">
        <f>ROUND(I166*H166,2)</f>
        <v>0</v>
      </c>
      <c r="BL166" s="18" t="s">
        <v>144</v>
      </c>
      <c r="BM166" s="230" t="s">
        <v>537</v>
      </c>
    </row>
    <row r="167" s="13" customFormat="1">
      <c r="A167" s="13"/>
      <c r="B167" s="232"/>
      <c r="C167" s="233"/>
      <c r="D167" s="234" t="s">
        <v>146</v>
      </c>
      <c r="E167" s="235" t="s">
        <v>1</v>
      </c>
      <c r="F167" s="236" t="s">
        <v>168</v>
      </c>
      <c r="G167" s="233"/>
      <c r="H167" s="237">
        <v>812.03999999999996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146</v>
      </c>
      <c r="AU167" s="243" t="s">
        <v>88</v>
      </c>
      <c r="AV167" s="13" t="s">
        <v>88</v>
      </c>
      <c r="AW167" s="13" t="s">
        <v>34</v>
      </c>
      <c r="AX167" s="13" t="s">
        <v>86</v>
      </c>
      <c r="AY167" s="243" t="s">
        <v>136</v>
      </c>
    </row>
    <row r="168" s="2" customFormat="1" ht="37.8" customHeight="1">
      <c r="A168" s="39"/>
      <c r="B168" s="40"/>
      <c r="C168" s="219" t="s">
        <v>215</v>
      </c>
      <c r="D168" s="219" t="s">
        <v>139</v>
      </c>
      <c r="E168" s="220" t="s">
        <v>202</v>
      </c>
      <c r="F168" s="221" t="s">
        <v>203</v>
      </c>
      <c r="G168" s="222" t="s">
        <v>142</v>
      </c>
      <c r="H168" s="223">
        <v>4060.1999999999998</v>
      </c>
      <c r="I168" s="224"/>
      <c r="J168" s="225">
        <f>ROUND(I168*H168,2)</f>
        <v>0</v>
      </c>
      <c r="K168" s="221" t="s">
        <v>143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144</v>
      </c>
      <c r="AT168" s="230" t="s">
        <v>139</v>
      </c>
      <c r="AU168" s="230" t="s">
        <v>88</v>
      </c>
      <c r="AY168" s="18" t="s">
        <v>136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144</v>
      </c>
      <c r="BM168" s="230" t="s">
        <v>538</v>
      </c>
    </row>
    <row r="169" s="13" customFormat="1">
      <c r="A169" s="13"/>
      <c r="B169" s="232"/>
      <c r="C169" s="233"/>
      <c r="D169" s="234" t="s">
        <v>146</v>
      </c>
      <c r="E169" s="235" t="s">
        <v>1</v>
      </c>
      <c r="F169" s="236" t="s">
        <v>205</v>
      </c>
      <c r="G169" s="233"/>
      <c r="H169" s="237">
        <v>4060.1999999999998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146</v>
      </c>
      <c r="AU169" s="243" t="s">
        <v>88</v>
      </c>
      <c r="AV169" s="13" t="s">
        <v>88</v>
      </c>
      <c r="AW169" s="13" t="s">
        <v>34</v>
      </c>
      <c r="AX169" s="13" t="s">
        <v>86</v>
      </c>
      <c r="AY169" s="243" t="s">
        <v>136</v>
      </c>
    </row>
    <row r="170" s="2" customFormat="1" ht="24.15" customHeight="1">
      <c r="A170" s="39"/>
      <c r="B170" s="40"/>
      <c r="C170" s="219" t="s">
        <v>137</v>
      </c>
      <c r="D170" s="219" t="s">
        <v>139</v>
      </c>
      <c r="E170" s="220" t="s">
        <v>539</v>
      </c>
      <c r="F170" s="221" t="s">
        <v>540</v>
      </c>
      <c r="G170" s="222" t="s">
        <v>142</v>
      </c>
      <c r="H170" s="223">
        <v>48</v>
      </c>
      <c r="I170" s="224"/>
      <c r="J170" s="225">
        <f>ROUND(I170*H170,2)</f>
        <v>0</v>
      </c>
      <c r="K170" s="221" t="s">
        <v>143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144</v>
      </c>
      <c r="AT170" s="230" t="s">
        <v>139</v>
      </c>
      <c r="AU170" s="230" t="s">
        <v>88</v>
      </c>
      <c r="AY170" s="18" t="s">
        <v>136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144</v>
      </c>
      <c r="BM170" s="230" t="s">
        <v>541</v>
      </c>
    </row>
    <row r="171" s="14" customFormat="1">
      <c r="A171" s="14"/>
      <c r="B171" s="244"/>
      <c r="C171" s="245"/>
      <c r="D171" s="234" t="s">
        <v>146</v>
      </c>
      <c r="E171" s="246" t="s">
        <v>1</v>
      </c>
      <c r="F171" s="247" t="s">
        <v>535</v>
      </c>
      <c r="G171" s="245"/>
      <c r="H171" s="246" t="s">
        <v>1</v>
      </c>
      <c r="I171" s="248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146</v>
      </c>
      <c r="AU171" s="253" t="s">
        <v>88</v>
      </c>
      <c r="AV171" s="14" t="s">
        <v>86</v>
      </c>
      <c r="AW171" s="14" t="s">
        <v>34</v>
      </c>
      <c r="AX171" s="14" t="s">
        <v>78</v>
      </c>
      <c r="AY171" s="253" t="s">
        <v>136</v>
      </c>
    </row>
    <row r="172" s="13" customFormat="1">
      <c r="A172" s="13"/>
      <c r="B172" s="232"/>
      <c r="C172" s="233"/>
      <c r="D172" s="234" t="s">
        <v>146</v>
      </c>
      <c r="E172" s="235" t="s">
        <v>1</v>
      </c>
      <c r="F172" s="236" t="s">
        <v>536</v>
      </c>
      <c r="G172" s="233"/>
      <c r="H172" s="237">
        <v>48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146</v>
      </c>
      <c r="AU172" s="243" t="s">
        <v>88</v>
      </c>
      <c r="AV172" s="13" t="s">
        <v>88</v>
      </c>
      <c r="AW172" s="13" t="s">
        <v>34</v>
      </c>
      <c r="AX172" s="13" t="s">
        <v>86</v>
      </c>
      <c r="AY172" s="243" t="s">
        <v>136</v>
      </c>
    </row>
    <row r="173" s="2" customFormat="1" ht="24.15" customHeight="1">
      <c r="A173" s="39"/>
      <c r="B173" s="40"/>
      <c r="C173" s="219" t="s">
        <v>229</v>
      </c>
      <c r="D173" s="219" t="s">
        <v>139</v>
      </c>
      <c r="E173" s="220" t="s">
        <v>542</v>
      </c>
      <c r="F173" s="221" t="s">
        <v>543</v>
      </c>
      <c r="G173" s="222" t="s">
        <v>248</v>
      </c>
      <c r="H173" s="223">
        <v>460</v>
      </c>
      <c r="I173" s="224"/>
      <c r="J173" s="225">
        <f>ROUND(I173*H173,2)</f>
        <v>0</v>
      </c>
      <c r="K173" s="221" t="s">
        <v>143</v>
      </c>
      <c r="L173" s="45"/>
      <c r="M173" s="226" t="s">
        <v>1</v>
      </c>
      <c r="N173" s="227" t="s">
        <v>43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144</v>
      </c>
      <c r="AT173" s="230" t="s">
        <v>139</v>
      </c>
      <c r="AU173" s="230" t="s">
        <v>88</v>
      </c>
      <c r="AY173" s="18" t="s">
        <v>136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86</v>
      </c>
      <c r="BK173" s="231">
        <f>ROUND(I173*H173,2)</f>
        <v>0</v>
      </c>
      <c r="BL173" s="18" t="s">
        <v>144</v>
      </c>
      <c r="BM173" s="230" t="s">
        <v>544</v>
      </c>
    </row>
    <row r="174" s="13" customFormat="1">
      <c r="A174" s="13"/>
      <c r="B174" s="232"/>
      <c r="C174" s="233"/>
      <c r="D174" s="234" t="s">
        <v>146</v>
      </c>
      <c r="E174" s="235" t="s">
        <v>1</v>
      </c>
      <c r="F174" s="236" t="s">
        <v>545</v>
      </c>
      <c r="G174" s="233"/>
      <c r="H174" s="237">
        <v>105.711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146</v>
      </c>
      <c r="AU174" s="243" t="s">
        <v>88</v>
      </c>
      <c r="AV174" s="13" t="s">
        <v>88</v>
      </c>
      <c r="AW174" s="13" t="s">
        <v>34</v>
      </c>
      <c r="AX174" s="13" t="s">
        <v>78</v>
      </c>
      <c r="AY174" s="243" t="s">
        <v>136</v>
      </c>
    </row>
    <row r="175" s="13" customFormat="1">
      <c r="A175" s="13"/>
      <c r="B175" s="232"/>
      <c r="C175" s="233"/>
      <c r="D175" s="234" t="s">
        <v>146</v>
      </c>
      <c r="E175" s="235" t="s">
        <v>1</v>
      </c>
      <c r="F175" s="236" t="s">
        <v>545</v>
      </c>
      <c r="G175" s="233"/>
      <c r="H175" s="237">
        <v>105.711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146</v>
      </c>
      <c r="AU175" s="243" t="s">
        <v>88</v>
      </c>
      <c r="AV175" s="13" t="s">
        <v>88</v>
      </c>
      <c r="AW175" s="13" t="s">
        <v>34</v>
      </c>
      <c r="AX175" s="13" t="s">
        <v>78</v>
      </c>
      <c r="AY175" s="243" t="s">
        <v>136</v>
      </c>
    </row>
    <row r="176" s="13" customFormat="1">
      <c r="A176" s="13"/>
      <c r="B176" s="232"/>
      <c r="C176" s="233"/>
      <c r="D176" s="234" t="s">
        <v>146</v>
      </c>
      <c r="E176" s="235" t="s">
        <v>1</v>
      </c>
      <c r="F176" s="236" t="s">
        <v>546</v>
      </c>
      <c r="G176" s="233"/>
      <c r="H176" s="237">
        <v>32.244999999999997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146</v>
      </c>
      <c r="AU176" s="243" t="s">
        <v>88</v>
      </c>
      <c r="AV176" s="13" t="s">
        <v>88</v>
      </c>
      <c r="AW176" s="13" t="s">
        <v>34</v>
      </c>
      <c r="AX176" s="13" t="s">
        <v>78</v>
      </c>
      <c r="AY176" s="243" t="s">
        <v>136</v>
      </c>
    </row>
    <row r="177" s="13" customFormat="1">
      <c r="A177" s="13"/>
      <c r="B177" s="232"/>
      <c r="C177" s="233"/>
      <c r="D177" s="234" t="s">
        <v>146</v>
      </c>
      <c r="E177" s="235" t="s">
        <v>1</v>
      </c>
      <c r="F177" s="236" t="s">
        <v>547</v>
      </c>
      <c r="G177" s="233"/>
      <c r="H177" s="237">
        <v>47.420999999999999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146</v>
      </c>
      <c r="AU177" s="243" t="s">
        <v>88</v>
      </c>
      <c r="AV177" s="13" t="s">
        <v>88</v>
      </c>
      <c r="AW177" s="13" t="s">
        <v>34</v>
      </c>
      <c r="AX177" s="13" t="s">
        <v>78</v>
      </c>
      <c r="AY177" s="243" t="s">
        <v>136</v>
      </c>
    </row>
    <row r="178" s="13" customFormat="1">
      <c r="A178" s="13"/>
      <c r="B178" s="232"/>
      <c r="C178" s="233"/>
      <c r="D178" s="234" t="s">
        <v>146</v>
      </c>
      <c r="E178" s="235" t="s">
        <v>1</v>
      </c>
      <c r="F178" s="236" t="s">
        <v>547</v>
      </c>
      <c r="G178" s="233"/>
      <c r="H178" s="237">
        <v>47.420999999999999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146</v>
      </c>
      <c r="AU178" s="243" t="s">
        <v>88</v>
      </c>
      <c r="AV178" s="13" t="s">
        <v>88</v>
      </c>
      <c r="AW178" s="13" t="s">
        <v>34</v>
      </c>
      <c r="AX178" s="13" t="s">
        <v>78</v>
      </c>
      <c r="AY178" s="243" t="s">
        <v>136</v>
      </c>
    </row>
    <row r="179" s="13" customFormat="1">
      <c r="A179" s="13"/>
      <c r="B179" s="232"/>
      <c r="C179" s="233"/>
      <c r="D179" s="234" t="s">
        <v>146</v>
      </c>
      <c r="E179" s="235" t="s">
        <v>1</v>
      </c>
      <c r="F179" s="236" t="s">
        <v>548</v>
      </c>
      <c r="G179" s="233"/>
      <c r="H179" s="237">
        <v>44.659999999999997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146</v>
      </c>
      <c r="AU179" s="243" t="s">
        <v>88</v>
      </c>
      <c r="AV179" s="13" t="s">
        <v>88</v>
      </c>
      <c r="AW179" s="13" t="s">
        <v>34</v>
      </c>
      <c r="AX179" s="13" t="s">
        <v>78</v>
      </c>
      <c r="AY179" s="243" t="s">
        <v>136</v>
      </c>
    </row>
    <row r="180" s="13" customFormat="1">
      <c r="A180" s="13"/>
      <c r="B180" s="232"/>
      <c r="C180" s="233"/>
      <c r="D180" s="234" t="s">
        <v>146</v>
      </c>
      <c r="E180" s="235" t="s">
        <v>1</v>
      </c>
      <c r="F180" s="236" t="s">
        <v>548</v>
      </c>
      <c r="G180" s="233"/>
      <c r="H180" s="237">
        <v>44.659999999999997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146</v>
      </c>
      <c r="AU180" s="243" t="s">
        <v>88</v>
      </c>
      <c r="AV180" s="13" t="s">
        <v>88</v>
      </c>
      <c r="AW180" s="13" t="s">
        <v>34</v>
      </c>
      <c r="AX180" s="13" t="s">
        <v>78</v>
      </c>
      <c r="AY180" s="243" t="s">
        <v>136</v>
      </c>
    </row>
    <row r="181" s="13" customFormat="1">
      <c r="A181" s="13"/>
      <c r="B181" s="232"/>
      <c r="C181" s="233"/>
      <c r="D181" s="234" t="s">
        <v>146</v>
      </c>
      <c r="E181" s="235" t="s">
        <v>1</v>
      </c>
      <c r="F181" s="236" t="s">
        <v>549</v>
      </c>
      <c r="G181" s="233"/>
      <c r="H181" s="237">
        <v>20.579999999999998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146</v>
      </c>
      <c r="AU181" s="243" t="s">
        <v>88</v>
      </c>
      <c r="AV181" s="13" t="s">
        <v>88</v>
      </c>
      <c r="AW181" s="13" t="s">
        <v>34</v>
      </c>
      <c r="AX181" s="13" t="s">
        <v>78</v>
      </c>
      <c r="AY181" s="243" t="s">
        <v>136</v>
      </c>
    </row>
    <row r="182" s="15" customFormat="1">
      <c r="A182" s="15"/>
      <c r="B182" s="260"/>
      <c r="C182" s="261"/>
      <c r="D182" s="234" t="s">
        <v>146</v>
      </c>
      <c r="E182" s="262" t="s">
        <v>1</v>
      </c>
      <c r="F182" s="263" t="s">
        <v>191</v>
      </c>
      <c r="G182" s="261"/>
      <c r="H182" s="264">
        <v>448.40899999999999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146</v>
      </c>
      <c r="AU182" s="270" t="s">
        <v>88</v>
      </c>
      <c r="AV182" s="15" t="s">
        <v>144</v>
      </c>
      <c r="AW182" s="15" t="s">
        <v>34</v>
      </c>
      <c r="AX182" s="15" t="s">
        <v>78</v>
      </c>
      <c r="AY182" s="270" t="s">
        <v>136</v>
      </c>
    </row>
    <row r="183" s="13" customFormat="1">
      <c r="A183" s="13"/>
      <c r="B183" s="232"/>
      <c r="C183" s="233"/>
      <c r="D183" s="234" t="s">
        <v>146</v>
      </c>
      <c r="E183" s="235" t="s">
        <v>1</v>
      </c>
      <c r="F183" s="236" t="s">
        <v>550</v>
      </c>
      <c r="G183" s="233"/>
      <c r="H183" s="237">
        <v>460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146</v>
      </c>
      <c r="AU183" s="243" t="s">
        <v>88</v>
      </c>
      <c r="AV183" s="13" t="s">
        <v>88</v>
      </c>
      <c r="AW183" s="13" t="s">
        <v>34</v>
      </c>
      <c r="AX183" s="13" t="s">
        <v>86</v>
      </c>
      <c r="AY183" s="243" t="s">
        <v>136</v>
      </c>
    </row>
    <row r="184" s="2" customFormat="1" ht="16.5" customHeight="1">
      <c r="A184" s="39"/>
      <c r="B184" s="40"/>
      <c r="C184" s="219" t="s">
        <v>237</v>
      </c>
      <c r="D184" s="219" t="s">
        <v>139</v>
      </c>
      <c r="E184" s="220" t="s">
        <v>207</v>
      </c>
      <c r="F184" s="221" t="s">
        <v>208</v>
      </c>
      <c r="G184" s="222" t="s">
        <v>142</v>
      </c>
      <c r="H184" s="223">
        <v>812.03999999999996</v>
      </c>
      <c r="I184" s="224"/>
      <c r="J184" s="225">
        <f>ROUND(I184*H184,2)</f>
        <v>0</v>
      </c>
      <c r="K184" s="221" t="s">
        <v>143</v>
      </c>
      <c r="L184" s="45"/>
      <c r="M184" s="226" t="s">
        <v>1</v>
      </c>
      <c r="N184" s="227" t="s">
        <v>43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144</v>
      </c>
      <c r="AT184" s="230" t="s">
        <v>139</v>
      </c>
      <c r="AU184" s="230" t="s">
        <v>88</v>
      </c>
      <c r="AY184" s="18" t="s">
        <v>136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86</v>
      </c>
      <c r="BK184" s="231">
        <f>ROUND(I184*H184,2)</f>
        <v>0</v>
      </c>
      <c r="BL184" s="18" t="s">
        <v>144</v>
      </c>
      <c r="BM184" s="230" t="s">
        <v>551</v>
      </c>
    </row>
    <row r="185" s="13" customFormat="1">
      <c r="A185" s="13"/>
      <c r="B185" s="232"/>
      <c r="C185" s="233"/>
      <c r="D185" s="234" t="s">
        <v>146</v>
      </c>
      <c r="E185" s="235" t="s">
        <v>1</v>
      </c>
      <c r="F185" s="236" t="s">
        <v>168</v>
      </c>
      <c r="G185" s="233"/>
      <c r="H185" s="237">
        <v>812.03999999999996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146</v>
      </c>
      <c r="AU185" s="243" t="s">
        <v>88</v>
      </c>
      <c r="AV185" s="13" t="s">
        <v>88</v>
      </c>
      <c r="AW185" s="13" t="s">
        <v>34</v>
      </c>
      <c r="AX185" s="13" t="s">
        <v>86</v>
      </c>
      <c r="AY185" s="243" t="s">
        <v>136</v>
      </c>
    </row>
    <row r="186" s="2" customFormat="1" ht="33" customHeight="1">
      <c r="A186" s="39"/>
      <c r="B186" s="40"/>
      <c r="C186" s="219" t="s">
        <v>245</v>
      </c>
      <c r="D186" s="219" t="s">
        <v>139</v>
      </c>
      <c r="E186" s="220" t="s">
        <v>211</v>
      </c>
      <c r="F186" s="221" t="s">
        <v>212</v>
      </c>
      <c r="G186" s="222" t="s">
        <v>158</v>
      </c>
      <c r="H186" s="223">
        <v>1356.107</v>
      </c>
      <c r="I186" s="224"/>
      <c r="J186" s="225">
        <f>ROUND(I186*H186,2)</f>
        <v>0</v>
      </c>
      <c r="K186" s="221" t="s">
        <v>143</v>
      </c>
      <c r="L186" s="45"/>
      <c r="M186" s="226" t="s">
        <v>1</v>
      </c>
      <c r="N186" s="227" t="s">
        <v>43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144</v>
      </c>
      <c r="AT186" s="230" t="s">
        <v>139</v>
      </c>
      <c r="AU186" s="230" t="s">
        <v>88</v>
      </c>
      <c r="AY186" s="18" t="s">
        <v>136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86</v>
      </c>
      <c r="BK186" s="231">
        <f>ROUND(I186*H186,2)</f>
        <v>0</v>
      </c>
      <c r="BL186" s="18" t="s">
        <v>144</v>
      </c>
      <c r="BM186" s="230" t="s">
        <v>552</v>
      </c>
    </row>
    <row r="187" s="13" customFormat="1">
      <c r="A187" s="13"/>
      <c r="B187" s="232"/>
      <c r="C187" s="233"/>
      <c r="D187" s="234" t="s">
        <v>146</v>
      </c>
      <c r="E187" s="235" t="s">
        <v>1</v>
      </c>
      <c r="F187" s="236" t="s">
        <v>214</v>
      </c>
      <c r="G187" s="233"/>
      <c r="H187" s="237">
        <v>1356.107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146</v>
      </c>
      <c r="AU187" s="243" t="s">
        <v>88</v>
      </c>
      <c r="AV187" s="13" t="s">
        <v>88</v>
      </c>
      <c r="AW187" s="13" t="s">
        <v>34</v>
      </c>
      <c r="AX187" s="13" t="s">
        <v>86</v>
      </c>
      <c r="AY187" s="243" t="s">
        <v>136</v>
      </c>
    </row>
    <row r="188" s="2" customFormat="1" ht="24.15" customHeight="1">
      <c r="A188" s="39"/>
      <c r="B188" s="40"/>
      <c r="C188" s="219" t="s">
        <v>252</v>
      </c>
      <c r="D188" s="219" t="s">
        <v>139</v>
      </c>
      <c r="E188" s="220" t="s">
        <v>553</v>
      </c>
      <c r="F188" s="221" t="s">
        <v>554</v>
      </c>
      <c r="G188" s="222" t="s">
        <v>142</v>
      </c>
      <c r="H188" s="223">
        <v>386</v>
      </c>
      <c r="I188" s="224"/>
      <c r="J188" s="225">
        <f>ROUND(I188*H188,2)</f>
        <v>0</v>
      </c>
      <c r="K188" s="221" t="s">
        <v>143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144</v>
      </c>
      <c r="AT188" s="230" t="s">
        <v>139</v>
      </c>
      <c r="AU188" s="230" t="s">
        <v>88</v>
      </c>
      <c r="AY188" s="18" t="s">
        <v>136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144</v>
      </c>
      <c r="BM188" s="230" t="s">
        <v>555</v>
      </c>
    </row>
    <row r="189" s="13" customFormat="1">
      <c r="A189" s="13"/>
      <c r="B189" s="232"/>
      <c r="C189" s="233"/>
      <c r="D189" s="234" t="s">
        <v>146</v>
      </c>
      <c r="E189" s="235" t="s">
        <v>1</v>
      </c>
      <c r="F189" s="236" t="s">
        <v>556</v>
      </c>
      <c r="G189" s="233"/>
      <c r="H189" s="237">
        <v>122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146</v>
      </c>
      <c r="AU189" s="243" t="s">
        <v>88</v>
      </c>
      <c r="AV189" s="13" t="s">
        <v>88</v>
      </c>
      <c r="AW189" s="13" t="s">
        <v>34</v>
      </c>
      <c r="AX189" s="13" t="s">
        <v>78</v>
      </c>
      <c r="AY189" s="243" t="s">
        <v>136</v>
      </c>
    </row>
    <row r="190" s="13" customFormat="1">
      <c r="A190" s="13"/>
      <c r="B190" s="232"/>
      <c r="C190" s="233"/>
      <c r="D190" s="234" t="s">
        <v>146</v>
      </c>
      <c r="E190" s="235" t="s">
        <v>1</v>
      </c>
      <c r="F190" s="236" t="s">
        <v>557</v>
      </c>
      <c r="G190" s="233"/>
      <c r="H190" s="237">
        <v>88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146</v>
      </c>
      <c r="AU190" s="243" t="s">
        <v>88</v>
      </c>
      <c r="AV190" s="13" t="s">
        <v>88</v>
      </c>
      <c r="AW190" s="13" t="s">
        <v>34</v>
      </c>
      <c r="AX190" s="13" t="s">
        <v>78</v>
      </c>
      <c r="AY190" s="243" t="s">
        <v>136</v>
      </c>
    </row>
    <row r="191" s="13" customFormat="1">
      <c r="A191" s="13"/>
      <c r="B191" s="232"/>
      <c r="C191" s="233"/>
      <c r="D191" s="234" t="s">
        <v>146</v>
      </c>
      <c r="E191" s="235" t="s">
        <v>1</v>
      </c>
      <c r="F191" s="236" t="s">
        <v>558</v>
      </c>
      <c r="G191" s="233"/>
      <c r="H191" s="237">
        <v>155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146</v>
      </c>
      <c r="AU191" s="243" t="s">
        <v>88</v>
      </c>
      <c r="AV191" s="13" t="s">
        <v>88</v>
      </c>
      <c r="AW191" s="13" t="s">
        <v>34</v>
      </c>
      <c r="AX191" s="13" t="s">
        <v>78</v>
      </c>
      <c r="AY191" s="243" t="s">
        <v>136</v>
      </c>
    </row>
    <row r="192" s="13" customFormat="1">
      <c r="A192" s="13"/>
      <c r="B192" s="232"/>
      <c r="C192" s="233"/>
      <c r="D192" s="234" t="s">
        <v>146</v>
      </c>
      <c r="E192" s="235" t="s">
        <v>1</v>
      </c>
      <c r="F192" s="236" t="s">
        <v>559</v>
      </c>
      <c r="G192" s="233"/>
      <c r="H192" s="237">
        <v>2.7000000000000002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146</v>
      </c>
      <c r="AU192" s="243" t="s">
        <v>88</v>
      </c>
      <c r="AV192" s="13" t="s">
        <v>88</v>
      </c>
      <c r="AW192" s="13" t="s">
        <v>34</v>
      </c>
      <c r="AX192" s="13" t="s">
        <v>78</v>
      </c>
      <c r="AY192" s="243" t="s">
        <v>136</v>
      </c>
    </row>
    <row r="193" s="14" customFormat="1">
      <c r="A193" s="14"/>
      <c r="B193" s="244"/>
      <c r="C193" s="245"/>
      <c r="D193" s="234" t="s">
        <v>146</v>
      </c>
      <c r="E193" s="246" t="s">
        <v>1</v>
      </c>
      <c r="F193" s="247" t="s">
        <v>522</v>
      </c>
      <c r="G193" s="245"/>
      <c r="H193" s="246" t="s">
        <v>1</v>
      </c>
      <c r="I193" s="248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146</v>
      </c>
      <c r="AU193" s="253" t="s">
        <v>88</v>
      </c>
      <c r="AV193" s="14" t="s">
        <v>86</v>
      </c>
      <c r="AW193" s="14" t="s">
        <v>34</v>
      </c>
      <c r="AX193" s="14" t="s">
        <v>78</v>
      </c>
      <c r="AY193" s="253" t="s">
        <v>136</v>
      </c>
    </row>
    <row r="194" s="13" customFormat="1">
      <c r="A194" s="13"/>
      <c r="B194" s="232"/>
      <c r="C194" s="233"/>
      <c r="D194" s="234" t="s">
        <v>146</v>
      </c>
      <c r="E194" s="235" t="s">
        <v>1</v>
      </c>
      <c r="F194" s="236" t="s">
        <v>560</v>
      </c>
      <c r="G194" s="233"/>
      <c r="H194" s="237">
        <v>12.18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146</v>
      </c>
      <c r="AU194" s="243" t="s">
        <v>88</v>
      </c>
      <c r="AV194" s="13" t="s">
        <v>88</v>
      </c>
      <c r="AW194" s="13" t="s">
        <v>34</v>
      </c>
      <c r="AX194" s="13" t="s">
        <v>78</v>
      </c>
      <c r="AY194" s="243" t="s">
        <v>136</v>
      </c>
    </row>
    <row r="195" s="13" customFormat="1">
      <c r="A195" s="13"/>
      <c r="B195" s="232"/>
      <c r="C195" s="233"/>
      <c r="D195" s="234" t="s">
        <v>146</v>
      </c>
      <c r="E195" s="235" t="s">
        <v>1</v>
      </c>
      <c r="F195" s="236" t="s">
        <v>561</v>
      </c>
      <c r="G195" s="233"/>
      <c r="H195" s="237">
        <v>5.04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146</v>
      </c>
      <c r="AU195" s="243" t="s">
        <v>88</v>
      </c>
      <c r="AV195" s="13" t="s">
        <v>88</v>
      </c>
      <c r="AW195" s="13" t="s">
        <v>34</v>
      </c>
      <c r="AX195" s="13" t="s">
        <v>78</v>
      </c>
      <c r="AY195" s="243" t="s">
        <v>136</v>
      </c>
    </row>
    <row r="196" s="14" customFormat="1">
      <c r="A196" s="14"/>
      <c r="B196" s="244"/>
      <c r="C196" s="245"/>
      <c r="D196" s="234" t="s">
        <v>146</v>
      </c>
      <c r="E196" s="246" t="s">
        <v>1</v>
      </c>
      <c r="F196" s="247" t="s">
        <v>526</v>
      </c>
      <c r="G196" s="245"/>
      <c r="H196" s="246" t="s">
        <v>1</v>
      </c>
      <c r="I196" s="248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146</v>
      </c>
      <c r="AU196" s="253" t="s">
        <v>88</v>
      </c>
      <c r="AV196" s="14" t="s">
        <v>86</v>
      </c>
      <c r="AW196" s="14" t="s">
        <v>34</v>
      </c>
      <c r="AX196" s="14" t="s">
        <v>78</v>
      </c>
      <c r="AY196" s="253" t="s">
        <v>136</v>
      </c>
    </row>
    <row r="197" s="13" customFormat="1">
      <c r="A197" s="13"/>
      <c r="B197" s="232"/>
      <c r="C197" s="233"/>
      <c r="D197" s="234" t="s">
        <v>146</v>
      </c>
      <c r="E197" s="235" t="s">
        <v>1</v>
      </c>
      <c r="F197" s="236" t="s">
        <v>527</v>
      </c>
      <c r="G197" s="233"/>
      <c r="H197" s="237">
        <v>1.44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146</v>
      </c>
      <c r="AU197" s="243" t="s">
        <v>88</v>
      </c>
      <c r="AV197" s="13" t="s">
        <v>88</v>
      </c>
      <c r="AW197" s="13" t="s">
        <v>34</v>
      </c>
      <c r="AX197" s="13" t="s">
        <v>78</v>
      </c>
      <c r="AY197" s="243" t="s">
        <v>136</v>
      </c>
    </row>
    <row r="198" s="13" customFormat="1">
      <c r="A198" s="13"/>
      <c r="B198" s="232"/>
      <c r="C198" s="233"/>
      <c r="D198" s="234" t="s">
        <v>146</v>
      </c>
      <c r="E198" s="235" t="s">
        <v>1</v>
      </c>
      <c r="F198" s="236" t="s">
        <v>562</v>
      </c>
      <c r="G198" s="233"/>
      <c r="H198" s="237">
        <v>-0.35999999999999999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146</v>
      </c>
      <c r="AU198" s="243" t="s">
        <v>88</v>
      </c>
      <c r="AV198" s="13" t="s">
        <v>88</v>
      </c>
      <c r="AW198" s="13" t="s">
        <v>34</v>
      </c>
      <c r="AX198" s="13" t="s">
        <v>78</v>
      </c>
      <c r="AY198" s="243" t="s">
        <v>136</v>
      </c>
    </row>
    <row r="199" s="15" customFormat="1">
      <c r="A199" s="15"/>
      <c r="B199" s="260"/>
      <c r="C199" s="261"/>
      <c r="D199" s="234" t="s">
        <v>146</v>
      </c>
      <c r="E199" s="262" t="s">
        <v>1</v>
      </c>
      <c r="F199" s="263" t="s">
        <v>191</v>
      </c>
      <c r="G199" s="261"/>
      <c r="H199" s="264">
        <v>386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0" t="s">
        <v>146</v>
      </c>
      <c r="AU199" s="270" t="s">
        <v>88</v>
      </c>
      <c r="AV199" s="15" t="s">
        <v>144</v>
      </c>
      <c r="AW199" s="15" t="s">
        <v>34</v>
      </c>
      <c r="AX199" s="15" t="s">
        <v>86</v>
      </c>
      <c r="AY199" s="270" t="s">
        <v>136</v>
      </c>
    </row>
    <row r="200" s="2" customFormat="1" ht="16.5" customHeight="1">
      <c r="A200" s="39"/>
      <c r="B200" s="40"/>
      <c r="C200" s="271" t="s">
        <v>256</v>
      </c>
      <c r="D200" s="271" t="s">
        <v>224</v>
      </c>
      <c r="E200" s="272" t="s">
        <v>225</v>
      </c>
      <c r="F200" s="273" t="s">
        <v>226</v>
      </c>
      <c r="G200" s="274" t="s">
        <v>158</v>
      </c>
      <c r="H200" s="275">
        <v>772</v>
      </c>
      <c r="I200" s="276"/>
      <c r="J200" s="277">
        <f>ROUND(I200*H200,2)</f>
        <v>0</v>
      </c>
      <c r="K200" s="273" t="s">
        <v>143</v>
      </c>
      <c r="L200" s="278"/>
      <c r="M200" s="279" t="s">
        <v>1</v>
      </c>
      <c r="N200" s="280" t="s">
        <v>43</v>
      </c>
      <c r="O200" s="92"/>
      <c r="P200" s="228">
        <f>O200*H200</f>
        <v>0</v>
      </c>
      <c r="Q200" s="228">
        <v>1</v>
      </c>
      <c r="R200" s="228">
        <f>Q200*H200</f>
        <v>772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215</v>
      </c>
      <c r="AT200" s="230" t="s">
        <v>224</v>
      </c>
      <c r="AU200" s="230" t="s">
        <v>88</v>
      </c>
      <c r="AY200" s="18" t="s">
        <v>136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86</v>
      </c>
      <c r="BK200" s="231">
        <f>ROUND(I200*H200,2)</f>
        <v>0</v>
      </c>
      <c r="BL200" s="18" t="s">
        <v>144</v>
      </c>
      <c r="BM200" s="230" t="s">
        <v>563</v>
      </c>
    </row>
    <row r="201" s="2" customFormat="1" ht="24.15" customHeight="1">
      <c r="A201" s="39"/>
      <c r="B201" s="40"/>
      <c r="C201" s="219" t="s">
        <v>8</v>
      </c>
      <c r="D201" s="219" t="s">
        <v>139</v>
      </c>
      <c r="E201" s="220" t="s">
        <v>564</v>
      </c>
      <c r="F201" s="221" t="s">
        <v>565</v>
      </c>
      <c r="G201" s="222" t="s">
        <v>142</v>
      </c>
      <c r="H201" s="223">
        <v>159</v>
      </c>
      <c r="I201" s="224"/>
      <c r="J201" s="225">
        <f>ROUND(I201*H201,2)</f>
        <v>0</v>
      </c>
      <c r="K201" s="221" t="s">
        <v>143</v>
      </c>
      <c r="L201" s="45"/>
      <c r="M201" s="226" t="s">
        <v>1</v>
      </c>
      <c r="N201" s="227" t="s">
        <v>43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144</v>
      </c>
      <c r="AT201" s="230" t="s">
        <v>139</v>
      </c>
      <c r="AU201" s="230" t="s">
        <v>88</v>
      </c>
      <c r="AY201" s="18" t="s">
        <v>136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86</v>
      </c>
      <c r="BK201" s="231">
        <f>ROUND(I201*H201,2)</f>
        <v>0</v>
      </c>
      <c r="BL201" s="18" t="s">
        <v>144</v>
      </c>
      <c r="BM201" s="230" t="s">
        <v>566</v>
      </c>
    </row>
    <row r="202" s="13" customFormat="1">
      <c r="A202" s="13"/>
      <c r="B202" s="232"/>
      <c r="C202" s="233"/>
      <c r="D202" s="234" t="s">
        <v>146</v>
      </c>
      <c r="E202" s="235" t="s">
        <v>1</v>
      </c>
      <c r="F202" s="236" t="s">
        <v>567</v>
      </c>
      <c r="G202" s="233"/>
      <c r="H202" s="237">
        <v>87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146</v>
      </c>
      <c r="AU202" s="243" t="s">
        <v>88</v>
      </c>
      <c r="AV202" s="13" t="s">
        <v>88</v>
      </c>
      <c r="AW202" s="13" t="s">
        <v>34</v>
      </c>
      <c r="AX202" s="13" t="s">
        <v>78</v>
      </c>
      <c r="AY202" s="243" t="s">
        <v>136</v>
      </c>
    </row>
    <row r="203" s="13" customFormat="1">
      <c r="A203" s="13"/>
      <c r="B203" s="232"/>
      <c r="C203" s="233"/>
      <c r="D203" s="234" t="s">
        <v>146</v>
      </c>
      <c r="E203" s="235" t="s">
        <v>1</v>
      </c>
      <c r="F203" s="236" t="s">
        <v>568</v>
      </c>
      <c r="G203" s="233"/>
      <c r="H203" s="237">
        <v>72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146</v>
      </c>
      <c r="AU203" s="243" t="s">
        <v>88</v>
      </c>
      <c r="AV203" s="13" t="s">
        <v>88</v>
      </c>
      <c r="AW203" s="13" t="s">
        <v>34</v>
      </c>
      <c r="AX203" s="13" t="s">
        <v>78</v>
      </c>
      <c r="AY203" s="243" t="s">
        <v>136</v>
      </c>
    </row>
    <row r="204" s="15" customFormat="1">
      <c r="A204" s="15"/>
      <c r="B204" s="260"/>
      <c r="C204" s="261"/>
      <c r="D204" s="234" t="s">
        <v>146</v>
      </c>
      <c r="E204" s="262" t="s">
        <v>1</v>
      </c>
      <c r="F204" s="263" t="s">
        <v>191</v>
      </c>
      <c r="G204" s="261"/>
      <c r="H204" s="264">
        <v>159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146</v>
      </c>
      <c r="AU204" s="270" t="s">
        <v>88</v>
      </c>
      <c r="AV204" s="15" t="s">
        <v>144</v>
      </c>
      <c r="AW204" s="15" t="s">
        <v>34</v>
      </c>
      <c r="AX204" s="15" t="s">
        <v>86</v>
      </c>
      <c r="AY204" s="270" t="s">
        <v>136</v>
      </c>
    </row>
    <row r="205" s="2" customFormat="1" ht="16.5" customHeight="1">
      <c r="A205" s="39"/>
      <c r="B205" s="40"/>
      <c r="C205" s="271" t="s">
        <v>266</v>
      </c>
      <c r="D205" s="271" t="s">
        <v>224</v>
      </c>
      <c r="E205" s="272" t="s">
        <v>569</v>
      </c>
      <c r="F205" s="273" t="s">
        <v>570</v>
      </c>
      <c r="G205" s="274" t="s">
        <v>158</v>
      </c>
      <c r="H205" s="275">
        <v>318</v>
      </c>
      <c r="I205" s="276"/>
      <c r="J205" s="277">
        <f>ROUND(I205*H205,2)</f>
        <v>0</v>
      </c>
      <c r="K205" s="273" t="s">
        <v>143</v>
      </c>
      <c r="L205" s="278"/>
      <c r="M205" s="279" t="s">
        <v>1</v>
      </c>
      <c r="N205" s="280" t="s">
        <v>43</v>
      </c>
      <c r="O205" s="92"/>
      <c r="P205" s="228">
        <f>O205*H205</f>
        <v>0</v>
      </c>
      <c r="Q205" s="228">
        <v>1</v>
      </c>
      <c r="R205" s="228">
        <f>Q205*H205</f>
        <v>318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215</v>
      </c>
      <c r="AT205" s="230" t="s">
        <v>224</v>
      </c>
      <c r="AU205" s="230" t="s">
        <v>88</v>
      </c>
      <c r="AY205" s="18" t="s">
        <v>136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86</v>
      </c>
      <c r="BK205" s="231">
        <f>ROUND(I205*H205,2)</f>
        <v>0</v>
      </c>
      <c r="BL205" s="18" t="s">
        <v>144</v>
      </c>
      <c r="BM205" s="230" t="s">
        <v>571</v>
      </c>
    </row>
    <row r="206" s="13" customFormat="1">
      <c r="A206" s="13"/>
      <c r="B206" s="232"/>
      <c r="C206" s="233"/>
      <c r="D206" s="234" t="s">
        <v>146</v>
      </c>
      <c r="E206" s="235" t="s">
        <v>1</v>
      </c>
      <c r="F206" s="236" t="s">
        <v>572</v>
      </c>
      <c r="G206" s="233"/>
      <c r="H206" s="237">
        <v>318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146</v>
      </c>
      <c r="AU206" s="243" t="s">
        <v>88</v>
      </c>
      <c r="AV206" s="13" t="s">
        <v>88</v>
      </c>
      <c r="AW206" s="13" t="s">
        <v>34</v>
      </c>
      <c r="AX206" s="13" t="s">
        <v>86</v>
      </c>
      <c r="AY206" s="243" t="s">
        <v>136</v>
      </c>
    </row>
    <row r="207" s="2" customFormat="1" ht="24.15" customHeight="1">
      <c r="A207" s="39"/>
      <c r="B207" s="40"/>
      <c r="C207" s="219" t="s">
        <v>275</v>
      </c>
      <c r="D207" s="219" t="s">
        <v>139</v>
      </c>
      <c r="E207" s="220" t="s">
        <v>573</v>
      </c>
      <c r="F207" s="221" t="s">
        <v>574</v>
      </c>
      <c r="G207" s="222" t="s">
        <v>142</v>
      </c>
      <c r="H207" s="223">
        <v>5.5800000000000001</v>
      </c>
      <c r="I207" s="224"/>
      <c r="J207" s="225">
        <f>ROUND(I207*H207,2)</f>
        <v>0</v>
      </c>
      <c r="K207" s="221" t="s">
        <v>143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144</v>
      </c>
      <c r="AT207" s="230" t="s">
        <v>139</v>
      </c>
      <c r="AU207" s="230" t="s">
        <v>88</v>
      </c>
      <c r="AY207" s="18" t="s">
        <v>136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86</v>
      </c>
      <c r="BK207" s="231">
        <f>ROUND(I207*H207,2)</f>
        <v>0</v>
      </c>
      <c r="BL207" s="18" t="s">
        <v>144</v>
      </c>
      <c r="BM207" s="230" t="s">
        <v>575</v>
      </c>
    </row>
    <row r="208" s="14" customFormat="1">
      <c r="A208" s="14"/>
      <c r="B208" s="244"/>
      <c r="C208" s="245"/>
      <c r="D208" s="234" t="s">
        <v>146</v>
      </c>
      <c r="E208" s="246" t="s">
        <v>1</v>
      </c>
      <c r="F208" s="247" t="s">
        <v>576</v>
      </c>
      <c r="G208" s="245"/>
      <c r="H208" s="246" t="s">
        <v>1</v>
      </c>
      <c r="I208" s="248"/>
      <c r="J208" s="245"/>
      <c r="K208" s="245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146</v>
      </c>
      <c r="AU208" s="253" t="s">
        <v>88</v>
      </c>
      <c r="AV208" s="14" t="s">
        <v>86</v>
      </c>
      <c r="AW208" s="14" t="s">
        <v>34</v>
      </c>
      <c r="AX208" s="14" t="s">
        <v>78</v>
      </c>
      <c r="AY208" s="253" t="s">
        <v>136</v>
      </c>
    </row>
    <row r="209" s="13" customFormat="1">
      <c r="A209" s="13"/>
      <c r="B209" s="232"/>
      <c r="C209" s="233"/>
      <c r="D209" s="234" t="s">
        <v>146</v>
      </c>
      <c r="E209" s="235" t="s">
        <v>1</v>
      </c>
      <c r="F209" s="236" t="s">
        <v>577</v>
      </c>
      <c r="G209" s="233"/>
      <c r="H209" s="237">
        <v>3.7799999999999998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146</v>
      </c>
      <c r="AU209" s="243" t="s">
        <v>88</v>
      </c>
      <c r="AV209" s="13" t="s">
        <v>88</v>
      </c>
      <c r="AW209" s="13" t="s">
        <v>34</v>
      </c>
      <c r="AX209" s="13" t="s">
        <v>78</v>
      </c>
      <c r="AY209" s="243" t="s">
        <v>136</v>
      </c>
    </row>
    <row r="210" s="13" customFormat="1">
      <c r="A210" s="13"/>
      <c r="B210" s="232"/>
      <c r="C210" s="233"/>
      <c r="D210" s="234" t="s">
        <v>146</v>
      </c>
      <c r="E210" s="235" t="s">
        <v>1</v>
      </c>
      <c r="F210" s="236" t="s">
        <v>578</v>
      </c>
      <c r="G210" s="233"/>
      <c r="H210" s="237">
        <v>1.8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146</v>
      </c>
      <c r="AU210" s="243" t="s">
        <v>88</v>
      </c>
      <c r="AV210" s="13" t="s">
        <v>88</v>
      </c>
      <c r="AW210" s="13" t="s">
        <v>34</v>
      </c>
      <c r="AX210" s="13" t="s">
        <v>78</v>
      </c>
      <c r="AY210" s="243" t="s">
        <v>136</v>
      </c>
    </row>
    <row r="211" s="15" customFormat="1">
      <c r="A211" s="15"/>
      <c r="B211" s="260"/>
      <c r="C211" s="261"/>
      <c r="D211" s="234" t="s">
        <v>146</v>
      </c>
      <c r="E211" s="262" t="s">
        <v>1</v>
      </c>
      <c r="F211" s="263" t="s">
        <v>191</v>
      </c>
      <c r="G211" s="261"/>
      <c r="H211" s="264">
        <v>5.5800000000000001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146</v>
      </c>
      <c r="AU211" s="270" t="s">
        <v>88</v>
      </c>
      <c r="AV211" s="15" t="s">
        <v>144</v>
      </c>
      <c r="AW211" s="15" t="s">
        <v>34</v>
      </c>
      <c r="AX211" s="15" t="s">
        <v>86</v>
      </c>
      <c r="AY211" s="270" t="s">
        <v>136</v>
      </c>
    </row>
    <row r="212" s="2" customFormat="1" ht="16.5" customHeight="1">
      <c r="A212" s="39"/>
      <c r="B212" s="40"/>
      <c r="C212" s="271" t="s">
        <v>280</v>
      </c>
      <c r="D212" s="271" t="s">
        <v>224</v>
      </c>
      <c r="E212" s="272" t="s">
        <v>579</v>
      </c>
      <c r="F212" s="273" t="s">
        <v>580</v>
      </c>
      <c r="G212" s="274" t="s">
        <v>158</v>
      </c>
      <c r="H212" s="275">
        <v>11.16</v>
      </c>
      <c r="I212" s="276"/>
      <c r="J212" s="277">
        <f>ROUND(I212*H212,2)</f>
        <v>0</v>
      </c>
      <c r="K212" s="273" t="s">
        <v>143</v>
      </c>
      <c r="L212" s="278"/>
      <c r="M212" s="279" t="s">
        <v>1</v>
      </c>
      <c r="N212" s="280" t="s">
        <v>43</v>
      </c>
      <c r="O212" s="92"/>
      <c r="P212" s="228">
        <f>O212*H212</f>
        <v>0</v>
      </c>
      <c r="Q212" s="228">
        <v>1</v>
      </c>
      <c r="R212" s="228">
        <f>Q212*H212</f>
        <v>11.16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215</v>
      </c>
      <c r="AT212" s="230" t="s">
        <v>224</v>
      </c>
      <c r="AU212" s="230" t="s">
        <v>88</v>
      </c>
      <c r="AY212" s="18" t="s">
        <v>136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86</v>
      </c>
      <c r="BK212" s="231">
        <f>ROUND(I212*H212,2)</f>
        <v>0</v>
      </c>
      <c r="BL212" s="18" t="s">
        <v>144</v>
      </c>
      <c r="BM212" s="230" t="s">
        <v>581</v>
      </c>
    </row>
    <row r="213" s="13" customFormat="1">
      <c r="A213" s="13"/>
      <c r="B213" s="232"/>
      <c r="C213" s="233"/>
      <c r="D213" s="234" t="s">
        <v>146</v>
      </c>
      <c r="E213" s="233"/>
      <c r="F213" s="236" t="s">
        <v>582</v>
      </c>
      <c r="G213" s="233"/>
      <c r="H213" s="237">
        <v>11.16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146</v>
      </c>
      <c r="AU213" s="243" t="s">
        <v>88</v>
      </c>
      <c r="AV213" s="13" t="s">
        <v>88</v>
      </c>
      <c r="AW213" s="13" t="s">
        <v>4</v>
      </c>
      <c r="AX213" s="13" t="s">
        <v>86</v>
      </c>
      <c r="AY213" s="243" t="s">
        <v>136</v>
      </c>
    </row>
    <row r="214" s="2" customFormat="1" ht="24.15" customHeight="1">
      <c r="A214" s="39"/>
      <c r="B214" s="40"/>
      <c r="C214" s="219" t="s">
        <v>285</v>
      </c>
      <c r="D214" s="219" t="s">
        <v>139</v>
      </c>
      <c r="E214" s="220" t="s">
        <v>583</v>
      </c>
      <c r="F214" s="221" t="s">
        <v>584</v>
      </c>
      <c r="G214" s="222" t="s">
        <v>248</v>
      </c>
      <c r="H214" s="223">
        <v>320</v>
      </c>
      <c r="I214" s="224"/>
      <c r="J214" s="225">
        <f>ROUND(I214*H214,2)</f>
        <v>0</v>
      </c>
      <c r="K214" s="221" t="s">
        <v>143</v>
      </c>
      <c r="L214" s="45"/>
      <c r="M214" s="226" t="s">
        <v>1</v>
      </c>
      <c r="N214" s="227" t="s">
        <v>43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144</v>
      </c>
      <c r="AT214" s="230" t="s">
        <v>139</v>
      </c>
      <c r="AU214" s="230" t="s">
        <v>88</v>
      </c>
      <c r="AY214" s="18" t="s">
        <v>136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86</v>
      </c>
      <c r="BK214" s="231">
        <f>ROUND(I214*H214,2)</f>
        <v>0</v>
      </c>
      <c r="BL214" s="18" t="s">
        <v>144</v>
      </c>
      <c r="BM214" s="230" t="s">
        <v>585</v>
      </c>
    </row>
    <row r="215" s="13" customFormat="1">
      <c r="A215" s="13"/>
      <c r="B215" s="232"/>
      <c r="C215" s="233"/>
      <c r="D215" s="234" t="s">
        <v>146</v>
      </c>
      <c r="E215" s="235" t="s">
        <v>500</v>
      </c>
      <c r="F215" s="236" t="s">
        <v>586</v>
      </c>
      <c r="G215" s="233"/>
      <c r="H215" s="237">
        <v>320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146</v>
      </c>
      <c r="AU215" s="243" t="s">
        <v>88</v>
      </c>
      <c r="AV215" s="13" t="s">
        <v>88</v>
      </c>
      <c r="AW215" s="13" t="s">
        <v>34</v>
      </c>
      <c r="AX215" s="13" t="s">
        <v>86</v>
      </c>
      <c r="AY215" s="243" t="s">
        <v>136</v>
      </c>
    </row>
    <row r="216" s="2" customFormat="1" ht="24.15" customHeight="1">
      <c r="A216" s="39"/>
      <c r="B216" s="40"/>
      <c r="C216" s="219" t="s">
        <v>290</v>
      </c>
      <c r="D216" s="219" t="s">
        <v>139</v>
      </c>
      <c r="E216" s="220" t="s">
        <v>587</v>
      </c>
      <c r="F216" s="221" t="s">
        <v>588</v>
      </c>
      <c r="G216" s="222" t="s">
        <v>248</v>
      </c>
      <c r="H216" s="223">
        <v>320</v>
      </c>
      <c r="I216" s="224"/>
      <c r="J216" s="225">
        <f>ROUND(I216*H216,2)</f>
        <v>0</v>
      </c>
      <c r="K216" s="221" t="s">
        <v>143</v>
      </c>
      <c r="L216" s="45"/>
      <c r="M216" s="226" t="s">
        <v>1</v>
      </c>
      <c r="N216" s="227" t="s">
        <v>43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144</v>
      </c>
      <c r="AT216" s="230" t="s">
        <v>139</v>
      </c>
      <c r="AU216" s="230" t="s">
        <v>88</v>
      </c>
      <c r="AY216" s="18" t="s">
        <v>136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86</v>
      </c>
      <c r="BK216" s="231">
        <f>ROUND(I216*H216,2)</f>
        <v>0</v>
      </c>
      <c r="BL216" s="18" t="s">
        <v>144</v>
      </c>
      <c r="BM216" s="230" t="s">
        <v>589</v>
      </c>
    </row>
    <row r="217" s="13" customFormat="1">
      <c r="A217" s="13"/>
      <c r="B217" s="232"/>
      <c r="C217" s="233"/>
      <c r="D217" s="234" t="s">
        <v>146</v>
      </c>
      <c r="E217" s="235" t="s">
        <v>1</v>
      </c>
      <c r="F217" s="236" t="s">
        <v>500</v>
      </c>
      <c r="G217" s="233"/>
      <c r="H217" s="237">
        <v>320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146</v>
      </c>
      <c r="AU217" s="243" t="s">
        <v>88</v>
      </c>
      <c r="AV217" s="13" t="s">
        <v>88</v>
      </c>
      <c r="AW217" s="13" t="s">
        <v>34</v>
      </c>
      <c r="AX217" s="13" t="s">
        <v>86</v>
      </c>
      <c r="AY217" s="243" t="s">
        <v>136</v>
      </c>
    </row>
    <row r="218" s="2" customFormat="1" ht="16.5" customHeight="1">
      <c r="A218" s="39"/>
      <c r="B218" s="40"/>
      <c r="C218" s="271" t="s">
        <v>7</v>
      </c>
      <c r="D218" s="271" t="s">
        <v>224</v>
      </c>
      <c r="E218" s="272" t="s">
        <v>590</v>
      </c>
      <c r="F218" s="273" t="s">
        <v>591</v>
      </c>
      <c r="G218" s="274" t="s">
        <v>441</v>
      </c>
      <c r="H218" s="275">
        <v>9.7449999999999992</v>
      </c>
      <c r="I218" s="276"/>
      <c r="J218" s="277">
        <f>ROUND(I218*H218,2)</f>
        <v>0</v>
      </c>
      <c r="K218" s="273" t="s">
        <v>143</v>
      </c>
      <c r="L218" s="278"/>
      <c r="M218" s="279" t="s">
        <v>1</v>
      </c>
      <c r="N218" s="280" t="s">
        <v>43</v>
      </c>
      <c r="O218" s="92"/>
      <c r="P218" s="228">
        <f>O218*H218</f>
        <v>0</v>
      </c>
      <c r="Q218" s="228">
        <v>0.001</v>
      </c>
      <c r="R218" s="228">
        <f>Q218*H218</f>
        <v>0.0097450000000000002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215</v>
      </c>
      <c r="AT218" s="230" t="s">
        <v>224</v>
      </c>
      <c r="AU218" s="230" t="s">
        <v>88</v>
      </c>
      <c r="AY218" s="18" t="s">
        <v>136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86</v>
      </c>
      <c r="BK218" s="231">
        <f>ROUND(I218*H218,2)</f>
        <v>0</v>
      </c>
      <c r="BL218" s="18" t="s">
        <v>144</v>
      </c>
      <c r="BM218" s="230" t="s">
        <v>592</v>
      </c>
    </row>
    <row r="219" s="2" customFormat="1" ht="24.15" customHeight="1">
      <c r="A219" s="39"/>
      <c r="B219" s="40"/>
      <c r="C219" s="219" t="s">
        <v>301</v>
      </c>
      <c r="D219" s="219" t="s">
        <v>139</v>
      </c>
      <c r="E219" s="220" t="s">
        <v>593</v>
      </c>
      <c r="F219" s="221" t="s">
        <v>594</v>
      </c>
      <c r="G219" s="222" t="s">
        <v>248</v>
      </c>
      <c r="H219" s="223">
        <v>110</v>
      </c>
      <c r="I219" s="224"/>
      <c r="J219" s="225">
        <f>ROUND(I219*H219,2)</f>
        <v>0</v>
      </c>
      <c r="K219" s="221" t="s">
        <v>143</v>
      </c>
      <c r="L219" s="45"/>
      <c r="M219" s="226" t="s">
        <v>1</v>
      </c>
      <c r="N219" s="227" t="s">
        <v>43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144</v>
      </c>
      <c r="AT219" s="230" t="s">
        <v>139</v>
      </c>
      <c r="AU219" s="230" t="s">
        <v>88</v>
      </c>
      <c r="AY219" s="18" t="s">
        <v>136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86</v>
      </c>
      <c r="BK219" s="231">
        <f>ROUND(I219*H219,2)</f>
        <v>0</v>
      </c>
      <c r="BL219" s="18" t="s">
        <v>144</v>
      </c>
      <c r="BM219" s="230" t="s">
        <v>595</v>
      </c>
    </row>
    <row r="220" s="2" customFormat="1" ht="16.5" customHeight="1">
      <c r="A220" s="39"/>
      <c r="B220" s="40"/>
      <c r="C220" s="271" t="s">
        <v>306</v>
      </c>
      <c r="D220" s="271" t="s">
        <v>224</v>
      </c>
      <c r="E220" s="272" t="s">
        <v>596</v>
      </c>
      <c r="F220" s="273" t="s">
        <v>597</v>
      </c>
      <c r="G220" s="274" t="s">
        <v>248</v>
      </c>
      <c r="H220" s="275">
        <v>132</v>
      </c>
      <c r="I220" s="276"/>
      <c r="J220" s="277">
        <f>ROUND(I220*H220,2)</f>
        <v>0</v>
      </c>
      <c r="K220" s="273" t="s">
        <v>143</v>
      </c>
      <c r="L220" s="278"/>
      <c r="M220" s="279" t="s">
        <v>1</v>
      </c>
      <c r="N220" s="280" t="s">
        <v>43</v>
      </c>
      <c r="O220" s="92"/>
      <c r="P220" s="228">
        <f>O220*H220</f>
        <v>0</v>
      </c>
      <c r="Q220" s="228">
        <v>0.00040000000000000002</v>
      </c>
      <c r="R220" s="228">
        <f>Q220*H220</f>
        <v>0.0528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215</v>
      </c>
      <c r="AT220" s="230" t="s">
        <v>224</v>
      </c>
      <c r="AU220" s="230" t="s">
        <v>88</v>
      </c>
      <c r="AY220" s="18" t="s">
        <v>136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86</v>
      </c>
      <c r="BK220" s="231">
        <f>ROUND(I220*H220,2)</f>
        <v>0</v>
      </c>
      <c r="BL220" s="18" t="s">
        <v>144</v>
      </c>
      <c r="BM220" s="230" t="s">
        <v>598</v>
      </c>
    </row>
    <row r="221" s="13" customFormat="1">
      <c r="A221" s="13"/>
      <c r="B221" s="232"/>
      <c r="C221" s="233"/>
      <c r="D221" s="234" t="s">
        <v>146</v>
      </c>
      <c r="E221" s="235" t="s">
        <v>1</v>
      </c>
      <c r="F221" s="236" t="s">
        <v>599</v>
      </c>
      <c r="G221" s="233"/>
      <c r="H221" s="237">
        <v>132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146</v>
      </c>
      <c r="AU221" s="243" t="s">
        <v>88</v>
      </c>
      <c r="AV221" s="13" t="s">
        <v>88</v>
      </c>
      <c r="AW221" s="13" t="s">
        <v>34</v>
      </c>
      <c r="AX221" s="13" t="s">
        <v>86</v>
      </c>
      <c r="AY221" s="243" t="s">
        <v>136</v>
      </c>
    </row>
    <row r="222" s="2" customFormat="1" ht="21.75" customHeight="1">
      <c r="A222" s="39"/>
      <c r="B222" s="40"/>
      <c r="C222" s="219" t="s">
        <v>310</v>
      </c>
      <c r="D222" s="219" t="s">
        <v>139</v>
      </c>
      <c r="E222" s="220" t="s">
        <v>600</v>
      </c>
      <c r="F222" s="221" t="s">
        <v>601</v>
      </c>
      <c r="G222" s="222" t="s">
        <v>248</v>
      </c>
      <c r="H222" s="223">
        <v>320</v>
      </c>
      <c r="I222" s="224"/>
      <c r="J222" s="225">
        <f>ROUND(I222*H222,2)</f>
        <v>0</v>
      </c>
      <c r="K222" s="221" t="s">
        <v>143</v>
      </c>
      <c r="L222" s="45"/>
      <c r="M222" s="226" t="s">
        <v>1</v>
      </c>
      <c r="N222" s="227" t="s">
        <v>43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144</v>
      </c>
      <c r="AT222" s="230" t="s">
        <v>139</v>
      </c>
      <c r="AU222" s="230" t="s">
        <v>88</v>
      </c>
      <c r="AY222" s="18" t="s">
        <v>136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86</v>
      </c>
      <c r="BK222" s="231">
        <f>ROUND(I222*H222,2)</f>
        <v>0</v>
      </c>
      <c r="BL222" s="18" t="s">
        <v>144</v>
      </c>
      <c r="BM222" s="230" t="s">
        <v>602</v>
      </c>
    </row>
    <row r="223" s="13" customFormat="1">
      <c r="A223" s="13"/>
      <c r="B223" s="232"/>
      <c r="C223" s="233"/>
      <c r="D223" s="234" t="s">
        <v>146</v>
      </c>
      <c r="E223" s="235" t="s">
        <v>1</v>
      </c>
      <c r="F223" s="236" t="s">
        <v>500</v>
      </c>
      <c r="G223" s="233"/>
      <c r="H223" s="237">
        <v>320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146</v>
      </c>
      <c r="AU223" s="243" t="s">
        <v>88</v>
      </c>
      <c r="AV223" s="13" t="s">
        <v>88</v>
      </c>
      <c r="AW223" s="13" t="s">
        <v>34</v>
      </c>
      <c r="AX223" s="13" t="s">
        <v>86</v>
      </c>
      <c r="AY223" s="243" t="s">
        <v>136</v>
      </c>
    </row>
    <row r="224" s="2" customFormat="1" ht="16.5" customHeight="1">
      <c r="A224" s="39"/>
      <c r="B224" s="40"/>
      <c r="C224" s="219" t="s">
        <v>315</v>
      </c>
      <c r="D224" s="219" t="s">
        <v>139</v>
      </c>
      <c r="E224" s="220" t="s">
        <v>603</v>
      </c>
      <c r="F224" s="221" t="s">
        <v>604</v>
      </c>
      <c r="G224" s="222" t="s">
        <v>248</v>
      </c>
      <c r="H224" s="223">
        <v>320</v>
      </c>
      <c r="I224" s="224"/>
      <c r="J224" s="225">
        <f>ROUND(I224*H224,2)</f>
        <v>0</v>
      </c>
      <c r="K224" s="221" t="s">
        <v>143</v>
      </c>
      <c r="L224" s="45"/>
      <c r="M224" s="226" t="s">
        <v>1</v>
      </c>
      <c r="N224" s="227" t="s">
        <v>43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144</v>
      </c>
      <c r="AT224" s="230" t="s">
        <v>139</v>
      </c>
      <c r="AU224" s="230" t="s">
        <v>88</v>
      </c>
      <c r="AY224" s="18" t="s">
        <v>136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86</v>
      </c>
      <c r="BK224" s="231">
        <f>ROUND(I224*H224,2)</f>
        <v>0</v>
      </c>
      <c r="BL224" s="18" t="s">
        <v>144</v>
      </c>
      <c r="BM224" s="230" t="s">
        <v>605</v>
      </c>
    </row>
    <row r="225" s="2" customFormat="1" ht="16.5" customHeight="1">
      <c r="A225" s="39"/>
      <c r="B225" s="40"/>
      <c r="C225" s="219" t="s">
        <v>320</v>
      </c>
      <c r="D225" s="219" t="s">
        <v>139</v>
      </c>
      <c r="E225" s="220" t="s">
        <v>606</v>
      </c>
      <c r="F225" s="221" t="s">
        <v>607</v>
      </c>
      <c r="G225" s="222" t="s">
        <v>248</v>
      </c>
      <c r="H225" s="223">
        <v>320</v>
      </c>
      <c r="I225" s="224"/>
      <c r="J225" s="225">
        <f>ROUND(I225*H225,2)</f>
        <v>0</v>
      </c>
      <c r="K225" s="221" t="s">
        <v>143</v>
      </c>
      <c r="L225" s="45"/>
      <c r="M225" s="226" t="s">
        <v>1</v>
      </c>
      <c r="N225" s="227" t="s">
        <v>43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144</v>
      </c>
      <c r="AT225" s="230" t="s">
        <v>139</v>
      </c>
      <c r="AU225" s="230" t="s">
        <v>88</v>
      </c>
      <c r="AY225" s="18" t="s">
        <v>136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86</v>
      </c>
      <c r="BK225" s="231">
        <f>ROUND(I225*H225,2)</f>
        <v>0</v>
      </c>
      <c r="BL225" s="18" t="s">
        <v>144</v>
      </c>
      <c r="BM225" s="230" t="s">
        <v>608</v>
      </c>
    </row>
    <row r="226" s="12" customFormat="1" ht="22.8" customHeight="1">
      <c r="A226" s="12"/>
      <c r="B226" s="203"/>
      <c r="C226" s="204"/>
      <c r="D226" s="205" t="s">
        <v>77</v>
      </c>
      <c r="E226" s="217" t="s">
        <v>88</v>
      </c>
      <c r="F226" s="217" t="s">
        <v>228</v>
      </c>
      <c r="G226" s="204"/>
      <c r="H226" s="204"/>
      <c r="I226" s="207"/>
      <c r="J226" s="218">
        <f>BK226</f>
        <v>0</v>
      </c>
      <c r="K226" s="204"/>
      <c r="L226" s="209"/>
      <c r="M226" s="210"/>
      <c r="N226" s="211"/>
      <c r="O226" s="211"/>
      <c r="P226" s="212">
        <f>SUM(P227:P237)</f>
        <v>0</v>
      </c>
      <c r="Q226" s="211"/>
      <c r="R226" s="212">
        <f>SUM(R227:R237)</f>
        <v>158.66476999999998</v>
      </c>
      <c r="S226" s="211"/>
      <c r="T226" s="213">
        <f>SUM(T227:T237)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86</v>
      </c>
      <c r="AT226" s="215" t="s">
        <v>77</v>
      </c>
      <c r="AU226" s="215" t="s">
        <v>86</v>
      </c>
      <c r="AY226" s="214" t="s">
        <v>136</v>
      </c>
      <c r="BK226" s="216">
        <f>SUM(BK227:BK237)</f>
        <v>0</v>
      </c>
    </row>
    <row r="227" s="2" customFormat="1" ht="33" customHeight="1">
      <c r="A227" s="39"/>
      <c r="B227" s="40"/>
      <c r="C227" s="219" t="s">
        <v>329</v>
      </c>
      <c r="D227" s="219" t="s">
        <v>139</v>
      </c>
      <c r="E227" s="220" t="s">
        <v>609</v>
      </c>
      <c r="F227" s="221" t="s">
        <v>610</v>
      </c>
      <c r="G227" s="222" t="s">
        <v>142</v>
      </c>
      <c r="H227" s="223">
        <v>97</v>
      </c>
      <c r="I227" s="224"/>
      <c r="J227" s="225">
        <f>ROUND(I227*H227,2)</f>
        <v>0</v>
      </c>
      <c r="K227" s="221" t="s">
        <v>143</v>
      </c>
      <c r="L227" s="45"/>
      <c r="M227" s="226" t="s">
        <v>1</v>
      </c>
      <c r="N227" s="227" t="s">
        <v>43</v>
      </c>
      <c r="O227" s="92"/>
      <c r="P227" s="228">
        <f>O227*H227</f>
        <v>0</v>
      </c>
      <c r="Q227" s="228">
        <v>1.6299999999999999</v>
      </c>
      <c r="R227" s="228">
        <f>Q227*H227</f>
        <v>158.10999999999999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144</v>
      </c>
      <c r="AT227" s="230" t="s">
        <v>139</v>
      </c>
      <c r="AU227" s="230" t="s">
        <v>88</v>
      </c>
      <c r="AY227" s="18" t="s">
        <v>136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144</v>
      </c>
      <c r="BM227" s="230" t="s">
        <v>611</v>
      </c>
    </row>
    <row r="228" s="14" customFormat="1">
      <c r="A228" s="14"/>
      <c r="B228" s="244"/>
      <c r="C228" s="245"/>
      <c r="D228" s="234" t="s">
        <v>146</v>
      </c>
      <c r="E228" s="246" t="s">
        <v>1</v>
      </c>
      <c r="F228" s="247" t="s">
        <v>612</v>
      </c>
      <c r="G228" s="245"/>
      <c r="H228" s="246" t="s">
        <v>1</v>
      </c>
      <c r="I228" s="248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146</v>
      </c>
      <c r="AU228" s="253" t="s">
        <v>88</v>
      </c>
      <c r="AV228" s="14" t="s">
        <v>86</v>
      </c>
      <c r="AW228" s="14" t="s">
        <v>34</v>
      </c>
      <c r="AX228" s="14" t="s">
        <v>78</v>
      </c>
      <c r="AY228" s="253" t="s">
        <v>136</v>
      </c>
    </row>
    <row r="229" s="13" customFormat="1">
      <c r="A229" s="13"/>
      <c r="B229" s="232"/>
      <c r="C229" s="233"/>
      <c r="D229" s="234" t="s">
        <v>146</v>
      </c>
      <c r="E229" s="235" t="s">
        <v>1</v>
      </c>
      <c r="F229" s="236" t="s">
        <v>613</v>
      </c>
      <c r="G229" s="233"/>
      <c r="H229" s="237">
        <v>97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146</v>
      </c>
      <c r="AU229" s="243" t="s">
        <v>88</v>
      </c>
      <c r="AV229" s="13" t="s">
        <v>88</v>
      </c>
      <c r="AW229" s="13" t="s">
        <v>34</v>
      </c>
      <c r="AX229" s="13" t="s">
        <v>86</v>
      </c>
      <c r="AY229" s="243" t="s">
        <v>136</v>
      </c>
    </row>
    <row r="230" s="2" customFormat="1" ht="33" customHeight="1">
      <c r="A230" s="39"/>
      <c r="B230" s="40"/>
      <c r="C230" s="219" t="s">
        <v>339</v>
      </c>
      <c r="D230" s="219" t="s">
        <v>139</v>
      </c>
      <c r="E230" s="220" t="s">
        <v>614</v>
      </c>
      <c r="F230" s="221" t="s">
        <v>615</v>
      </c>
      <c r="G230" s="222" t="s">
        <v>248</v>
      </c>
      <c r="H230" s="223">
        <v>582</v>
      </c>
      <c r="I230" s="224"/>
      <c r="J230" s="225">
        <f>ROUND(I230*H230,2)</f>
        <v>0</v>
      </c>
      <c r="K230" s="221" t="s">
        <v>143</v>
      </c>
      <c r="L230" s="45"/>
      <c r="M230" s="226" t="s">
        <v>1</v>
      </c>
      <c r="N230" s="227" t="s">
        <v>43</v>
      </c>
      <c r="O230" s="92"/>
      <c r="P230" s="228">
        <f>O230*H230</f>
        <v>0</v>
      </c>
      <c r="Q230" s="228">
        <v>0.00031</v>
      </c>
      <c r="R230" s="228">
        <f>Q230*H230</f>
        <v>0.18042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144</v>
      </c>
      <c r="AT230" s="230" t="s">
        <v>139</v>
      </c>
      <c r="AU230" s="230" t="s">
        <v>88</v>
      </c>
      <c r="AY230" s="18" t="s">
        <v>136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86</v>
      </c>
      <c r="BK230" s="231">
        <f>ROUND(I230*H230,2)</f>
        <v>0</v>
      </c>
      <c r="BL230" s="18" t="s">
        <v>144</v>
      </c>
      <c r="BM230" s="230" t="s">
        <v>616</v>
      </c>
    </row>
    <row r="231" s="13" customFormat="1">
      <c r="A231" s="13"/>
      <c r="B231" s="232"/>
      <c r="C231" s="233"/>
      <c r="D231" s="234" t="s">
        <v>146</v>
      </c>
      <c r="E231" s="235" t="s">
        <v>1</v>
      </c>
      <c r="F231" s="236" t="s">
        <v>617</v>
      </c>
      <c r="G231" s="233"/>
      <c r="H231" s="237">
        <v>582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146</v>
      </c>
      <c r="AU231" s="243" t="s">
        <v>88</v>
      </c>
      <c r="AV231" s="13" t="s">
        <v>88</v>
      </c>
      <c r="AW231" s="13" t="s">
        <v>34</v>
      </c>
      <c r="AX231" s="13" t="s">
        <v>86</v>
      </c>
      <c r="AY231" s="243" t="s">
        <v>136</v>
      </c>
    </row>
    <row r="232" s="2" customFormat="1" ht="24.15" customHeight="1">
      <c r="A232" s="39"/>
      <c r="B232" s="40"/>
      <c r="C232" s="271" t="s">
        <v>344</v>
      </c>
      <c r="D232" s="271" t="s">
        <v>224</v>
      </c>
      <c r="E232" s="272" t="s">
        <v>618</v>
      </c>
      <c r="F232" s="273" t="s">
        <v>619</v>
      </c>
      <c r="G232" s="274" t="s">
        <v>248</v>
      </c>
      <c r="H232" s="275">
        <v>698.39999999999998</v>
      </c>
      <c r="I232" s="276"/>
      <c r="J232" s="277">
        <f>ROUND(I232*H232,2)</f>
        <v>0</v>
      </c>
      <c r="K232" s="273" t="s">
        <v>143</v>
      </c>
      <c r="L232" s="278"/>
      <c r="M232" s="279" t="s">
        <v>1</v>
      </c>
      <c r="N232" s="280" t="s">
        <v>43</v>
      </c>
      <c r="O232" s="92"/>
      <c r="P232" s="228">
        <f>O232*H232</f>
        <v>0</v>
      </c>
      <c r="Q232" s="228">
        <v>0.00029999999999999997</v>
      </c>
      <c r="R232" s="228">
        <f>Q232*H232</f>
        <v>0.20951999999999998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215</v>
      </c>
      <c r="AT232" s="230" t="s">
        <v>224</v>
      </c>
      <c r="AU232" s="230" t="s">
        <v>88</v>
      </c>
      <c r="AY232" s="18" t="s">
        <v>136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86</v>
      </c>
      <c r="BK232" s="231">
        <f>ROUND(I232*H232,2)</f>
        <v>0</v>
      </c>
      <c r="BL232" s="18" t="s">
        <v>144</v>
      </c>
      <c r="BM232" s="230" t="s">
        <v>620</v>
      </c>
    </row>
    <row r="233" s="13" customFormat="1">
      <c r="A233" s="13"/>
      <c r="B233" s="232"/>
      <c r="C233" s="233"/>
      <c r="D233" s="234" t="s">
        <v>146</v>
      </c>
      <c r="E233" s="235" t="s">
        <v>1</v>
      </c>
      <c r="F233" s="236" t="s">
        <v>621</v>
      </c>
      <c r="G233" s="233"/>
      <c r="H233" s="237">
        <v>698.39999999999998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146</v>
      </c>
      <c r="AU233" s="243" t="s">
        <v>88</v>
      </c>
      <c r="AV233" s="13" t="s">
        <v>88</v>
      </c>
      <c r="AW233" s="13" t="s">
        <v>34</v>
      </c>
      <c r="AX233" s="13" t="s">
        <v>86</v>
      </c>
      <c r="AY233" s="243" t="s">
        <v>136</v>
      </c>
    </row>
    <row r="234" s="2" customFormat="1" ht="24.15" customHeight="1">
      <c r="A234" s="39"/>
      <c r="B234" s="40"/>
      <c r="C234" s="219" t="s">
        <v>348</v>
      </c>
      <c r="D234" s="219" t="s">
        <v>139</v>
      </c>
      <c r="E234" s="220" t="s">
        <v>622</v>
      </c>
      <c r="F234" s="221" t="s">
        <v>623</v>
      </c>
      <c r="G234" s="222" t="s">
        <v>298</v>
      </c>
      <c r="H234" s="223">
        <v>125</v>
      </c>
      <c r="I234" s="224"/>
      <c r="J234" s="225">
        <f>ROUND(I234*H234,2)</f>
        <v>0</v>
      </c>
      <c r="K234" s="221" t="s">
        <v>143</v>
      </c>
      <c r="L234" s="45"/>
      <c r="M234" s="226" t="s">
        <v>1</v>
      </c>
      <c r="N234" s="227" t="s">
        <v>43</v>
      </c>
      <c r="O234" s="92"/>
      <c r="P234" s="228">
        <f>O234*H234</f>
        <v>0</v>
      </c>
      <c r="Q234" s="228">
        <v>0.00048999999999999998</v>
      </c>
      <c r="R234" s="228">
        <f>Q234*H234</f>
        <v>0.061249999999999999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144</v>
      </c>
      <c r="AT234" s="230" t="s">
        <v>139</v>
      </c>
      <c r="AU234" s="230" t="s">
        <v>88</v>
      </c>
      <c r="AY234" s="18" t="s">
        <v>136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86</v>
      </c>
      <c r="BK234" s="231">
        <f>ROUND(I234*H234,2)</f>
        <v>0</v>
      </c>
      <c r="BL234" s="18" t="s">
        <v>144</v>
      </c>
      <c r="BM234" s="230" t="s">
        <v>624</v>
      </c>
    </row>
    <row r="235" s="2" customFormat="1" ht="24.15" customHeight="1">
      <c r="A235" s="39"/>
      <c r="B235" s="40"/>
      <c r="C235" s="219" t="s">
        <v>353</v>
      </c>
      <c r="D235" s="219" t="s">
        <v>139</v>
      </c>
      <c r="E235" s="220" t="s">
        <v>625</v>
      </c>
      <c r="F235" s="221" t="s">
        <v>626</v>
      </c>
      <c r="G235" s="222" t="s">
        <v>298</v>
      </c>
      <c r="H235" s="223">
        <v>69</v>
      </c>
      <c r="I235" s="224"/>
      <c r="J235" s="225">
        <f>ROUND(I235*H235,2)</f>
        <v>0</v>
      </c>
      <c r="K235" s="221" t="s">
        <v>143</v>
      </c>
      <c r="L235" s="45"/>
      <c r="M235" s="226" t="s">
        <v>1</v>
      </c>
      <c r="N235" s="227" t="s">
        <v>43</v>
      </c>
      <c r="O235" s="92"/>
      <c r="P235" s="228">
        <f>O235*H235</f>
        <v>0</v>
      </c>
      <c r="Q235" s="228">
        <v>0.00116</v>
      </c>
      <c r="R235" s="228">
        <f>Q235*H235</f>
        <v>0.08004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144</v>
      </c>
      <c r="AT235" s="230" t="s">
        <v>139</v>
      </c>
      <c r="AU235" s="230" t="s">
        <v>88</v>
      </c>
      <c r="AY235" s="18" t="s">
        <v>136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86</v>
      </c>
      <c r="BK235" s="231">
        <f>ROUND(I235*H235,2)</f>
        <v>0</v>
      </c>
      <c r="BL235" s="18" t="s">
        <v>144</v>
      </c>
      <c r="BM235" s="230" t="s">
        <v>627</v>
      </c>
    </row>
    <row r="236" s="2" customFormat="1" ht="16.5" customHeight="1">
      <c r="A236" s="39"/>
      <c r="B236" s="40"/>
      <c r="C236" s="219" t="s">
        <v>357</v>
      </c>
      <c r="D236" s="219" t="s">
        <v>139</v>
      </c>
      <c r="E236" s="220" t="s">
        <v>628</v>
      </c>
      <c r="F236" s="221" t="s">
        <v>629</v>
      </c>
      <c r="G236" s="222" t="s">
        <v>298</v>
      </c>
      <c r="H236" s="223">
        <v>125</v>
      </c>
      <c r="I236" s="224"/>
      <c r="J236" s="225">
        <f>ROUND(I236*H236,2)</f>
        <v>0</v>
      </c>
      <c r="K236" s="221" t="s">
        <v>143</v>
      </c>
      <c r="L236" s="45"/>
      <c r="M236" s="226" t="s">
        <v>1</v>
      </c>
      <c r="N236" s="227" t="s">
        <v>43</v>
      </c>
      <c r="O236" s="92"/>
      <c r="P236" s="228">
        <f>O236*H236</f>
        <v>0</v>
      </c>
      <c r="Q236" s="228">
        <v>0.00010000000000000001</v>
      </c>
      <c r="R236" s="228">
        <f>Q236*H236</f>
        <v>0.012500000000000001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144</v>
      </c>
      <c r="AT236" s="230" t="s">
        <v>139</v>
      </c>
      <c r="AU236" s="230" t="s">
        <v>88</v>
      </c>
      <c r="AY236" s="18" t="s">
        <v>136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86</v>
      </c>
      <c r="BK236" s="231">
        <f>ROUND(I236*H236,2)</f>
        <v>0</v>
      </c>
      <c r="BL236" s="18" t="s">
        <v>144</v>
      </c>
      <c r="BM236" s="230" t="s">
        <v>630</v>
      </c>
    </row>
    <row r="237" s="2" customFormat="1" ht="16.5" customHeight="1">
      <c r="A237" s="39"/>
      <c r="B237" s="40"/>
      <c r="C237" s="219" t="s">
        <v>364</v>
      </c>
      <c r="D237" s="219" t="s">
        <v>139</v>
      </c>
      <c r="E237" s="220" t="s">
        <v>631</v>
      </c>
      <c r="F237" s="221" t="s">
        <v>632</v>
      </c>
      <c r="G237" s="222" t="s">
        <v>298</v>
      </c>
      <c r="H237" s="223">
        <v>69</v>
      </c>
      <c r="I237" s="224"/>
      <c r="J237" s="225">
        <f>ROUND(I237*H237,2)</f>
        <v>0</v>
      </c>
      <c r="K237" s="221" t="s">
        <v>143</v>
      </c>
      <c r="L237" s="45"/>
      <c r="M237" s="226" t="s">
        <v>1</v>
      </c>
      <c r="N237" s="227" t="s">
        <v>43</v>
      </c>
      <c r="O237" s="92"/>
      <c r="P237" s="228">
        <f>O237*H237</f>
        <v>0</v>
      </c>
      <c r="Q237" s="228">
        <v>0.00016000000000000001</v>
      </c>
      <c r="R237" s="228">
        <f>Q237*H237</f>
        <v>0.011040000000000001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144</v>
      </c>
      <c r="AT237" s="230" t="s">
        <v>139</v>
      </c>
      <c r="AU237" s="230" t="s">
        <v>88</v>
      </c>
      <c r="AY237" s="18" t="s">
        <v>136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86</v>
      </c>
      <c r="BK237" s="231">
        <f>ROUND(I237*H237,2)</f>
        <v>0</v>
      </c>
      <c r="BL237" s="18" t="s">
        <v>144</v>
      </c>
      <c r="BM237" s="230" t="s">
        <v>633</v>
      </c>
    </row>
    <row r="238" s="12" customFormat="1" ht="22.8" customHeight="1">
      <c r="A238" s="12"/>
      <c r="B238" s="203"/>
      <c r="C238" s="204"/>
      <c r="D238" s="205" t="s">
        <v>77</v>
      </c>
      <c r="E238" s="217" t="s">
        <v>155</v>
      </c>
      <c r="F238" s="217" t="s">
        <v>265</v>
      </c>
      <c r="G238" s="204"/>
      <c r="H238" s="204"/>
      <c r="I238" s="207"/>
      <c r="J238" s="218">
        <f>BK238</f>
        <v>0</v>
      </c>
      <c r="K238" s="204"/>
      <c r="L238" s="209"/>
      <c r="M238" s="210"/>
      <c r="N238" s="211"/>
      <c r="O238" s="211"/>
      <c r="P238" s="212">
        <f>SUM(P239:P270)</f>
        <v>0</v>
      </c>
      <c r="Q238" s="211"/>
      <c r="R238" s="212">
        <f>SUM(R239:R270)</f>
        <v>18.266980069999999</v>
      </c>
      <c r="S238" s="211"/>
      <c r="T238" s="213">
        <f>SUM(T239:T270)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86</v>
      </c>
      <c r="AT238" s="215" t="s">
        <v>77</v>
      </c>
      <c r="AU238" s="215" t="s">
        <v>86</v>
      </c>
      <c r="AY238" s="214" t="s">
        <v>136</v>
      </c>
      <c r="BK238" s="216">
        <f>SUM(BK239:BK270)</f>
        <v>0</v>
      </c>
    </row>
    <row r="239" s="2" customFormat="1" ht="21.75" customHeight="1">
      <c r="A239" s="39"/>
      <c r="B239" s="40"/>
      <c r="C239" s="219" t="s">
        <v>368</v>
      </c>
      <c r="D239" s="219" t="s">
        <v>139</v>
      </c>
      <c r="E239" s="220" t="s">
        <v>634</v>
      </c>
      <c r="F239" s="221" t="s">
        <v>635</v>
      </c>
      <c r="G239" s="222" t="s">
        <v>142</v>
      </c>
      <c r="H239" s="223">
        <v>1.5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43</v>
      </c>
      <c r="O239" s="92"/>
      <c r="P239" s="228">
        <f>O239*H239</f>
        <v>0</v>
      </c>
      <c r="Q239" s="228">
        <v>0.73380999999999996</v>
      </c>
      <c r="R239" s="228">
        <f>Q239*H239</f>
        <v>1.1007149999999999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144</v>
      </c>
      <c r="AT239" s="230" t="s">
        <v>139</v>
      </c>
      <c r="AU239" s="230" t="s">
        <v>88</v>
      </c>
      <c r="AY239" s="18" t="s">
        <v>136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86</v>
      </c>
      <c r="BK239" s="231">
        <f>ROUND(I239*H239,2)</f>
        <v>0</v>
      </c>
      <c r="BL239" s="18" t="s">
        <v>144</v>
      </c>
      <c r="BM239" s="230" t="s">
        <v>636</v>
      </c>
    </row>
    <row r="240" s="13" customFormat="1">
      <c r="A240" s="13"/>
      <c r="B240" s="232"/>
      <c r="C240" s="233"/>
      <c r="D240" s="234" t="s">
        <v>146</v>
      </c>
      <c r="E240" s="235" t="s">
        <v>1</v>
      </c>
      <c r="F240" s="236" t="s">
        <v>637</v>
      </c>
      <c r="G240" s="233"/>
      <c r="H240" s="237">
        <v>1.5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146</v>
      </c>
      <c r="AU240" s="243" t="s">
        <v>88</v>
      </c>
      <c r="AV240" s="13" t="s">
        <v>88</v>
      </c>
      <c r="AW240" s="13" t="s">
        <v>34</v>
      </c>
      <c r="AX240" s="13" t="s">
        <v>86</v>
      </c>
      <c r="AY240" s="243" t="s">
        <v>136</v>
      </c>
    </row>
    <row r="241" s="2" customFormat="1" ht="16.5" customHeight="1">
      <c r="A241" s="39"/>
      <c r="B241" s="40"/>
      <c r="C241" s="219" t="s">
        <v>376</v>
      </c>
      <c r="D241" s="219" t="s">
        <v>139</v>
      </c>
      <c r="E241" s="220" t="s">
        <v>638</v>
      </c>
      <c r="F241" s="221" t="s">
        <v>639</v>
      </c>
      <c r="G241" s="222" t="s">
        <v>142</v>
      </c>
      <c r="H241" s="223">
        <v>5.5</v>
      </c>
      <c r="I241" s="224"/>
      <c r="J241" s="225">
        <f>ROUND(I241*H241,2)</f>
        <v>0</v>
      </c>
      <c r="K241" s="221" t="s">
        <v>143</v>
      </c>
      <c r="L241" s="45"/>
      <c r="M241" s="226" t="s">
        <v>1</v>
      </c>
      <c r="N241" s="227" t="s">
        <v>43</v>
      </c>
      <c r="O241" s="92"/>
      <c r="P241" s="228">
        <f>O241*H241</f>
        <v>0</v>
      </c>
      <c r="Q241" s="228">
        <v>2.5018699999999998</v>
      </c>
      <c r="R241" s="228">
        <f>Q241*H241</f>
        <v>13.760285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144</v>
      </c>
      <c r="AT241" s="230" t="s">
        <v>139</v>
      </c>
      <c r="AU241" s="230" t="s">
        <v>88</v>
      </c>
      <c r="AY241" s="18" t="s">
        <v>136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86</v>
      </c>
      <c r="BK241" s="231">
        <f>ROUND(I241*H241,2)</f>
        <v>0</v>
      </c>
      <c r="BL241" s="18" t="s">
        <v>144</v>
      </c>
      <c r="BM241" s="230" t="s">
        <v>640</v>
      </c>
    </row>
    <row r="242" s="13" customFormat="1">
      <c r="A242" s="13"/>
      <c r="B242" s="232"/>
      <c r="C242" s="233"/>
      <c r="D242" s="234" t="s">
        <v>146</v>
      </c>
      <c r="E242" s="235" t="s">
        <v>1</v>
      </c>
      <c r="F242" s="236" t="s">
        <v>641</v>
      </c>
      <c r="G242" s="233"/>
      <c r="H242" s="237">
        <v>5.5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146</v>
      </c>
      <c r="AU242" s="243" t="s">
        <v>88</v>
      </c>
      <c r="AV242" s="13" t="s">
        <v>88</v>
      </c>
      <c r="AW242" s="13" t="s">
        <v>34</v>
      </c>
      <c r="AX242" s="13" t="s">
        <v>86</v>
      </c>
      <c r="AY242" s="243" t="s">
        <v>136</v>
      </c>
    </row>
    <row r="243" s="2" customFormat="1" ht="24.15" customHeight="1">
      <c r="A243" s="39"/>
      <c r="B243" s="40"/>
      <c r="C243" s="219" t="s">
        <v>380</v>
      </c>
      <c r="D243" s="219" t="s">
        <v>139</v>
      </c>
      <c r="E243" s="220" t="s">
        <v>642</v>
      </c>
      <c r="F243" s="221" t="s">
        <v>643</v>
      </c>
      <c r="G243" s="222" t="s">
        <v>248</v>
      </c>
      <c r="H243" s="223">
        <v>28.591999999999999</v>
      </c>
      <c r="I243" s="224"/>
      <c r="J243" s="225">
        <f>ROUND(I243*H243,2)</f>
        <v>0</v>
      </c>
      <c r="K243" s="221" t="s">
        <v>143</v>
      </c>
      <c r="L243" s="45"/>
      <c r="M243" s="226" t="s">
        <v>1</v>
      </c>
      <c r="N243" s="227" t="s">
        <v>43</v>
      </c>
      <c r="O243" s="92"/>
      <c r="P243" s="228">
        <f>O243*H243</f>
        <v>0</v>
      </c>
      <c r="Q243" s="228">
        <v>0.0033500000000000001</v>
      </c>
      <c r="R243" s="228">
        <f>Q243*H243</f>
        <v>0.095783199999999999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144</v>
      </c>
      <c r="AT243" s="230" t="s">
        <v>139</v>
      </c>
      <c r="AU243" s="230" t="s">
        <v>88</v>
      </c>
      <c r="AY243" s="18" t="s">
        <v>136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86</v>
      </c>
      <c r="BK243" s="231">
        <f>ROUND(I243*H243,2)</f>
        <v>0</v>
      </c>
      <c r="BL243" s="18" t="s">
        <v>144</v>
      </c>
      <c r="BM243" s="230" t="s">
        <v>644</v>
      </c>
    </row>
    <row r="244" s="14" customFormat="1">
      <c r="A244" s="14"/>
      <c r="B244" s="244"/>
      <c r="C244" s="245"/>
      <c r="D244" s="234" t="s">
        <v>146</v>
      </c>
      <c r="E244" s="246" t="s">
        <v>1</v>
      </c>
      <c r="F244" s="247" t="s">
        <v>645</v>
      </c>
      <c r="G244" s="245"/>
      <c r="H244" s="246" t="s">
        <v>1</v>
      </c>
      <c r="I244" s="248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146</v>
      </c>
      <c r="AU244" s="253" t="s">
        <v>88</v>
      </c>
      <c r="AV244" s="14" t="s">
        <v>86</v>
      </c>
      <c r="AW244" s="14" t="s">
        <v>34</v>
      </c>
      <c r="AX244" s="14" t="s">
        <v>78</v>
      </c>
      <c r="AY244" s="253" t="s">
        <v>136</v>
      </c>
    </row>
    <row r="245" s="13" customFormat="1">
      <c r="A245" s="13"/>
      <c r="B245" s="232"/>
      <c r="C245" s="233"/>
      <c r="D245" s="234" t="s">
        <v>146</v>
      </c>
      <c r="E245" s="235" t="s">
        <v>1</v>
      </c>
      <c r="F245" s="236" t="s">
        <v>646</v>
      </c>
      <c r="G245" s="233"/>
      <c r="H245" s="237">
        <v>7.5979999999999999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146</v>
      </c>
      <c r="AU245" s="243" t="s">
        <v>88</v>
      </c>
      <c r="AV245" s="13" t="s">
        <v>88</v>
      </c>
      <c r="AW245" s="13" t="s">
        <v>34</v>
      </c>
      <c r="AX245" s="13" t="s">
        <v>78</v>
      </c>
      <c r="AY245" s="243" t="s">
        <v>136</v>
      </c>
    </row>
    <row r="246" s="13" customFormat="1">
      <c r="A246" s="13"/>
      <c r="B246" s="232"/>
      <c r="C246" s="233"/>
      <c r="D246" s="234" t="s">
        <v>146</v>
      </c>
      <c r="E246" s="235" t="s">
        <v>1</v>
      </c>
      <c r="F246" s="236" t="s">
        <v>647</v>
      </c>
      <c r="G246" s="233"/>
      <c r="H246" s="237">
        <v>7.0739999999999998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146</v>
      </c>
      <c r="AU246" s="243" t="s">
        <v>88</v>
      </c>
      <c r="AV246" s="13" t="s">
        <v>88</v>
      </c>
      <c r="AW246" s="13" t="s">
        <v>34</v>
      </c>
      <c r="AX246" s="13" t="s">
        <v>78</v>
      </c>
      <c r="AY246" s="243" t="s">
        <v>136</v>
      </c>
    </row>
    <row r="247" s="13" customFormat="1">
      <c r="A247" s="13"/>
      <c r="B247" s="232"/>
      <c r="C247" s="233"/>
      <c r="D247" s="234" t="s">
        <v>146</v>
      </c>
      <c r="E247" s="235" t="s">
        <v>1</v>
      </c>
      <c r="F247" s="236" t="s">
        <v>648</v>
      </c>
      <c r="G247" s="233"/>
      <c r="H247" s="237">
        <v>5.2199999999999998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146</v>
      </c>
      <c r="AU247" s="243" t="s">
        <v>88</v>
      </c>
      <c r="AV247" s="13" t="s">
        <v>88</v>
      </c>
      <c r="AW247" s="13" t="s">
        <v>34</v>
      </c>
      <c r="AX247" s="13" t="s">
        <v>78</v>
      </c>
      <c r="AY247" s="243" t="s">
        <v>136</v>
      </c>
    </row>
    <row r="248" s="13" customFormat="1">
      <c r="A248" s="13"/>
      <c r="B248" s="232"/>
      <c r="C248" s="233"/>
      <c r="D248" s="234" t="s">
        <v>146</v>
      </c>
      <c r="E248" s="235" t="s">
        <v>1</v>
      </c>
      <c r="F248" s="236" t="s">
        <v>649</v>
      </c>
      <c r="G248" s="233"/>
      <c r="H248" s="237">
        <v>4.8600000000000003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146</v>
      </c>
      <c r="AU248" s="243" t="s">
        <v>88</v>
      </c>
      <c r="AV248" s="13" t="s">
        <v>88</v>
      </c>
      <c r="AW248" s="13" t="s">
        <v>34</v>
      </c>
      <c r="AX248" s="13" t="s">
        <v>78</v>
      </c>
      <c r="AY248" s="243" t="s">
        <v>136</v>
      </c>
    </row>
    <row r="249" s="13" customFormat="1">
      <c r="A249" s="13"/>
      <c r="B249" s="232"/>
      <c r="C249" s="233"/>
      <c r="D249" s="234" t="s">
        <v>146</v>
      </c>
      <c r="E249" s="235" t="s">
        <v>1</v>
      </c>
      <c r="F249" s="236" t="s">
        <v>650</v>
      </c>
      <c r="G249" s="233"/>
      <c r="H249" s="237">
        <v>3.8399999999999999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146</v>
      </c>
      <c r="AU249" s="243" t="s">
        <v>88</v>
      </c>
      <c r="AV249" s="13" t="s">
        <v>88</v>
      </c>
      <c r="AW249" s="13" t="s">
        <v>34</v>
      </c>
      <c r="AX249" s="13" t="s">
        <v>78</v>
      </c>
      <c r="AY249" s="243" t="s">
        <v>136</v>
      </c>
    </row>
    <row r="250" s="15" customFormat="1">
      <c r="A250" s="15"/>
      <c r="B250" s="260"/>
      <c r="C250" s="261"/>
      <c r="D250" s="234" t="s">
        <v>146</v>
      </c>
      <c r="E250" s="262" t="s">
        <v>1</v>
      </c>
      <c r="F250" s="263" t="s">
        <v>191</v>
      </c>
      <c r="G250" s="261"/>
      <c r="H250" s="264">
        <v>28.591999999999999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0" t="s">
        <v>146</v>
      </c>
      <c r="AU250" s="270" t="s">
        <v>88</v>
      </c>
      <c r="AV250" s="15" t="s">
        <v>144</v>
      </c>
      <c r="AW250" s="15" t="s">
        <v>34</v>
      </c>
      <c r="AX250" s="15" t="s">
        <v>86</v>
      </c>
      <c r="AY250" s="270" t="s">
        <v>136</v>
      </c>
    </row>
    <row r="251" s="2" customFormat="1" ht="24.15" customHeight="1">
      <c r="A251" s="39"/>
      <c r="B251" s="40"/>
      <c r="C251" s="219" t="s">
        <v>384</v>
      </c>
      <c r="D251" s="219" t="s">
        <v>139</v>
      </c>
      <c r="E251" s="220" t="s">
        <v>651</v>
      </c>
      <c r="F251" s="221" t="s">
        <v>652</v>
      </c>
      <c r="G251" s="222" t="s">
        <v>248</v>
      </c>
      <c r="H251" s="223">
        <v>28.591999999999999</v>
      </c>
      <c r="I251" s="224"/>
      <c r="J251" s="225">
        <f>ROUND(I251*H251,2)</f>
        <v>0</v>
      </c>
      <c r="K251" s="221" t="s">
        <v>143</v>
      </c>
      <c r="L251" s="45"/>
      <c r="M251" s="226" t="s">
        <v>1</v>
      </c>
      <c r="N251" s="227" t="s">
        <v>43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144</v>
      </c>
      <c r="AT251" s="230" t="s">
        <v>139</v>
      </c>
      <c r="AU251" s="230" t="s">
        <v>88</v>
      </c>
      <c r="AY251" s="18" t="s">
        <v>136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86</v>
      </c>
      <c r="BK251" s="231">
        <f>ROUND(I251*H251,2)</f>
        <v>0</v>
      </c>
      <c r="BL251" s="18" t="s">
        <v>144</v>
      </c>
      <c r="BM251" s="230" t="s">
        <v>653</v>
      </c>
    </row>
    <row r="252" s="2" customFormat="1" ht="24.15" customHeight="1">
      <c r="A252" s="39"/>
      <c r="B252" s="40"/>
      <c r="C252" s="219" t="s">
        <v>392</v>
      </c>
      <c r="D252" s="219" t="s">
        <v>139</v>
      </c>
      <c r="E252" s="220" t="s">
        <v>654</v>
      </c>
      <c r="F252" s="221" t="s">
        <v>655</v>
      </c>
      <c r="G252" s="222" t="s">
        <v>158</v>
      </c>
      <c r="H252" s="223">
        <v>0.217</v>
      </c>
      <c r="I252" s="224"/>
      <c r="J252" s="225">
        <f>ROUND(I252*H252,2)</f>
        <v>0</v>
      </c>
      <c r="K252" s="221" t="s">
        <v>143</v>
      </c>
      <c r="L252" s="45"/>
      <c r="M252" s="226" t="s">
        <v>1</v>
      </c>
      <c r="N252" s="227" t="s">
        <v>43</v>
      </c>
      <c r="O252" s="92"/>
      <c r="P252" s="228">
        <f>O252*H252</f>
        <v>0</v>
      </c>
      <c r="Q252" s="228">
        <v>1.04359</v>
      </c>
      <c r="R252" s="228">
        <f>Q252*H252</f>
        <v>0.22645903000000001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144</v>
      </c>
      <c r="AT252" s="230" t="s">
        <v>139</v>
      </c>
      <c r="AU252" s="230" t="s">
        <v>88</v>
      </c>
      <c r="AY252" s="18" t="s">
        <v>136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86</v>
      </c>
      <c r="BK252" s="231">
        <f>ROUND(I252*H252,2)</f>
        <v>0</v>
      </c>
      <c r="BL252" s="18" t="s">
        <v>144</v>
      </c>
      <c r="BM252" s="230" t="s">
        <v>656</v>
      </c>
    </row>
    <row r="253" s="14" customFormat="1">
      <c r="A253" s="14"/>
      <c r="B253" s="244"/>
      <c r="C253" s="245"/>
      <c r="D253" s="234" t="s">
        <v>146</v>
      </c>
      <c r="E253" s="246" t="s">
        <v>1</v>
      </c>
      <c r="F253" s="247" t="s">
        <v>645</v>
      </c>
      <c r="G253" s="245"/>
      <c r="H253" s="246" t="s">
        <v>1</v>
      </c>
      <c r="I253" s="248"/>
      <c r="J253" s="245"/>
      <c r="K253" s="245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146</v>
      </c>
      <c r="AU253" s="253" t="s">
        <v>88</v>
      </c>
      <c r="AV253" s="14" t="s">
        <v>86</v>
      </c>
      <c r="AW253" s="14" t="s">
        <v>34</v>
      </c>
      <c r="AX253" s="14" t="s">
        <v>78</v>
      </c>
      <c r="AY253" s="253" t="s">
        <v>136</v>
      </c>
    </row>
    <row r="254" s="13" customFormat="1">
      <c r="A254" s="13"/>
      <c r="B254" s="232"/>
      <c r="C254" s="233"/>
      <c r="D254" s="234" t="s">
        <v>146</v>
      </c>
      <c r="E254" s="235" t="s">
        <v>1</v>
      </c>
      <c r="F254" s="236" t="s">
        <v>657</v>
      </c>
      <c r="G254" s="233"/>
      <c r="H254" s="237">
        <v>0.217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146</v>
      </c>
      <c r="AU254" s="243" t="s">
        <v>88</v>
      </c>
      <c r="AV254" s="13" t="s">
        <v>88</v>
      </c>
      <c r="AW254" s="13" t="s">
        <v>34</v>
      </c>
      <c r="AX254" s="13" t="s">
        <v>86</v>
      </c>
      <c r="AY254" s="243" t="s">
        <v>136</v>
      </c>
    </row>
    <row r="255" s="2" customFormat="1" ht="16.5" customHeight="1">
      <c r="A255" s="39"/>
      <c r="B255" s="40"/>
      <c r="C255" s="219" t="s">
        <v>398</v>
      </c>
      <c r="D255" s="219" t="s">
        <v>139</v>
      </c>
      <c r="E255" s="220" t="s">
        <v>658</v>
      </c>
      <c r="F255" s="221" t="s">
        <v>659</v>
      </c>
      <c r="G255" s="222" t="s">
        <v>158</v>
      </c>
      <c r="H255" s="223">
        <v>0.46899999999999997</v>
      </c>
      <c r="I255" s="224"/>
      <c r="J255" s="225">
        <f>ROUND(I255*H255,2)</f>
        <v>0</v>
      </c>
      <c r="K255" s="221" t="s">
        <v>143</v>
      </c>
      <c r="L255" s="45"/>
      <c r="M255" s="226" t="s">
        <v>1</v>
      </c>
      <c r="N255" s="227" t="s">
        <v>43</v>
      </c>
      <c r="O255" s="92"/>
      <c r="P255" s="228">
        <f>O255*H255</f>
        <v>0</v>
      </c>
      <c r="Q255" s="228">
        <v>1.07636</v>
      </c>
      <c r="R255" s="228">
        <f>Q255*H255</f>
        <v>0.50481283999999993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144</v>
      </c>
      <c r="AT255" s="230" t="s">
        <v>139</v>
      </c>
      <c r="AU255" s="230" t="s">
        <v>88</v>
      </c>
      <c r="AY255" s="18" t="s">
        <v>136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86</v>
      </c>
      <c r="BK255" s="231">
        <f>ROUND(I255*H255,2)</f>
        <v>0</v>
      </c>
      <c r="BL255" s="18" t="s">
        <v>144</v>
      </c>
      <c r="BM255" s="230" t="s">
        <v>660</v>
      </c>
    </row>
    <row r="256" s="14" customFormat="1">
      <c r="A256" s="14"/>
      <c r="B256" s="244"/>
      <c r="C256" s="245"/>
      <c r="D256" s="234" t="s">
        <v>146</v>
      </c>
      <c r="E256" s="246" t="s">
        <v>1</v>
      </c>
      <c r="F256" s="247" t="s">
        <v>645</v>
      </c>
      <c r="G256" s="245"/>
      <c r="H256" s="246" t="s">
        <v>1</v>
      </c>
      <c r="I256" s="248"/>
      <c r="J256" s="245"/>
      <c r="K256" s="245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146</v>
      </c>
      <c r="AU256" s="253" t="s">
        <v>88</v>
      </c>
      <c r="AV256" s="14" t="s">
        <v>86</v>
      </c>
      <c r="AW256" s="14" t="s">
        <v>34</v>
      </c>
      <c r="AX256" s="14" t="s">
        <v>78</v>
      </c>
      <c r="AY256" s="253" t="s">
        <v>136</v>
      </c>
    </row>
    <row r="257" s="13" customFormat="1">
      <c r="A257" s="13"/>
      <c r="B257" s="232"/>
      <c r="C257" s="233"/>
      <c r="D257" s="234" t="s">
        <v>146</v>
      </c>
      <c r="E257" s="235" t="s">
        <v>1</v>
      </c>
      <c r="F257" s="236" t="s">
        <v>661</v>
      </c>
      <c r="G257" s="233"/>
      <c r="H257" s="237">
        <v>0.46899999999999997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146</v>
      </c>
      <c r="AU257" s="243" t="s">
        <v>88</v>
      </c>
      <c r="AV257" s="13" t="s">
        <v>88</v>
      </c>
      <c r="AW257" s="13" t="s">
        <v>34</v>
      </c>
      <c r="AX257" s="13" t="s">
        <v>86</v>
      </c>
      <c r="AY257" s="243" t="s">
        <v>136</v>
      </c>
    </row>
    <row r="258" s="2" customFormat="1" ht="24.15" customHeight="1">
      <c r="A258" s="39"/>
      <c r="B258" s="40"/>
      <c r="C258" s="219" t="s">
        <v>404</v>
      </c>
      <c r="D258" s="219" t="s">
        <v>139</v>
      </c>
      <c r="E258" s="220" t="s">
        <v>662</v>
      </c>
      <c r="F258" s="221" t="s">
        <v>663</v>
      </c>
      <c r="G258" s="222" t="s">
        <v>298</v>
      </c>
      <c r="H258" s="223">
        <v>89.5</v>
      </c>
      <c r="I258" s="224"/>
      <c r="J258" s="225">
        <f>ROUND(I258*H258,2)</f>
        <v>0</v>
      </c>
      <c r="K258" s="221" t="s">
        <v>1</v>
      </c>
      <c r="L258" s="45"/>
      <c r="M258" s="226" t="s">
        <v>1</v>
      </c>
      <c r="N258" s="227" t="s">
        <v>43</v>
      </c>
      <c r="O258" s="92"/>
      <c r="P258" s="228">
        <f>O258*H258</f>
        <v>0</v>
      </c>
      <c r="Q258" s="228">
        <v>0.0039500000000000004</v>
      </c>
      <c r="R258" s="228">
        <f>Q258*H258</f>
        <v>0.35352500000000003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144</v>
      </c>
      <c r="AT258" s="230" t="s">
        <v>139</v>
      </c>
      <c r="AU258" s="230" t="s">
        <v>88</v>
      </c>
      <c r="AY258" s="18" t="s">
        <v>136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86</v>
      </c>
      <c r="BK258" s="231">
        <f>ROUND(I258*H258,2)</f>
        <v>0</v>
      </c>
      <c r="BL258" s="18" t="s">
        <v>144</v>
      </c>
      <c r="BM258" s="230" t="s">
        <v>664</v>
      </c>
    </row>
    <row r="259" s="2" customFormat="1" ht="24.15" customHeight="1">
      <c r="A259" s="39"/>
      <c r="B259" s="40"/>
      <c r="C259" s="271" t="s">
        <v>411</v>
      </c>
      <c r="D259" s="271" t="s">
        <v>224</v>
      </c>
      <c r="E259" s="272" t="s">
        <v>439</v>
      </c>
      <c r="F259" s="273" t="s">
        <v>440</v>
      </c>
      <c r="G259" s="274" t="s">
        <v>441</v>
      </c>
      <c r="H259" s="275">
        <v>868.39999999999998</v>
      </c>
      <c r="I259" s="276"/>
      <c r="J259" s="277">
        <f>ROUND(I259*H259,2)</f>
        <v>0</v>
      </c>
      <c r="K259" s="273" t="s">
        <v>1</v>
      </c>
      <c r="L259" s="278"/>
      <c r="M259" s="279" t="s">
        <v>1</v>
      </c>
      <c r="N259" s="280" t="s">
        <v>43</v>
      </c>
      <c r="O259" s="92"/>
      <c r="P259" s="228">
        <f>O259*H259</f>
        <v>0</v>
      </c>
      <c r="Q259" s="228">
        <v>0.001</v>
      </c>
      <c r="R259" s="228">
        <f>Q259*H259</f>
        <v>0.86839999999999995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215</v>
      </c>
      <c r="AT259" s="230" t="s">
        <v>224</v>
      </c>
      <c r="AU259" s="230" t="s">
        <v>88</v>
      </c>
      <c r="AY259" s="18" t="s">
        <v>136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86</v>
      </c>
      <c r="BK259" s="231">
        <f>ROUND(I259*H259,2)</f>
        <v>0</v>
      </c>
      <c r="BL259" s="18" t="s">
        <v>144</v>
      </c>
      <c r="BM259" s="230" t="s">
        <v>665</v>
      </c>
    </row>
    <row r="260" s="14" customFormat="1">
      <c r="A260" s="14"/>
      <c r="B260" s="244"/>
      <c r="C260" s="245"/>
      <c r="D260" s="234" t="s">
        <v>146</v>
      </c>
      <c r="E260" s="246" t="s">
        <v>1</v>
      </c>
      <c r="F260" s="247" t="s">
        <v>666</v>
      </c>
      <c r="G260" s="245"/>
      <c r="H260" s="246" t="s">
        <v>1</v>
      </c>
      <c r="I260" s="248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146</v>
      </c>
      <c r="AU260" s="253" t="s">
        <v>88</v>
      </c>
      <c r="AV260" s="14" t="s">
        <v>86</v>
      </c>
      <c r="AW260" s="14" t="s">
        <v>34</v>
      </c>
      <c r="AX260" s="14" t="s">
        <v>78</v>
      </c>
      <c r="AY260" s="253" t="s">
        <v>136</v>
      </c>
    </row>
    <row r="261" s="13" customFormat="1">
      <c r="A261" s="13"/>
      <c r="B261" s="232"/>
      <c r="C261" s="233"/>
      <c r="D261" s="234" t="s">
        <v>146</v>
      </c>
      <c r="E261" s="235" t="s">
        <v>1</v>
      </c>
      <c r="F261" s="236" t="s">
        <v>667</v>
      </c>
      <c r="G261" s="233"/>
      <c r="H261" s="237">
        <v>868.39999999999998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146</v>
      </c>
      <c r="AU261" s="243" t="s">
        <v>88</v>
      </c>
      <c r="AV261" s="13" t="s">
        <v>88</v>
      </c>
      <c r="AW261" s="13" t="s">
        <v>34</v>
      </c>
      <c r="AX261" s="13" t="s">
        <v>86</v>
      </c>
      <c r="AY261" s="243" t="s">
        <v>136</v>
      </c>
    </row>
    <row r="262" s="2" customFormat="1" ht="16.5" customHeight="1">
      <c r="A262" s="39"/>
      <c r="B262" s="40"/>
      <c r="C262" s="271" t="s">
        <v>417</v>
      </c>
      <c r="D262" s="271" t="s">
        <v>224</v>
      </c>
      <c r="E262" s="272" t="s">
        <v>668</v>
      </c>
      <c r="F262" s="273" t="s">
        <v>669</v>
      </c>
      <c r="G262" s="274" t="s">
        <v>304</v>
      </c>
      <c r="H262" s="275">
        <v>59</v>
      </c>
      <c r="I262" s="276"/>
      <c r="J262" s="277">
        <f>ROUND(I262*H262,2)</f>
        <v>0</v>
      </c>
      <c r="K262" s="273" t="s">
        <v>1</v>
      </c>
      <c r="L262" s="278"/>
      <c r="M262" s="279" t="s">
        <v>1</v>
      </c>
      <c r="N262" s="280" t="s">
        <v>43</v>
      </c>
      <c r="O262" s="92"/>
      <c r="P262" s="228">
        <f>O262*H262</f>
        <v>0</v>
      </c>
      <c r="Q262" s="228">
        <v>0.001</v>
      </c>
      <c r="R262" s="228">
        <f>Q262*H262</f>
        <v>0.059000000000000004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215</v>
      </c>
      <c r="AT262" s="230" t="s">
        <v>224</v>
      </c>
      <c r="AU262" s="230" t="s">
        <v>88</v>
      </c>
      <c r="AY262" s="18" t="s">
        <v>136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86</v>
      </c>
      <c r="BK262" s="231">
        <f>ROUND(I262*H262,2)</f>
        <v>0</v>
      </c>
      <c r="BL262" s="18" t="s">
        <v>144</v>
      </c>
      <c r="BM262" s="230" t="s">
        <v>670</v>
      </c>
    </row>
    <row r="263" s="2" customFormat="1" ht="16.5" customHeight="1">
      <c r="A263" s="39"/>
      <c r="B263" s="40"/>
      <c r="C263" s="271" t="s">
        <v>421</v>
      </c>
      <c r="D263" s="271" t="s">
        <v>224</v>
      </c>
      <c r="E263" s="272" t="s">
        <v>671</v>
      </c>
      <c r="F263" s="273" t="s">
        <v>672</v>
      </c>
      <c r="G263" s="274" t="s">
        <v>304</v>
      </c>
      <c r="H263" s="275">
        <v>74</v>
      </c>
      <c r="I263" s="276"/>
      <c r="J263" s="277">
        <f>ROUND(I263*H263,2)</f>
        <v>0</v>
      </c>
      <c r="K263" s="273" t="s">
        <v>1</v>
      </c>
      <c r="L263" s="278"/>
      <c r="M263" s="279" t="s">
        <v>1</v>
      </c>
      <c r="N263" s="280" t="s">
        <v>43</v>
      </c>
      <c r="O263" s="92"/>
      <c r="P263" s="228">
        <f>O263*H263</f>
        <v>0</v>
      </c>
      <c r="Q263" s="228">
        <v>0.001</v>
      </c>
      <c r="R263" s="228">
        <f>Q263*H263</f>
        <v>0.073999999999999996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215</v>
      </c>
      <c r="AT263" s="230" t="s">
        <v>224</v>
      </c>
      <c r="AU263" s="230" t="s">
        <v>88</v>
      </c>
      <c r="AY263" s="18" t="s">
        <v>136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86</v>
      </c>
      <c r="BK263" s="231">
        <f>ROUND(I263*H263,2)</f>
        <v>0</v>
      </c>
      <c r="BL263" s="18" t="s">
        <v>144</v>
      </c>
      <c r="BM263" s="230" t="s">
        <v>673</v>
      </c>
    </row>
    <row r="264" s="2" customFormat="1" ht="16.5" customHeight="1">
      <c r="A264" s="39"/>
      <c r="B264" s="40"/>
      <c r="C264" s="271" t="s">
        <v>427</v>
      </c>
      <c r="D264" s="271" t="s">
        <v>224</v>
      </c>
      <c r="E264" s="272" t="s">
        <v>674</v>
      </c>
      <c r="F264" s="273" t="s">
        <v>675</v>
      </c>
      <c r="G264" s="274" t="s">
        <v>304</v>
      </c>
      <c r="H264" s="275">
        <v>90</v>
      </c>
      <c r="I264" s="276"/>
      <c r="J264" s="277">
        <f>ROUND(I264*H264,2)</f>
        <v>0</v>
      </c>
      <c r="K264" s="273" t="s">
        <v>1</v>
      </c>
      <c r="L264" s="278"/>
      <c r="M264" s="279" t="s">
        <v>1</v>
      </c>
      <c r="N264" s="280" t="s">
        <v>43</v>
      </c>
      <c r="O264" s="92"/>
      <c r="P264" s="228">
        <f>O264*H264</f>
        <v>0</v>
      </c>
      <c r="Q264" s="228">
        <v>0.001</v>
      </c>
      <c r="R264" s="228">
        <f>Q264*H264</f>
        <v>0.089999999999999997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215</v>
      </c>
      <c r="AT264" s="230" t="s">
        <v>224</v>
      </c>
      <c r="AU264" s="230" t="s">
        <v>88</v>
      </c>
      <c r="AY264" s="18" t="s">
        <v>136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86</v>
      </c>
      <c r="BK264" s="231">
        <f>ROUND(I264*H264,2)</f>
        <v>0</v>
      </c>
      <c r="BL264" s="18" t="s">
        <v>144</v>
      </c>
      <c r="BM264" s="230" t="s">
        <v>676</v>
      </c>
    </row>
    <row r="265" s="2" customFormat="1" ht="24.15" customHeight="1">
      <c r="A265" s="39"/>
      <c r="B265" s="40"/>
      <c r="C265" s="219" t="s">
        <v>431</v>
      </c>
      <c r="D265" s="219" t="s">
        <v>139</v>
      </c>
      <c r="E265" s="220" t="s">
        <v>677</v>
      </c>
      <c r="F265" s="221" t="s">
        <v>678</v>
      </c>
      <c r="G265" s="222" t="s">
        <v>298</v>
      </c>
      <c r="H265" s="223">
        <v>64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43</v>
      </c>
      <c r="O265" s="92"/>
      <c r="P265" s="228">
        <f>O265*H265</f>
        <v>0</v>
      </c>
      <c r="Q265" s="228">
        <v>0.0039500000000000004</v>
      </c>
      <c r="R265" s="228">
        <f>Q265*H265</f>
        <v>0.25280000000000002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144</v>
      </c>
      <c r="AT265" s="230" t="s">
        <v>139</v>
      </c>
      <c r="AU265" s="230" t="s">
        <v>88</v>
      </c>
      <c r="AY265" s="18" t="s">
        <v>136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86</v>
      </c>
      <c r="BK265" s="231">
        <f>ROUND(I265*H265,2)</f>
        <v>0</v>
      </c>
      <c r="BL265" s="18" t="s">
        <v>144</v>
      </c>
      <c r="BM265" s="230" t="s">
        <v>679</v>
      </c>
    </row>
    <row r="266" s="2" customFormat="1" ht="24.15" customHeight="1">
      <c r="A266" s="39"/>
      <c r="B266" s="40"/>
      <c r="C266" s="271" t="s">
        <v>680</v>
      </c>
      <c r="D266" s="271" t="s">
        <v>224</v>
      </c>
      <c r="E266" s="272" t="s">
        <v>439</v>
      </c>
      <c r="F266" s="273" t="s">
        <v>440</v>
      </c>
      <c r="G266" s="274" t="s">
        <v>441</v>
      </c>
      <c r="H266" s="275">
        <v>755.20000000000005</v>
      </c>
      <c r="I266" s="276"/>
      <c r="J266" s="277">
        <f>ROUND(I266*H266,2)</f>
        <v>0</v>
      </c>
      <c r="K266" s="273" t="s">
        <v>1</v>
      </c>
      <c r="L266" s="278"/>
      <c r="M266" s="279" t="s">
        <v>1</v>
      </c>
      <c r="N266" s="280" t="s">
        <v>43</v>
      </c>
      <c r="O266" s="92"/>
      <c r="P266" s="228">
        <f>O266*H266</f>
        <v>0</v>
      </c>
      <c r="Q266" s="228">
        <v>0.001</v>
      </c>
      <c r="R266" s="228">
        <f>Q266*H266</f>
        <v>0.75520000000000009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215</v>
      </c>
      <c r="AT266" s="230" t="s">
        <v>224</v>
      </c>
      <c r="AU266" s="230" t="s">
        <v>88</v>
      </c>
      <c r="AY266" s="18" t="s">
        <v>136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86</v>
      </c>
      <c r="BK266" s="231">
        <f>ROUND(I266*H266,2)</f>
        <v>0</v>
      </c>
      <c r="BL266" s="18" t="s">
        <v>144</v>
      </c>
      <c r="BM266" s="230" t="s">
        <v>681</v>
      </c>
    </row>
    <row r="267" s="14" customFormat="1">
      <c r="A267" s="14"/>
      <c r="B267" s="244"/>
      <c r="C267" s="245"/>
      <c r="D267" s="234" t="s">
        <v>146</v>
      </c>
      <c r="E267" s="246" t="s">
        <v>1</v>
      </c>
      <c r="F267" s="247" t="s">
        <v>682</v>
      </c>
      <c r="G267" s="245"/>
      <c r="H267" s="246" t="s">
        <v>1</v>
      </c>
      <c r="I267" s="248"/>
      <c r="J267" s="245"/>
      <c r="K267" s="245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146</v>
      </c>
      <c r="AU267" s="253" t="s">
        <v>88</v>
      </c>
      <c r="AV267" s="14" t="s">
        <v>86</v>
      </c>
      <c r="AW267" s="14" t="s">
        <v>34</v>
      </c>
      <c r="AX267" s="14" t="s">
        <v>78</v>
      </c>
      <c r="AY267" s="253" t="s">
        <v>136</v>
      </c>
    </row>
    <row r="268" s="13" customFormat="1">
      <c r="A268" s="13"/>
      <c r="B268" s="232"/>
      <c r="C268" s="233"/>
      <c r="D268" s="234" t="s">
        <v>146</v>
      </c>
      <c r="E268" s="235" t="s">
        <v>1</v>
      </c>
      <c r="F268" s="236" t="s">
        <v>683</v>
      </c>
      <c r="G268" s="233"/>
      <c r="H268" s="237">
        <v>755.20000000000005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146</v>
      </c>
      <c r="AU268" s="243" t="s">
        <v>88</v>
      </c>
      <c r="AV268" s="13" t="s">
        <v>88</v>
      </c>
      <c r="AW268" s="13" t="s">
        <v>34</v>
      </c>
      <c r="AX268" s="13" t="s">
        <v>86</v>
      </c>
      <c r="AY268" s="243" t="s">
        <v>136</v>
      </c>
    </row>
    <row r="269" s="2" customFormat="1" ht="16.5" customHeight="1">
      <c r="A269" s="39"/>
      <c r="B269" s="40"/>
      <c r="C269" s="271" t="s">
        <v>684</v>
      </c>
      <c r="D269" s="271" t="s">
        <v>224</v>
      </c>
      <c r="E269" s="272" t="s">
        <v>668</v>
      </c>
      <c r="F269" s="273" t="s">
        <v>669</v>
      </c>
      <c r="G269" s="274" t="s">
        <v>304</v>
      </c>
      <c r="H269" s="275">
        <v>80</v>
      </c>
      <c r="I269" s="276"/>
      <c r="J269" s="277">
        <f>ROUND(I269*H269,2)</f>
        <v>0</v>
      </c>
      <c r="K269" s="273" t="s">
        <v>1</v>
      </c>
      <c r="L269" s="278"/>
      <c r="M269" s="279" t="s">
        <v>1</v>
      </c>
      <c r="N269" s="280" t="s">
        <v>43</v>
      </c>
      <c r="O269" s="92"/>
      <c r="P269" s="228">
        <f>O269*H269</f>
        <v>0</v>
      </c>
      <c r="Q269" s="228">
        <v>0.001</v>
      </c>
      <c r="R269" s="228">
        <f>Q269*H269</f>
        <v>0.080000000000000002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215</v>
      </c>
      <c r="AT269" s="230" t="s">
        <v>224</v>
      </c>
      <c r="AU269" s="230" t="s">
        <v>88</v>
      </c>
      <c r="AY269" s="18" t="s">
        <v>136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86</v>
      </c>
      <c r="BK269" s="231">
        <f>ROUND(I269*H269,2)</f>
        <v>0</v>
      </c>
      <c r="BL269" s="18" t="s">
        <v>144</v>
      </c>
      <c r="BM269" s="230" t="s">
        <v>685</v>
      </c>
    </row>
    <row r="270" s="2" customFormat="1" ht="16.5" customHeight="1">
      <c r="A270" s="39"/>
      <c r="B270" s="40"/>
      <c r="C270" s="271" t="s">
        <v>686</v>
      </c>
      <c r="D270" s="271" t="s">
        <v>224</v>
      </c>
      <c r="E270" s="272" t="s">
        <v>671</v>
      </c>
      <c r="F270" s="273" t="s">
        <v>672</v>
      </c>
      <c r="G270" s="274" t="s">
        <v>304</v>
      </c>
      <c r="H270" s="275">
        <v>46</v>
      </c>
      <c r="I270" s="276"/>
      <c r="J270" s="277">
        <f>ROUND(I270*H270,2)</f>
        <v>0</v>
      </c>
      <c r="K270" s="273" t="s">
        <v>1</v>
      </c>
      <c r="L270" s="278"/>
      <c r="M270" s="279" t="s">
        <v>1</v>
      </c>
      <c r="N270" s="280" t="s">
        <v>43</v>
      </c>
      <c r="O270" s="92"/>
      <c r="P270" s="228">
        <f>O270*H270</f>
        <v>0</v>
      </c>
      <c r="Q270" s="228">
        <v>0.001</v>
      </c>
      <c r="R270" s="228">
        <f>Q270*H270</f>
        <v>0.045999999999999999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215</v>
      </c>
      <c r="AT270" s="230" t="s">
        <v>224</v>
      </c>
      <c r="AU270" s="230" t="s">
        <v>88</v>
      </c>
      <c r="AY270" s="18" t="s">
        <v>136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86</v>
      </c>
      <c r="BK270" s="231">
        <f>ROUND(I270*H270,2)</f>
        <v>0</v>
      </c>
      <c r="BL270" s="18" t="s">
        <v>144</v>
      </c>
      <c r="BM270" s="230" t="s">
        <v>687</v>
      </c>
    </row>
    <row r="271" s="12" customFormat="1" ht="22.8" customHeight="1">
      <c r="A271" s="12"/>
      <c r="B271" s="203"/>
      <c r="C271" s="204"/>
      <c r="D271" s="205" t="s">
        <v>77</v>
      </c>
      <c r="E271" s="217" t="s">
        <v>144</v>
      </c>
      <c r="F271" s="217" t="s">
        <v>688</v>
      </c>
      <c r="G271" s="204"/>
      <c r="H271" s="204"/>
      <c r="I271" s="207"/>
      <c r="J271" s="218">
        <f>BK271</f>
        <v>0</v>
      </c>
      <c r="K271" s="204"/>
      <c r="L271" s="209"/>
      <c r="M271" s="210"/>
      <c r="N271" s="211"/>
      <c r="O271" s="211"/>
      <c r="P271" s="212">
        <f>SUM(P272:P355)</f>
        <v>0</v>
      </c>
      <c r="Q271" s="211"/>
      <c r="R271" s="212">
        <f>SUM(R272:R355)</f>
        <v>313.61080877999996</v>
      </c>
      <c r="S271" s="211"/>
      <c r="T271" s="213">
        <f>SUM(T272:T355)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86</v>
      </c>
      <c r="AT271" s="215" t="s">
        <v>77</v>
      </c>
      <c r="AU271" s="215" t="s">
        <v>86</v>
      </c>
      <c r="AY271" s="214" t="s">
        <v>136</v>
      </c>
      <c r="BK271" s="216">
        <f>SUM(BK272:BK355)</f>
        <v>0</v>
      </c>
    </row>
    <row r="272" s="2" customFormat="1" ht="21.75" customHeight="1">
      <c r="A272" s="39"/>
      <c r="B272" s="40"/>
      <c r="C272" s="219" t="s">
        <v>689</v>
      </c>
      <c r="D272" s="219" t="s">
        <v>139</v>
      </c>
      <c r="E272" s="220" t="s">
        <v>690</v>
      </c>
      <c r="F272" s="221" t="s">
        <v>691</v>
      </c>
      <c r="G272" s="222" t="s">
        <v>142</v>
      </c>
      <c r="H272" s="223">
        <v>91</v>
      </c>
      <c r="I272" s="224"/>
      <c r="J272" s="225">
        <f>ROUND(I272*H272,2)</f>
        <v>0</v>
      </c>
      <c r="K272" s="221" t="s">
        <v>143</v>
      </c>
      <c r="L272" s="45"/>
      <c r="M272" s="226" t="s">
        <v>1</v>
      </c>
      <c r="N272" s="227" t="s">
        <v>43</v>
      </c>
      <c r="O272" s="92"/>
      <c r="P272" s="228">
        <f>O272*H272</f>
        <v>0</v>
      </c>
      <c r="Q272" s="228">
        <v>2.5019499999999999</v>
      </c>
      <c r="R272" s="228">
        <f>Q272*H272</f>
        <v>227.67744999999999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144</v>
      </c>
      <c r="AT272" s="230" t="s">
        <v>139</v>
      </c>
      <c r="AU272" s="230" t="s">
        <v>88</v>
      </c>
      <c r="AY272" s="18" t="s">
        <v>136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86</v>
      </c>
      <c r="BK272" s="231">
        <f>ROUND(I272*H272,2)</f>
        <v>0</v>
      </c>
      <c r="BL272" s="18" t="s">
        <v>144</v>
      </c>
      <c r="BM272" s="230" t="s">
        <v>692</v>
      </c>
    </row>
    <row r="273" s="13" customFormat="1">
      <c r="A273" s="13"/>
      <c r="B273" s="232"/>
      <c r="C273" s="233"/>
      <c r="D273" s="234" t="s">
        <v>146</v>
      </c>
      <c r="E273" s="235" t="s">
        <v>1</v>
      </c>
      <c r="F273" s="236" t="s">
        <v>693</v>
      </c>
      <c r="G273" s="233"/>
      <c r="H273" s="237">
        <v>52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146</v>
      </c>
      <c r="AU273" s="243" t="s">
        <v>88</v>
      </c>
      <c r="AV273" s="13" t="s">
        <v>88</v>
      </c>
      <c r="AW273" s="13" t="s">
        <v>34</v>
      </c>
      <c r="AX273" s="13" t="s">
        <v>78</v>
      </c>
      <c r="AY273" s="243" t="s">
        <v>136</v>
      </c>
    </row>
    <row r="274" s="13" customFormat="1">
      <c r="A274" s="13"/>
      <c r="B274" s="232"/>
      <c r="C274" s="233"/>
      <c r="D274" s="234" t="s">
        <v>146</v>
      </c>
      <c r="E274" s="235" t="s">
        <v>1</v>
      </c>
      <c r="F274" s="236" t="s">
        <v>694</v>
      </c>
      <c r="G274" s="233"/>
      <c r="H274" s="237">
        <v>39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146</v>
      </c>
      <c r="AU274" s="243" t="s">
        <v>88</v>
      </c>
      <c r="AV274" s="13" t="s">
        <v>88</v>
      </c>
      <c r="AW274" s="13" t="s">
        <v>34</v>
      </c>
      <c r="AX274" s="13" t="s">
        <v>78</v>
      </c>
      <c r="AY274" s="243" t="s">
        <v>136</v>
      </c>
    </row>
    <row r="275" s="15" customFormat="1">
      <c r="A275" s="15"/>
      <c r="B275" s="260"/>
      <c r="C275" s="261"/>
      <c r="D275" s="234" t="s">
        <v>146</v>
      </c>
      <c r="E275" s="262" t="s">
        <v>1</v>
      </c>
      <c r="F275" s="263" t="s">
        <v>191</v>
      </c>
      <c r="G275" s="261"/>
      <c r="H275" s="264">
        <v>91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0" t="s">
        <v>146</v>
      </c>
      <c r="AU275" s="270" t="s">
        <v>88</v>
      </c>
      <c r="AV275" s="15" t="s">
        <v>144</v>
      </c>
      <c r="AW275" s="15" t="s">
        <v>34</v>
      </c>
      <c r="AX275" s="15" t="s">
        <v>86</v>
      </c>
      <c r="AY275" s="270" t="s">
        <v>136</v>
      </c>
    </row>
    <row r="276" s="2" customFormat="1" ht="24.15" customHeight="1">
      <c r="A276" s="39"/>
      <c r="B276" s="40"/>
      <c r="C276" s="219" t="s">
        <v>695</v>
      </c>
      <c r="D276" s="219" t="s">
        <v>139</v>
      </c>
      <c r="E276" s="220" t="s">
        <v>696</v>
      </c>
      <c r="F276" s="221" t="s">
        <v>697</v>
      </c>
      <c r="G276" s="222" t="s">
        <v>158</v>
      </c>
      <c r="H276" s="223">
        <v>0.45500000000000002</v>
      </c>
      <c r="I276" s="224"/>
      <c r="J276" s="225">
        <f>ROUND(I276*H276,2)</f>
        <v>0</v>
      </c>
      <c r="K276" s="221" t="s">
        <v>143</v>
      </c>
      <c r="L276" s="45"/>
      <c r="M276" s="226" t="s">
        <v>1</v>
      </c>
      <c r="N276" s="227" t="s">
        <v>43</v>
      </c>
      <c r="O276" s="92"/>
      <c r="P276" s="228">
        <f>O276*H276</f>
        <v>0</v>
      </c>
      <c r="Q276" s="228">
        <v>1.0492699999999999</v>
      </c>
      <c r="R276" s="228">
        <f>Q276*H276</f>
        <v>0.47741784999999998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144</v>
      </c>
      <c r="AT276" s="230" t="s">
        <v>139</v>
      </c>
      <c r="AU276" s="230" t="s">
        <v>88</v>
      </c>
      <c r="AY276" s="18" t="s">
        <v>136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86</v>
      </c>
      <c r="BK276" s="231">
        <f>ROUND(I276*H276,2)</f>
        <v>0</v>
      </c>
      <c r="BL276" s="18" t="s">
        <v>144</v>
      </c>
      <c r="BM276" s="230" t="s">
        <v>698</v>
      </c>
    </row>
    <row r="277" s="13" customFormat="1">
      <c r="A277" s="13"/>
      <c r="B277" s="232"/>
      <c r="C277" s="233"/>
      <c r="D277" s="234" t="s">
        <v>146</v>
      </c>
      <c r="E277" s="235" t="s">
        <v>1</v>
      </c>
      <c r="F277" s="236" t="s">
        <v>699</v>
      </c>
      <c r="G277" s="233"/>
      <c r="H277" s="237">
        <v>0.434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146</v>
      </c>
      <c r="AU277" s="243" t="s">
        <v>88</v>
      </c>
      <c r="AV277" s="13" t="s">
        <v>88</v>
      </c>
      <c r="AW277" s="13" t="s">
        <v>34</v>
      </c>
      <c r="AX277" s="13" t="s">
        <v>78</v>
      </c>
      <c r="AY277" s="243" t="s">
        <v>136</v>
      </c>
    </row>
    <row r="278" s="13" customFormat="1">
      <c r="A278" s="13"/>
      <c r="B278" s="232"/>
      <c r="C278" s="233"/>
      <c r="D278" s="234" t="s">
        <v>146</v>
      </c>
      <c r="E278" s="235" t="s">
        <v>1</v>
      </c>
      <c r="F278" s="236" t="s">
        <v>700</v>
      </c>
      <c r="G278" s="233"/>
      <c r="H278" s="237">
        <v>0.021000000000000001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146</v>
      </c>
      <c r="AU278" s="243" t="s">
        <v>88</v>
      </c>
      <c r="AV278" s="13" t="s">
        <v>88</v>
      </c>
      <c r="AW278" s="13" t="s">
        <v>34</v>
      </c>
      <c r="AX278" s="13" t="s">
        <v>78</v>
      </c>
      <c r="AY278" s="243" t="s">
        <v>136</v>
      </c>
    </row>
    <row r="279" s="15" customFormat="1">
      <c r="A279" s="15"/>
      <c r="B279" s="260"/>
      <c r="C279" s="261"/>
      <c r="D279" s="234" t="s">
        <v>146</v>
      </c>
      <c r="E279" s="262" t="s">
        <v>1</v>
      </c>
      <c r="F279" s="263" t="s">
        <v>191</v>
      </c>
      <c r="G279" s="261"/>
      <c r="H279" s="264">
        <v>0.45500000000000002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0" t="s">
        <v>146</v>
      </c>
      <c r="AU279" s="270" t="s">
        <v>88</v>
      </c>
      <c r="AV279" s="15" t="s">
        <v>144</v>
      </c>
      <c r="AW279" s="15" t="s">
        <v>34</v>
      </c>
      <c r="AX279" s="15" t="s">
        <v>86</v>
      </c>
      <c r="AY279" s="270" t="s">
        <v>136</v>
      </c>
    </row>
    <row r="280" s="2" customFormat="1" ht="24.15" customHeight="1">
      <c r="A280" s="39"/>
      <c r="B280" s="40"/>
      <c r="C280" s="219" t="s">
        <v>701</v>
      </c>
      <c r="D280" s="219" t="s">
        <v>139</v>
      </c>
      <c r="E280" s="220" t="s">
        <v>702</v>
      </c>
      <c r="F280" s="221" t="s">
        <v>703</v>
      </c>
      <c r="G280" s="222" t="s">
        <v>158</v>
      </c>
      <c r="H280" s="223">
        <v>8.6530000000000005</v>
      </c>
      <c r="I280" s="224"/>
      <c r="J280" s="225">
        <f>ROUND(I280*H280,2)</f>
        <v>0</v>
      </c>
      <c r="K280" s="221" t="s">
        <v>143</v>
      </c>
      <c r="L280" s="45"/>
      <c r="M280" s="226" t="s">
        <v>1</v>
      </c>
      <c r="N280" s="227" t="s">
        <v>43</v>
      </c>
      <c r="O280" s="92"/>
      <c r="P280" s="228">
        <f>O280*H280</f>
        <v>0</v>
      </c>
      <c r="Q280" s="228">
        <v>1.06277</v>
      </c>
      <c r="R280" s="228">
        <f>Q280*H280</f>
        <v>9.1961488100000004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144</v>
      </c>
      <c r="AT280" s="230" t="s">
        <v>139</v>
      </c>
      <c r="AU280" s="230" t="s">
        <v>88</v>
      </c>
      <c r="AY280" s="18" t="s">
        <v>136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86</v>
      </c>
      <c r="BK280" s="231">
        <f>ROUND(I280*H280,2)</f>
        <v>0</v>
      </c>
      <c r="BL280" s="18" t="s">
        <v>144</v>
      </c>
      <c r="BM280" s="230" t="s">
        <v>704</v>
      </c>
    </row>
    <row r="281" s="13" customFormat="1">
      <c r="A281" s="13"/>
      <c r="B281" s="232"/>
      <c r="C281" s="233"/>
      <c r="D281" s="234" t="s">
        <v>146</v>
      </c>
      <c r="E281" s="235" t="s">
        <v>1</v>
      </c>
      <c r="F281" s="236" t="s">
        <v>705</v>
      </c>
      <c r="G281" s="233"/>
      <c r="H281" s="237">
        <v>4.8099999999999996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146</v>
      </c>
      <c r="AU281" s="243" t="s">
        <v>88</v>
      </c>
      <c r="AV281" s="13" t="s">
        <v>88</v>
      </c>
      <c r="AW281" s="13" t="s">
        <v>34</v>
      </c>
      <c r="AX281" s="13" t="s">
        <v>78</v>
      </c>
      <c r="AY281" s="243" t="s">
        <v>136</v>
      </c>
    </row>
    <row r="282" s="13" customFormat="1">
      <c r="A282" s="13"/>
      <c r="B282" s="232"/>
      <c r="C282" s="233"/>
      <c r="D282" s="234" t="s">
        <v>146</v>
      </c>
      <c r="E282" s="235" t="s">
        <v>1</v>
      </c>
      <c r="F282" s="236" t="s">
        <v>706</v>
      </c>
      <c r="G282" s="233"/>
      <c r="H282" s="237">
        <v>3.843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146</v>
      </c>
      <c r="AU282" s="243" t="s">
        <v>88</v>
      </c>
      <c r="AV282" s="13" t="s">
        <v>88</v>
      </c>
      <c r="AW282" s="13" t="s">
        <v>34</v>
      </c>
      <c r="AX282" s="13" t="s">
        <v>78</v>
      </c>
      <c r="AY282" s="243" t="s">
        <v>136</v>
      </c>
    </row>
    <row r="283" s="15" customFormat="1">
      <c r="A283" s="15"/>
      <c r="B283" s="260"/>
      <c r="C283" s="261"/>
      <c r="D283" s="234" t="s">
        <v>146</v>
      </c>
      <c r="E283" s="262" t="s">
        <v>1</v>
      </c>
      <c r="F283" s="263" t="s">
        <v>191</v>
      </c>
      <c r="G283" s="261"/>
      <c r="H283" s="264">
        <v>8.6529999999999987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0" t="s">
        <v>146</v>
      </c>
      <c r="AU283" s="270" t="s">
        <v>88</v>
      </c>
      <c r="AV283" s="15" t="s">
        <v>144</v>
      </c>
      <c r="AW283" s="15" t="s">
        <v>34</v>
      </c>
      <c r="AX283" s="15" t="s">
        <v>86</v>
      </c>
      <c r="AY283" s="270" t="s">
        <v>136</v>
      </c>
    </row>
    <row r="284" s="2" customFormat="1" ht="24.15" customHeight="1">
      <c r="A284" s="39"/>
      <c r="B284" s="40"/>
      <c r="C284" s="219" t="s">
        <v>707</v>
      </c>
      <c r="D284" s="219" t="s">
        <v>139</v>
      </c>
      <c r="E284" s="220" t="s">
        <v>708</v>
      </c>
      <c r="F284" s="221" t="s">
        <v>709</v>
      </c>
      <c r="G284" s="222" t="s">
        <v>248</v>
      </c>
      <c r="H284" s="223">
        <v>528.79999999999995</v>
      </c>
      <c r="I284" s="224"/>
      <c r="J284" s="225">
        <f>ROUND(I284*H284,2)</f>
        <v>0</v>
      </c>
      <c r="K284" s="221" t="s">
        <v>143</v>
      </c>
      <c r="L284" s="45"/>
      <c r="M284" s="226" t="s">
        <v>1</v>
      </c>
      <c r="N284" s="227" t="s">
        <v>43</v>
      </c>
      <c r="O284" s="92"/>
      <c r="P284" s="228">
        <f>O284*H284</f>
        <v>0</v>
      </c>
      <c r="Q284" s="228">
        <v>0.012959999999999999</v>
      </c>
      <c r="R284" s="228">
        <f>Q284*H284</f>
        <v>6.8532479999999989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144</v>
      </c>
      <c r="AT284" s="230" t="s">
        <v>139</v>
      </c>
      <c r="AU284" s="230" t="s">
        <v>88</v>
      </c>
      <c r="AY284" s="18" t="s">
        <v>136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86</v>
      </c>
      <c r="BK284" s="231">
        <f>ROUND(I284*H284,2)</f>
        <v>0</v>
      </c>
      <c r="BL284" s="18" t="s">
        <v>144</v>
      </c>
      <c r="BM284" s="230" t="s">
        <v>710</v>
      </c>
    </row>
    <row r="285" s="14" customFormat="1">
      <c r="A285" s="14"/>
      <c r="B285" s="244"/>
      <c r="C285" s="245"/>
      <c r="D285" s="234" t="s">
        <v>146</v>
      </c>
      <c r="E285" s="246" t="s">
        <v>1</v>
      </c>
      <c r="F285" s="247" t="s">
        <v>711</v>
      </c>
      <c r="G285" s="245"/>
      <c r="H285" s="246" t="s">
        <v>1</v>
      </c>
      <c r="I285" s="248"/>
      <c r="J285" s="245"/>
      <c r="K285" s="245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146</v>
      </c>
      <c r="AU285" s="253" t="s">
        <v>88</v>
      </c>
      <c r="AV285" s="14" t="s">
        <v>86</v>
      </c>
      <c r="AW285" s="14" t="s">
        <v>34</v>
      </c>
      <c r="AX285" s="14" t="s">
        <v>78</v>
      </c>
      <c r="AY285" s="253" t="s">
        <v>136</v>
      </c>
    </row>
    <row r="286" s="14" customFormat="1">
      <c r="A286" s="14"/>
      <c r="B286" s="244"/>
      <c r="C286" s="245"/>
      <c r="D286" s="234" t="s">
        <v>146</v>
      </c>
      <c r="E286" s="246" t="s">
        <v>1</v>
      </c>
      <c r="F286" s="247" t="s">
        <v>712</v>
      </c>
      <c r="G286" s="245"/>
      <c r="H286" s="246" t="s">
        <v>1</v>
      </c>
      <c r="I286" s="248"/>
      <c r="J286" s="245"/>
      <c r="K286" s="245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146</v>
      </c>
      <c r="AU286" s="253" t="s">
        <v>88</v>
      </c>
      <c r="AV286" s="14" t="s">
        <v>86</v>
      </c>
      <c r="AW286" s="14" t="s">
        <v>34</v>
      </c>
      <c r="AX286" s="14" t="s">
        <v>78</v>
      </c>
      <c r="AY286" s="253" t="s">
        <v>136</v>
      </c>
    </row>
    <row r="287" s="13" customFormat="1">
      <c r="A287" s="13"/>
      <c r="B287" s="232"/>
      <c r="C287" s="233"/>
      <c r="D287" s="234" t="s">
        <v>146</v>
      </c>
      <c r="E287" s="235" t="s">
        <v>1</v>
      </c>
      <c r="F287" s="236" t="s">
        <v>713</v>
      </c>
      <c r="G287" s="233"/>
      <c r="H287" s="237">
        <v>115.48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146</v>
      </c>
      <c r="AU287" s="243" t="s">
        <v>88</v>
      </c>
      <c r="AV287" s="13" t="s">
        <v>88</v>
      </c>
      <c r="AW287" s="13" t="s">
        <v>34</v>
      </c>
      <c r="AX287" s="13" t="s">
        <v>78</v>
      </c>
      <c r="AY287" s="243" t="s">
        <v>136</v>
      </c>
    </row>
    <row r="288" s="13" customFormat="1">
      <c r="A288" s="13"/>
      <c r="B288" s="232"/>
      <c r="C288" s="233"/>
      <c r="D288" s="234" t="s">
        <v>146</v>
      </c>
      <c r="E288" s="235" t="s">
        <v>1</v>
      </c>
      <c r="F288" s="236" t="s">
        <v>714</v>
      </c>
      <c r="G288" s="233"/>
      <c r="H288" s="237">
        <v>93.826999999999998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146</v>
      </c>
      <c r="AU288" s="243" t="s">
        <v>88</v>
      </c>
      <c r="AV288" s="13" t="s">
        <v>88</v>
      </c>
      <c r="AW288" s="13" t="s">
        <v>34</v>
      </c>
      <c r="AX288" s="13" t="s">
        <v>78</v>
      </c>
      <c r="AY288" s="243" t="s">
        <v>136</v>
      </c>
    </row>
    <row r="289" s="13" customFormat="1">
      <c r="A289" s="13"/>
      <c r="B289" s="232"/>
      <c r="C289" s="233"/>
      <c r="D289" s="234" t="s">
        <v>146</v>
      </c>
      <c r="E289" s="235" t="s">
        <v>1</v>
      </c>
      <c r="F289" s="236" t="s">
        <v>715</v>
      </c>
      <c r="G289" s="233"/>
      <c r="H289" s="237">
        <v>42.93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146</v>
      </c>
      <c r="AU289" s="243" t="s">
        <v>88</v>
      </c>
      <c r="AV289" s="13" t="s">
        <v>88</v>
      </c>
      <c r="AW289" s="13" t="s">
        <v>34</v>
      </c>
      <c r="AX289" s="13" t="s">
        <v>78</v>
      </c>
      <c r="AY289" s="243" t="s">
        <v>136</v>
      </c>
    </row>
    <row r="290" s="13" customFormat="1">
      <c r="A290" s="13"/>
      <c r="B290" s="232"/>
      <c r="C290" s="233"/>
      <c r="D290" s="234" t="s">
        <v>146</v>
      </c>
      <c r="E290" s="235" t="s">
        <v>1</v>
      </c>
      <c r="F290" s="236" t="s">
        <v>716</v>
      </c>
      <c r="G290" s="233"/>
      <c r="H290" s="237">
        <v>18.163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146</v>
      </c>
      <c r="AU290" s="243" t="s">
        <v>88</v>
      </c>
      <c r="AV290" s="13" t="s">
        <v>88</v>
      </c>
      <c r="AW290" s="13" t="s">
        <v>34</v>
      </c>
      <c r="AX290" s="13" t="s">
        <v>78</v>
      </c>
      <c r="AY290" s="243" t="s">
        <v>136</v>
      </c>
    </row>
    <row r="291" s="13" customFormat="1">
      <c r="A291" s="13"/>
      <c r="B291" s="232"/>
      <c r="C291" s="233"/>
      <c r="D291" s="234" t="s">
        <v>146</v>
      </c>
      <c r="E291" s="235" t="s">
        <v>1</v>
      </c>
      <c r="F291" s="236" t="s">
        <v>717</v>
      </c>
      <c r="G291" s="233"/>
      <c r="H291" s="237">
        <v>2.1280000000000001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146</v>
      </c>
      <c r="AU291" s="243" t="s">
        <v>88</v>
      </c>
      <c r="AV291" s="13" t="s">
        <v>88</v>
      </c>
      <c r="AW291" s="13" t="s">
        <v>34</v>
      </c>
      <c r="AX291" s="13" t="s">
        <v>78</v>
      </c>
      <c r="AY291" s="243" t="s">
        <v>136</v>
      </c>
    </row>
    <row r="292" s="13" customFormat="1">
      <c r="A292" s="13"/>
      <c r="B292" s="232"/>
      <c r="C292" s="233"/>
      <c r="D292" s="234" t="s">
        <v>146</v>
      </c>
      <c r="E292" s="235" t="s">
        <v>1</v>
      </c>
      <c r="F292" s="236" t="s">
        <v>718</v>
      </c>
      <c r="G292" s="233"/>
      <c r="H292" s="237">
        <v>3.23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146</v>
      </c>
      <c r="AU292" s="243" t="s">
        <v>88</v>
      </c>
      <c r="AV292" s="13" t="s">
        <v>88</v>
      </c>
      <c r="AW292" s="13" t="s">
        <v>34</v>
      </c>
      <c r="AX292" s="13" t="s">
        <v>78</v>
      </c>
      <c r="AY292" s="243" t="s">
        <v>136</v>
      </c>
    </row>
    <row r="293" s="13" customFormat="1">
      <c r="A293" s="13"/>
      <c r="B293" s="232"/>
      <c r="C293" s="233"/>
      <c r="D293" s="234" t="s">
        <v>146</v>
      </c>
      <c r="E293" s="235" t="s">
        <v>1</v>
      </c>
      <c r="F293" s="236" t="s">
        <v>718</v>
      </c>
      <c r="G293" s="233"/>
      <c r="H293" s="237">
        <v>3.23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146</v>
      </c>
      <c r="AU293" s="243" t="s">
        <v>88</v>
      </c>
      <c r="AV293" s="13" t="s">
        <v>88</v>
      </c>
      <c r="AW293" s="13" t="s">
        <v>34</v>
      </c>
      <c r="AX293" s="13" t="s">
        <v>78</v>
      </c>
      <c r="AY293" s="243" t="s">
        <v>136</v>
      </c>
    </row>
    <row r="294" s="13" customFormat="1">
      <c r="A294" s="13"/>
      <c r="B294" s="232"/>
      <c r="C294" s="233"/>
      <c r="D294" s="234" t="s">
        <v>146</v>
      </c>
      <c r="E294" s="235" t="s">
        <v>1</v>
      </c>
      <c r="F294" s="236" t="s">
        <v>719</v>
      </c>
      <c r="G294" s="233"/>
      <c r="H294" s="237">
        <v>3.952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146</v>
      </c>
      <c r="AU294" s="243" t="s">
        <v>88</v>
      </c>
      <c r="AV294" s="13" t="s">
        <v>88</v>
      </c>
      <c r="AW294" s="13" t="s">
        <v>34</v>
      </c>
      <c r="AX294" s="13" t="s">
        <v>78</v>
      </c>
      <c r="AY294" s="243" t="s">
        <v>136</v>
      </c>
    </row>
    <row r="295" s="16" customFormat="1">
      <c r="A295" s="16"/>
      <c r="B295" s="281"/>
      <c r="C295" s="282"/>
      <c r="D295" s="234" t="s">
        <v>146</v>
      </c>
      <c r="E295" s="283" t="s">
        <v>1</v>
      </c>
      <c r="F295" s="284" t="s">
        <v>720</v>
      </c>
      <c r="G295" s="282"/>
      <c r="H295" s="285">
        <v>282.94</v>
      </c>
      <c r="I295" s="286"/>
      <c r="J295" s="282"/>
      <c r="K295" s="282"/>
      <c r="L295" s="287"/>
      <c r="M295" s="288"/>
      <c r="N295" s="289"/>
      <c r="O295" s="289"/>
      <c r="P295" s="289"/>
      <c r="Q295" s="289"/>
      <c r="R295" s="289"/>
      <c r="S295" s="289"/>
      <c r="T295" s="290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91" t="s">
        <v>146</v>
      </c>
      <c r="AU295" s="291" t="s">
        <v>88</v>
      </c>
      <c r="AV295" s="16" t="s">
        <v>155</v>
      </c>
      <c r="AW295" s="16" t="s">
        <v>34</v>
      </c>
      <c r="AX295" s="16" t="s">
        <v>78</v>
      </c>
      <c r="AY295" s="291" t="s">
        <v>136</v>
      </c>
    </row>
    <row r="296" s="14" customFormat="1">
      <c r="A296" s="14"/>
      <c r="B296" s="244"/>
      <c r="C296" s="245"/>
      <c r="D296" s="234" t="s">
        <v>146</v>
      </c>
      <c r="E296" s="246" t="s">
        <v>1</v>
      </c>
      <c r="F296" s="247" t="s">
        <v>721</v>
      </c>
      <c r="G296" s="245"/>
      <c r="H296" s="246" t="s">
        <v>1</v>
      </c>
      <c r="I296" s="248"/>
      <c r="J296" s="245"/>
      <c r="K296" s="245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146</v>
      </c>
      <c r="AU296" s="253" t="s">
        <v>88</v>
      </c>
      <c r="AV296" s="14" t="s">
        <v>86</v>
      </c>
      <c r="AW296" s="14" t="s">
        <v>34</v>
      </c>
      <c r="AX296" s="14" t="s">
        <v>78</v>
      </c>
      <c r="AY296" s="253" t="s">
        <v>136</v>
      </c>
    </row>
    <row r="297" s="14" customFormat="1">
      <c r="A297" s="14"/>
      <c r="B297" s="244"/>
      <c r="C297" s="245"/>
      <c r="D297" s="234" t="s">
        <v>146</v>
      </c>
      <c r="E297" s="246" t="s">
        <v>1</v>
      </c>
      <c r="F297" s="247" t="s">
        <v>722</v>
      </c>
      <c r="G297" s="245"/>
      <c r="H297" s="246" t="s">
        <v>1</v>
      </c>
      <c r="I297" s="248"/>
      <c r="J297" s="245"/>
      <c r="K297" s="245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146</v>
      </c>
      <c r="AU297" s="253" t="s">
        <v>88</v>
      </c>
      <c r="AV297" s="14" t="s">
        <v>86</v>
      </c>
      <c r="AW297" s="14" t="s">
        <v>34</v>
      </c>
      <c r="AX297" s="14" t="s">
        <v>78</v>
      </c>
      <c r="AY297" s="253" t="s">
        <v>136</v>
      </c>
    </row>
    <row r="298" s="13" customFormat="1">
      <c r="A298" s="13"/>
      <c r="B298" s="232"/>
      <c r="C298" s="233"/>
      <c r="D298" s="234" t="s">
        <v>146</v>
      </c>
      <c r="E298" s="235" t="s">
        <v>1</v>
      </c>
      <c r="F298" s="236" t="s">
        <v>723</v>
      </c>
      <c r="G298" s="233"/>
      <c r="H298" s="237">
        <v>68.063999999999993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146</v>
      </c>
      <c r="AU298" s="243" t="s">
        <v>88</v>
      </c>
      <c r="AV298" s="13" t="s">
        <v>88</v>
      </c>
      <c r="AW298" s="13" t="s">
        <v>34</v>
      </c>
      <c r="AX298" s="13" t="s">
        <v>78</v>
      </c>
      <c r="AY298" s="243" t="s">
        <v>136</v>
      </c>
    </row>
    <row r="299" s="13" customFormat="1">
      <c r="A299" s="13"/>
      <c r="B299" s="232"/>
      <c r="C299" s="233"/>
      <c r="D299" s="234" t="s">
        <v>146</v>
      </c>
      <c r="E299" s="235" t="s">
        <v>1</v>
      </c>
      <c r="F299" s="236" t="s">
        <v>724</v>
      </c>
      <c r="G299" s="233"/>
      <c r="H299" s="237">
        <v>50.076000000000001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146</v>
      </c>
      <c r="AU299" s="243" t="s">
        <v>88</v>
      </c>
      <c r="AV299" s="13" t="s">
        <v>88</v>
      </c>
      <c r="AW299" s="13" t="s">
        <v>34</v>
      </c>
      <c r="AX299" s="13" t="s">
        <v>78</v>
      </c>
      <c r="AY299" s="243" t="s">
        <v>136</v>
      </c>
    </row>
    <row r="300" s="13" customFormat="1">
      <c r="A300" s="13"/>
      <c r="B300" s="232"/>
      <c r="C300" s="233"/>
      <c r="D300" s="234" t="s">
        <v>146</v>
      </c>
      <c r="E300" s="235" t="s">
        <v>1</v>
      </c>
      <c r="F300" s="236" t="s">
        <v>725</v>
      </c>
      <c r="G300" s="233"/>
      <c r="H300" s="237">
        <v>55.292000000000002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146</v>
      </c>
      <c r="AU300" s="243" t="s">
        <v>88</v>
      </c>
      <c r="AV300" s="13" t="s">
        <v>88</v>
      </c>
      <c r="AW300" s="13" t="s">
        <v>34</v>
      </c>
      <c r="AX300" s="13" t="s">
        <v>78</v>
      </c>
      <c r="AY300" s="243" t="s">
        <v>136</v>
      </c>
    </row>
    <row r="301" s="13" customFormat="1">
      <c r="A301" s="13"/>
      <c r="B301" s="232"/>
      <c r="C301" s="233"/>
      <c r="D301" s="234" t="s">
        <v>146</v>
      </c>
      <c r="E301" s="235" t="s">
        <v>1</v>
      </c>
      <c r="F301" s="236" t="s">
        <v>725</v>
      </c>
      <c r="G301" s="233"/>
      <c r="H301" s="237">
        <v>55.292000000000002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146</v>
      </c>
      <c r="AU301" s="243" t="s">
        <v>88</v>
      </c>
      <c r="AV301" s="13" t="s">
        <v>88</v>
      </c>
      <c r="AW301" s="13" t="s">
        <v>34</v>
      </c>
      <c r="AX301" s="13" t="s">
        <v>78</v>
      </c>
      <c r="AY301" s="243" t="s">
        <v>136</v>
      </c>
    </row>
    <row r="302" s="13" customFormat="1">
      <c r="A302" s="13"/>
      <c r="B302" s="232"/>
      <c r="C302" s="233"/>
      <c r="D302" s="234" t="s">
        <v>146</v>
      </c>
      <c r="E302" s="235" t="s">
        <v>1</v>
      </c>
      <c r="F302" s="236" t="s">
        <v>726</v>
      </c>
      <c r="G302" s="233"/>
      <c r="H302" s="237">
        <v>3.04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146</v>
      </c>
      <c r="AU302" s="243" t="s">
        <v>88</v>
      </c>
      <c r="AV302" s="13" t="s">
        <v>88</v>
      </c>
      <c r="AW302" s="13" t="s">
        <v>34</v>
      </c>
      <c r="AX302" s="13" t="s">
        <v>78</v>
      </c>
      <c r="AY302" s="243" t="s">
        <v>136</v>
      </c>
    </row>
    <row r="303" s="13" customFormat="1">
      <c r="A303" s="13"/>
      <c r="B303" s="232"/>
      <c r="C303" s="233"/>
      <c r="D303" s="234" t="s">
        <v>146</v>
      </c>
      <c r="E303" s="235" t="s">
        <v>1</v>
      </c>
      <c r="F303" s="236" t="s">
        <v>727</v>
      </c>
      <c r="G303" s="233"/>
      <c r="H303" s="237">
        <v>5.4720000000000004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146</v>
      </c>
      <c r="AU303" s="243" t="s">
        <v>88</v>
      </c>
      <c r="AV303" s="13" t="s">
        <v>88</v>
      </c>
      <c r="AW303" s="13" t="s">
        <v>34</v>
      </c>
      <c r="AX303" s="13" t="s">
        <v>78</v>
      </c>
      <c r="AY303" s="243" t="s">
        <v>136</v>
      </c>
    </row>
    <row r="304" s="13" customFormat="1">
      <c r="A304" s="13"/>
      <c r="B304" s="232"/>
      <c r="C304" s="233"/>
      <c r="D304" s="234" t="s">
        <v>146</v>
      </c>
      <c r="E304" s="235" t="s">
        <v>1</v>
      </c>
      <c r="F304" s="236" t="s">
        <v>728</v>
      </c>
      <c r="G304" s="233"/>
      <c r="H304" s="237">
        <v>3.6099999999999999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146</v>
      </c>
      <c r="AU304" s="243" t="s">
        <v>88</v>
      </c>
      <c r="AV304" s="13" t="s">
        <v>88</v>
      </c>
      <c r="AW304" s="13" t="s">
        <v>34</v>
      </c>
      <c r="AX304" s="13" t="s">
        <v>78</v>
      </c>
      <c r="AY304" s="243" t="s">
        <v>136</v>
      </c>
    </row>
    <row r="305" s="13" customFormat="1">
      <c r="A305" s="13"/>
      <c r="B305" s="232"/>
      <c r="C305" s="233"/>
      <c r="D305" s="234" t="s">
        <v>146</v>
      </c>
      <c r="E305" s="235" t="s">
        <v>1</v>
      </c>
      <c r="F305" s="236" t="s">
        <v>729</v>
      </c>
      <c r="G305" s="233"/>
      <c r="H305" s="237">
        <v>4.2939999999999996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146</v>
      </c>
      <c r="AU305" s="243" t="s">
        <v>88</v>
      </c>
      <c r="AV305" s="13" t="s">
        <v>88</v>
      </c>
      <c r="AW305" s="13" t="s">
        <v>34</v>
      </c>
      <c r="AX305" s="13" t="s">
        <v>78</v>
      </c>
      <c r="AY305" s="243" t="s">
        <v>136</v>
      </c>
    </row>
    <row r="306" s="16" customFormat="1">
      <c r="A306" s="16"/>
      <c r="B306" s="281"/>
      <c r="C306" s="282"/>
      <c r="D306" s="234" t="s">
        <v>146</v>
      </c>
      <c r="E306" s="283" t="s">
        <v>1</v>
      </c>
      <c r="F306" s="284" t="s">
        <v>720</v>
      </c>
      <c r="G306" s="282"/>
      <c r="H306" s="285">
        <v>245.13999999999999</v>
      </c>
      <c r="I306" s="286"/>
      <c r="J306" s="282"/>
      <c r="K306" s="282"/>
      <c r="L306" s="287"/>
      <c r="M306" s="288"/>
      <c r="N306" s="289"/>
      <c r="O306" s="289"/>
      <c r="P306" s="289"/>
      <c r="Q306" s="289"/>
      <c r="R306" s="289"/>
      <c r="S306" s="289"/>
      <c r="T306" s="290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91" t="s">
        <v>146</v>
      </c>
      <c r="AU306" s="291" t="s">
        <v>88</v>
      </c>
      <c r="AV306" s="16" t="s">
        <v>155</v>
      </c>
      <c r="AW306" s="16" t="s">
        <v>34</v>
      </c>
      <c r="AX306" s="16" t="s">
        <v>78</v>
      </c>
      <c r="AY306" s="291" t="s">
        <v>136</v>
      </c>
    </row>
    <row r="307" s="14" customFormat="1">
      <c r="A307" s="14"/>
      <c r="B307" s="244"/>
      <c r="C307" s="245"/>
      <c r="D307" s="234" t="s">
        <v>146</v>
      </c>
      <c r="E307" s="246" t="s">
        <v>1</v>
      </c>
      <c r="F307" s="247" t="s">
        <v>730</v>
      </c>
      <c r="G307" s="245"/>
      <c r="H307" s="246" t="s">
        <v>1</v>
      </c>
      <c r="I307" s="248"/>
      <c r="J307" s="245"/>
      <c r="K307" s="245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146</v>
      </c>
      <c r="AU307" s="253" t="s">
        <v>88</v>
      </c>
      <c r="AV307" s="14" t="s">
        <v>86</v>
      </c>
      <c r="AW307" s="14" t="s">
        <v>34</v>
      </c>
      <c r="AX307" s="14" t="s">
        <v>78</v>
      </c>
      <c r="AY307" s="253" t="s">
        <v>136</v>
      </c>
    </row>
    <row r="308" s="13" customFormat="1">
      <c r="A308" s="13"/>
      <c r="B308" s="232"/>
      <c r="C308" s="233"/>
      <c r="D308" s="234" t="s">
        <v>146</v>
      </c>
      <c r="E308" s="235" t="s">
        <v>1</v>
      </c>
      <c r="F308" s="236" t="s">
        <v>731</v>
      </c>
      <c r="G308" s="233"/>
      <c r="H308" s="237">
        <v>0.71999999999999997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146</v>
      </c>
      <c r="AU308" s="243" t="s">
        <v>88</v>
      </c>
      <c r="AV308" s="13" t="s">
        <v>88</v>
      </c>
      <c r="AW308" s="13" t="s">
        <v>34</v>
      </c>
      <c r="AX308" s="13" t="s">
        <v>78</v>
      </c>
      <c r="AY308" s="243" t="s">
        <v>136</v>
      </c>
    </row>
    <row r="309" s="15" customFormat="1">
      <c r="A309" s="15"/>
      <c r="B309" s="260"/>
      <c r="C309" s="261"/>
      <c r="D309" s="234" t="s">
        <v>146</v>
      </c>
      <c r="E309" s="262" t="s">
        <v>1</v>
      </c>
      <c r="F309" s="263" t="s">
        <v>191</v>
      </c>
      <c r="G309" s="261"/>
      <c r="H309" s="264">
        <v>528.79999999999995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0" t="s">
        <v>146</v>
      </c>
      <c r="AU309" s="270" t="s">
        <v>88</v>
      </c>
      <c r="AV309" s="15" t="s">
        <v>144</v>
      </c>
      <c r="AW309" s="15" t="s">
        <v>34</v>
      </c>
      <c r="AX309" s="15" t="s">
        <v>86</v>
      </c>
      <c r="AY309" s="270" t="s">
        <v>136</v>
      </c>
    </row>
    <row r="310" s="2" customFormat="1" ht="24.15" customHeight="1">
      <c r="A310" s="39"/>
      <c r="B310" s="40"/>
      <c r="C310" s="219" t="s">
        <v>732</v>
      </c>
      <c r="D310" s="219" t="s">
        <v>139</v>
      </c>
      <c r="E310" s="220" t="s">
        <v>733</v>
      </c>
      <c r="F310" s="221" t="s">
        <v>734</v>
      </c>
      <c r="G310" s="222" t="s">
        <v>248</v>
      </c>
      <c r="H310" s="223">
        <v>528.79999999999995</v>
      </c>
      <c r="I310" s="224"/>
      <c r="J310" s="225">
        <f>ROUND(I310*H310,2)</f>
        <v>0</v>
      </c>
      <c r="K310" s="221" t="s">
        <v>143</v>
      </c>
      <c r="L310" s="45"/>
      <c r="M310" s="226" t="s">
        <v>1</v>
      </c>
      <c r="N310" s="227" t="s">
        <v>43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144</v>
      </c>
      <c r="AT310" s="230" t="s">
        <v>139</v>
      </c>
      <c r="AU310" s="230" t="s">
        <v>88</v>
      </c>
      <c r="AY310" s="18" t="s">
        <v>136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86</v>
      </c>
      <c r="BK310" s="231">
        <f>ROUND(I310*H310,2)</f>
        <v>0</v>
      </c>
      <c r="BL310" s="18" t="s">
        <v>144</v>
      </c>
      <c r="BM310" s="230" t="s">
        <v>735</v>
      </c>
    </row>
    <row r="311" s="2" customFormat="1" ht="16.5" customHeight="1">
      <c r="A311" s="39"/>
      <c r="B311" s="40"/>
      <c r="C311" s="219" t="s">
        <v>736</v>
      </c>
      <c r="D311" s="219" t="s">
        <v>139</v>
      </c>
      <c r="E311" s="220" t="s">
        <v>737</v>
      </c>
      <c r="F311" s="221" t="s">
        <v>738</v>
      </c>
      <c r="G311" s="222" t="s">
        <v>248</v>
      </c>
      <c r="H311" s="223">
        <v>54.567</v>
      </c>
      <c r="I311" s="224"/>
      <c r="J311" s="225">
        <f>ROUND(I311*H311,2)</f>
        <v>0</v>
      </c>
      <c r="K311" s="221" t="s">
        <v>143</v>
      </c>
      <c r="L311" s="45"/>
      <c r="M311" s="226" t="s">
        <v>1</v>
      </c>
      <c r="N311" s="227" t="s">
        <v>43</v>
      </c>
      <c r="O311" s="92"/>
      <c r="P311" s="228">
        <f>O311*H311</f>
        <v>0</v>
      </c>
      <c r="Q311" s="228">
        <v>0.00792</v>
      </c>
      <c r="R311" s="228">
        <f>Q311*H311</f>
        <v>0.43217063999999999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144</v>
      </c>
      <c r="AT311" s="230" t="s">
        <v>139</v>
      </c>
      <c r="AU311" s="230" t="s">
        <v>88</v>
      </c>
      <c r="AY311" s="18" t="s">
        <v>136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86</v>
      </c>
      <c r="BK311" s="231">
        <f>ROUND(I311*H311,2)</f>
        <v>0</v>
      </c>
      <c r="BL311" s="18" t="s">
        <v>144</v>
      </c>
      <c r="BM311" s="230" t="s">
        <v>739</v>
      </c>
    </row>
    <row r="312" s="14" customFormat="1">
      <c r="A312" s="14"/>
      <c r="B312" s="244"/>
      <c r="C312" s="245"/>
      <c r="D312" s="234" t="s">
        <v>146</v>
      </c>
      <c r="E312" s="246" t="s">
        <v>1</v>
      </c>
      <c r="F312" s="247" t="s">
        <v>711</v>
      </c>
      <c r="G312" s="245"/>
      <c r="H312" s="246" t="s">
        <v>1</v>
      </c>
      <c r="I312" s="248"/>
      <c r="J312" s="245"/>
      <c r="K312" s="245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146</v>
      </c>
      <c r="AU312" s="253" t="s">
        <v>88</v>
      </c>
      <c r="AV312" s="14" t="s">
        <v>86</v>
      </c>
      <c r="AW312" s="14" t="s">
        <v>34</v>
      </c>
      <c r="AX312" s="14" t="s">
        <v>78</v>
      </c>
      <c r="AY312" s="253" t="s">
        <v>136</v>
      </c>
    </row>
    <row r="313" s="13" customFormat="1">
      <c r="A313" s="13"/>
      <c r="B313" s="232"/>
      <c r="C313" s="233"/>
      <c r="D313" s="234" t="s">
        <v>146</v>
      </c>
      <c r="E313" s="235" t="s">
        <v>1</v>
      </c>
      <c r="F313" s="236" t="s">
        <v>740</v>
      </c>
      <c r="G313" s="233"/>
      <c r="H313" s="237">
        <v>50.759999999999998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146</v>
      </c>
      <c r="AU313" s="243" t="s">
        <v>88</v>
      </c>
      <c r="AV313" s="13" t="s">
        <v>88</v>
      </c>
      <c r="AW313" s="13" t="s">
        <v>34</v>
      </c>
      <c r="AX313" s="13" t="s">
        <v>78</v>
      </c>
      <c r="AY313" s="243" t="s">
        <v>136</v>
      </c>
    </row>
    <row r="314" s="13" customFormat="1">
      <c r="A314" s="13"/>
      <c r="B314" s="232"/>
      <c r="C314" s="233"/>
      <c r="D314" s="234" t="s">
        <v>146</v>
      </c>
      <c r="E314" s="235" t="s">
        <v>1</v>
      </c>
      <c r="F314" s="236" t="s">
        <v>741</v>
      </c>
      <c r="G314" s="233"/>
      <c r="H314" s="237">
        <v>3.8069999999999999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146</v>
      </c>
      <c r="AU314" s="243" t="s">
        <v>88</v>
      </c>
      <c r="AV314" s="13" t="s">
        <v>88</v>
      </c>
      <c r="AW314" s="13" t="s">
        <v>34</v>
      </c>
      <c r="AX314" s="13" t="s">
        <v>78</v>
      </c>
      <c r="AY314" s="243" t="s">
        <v>136</v>
      </c>
    </row>
    <row r="315" s="15" customFormat="1">
      <c r="A315" s="15"/>
      <c r="B315" s="260"/>
      <c r="C315" s="261"/>
      <c r="D315" s="234" t="s">
        <v>146</v>
      </c>
      <c r="E315" s="262" t="s">
        <v>1</v>
      </c>
      <c r="F315" s="263" t="s">
        <v>191</v>
      </c>
      <c r="G315" s="261"/>
      <c r="H315" s="264">
        <v>54.567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0" t="s">
        <v>146</v>
      </c>
      <c r="AU315" s="270" t="s">
        <v>88</v>
      </c>
      <c r="AV315" s="15" t="s">
        <v>144</v>
      </c>
      <c r="AW315" s="15" t="s">
        <v>34</v>
      </c>
      <c r="AX315" s="15" t="s">
        <v>86</v>
      </c>
      <c r="AY315" s="270" t="s">
        <v>136</v>
      </c>
    </row>
    <row r="316" s="2" customFormat="1" ht="16.5" customHeight="1">
      <c r="A316" s="39"/>
      <c r="B316" s="40"/>
      <c r="C316" s="219" t="s">
        <v>742</v>
      </c>
      <c r="D316" s="219" t="s">
        <v>139</v>
      </c>
      <c r="E316" s="220" t="s">
        <v>743</v>
      </c>
      <c r="F316" s="221" t="s">
        <v>744</v>
      </c>
      <c r="G316" s="222" t="s">
        <v>248</v>
      </c>
      <c r="H316" s="223">
        <v>54.567</v>
      </c>
      <c r="I316" s="224"/>
      <c r="J316" s="225">
        <f>ROUND(I316*H316,2)</f>
        <v>0</v>
      </c>
      <c r="K316" s="221" t="s">
        <v>143</v>
      </c>
      <c r="L316" s="45"/>
      <c r="M316" s="226" t="s">
        <v>1</v>
      </c>
      <c r="N316" s="227" t="s">
        <v>43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144</v>
      </c>
      <c r="AT316" s="230" t="s">
        <v>139</v>
      </c>
      <c r="AU316" s="230" t="s">
        <v>88</v>
      </c>
      <c r="AY316" s="18" t="s">
        <v>136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86</v>
      </c>
      <c r="BK316" s="231">
        <f>ROUND(I316*H316,2)</f>
        <v>0</v>
      </c>
      <c r="BL316" s="18" t="s">
        <v>144</v>
      </c>
      <c r="BM316" s="230" t="s">
        <v>745</v>
      </c>
    </row>
    <row r="317" s="2" customFormat="1" ht="16.5" customHeight="1">
      <c r="A317" s="39"/>
      <c r="B317" s="40"/>
      <c r="C317" s="219" t="s">
        <v>746</v>
      </c>
      <c r="D317" s="219" t="s">
        <v>139</v>
      </c>
      <c r="E317" s="220" t="s">
        <v>747</v>
      </c>
      <c r="F317" s="221" t="s">
        <v>748</v>
      </c>
      <c r="G317" s="222" t="s">
        <v>248</v>
      </c>
      <c r="H317" s="223">
        <v>49.162999999999997</v>
      </c>
      <c r="I317" s="224"/>
      <c r="J317" s="225">
        <f>ROUND(I317*H317,2)</f>
        <v>0</v>
      </c>
      <c r="K317" s="221" t="s">
        <v>143</v>
      </c>
      <c r="L317" s="45"/>
      <c r="M317" s="226" t="s">
        <v>1</v>
      </c>
      <c r="N317" s="227" t="s">
        <v>43</v>
      </c>
      <c r="O317" s="92"/>
      <c r="P317" s="228">
        <f>O317*H317</f>
        <v>0</v>
      </c>
      <c r="Q317" s="228">
        <v>0.0091599999999999997</v>
      </c>
      <c r="R317" s="228">
        <f>Q317*H317</f>
        <v>0.45033307999999994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144</v>
      </c>
      <c r="AT317" s="230" t="s">
        <v>139</v>
      </c>
      <c r="AU317" s="230" t="s">
        <v>88</v>
      </c>
      <c r="AY317" s="18" t="s">
        <v>136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86</v>
      </c>
      <c r="BK317" s="231">
        <f>ROUND(I317*H317,2)</f>
        <v>0</v>
      </c>
      <c r="BL317" s="18" t="s">
        <v>144</v>
      </c>
      <c r="BM317" s="230" t="s">
        <v>749</v>
      </c>
    </row>
    <row r="318" s="14" customFormat="1">
      <c r="A318" s="14"/>
      <c r="B318" s="244"/>
      <c r="C318" s="245"/>
      <c r="D318" s="234" t="s">
        <v>146</v>
      </c>
      <c r="E318" s="246" t="s">
        <v>1</v>
      </c>
      <c r="F318" s="247" t="s">
        <v>721</v>
      </c>
      <c r="G318" s="245"/>
      <c r="H318" s="246" t="s">
        <v>1</v>
      </c>
      <c r="I318" s="248"/>
      <c r="J318" s="245"/>
      <c r="K318" s="245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146</v>
      </c>
      <c r="AU318" s="253" t="s">
        <v>88</v>
      </c>
      <c r="AV318" s="14" t="s">
        <v>86</v>
      </c>
      <c r="AW318" s="14" t="s">
        <v>34</v>
      </c>
      <c r="AX318" s="14" t="s">
        <v>78</v>
      </c>
      <c r="AY318" s="253" t="s">
        <v>136</v>
      </c>
    </row>
    <row r="319" s="13" customFormat="1">
      <c r="A319" s="13"/>
      <c r="B319" s="232"/>
      <c r="C319" s="233"/>
      <c r="D319" s="234" t="s">
        <v>146</v>
      </c>
      <c r="E319" s="235" t="s">
        <v>1</v>
      </c>
      <c r="F319" s="236" t="s">
        <v>750</v>
      </c>
      <c r="G319" s="233"/>
      <c r="H319" s="237">
        <v>49.162999999999997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146</v>
      </c>
      <c r="AU319" s="243" t="s">
        <v>88</v>
      </c>
      <c r="AV319" s="13" t="s">
        <v>88</v>
      </c>
      <c r="AW319" s="13" t="s">
        <v>34</v>
      </c>
      <c r="AX319" s="13" t="s">
        <v>86</v>
      </c>
      <c r="AY319" s="243" t="s">
        <v>136</v>
      </c>
    </row>
    <row r="320" s="2" customFormat="1" ht="16.5" customHeight="1">
      <c r="A320" s="39"/>
      <c r="B320" s="40"/>
      <c r="C320" s="219" t="s">
        <v>751</v>
      </c>
      <c r="D320" s="219" t="s">
        <v>139</v>
      </c>
      <c r="E320" s="220" t="s">
        <v>752</v>
      </c>
      <c r="F320" s="221" t="s">
        <v>753</v>
      </c>
      <c r="G320" s="222" t="s">
        <v>248</v>
      </c>
      <c r="H320" s="223">
        <v>49.162999999999997</v>
      </c>
      <c r="I320" s="224"/>
      <c r="J320" s="225">
        <f>ROUND(I320*H320,2)</f>
        <v>0</v>
      </c>
      <c r="K320" s="221" t="s">
        <v>143</v>
      </c>
      <c r="L320" s="45"/>
      <c r="M320" s="226" t="s">
        <v>1</v>
      </c>
      <c r="N320" s="227" t="s">
        <v>43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144</v>
      </c>
      <c r="AT320" s="230" t="s">
        <v>139</v>
      </c>
      <c r="AU320" s="230" t="s">
        <v>88</v>
      </c>
      <c r="AY320" s="18" t="s">
        <v>136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86</v>
      </c>
      <c r="BK320" s="231">
        <f>ROUND(I320*H320,2)</f>
        <v>0</v>
      </c>
      <c r="BL320" s="18" t="s">
        <v>144</v>
      </c>
      <c r="BM320" s="230" t="s">
        <v>754</v>
      </c>
    </row>
    <row r="321" s="2" customFormat="1" ht="16.5" customHeight="1">
      <c r="A321" s="39"/>
      <c r="B321" s="40"/>
      <c r="C321" s="219" t="s">
        <v>755</v>
      </c>
      <c r="D321" s="219" t="s">
        <v>139</v>
      </c>
      <c r="E321" s="220" t="s">
        <v>756</v>
      </c>
      <c r="F321" s="221" t="s">
        <v>757</v>
      </c>
      <c r="G321" s="222" t="s">
        <v>298</v>
      </c>
      <c r="H321" s="223">
        <v>160</v>
      </c>
      <c r="I321" s="224"/>
      <c r="J321" s="225">
        <f>ROUND(I321*H321,2)</f>
        <v>0</v>
      </c>
      <c r="K321" s="221" t="s">
        <v>1</v>
      </c>
      <c r="L321" s="45"/>
      <c r="M321" s="226" t="s">
        <v>1</v>
      </c>
      <c r="N321" s="227" t="s">
        <v>43</v>
      </c>
      <c r="O321" s="92"/>
      <c r="P321" s="228">
        <f>O321*H321</f>
        <v>0</v>
      </c>
      <c r="Q321" s="228">
        <v>0.03465</v>
      </c>
      <c r="R321" s="228">
        <f>Q321*H321</f>
        <v>5.5440000000000005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144</v>
      </c>
      <c r="AT321" s="230" t="s">
        <v>139</v>
      </c>
      <c r="AU321" s="230" t="s">
        <v>88</v>
      </c>
      <c r="AY321" s="18" t="s">
        <v>136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86</v>
      </c>
      <c r="BK321" s="231">
        <f>ROUND(I321*H321,2)</f>
        <v>0</v>
      </c>
      <c r="BL321" s="18" t="s">
        <v>144</v>
      </c>
      <c r="BM321" s="230" t="s">
        <v>758</v>
      </c>
    </row>
    <row r="322" s="13" customFormat="1">
      <c r="A322" s="13"/>
      <c r="B322" s="232"/>
      <c r="C322" s="233"/>
      <c r="D322" s="234" t="s">
        <v>146</v>
      </c>
      <c r="E322" s="235" t="s">
        <v>1</v>
      </c>
      <c r="F322" s="236" t="s">
        <v>759</v>
      </c>
      <c r="G322" s="233"/>
      <c r="H322" s="237">
        <v>36.451999999999998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146</v>
      </c>
      <c r="AU322" s="243" t="s">
        <v>88</v>
      </c>
      <c r="AV322" s="13" t="s">
        <v>88</v>
      </c>
      <c r="AW322" s="13" t="s">
        <v>34</v>
      </c>
      <c r="AX322" s="13" t="s">
        <v>78</v>
      </c>
      <c r="AY322" s="243" t="s">
        <v>136</v>
      </c>
    </row>
    <row r="323" s="13" customFormat="1">
      <c r="A323" s="13"/>
      <c r="B323" s="232"/>
      <c r="C323" s="233"/>
      <c r="D323" s="234" t="s">
        <v>146</v>
      </c>
      <c r="E323" s="235" t="s">
        <v>1</v>
      </c>
      <c r="F323" s="236" t="s">
        <v>759</v>
      </c>
      <c r="G323" s="233"/>
      <c r="H323" s="237">
        <v>36.451999999999998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146</v>
      </c>
      <c r="AU323" s="243" t="s">
        <v>88</v>
      </c>
      <c r="AV323" s="13" t="s">
        <v>88</v>
      </c>
      <c r="AW323" s="13" t="s">
        <v>34</v>
      </c>
      <c r="AX323" s="13" t="s">
        <v>78</v>
      </c>
      <c r="AY323" s="243" t="s">
        <v>136</v>
      </c>
    </row>
    <row r="324" s="13" customFormat="1">
      <c r="A324" s="13"/>
      <c r="B324" s="232"/>
      <c r="C324" s="233"/>
      <c r="D324" s="234" t="s">
        <v>146</v>
      </c>
      <c r="E324" s="235" t="s">
        <v>1</v>
      </c>
      <c r="F324" s="236" t="s">
        <v>760</v>
      </c>
      <c r="G324" s="233"/>
      <c r="H324" s="237">
        <v>11.119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146</v>
      </c>
      <c r="AU324" s="243" t="s">
        <v>88</v>
      </c>
      <c r="AV324" s="13" t="s">
        <v>88</v>
      </c>
      <c r="AW324" s="13" t="s">
        <v>34</v>
      </c>
      <c r="AX324" s="13" t="s">
        <v>78</v>
      </c>
      <c r="AY324" s="243" t="s">
        <v>136</v>
      </c>
    </row>
    <row r="325" s="13" customFormat="1">
      <c r="A325" s="13"/>
      <c r="B325" s="232"/>
      <c r="C325" s="233"/>
      <c r="D325" s="234" t="s">
        <v>146</v>
      </c>
      <c r="E325" s="235" t="s">
        <v>1</v>
      </c>
      <c r="F325" s="236" t="s">
        <v>760</v>
      </c>
      <c r="G325" s="233"/>
      <c r="H325" s="237">
        <v>11.119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146</v>
      </c>
      <c r="AU325" s="243" t="s">
        <v>88</v>
      </c>
      <c r="AV325" s="13" t="s">
        <v>88</v>
      </c>
      <c r="AW325" s="13" t="s">
        <v>34</v>
      </c>
      <c r="AX325" s="13" t="s">
        <v>78</v>
      </c>
      <c r="AY325" s="243" t="s">
        <v>136</v>
      </c>
    </row>
    <row r="326" s="16" customFormat="1">
      <c r="A326" s="16"/>
      <c r="B326" s="281"/>
      <c r="C326" s="282"/>
      <c r="D326" s="234" t="s">
        <v>146</v>
      </c>
      <c r="E326" s="283" t="s">
        <v>1</v>
      </c>
      <c r="F326" s="284" t="s">
        <v>720</v>
      </c>
      <c r="G326" s="282"/>
      <c r="H326" s="285">
        <v>95.141999999999996</v>
      </c>
      <c r="I326" s="286"/>
      <c r="J326" s="282"/>
      <c r="K326" s="282"/>
      <c r="L326" s="287"/>
      <c r="M326" s="288"/>
      <c r="N326" s="289"/>
      <c r="O326" s="289"/>
      <c r="P326" s="289"/>
      <c r="Q326" s="289"/>
      <c r="R326" s="289"/>
      <c r="S326" s="289"/>
      <c r="T326" s="290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91" t="s">
        <v>146</v>
      </c>
      <c r="AU326" s="291" t="s">
        <v>88</v>
      </c>
      <c r="AV326" s="16" t="s">
        <v>155</v>
      </c>
      <c r="AW326" s="16" t="s">
        <v>34</v>
      </c>
      <c r="AX326" s="16" t="s">
        <v>78</v>
      </c>
      <c r="AY326" s="291" t="s">
        <v>136</v>
      </c>
    </row>
    <row r="327" s="13" customFormat="1">
      <c r="A327" s="13"/>
      <c r="B327" s="232"/>
      <c r="C327" s="233"/>
      <c r="D327" s="234" t="s">
        <v>146</v>
      </c>
      <c r="E327" s="235" t="s">
        <v>1</v>
      </c>
      <c r="F327" s="236" t="s">
        <v>761</v>
      </c>
      <c r="G327" s="233"/>
      <c r="H327" s="237">
        <v>16.352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146</v>
      </c>
      <c r="AU327" s="243" t="s">
        <v>88</v>
      </c>
      <c r="AV327" s="13" t="s">
        <v>88</v>
      </c>
      <c r="AW327" s="13" t="s">
        <v>34</v>
      </c>
      <c r="AX327" s="13" t="s">
        <v>78</v>
      </c>
      <c r="AY327" s="243" t="s">
        <v>136</v>
      </c>
    </row>
    <row r="328" s="13" customFormat="1">
      <c r="A328" s="13"/>
      <c r="B328" s="232"/>
      <c r="C328" s="233"/>
      <c r="D328" s="234" t="s">
        <v>146</v>
      </c>
      <c r="E328" s="235" t="s">
        <v>1</v>
      </c>
      <c r="F328" s="236" t="s">
        <v>761</v>
      </c>
      <c r="G328" s="233"/>
      <c r="H328" s="237">
        <v>16.352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146</v>
      </c>
      <c r="AU328" s="243" t="s">
        <v>88</v>
      </c>
      <c r="AV328" s="13" t="s">
        <v>88</v>
      </c>
      <c r="AW328" s="13" t="s">
        <v>34</v>
      </c>
      <c r="AX328" s="13" t="s">
        <v>78</v>
      </c>
      <c r="AY328" s="243" t="s">
        <v>136</v>
      </c>
    </row>
    <row r="329" s="13" customFormat="1">
      <c r="A329" s="13"/>
      <c r="B329" s="232"/>
      <c r="C329" s="233"/>
      <c r="D329" s="234" t="s">
        <v>146</v>
      </c>
      <c r="E329" s="235" t="s">
        <v>1</v>
      </c>
      <c r="F329" s="236" t="s">
        <v>762</v>
      </c>
      <c r="G329" s="233"/>
      <c r="H329" s="237">
        <v>15.4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146</v>
      </c>
      <c r="AU329" s="243" t="s">
        <v>88</v>
      </c>
      <c r="AV329" s="13" t="s">
        <v>88</v>
      </c>
      <c r="AW329" s="13" t="s">
        <v>34</v>
      </c>
      <c r="AX329" s="13" t="s">
        <v>78</v>
      </c>
      <c r="AY329" s="243" t="s">
        <v>136</v>
      </c>
    </row>
    <row r="330" s="13" customFormat="1">
      <c r="A330" s="13"/>
      <c r="B330" s="232"/>
      <c r="C330" s="233"/>
      <c r="D330" s="234" t="s">
        <v>146</v>
      </c>
      <c r="E330" s="235" t="s">
        <v>1</v>
      </c>
      <c r="F330" s="236" t="s">
        <v>762</v>
      </c>
      <c r="G330" s="233"/>
      <c r="H330" s="237">
        <v>15.4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146</v>
      </c>
      <c r="AU330" s="243" t="s">
        <v>88</v>
      </c>
      <c r="AV330" s="13" t="s">
        <v>88</v>
      </c>
      <c r="AW330" s="13" t="s">
        <v>34</v>
      </c>
      <c r="AX330" s="13" t="s">
        <v>78</v>
      </c>
      <c r="AY330" s="243" t="s">
        <v>136</v>
      </c>
    </row>
    <row r="331" s="16" customFormat="1">
      <c r="A331" s="16"/>
      <c r="B331" s="281"/>
      <c r="C331" s="282"/>
      <c r="D331" s="234" t="s">
        <v>146</v>
      </c>
      <c r="E331" s="283" t="s">
        <v>1</v>
      </c>
      <c r="F331" s="284" t="s">
        <v>720</v>
      </c>
      <c r="G331" s="282"/>
      <c r="H331" s="285">
        <v>63.503999999999998</v>
      </c>
      <c r="I331" s="286"/>
      <c r="J331" s="282"/>
      <c r="K331" s="282"/>
      <c r="L331" s="287"/>
      <c r="M331" s="288"/>
      <c r="N331" s="289"/>
      <c r="O331" s="289"/>
      <c r="P331" s="289"/>
      <c r="Q331" s="289"/>
      <c r="R331" s="289"/>
      <c r="S331" s="289"/>
      <c r="T331" s="290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1" t="s">
        <v>146</v>
      </c>
      <c r="AU331" s="291" t="s">
        <v>88</v>
      </c>
      <c r="AV331" s="16" t="s">
        <v>155</v>
      </c>
      <c r="AW331" s="16" t="s">
        <v>34</v>
      </c>
      <c r="AX331" s="16" t="s">
        <v>78</v>
      </c>
      <c r="AY331" s="291" t="s">
        <v>136</v>
      </c>
    </row>
    <row r="332" s="15" customFormat="1">
      <c r="A332" s="15"/>
      <c r="B332" s="260"/>
      <c r="C332" s="261"/>
      <c r="D332" s="234" t="s">
        <v>146</v>
      </c>
      <c r="E332" s="262" t="s">
        <v>1</v>
      </c>
      <c r="F332" s="263" t="s">
        <v>191</v>
      </c>
      <c r="G332" s="261"/>
      <c r="H332" s="264">
        <v>158.64599999999999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0" t="s">
        <v>146</v>
      </c>
      <c r="AU332" s="270" t="s">
        <v>88</v>
      </c>
      <c r="AV332" s="15" t="s">
        <v>144</v>
      </c>
      <c r="AW332" s="15" t="s">
        <v>34</v>
      </c>
      <c r="AX332" s="15" t="s">
        <v>78</v>
      </c>
      <c r="AY332" s="270" t="s">
        <v>136</v>
      </c>
    </row>
    <row r="333" s="13" customFormat="1">
      <c r="A333" s="13"/>
      <c r="B333" s="232"/>
      <c r="C333" s="233"/>
      <c r="D333" s="234" t="s">
        <v>146</v>
      </c>
      <c r="E333" s="235" t="s">
        <v>1</v>
      </c>
      <c r="F333" s="236" t="s">
        <v>763</v>
      </c>
      <c r="G333" s="233"/>
      <c r="H333" s="237">
        <v>160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146</v>
      </c>
      <c r="AU333" s="243" t="s">
        <v>88</v>
      </c>
      <c r="AV333" s="13" t="s">
        <v>88</v>
      </c>
      <c r="AW333" s="13" t="s">
        <v>34</v>
      </c>
      <c r="AX333" s="13" t="s">
        <v>86</v>
      </c>
      <c r="AY333" s="243" t="s">
        <v>136</v>
      </c>
    </row>
    <row r="334" s="2" customFormat="1" ht="33" customHeight="1">
      <c r="A334" s="39"/>
      <c r="B334" s="40"/>
      <c r="C334" s="219" t="s">
        <v>764</v>
      </c>
      <c r="D334" s="219" t="s">
        <v>139</v>
      </c>
      <c r="E334" s="220" t="s">
        <v>765</v>
      </c>
      <c r="F334" s="221" t="s">
        <v>766</v>
      </c>
      <c r="G334" s="222" t="s">
        <v>248</v>
      </c>
      <c r="H334" s="223">
        <v>29</v>
      </c>
      <c r="I334" s="224"/>
      <c r="J334" s="225">
        <f>ROUND(I334*H334,2)</f>
        <v>0</v>
      </c>
      <c r="K334" s="221" t="s">
        <v>143</v>
      </c>
      <c r="L334" s="45"/>
      <c r="M334" s="226" t="s">
        <v>1</v>
      </c>
      <c r="N334" s="227" t="s">
        <v>43</v>
      </c>
      <c r="O334" s="92"/>
      <c r="P334" s="228">
        <f>O334*H334</f>
        <v>0</v>
      </c>
      <c r="Q334" s="228">
        <v>0.48580000000000001</v>
      </c>
      <c r="R334" s="228">
        <f>Q334*H334</f>
        <v>14.088200000000001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144</v>
      </c>
      <c r="AT334" s="230" t="s">
        <v>139</v>
      </c>
      <c r="AU334" s="230" t="s">
        <v>88</v>
      </c>
      <c r="AY334" s="18" t="s">
        <v>136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86</v>
      </c>
      <c r="BK334" s="231">
        <f>ROUND(I334*H334,2)</f>
        <v>0</v>
      </c>
      <c r="BL334" s="18" t="s">
        <v>144</v>
      </c>
      <c r="BM334" s="230" t="s">
        <v>767</v>
      </c>
    </row>
    <row r="335" s="13" customFormat="1">
      <c r="A335" s="13"/>
      <c r="B335" s="232"/>
      <c r="C335" s="233"/>
      <c r="D335" s="234" t="s">
        <v>146</v>
      </c>
      <c r="E335" s="235" t="s">
        <v>1</v>
      </c>
      <c r="F335" s="236" t="s">
        <v>768</v>
      </c>
      <c r="G335" s="233"/>
      <c r="H335" s="237">
        <v>29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146</v>
      </c>
      <c r="AU335" s="243" t="s">
        <v>88</v>
      </c>
      <c r="AV335" s="13" t="s">
        <v>88</v>
      </c>
      <c r="AW335" s="13" t="s">
        <v>34</v>
      </c>
      <c r="AX335" s="13" t="s">
        <v>86</v>
      </c>
      <c r="AY335" s="243" t="s">
        <v>136</v>
      </c>
    </row>
    <row r="336" s="2" customFormat="1" ht="24.15" customHeight="1">
      <c r="A336" s="39"/>
      <c r="B336" s="40"/>
      <c r="C336" s="219" t="s">
        <v>769</v>
      </c>
      <c r="D336" s="219" t="s">
        <v>139</v>
      </c>
      <c r="E336" s="220" t="s">
        <v>770</v>
      </c>
      <c r="F336" s="221" t="s">
        <v>771</v>
      </c>
      <c r="G336" s="222" t="s">
        <v>142</v>
      </c>
      <c r="H336" s="223">
        <v>1.2</v>
      </c>
      <c r="I336" s="224"/>
      <c r="J336" s="225">
        <f>ROUND(I336*H336,2)</f>
        <v>0</v>
      </c>
      <c r="K336" s="221" t="s">
        <v>143</v>
      </c>
      <c r="L336" s="45"/>
      <c r="M336" s="226" t="s">
        <v>1</v>
      </c>
      <c r="N336" s="227" t="s">
        <v>43</v>
      </c>
      <c r="O336" s="92"/>
      <c r="P336" s="228">
        <f>O336*H336</f>
        <v>0</v>
      </c>
      <c r="Q336" s="228">
        <v>1.8907700000000001</v>
      </c>
      <c r="R336" s="228">
        <f>Q336*H336</f>
        <v>2.2689240000000002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144</v>
      </c>
      <c r="AT336" s="230" t="s">
        <v>139</v>
      </c>
      <c r="AU336" s="230" t="s">
        <v>88</v>
      </c>
      <c r="AY336" s="18" t="s">
        <v>136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86</v>
      </c>
      <c r="BK336" s="231">
        <f>ROUND(I336*H336,2)</f>
        <v>0</v>
      </c>
      <c r="BL336" s="18" t="s">
        <v>144</v>
      </c>
      <c r="BM336" s="230" t="s">
        <v>772</v>
      </c>
    </row>
    <row r="337" s="14" customFormat="1">
      <c r="A337" s="14"/>
      <c r="B337" s="244"/>
      <c r="C337" s="245"/>
      <c r="D337" s="234" t="s">
        <v>146</v>
      </c>
      <c r="E337" s="246" t="s">
        <v>1</v>
      </c>
      <c r="F337" s="247" t="s">
        <v>576</v>
      </c>
      <c r="G337" s="245"/>
      <c r="H337" s="246" t="s">
        <v>1</v>
      </c>
      <c r="I337" s="248"/>
      <c r="J337" s="245"/>
      <c r="K337" s="245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146</v>
      </c>
      <c r="AU337" s="253" t="s">
        <v>88</v>
      </c>
      <c r="AV337" s="14" t="s">
        <v>86</v>
      </c>
      <c r="AW337" s="14" t="s">
        <v>34</v>
      </c>
      <c r="AX337" s="14" t="s">
        <v>78</v>
      </c>
      <c r="AY337" s="253" t="s">
        <v>136</v>
      </c>
    </row>
    <row r="338" s="13" customFormat="1">
      <c r="A338" s="13"/>
      <c r="B338" s="232"/>
      <c r="C338" s="233"/>
      <c r="D338" s="234" t="s">
        <v>146</v>
      </c>
      <c r="E338" s="235" t="s">
        <v>1</v>
      </c>
      <c r="F338" s="236" t="s">
        <v>773</v>
      </c>
      <c r="G338" s="233"/>
      <c r="H338" s="237">
        <v>0.83999999999999997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146</v>
      </c>
      <c r="AU338" s="243" t="s">
        <v>88</v>
      </c>
      <c r="AV338" s="13" t="s">
        <v>88</v>
      </c>
      <c r="AW338" s="13" t="s">
        <v>34</v>
      </c>
      <c r="AX338" s="13" t="s">
        <v>78</v>
      </c>
      <c r="AY338" s="243" t="s">
        <v>136</v>
      </c>
    </row>
    <row r="339" s="13" customFormat="1">
      <c r="A339" s="13"/>
      <c r="B339" s="232"/>
      <c r="C339" s="233"/>
      <c r="D339" s="234" t="s">
        <v>146</v>
      </c>
      <c r="E339" s="235" t="s">
        <v>1</v>
      </c>
      <c r="F339" s="236" t="s">
        <v>774</v>
      </c>
      <c r="G339" s="233"/>
      <c r="H339" s="237">
        <v>0.35999999999999999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146</v>
      </c>
      <c r="AU339" s="243" t="s">
        <v>88</v>
      </c>
      <c r="AV339" s="13" t="s">
        <v>88</v>
      </c>
      <c r="AW339" s="13" t="s">
        <v>34</v>
      </c>
      <c r="AX339" s="13" t="s">
        <v>78</v>
      </c>
      <c r="AY339" s="243" t="s">
        <v>136</v>
      </c>
    </row>
    <row r="340" s="15" customFormat="1">
      <c r="A340" s="15"/>
      <c r="B340" s="260"/>
      <c r="C340" s="261"/>
      <c r="D340" s="234" t="s">
        <v>146</v>
      </c>
      <c r="E340" s="262" t="s">
        <v>1</v>
      </c>
      <c r="F340" s="263" t="s">
        <v>191</v>
      </c>
      <c r="G340" s="261"/>
      <c r="H340" s="264">
        <v>1.2</v>
      </c>
      <c r="I340" s="265"/>
      <c r="J340" s="261"/>
      <c r="K340" s="261"/>
      <c r="L340" s="266"/>
      <c r="M340" s="267"/>
      <c r="N340" s="268"/>
      <c r="O340" s="268"/>
      <c r="P340" s="268"/>
      <c r="Q340" s="268"/>
      <c r="R340" s="268"/>
      <c r="S340" s="268"/>
      <c r="T340" s="26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0" t="s">
        <v>146</v>
      </c>
      <c r="AU340" s="270" t="s">
        <v>88</v>
      </c>
      <c r="AV340" s="15" t="s">
        <v>144</v>
      </c>
      <c r="AW340" s="15" t="s">
        <v>34</v>
      </c>
      <c r="AX340" s="15" t="s">
        <v>86</v>
      </c>
      <c r="AY340" s="270" t="s">
        <v>136</v>
      </c>
    </row>
    <row r="341" s="2" customFormat="1" ht="24.15" customHeight="1">
      <c r="A341" s="39"/>
      <c r="B341" s="40"/>
      <c r="C341" s="219" t="s">
        <v>775</v>
      </c>
      <c r="D341" s="219" t="s">
        <v>139</v>
      </c>
      <c r="E341" s="220" t="s">
        <v>776</v>
      </c>
      <c r="F341" s="221" t="s">
        <v>777</v>
      </c>
      <c r="G341" s="222" t="s">
        <v>142</v>
      </c>
      <c r="H341" s="223">
        <v>12</v>
      </c>
      <c r="I341" s="224"/>
      <c r="J341" s="225">
        <f>ROUND(I341*H341,2)</f>
        <v>0</v>
      </c>
      <c r="K341" s="221" t="s">
        <v>143</v>
      </c>
      <c r="L341" s="45"/>
      <c r="M341" s="226" t="s">
        <v>1</v>
      </c>
      <c r="N341" s="227" t="s">
        <v>43</v>
      </c>
      <c r="O341" s="92"/>
      <c r="P341" s="228">
        <f>O341*H341</f>
        <v>0</v>
      </c>
      <c r="Q341" s="228">
        <v>2.0874999999999999</v>
      </c>
      <c r="R341" s="228">
        <f>Q341*H341</f>
        <v>25.049999999999997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144</v>
      </c>
      <c r="AT341" s="230" t="s">
        <v>139</v>
      </c>
      <c r="AU341" s="230" t="s">
        <v>88</v>
      </c>
      <c r="AY341" s="18" t="s">
        <v>136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86</v>
      </c>
      <c r="BK341" s="231">
        <f>ROUND(I341*H341,2)</f>
        <v>0</v>
      </c>
      <c r="BL341" s="18" t="s">
        <v>144</v>
      </c>
      <c r="BM341" s="230" t="s">
        <v>778</v>
      </c>
    </row>
    <row r="342" s="13" customFormat="1">
      <c r="A342" s="13"/>
      <c r="B342" s="232"/>
      <c r="C342" s="233"/>
      <c r="D342" s="234" t="s">
        <v>146</v>
      </c>
      <c r="E342" s="235" t="s">
        <v>1</v>
      </c>
      <c r="F342" s="236" t="s">
        <v>779</v>
      </c>
      <c r="G342" s="233"/>
      <c r="H342" s="237">
        <v>12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146</v>
      </c>
      <c r="AU342" s="243" t="s">
        <v>88</v>
      </c>
      <c r="AV342" s="13" t="s">
        <v>88</v>
      </c>
      <c r="AW342" s="13" t="s">
        <v>34</v>
      </c>
      <c r="AX342" s="13" t="s">
        <v>86</v>
      </c>
      <c r="AY342" s="243" t="s">
        <v>136</v>
      </c>
    </row>
    <row r="343" s="2" customFormat="1" ht="21.75" customHeight="1">
      <c r="A343" s="39"/>
      <c r="B343" s="40"/>
      <c r="C343" s="219" t="s">
        <v>780</v>
      </c>
      <c r="D343" s="219" t="s">
        <v>139</v>
      </c>
      <c r="E343" s="220" t="s">
        <v>781</v>
      </c>
      <c r="F343" s="221" t="s">
        <v>782</v>
      </c>
      <c r="G343" s="222" t="s">
        <v>248</v>
      </c>
      <c r="H343" s="223">
        <v>28.260000000000002</v>
      </c>
      <c r="I343" s="224"/>
      <c r="J343" s="225">
        <f>ROUND(I343*H343,2)</f>
        <v>0</v>
      </c>
      <c r="K343" s="221" t="s">
        <v>143</v>
      </c>
      <c r="L343" s="45"/>
      <c r="M343" s="226" t="s">
        <v>1</v>
      </c>
      <c r="N343" s="227" t="s">
        <v>43</v>
      </c>
      <c r="O343" s="92"/>
      <c r="P343" s="228">
        <f>O343*H343</f>
        <v>0</v>
      </c>
      <c r="Q343" s="228">
        <v>0.00027999999999999998</v>
      </c>
      <c r="R343" s="228">
        <f>Q343*H343</f>
        <v>0.0079127999999999993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144</v>
      </c>
      <c r="AT343" s="230" t="s">
        <v>139</v>
      </c>
      <c r="AU343" s="230" t="s">
        <v>88</v>
      </c>
      <c r="AY343" s="18" t="s">
        <v>136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86</v>
      </c>
      <c r="BK343" s="231">
        <f>ROUND(I343*H343,2)</f>
        <v>0</v>
      </c>
      <c r="BL343" s="18" t="s">
        <v>144</v>
      </c>
      <c r="BM343" s="230" t="s">
        <v>783</v>
      </c>
    </row>
    <row r="344" s="13" customFormat="1">
      <c r="A344" s="13"/>
      <c r="B344" s="232"/>
      <c r="C344" s="233"/>
      <c r="D344" s="234" t="s">
        <v>146</v>
      </c>
      <c r="E344" s="235" t="s">
        <v>1</v>
      </c>
      <c r="F344" s="236" t="s">
        <v>784</v>
      </c>
      <c r="G344" s="233"/>
      <c r="H344" s="237">
        <v>3.1400000000000001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146</v>
      </c>
      <c r="AU344" s="243" t="s">
        <v>88</v>
      </c>
      <c r="AV344" s="13" t="s">
        <v>88</v>
      </c>
      <c r="AW344" s="13" t="s">
        <v>34</v>
      </c>
      <c r="AX344" s="13" t="s">
        <v>78</v>
      </c>
      <c r="AY344" s="243" t="s">
        <v>136</v>
      </c>
    </row>
    <row r="345" s="13" customFormat="1">
      <c r="A345" s="13"/>
      <c r="B345" s="232"/>
      <c r="C345" s="233"/>
      <c r="D345" s="234" t="s">
        <v>146</v>
      </c>
      <c r="E345" s="235" t="s">
        <v>1</v>
      </c>
      <c r="F345" s="236" t="s">
        <v>785</v>
      </c>
      <c r="G345" s="233"/>
      <c r="H345" s="237">
        <v>25.120000000000001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146</v>
      </c>
      <c r="AU345" s="243" t="s">
        <v>88</v>
      </c>
      <c r="AV345" s="13" t="s">
        <v>88</v>
      </c>
      <c r="AW345" s="13" t="s">
        <v>34</v>
      </c>
      <c r="AX345" s="13" t="s">
        <v>78</v>
      </c>
      <c r="AY345" s="243" t="s">
        <v>136</v>
      </c>
    </row>
    <row r="346" s="15" customFormat="1">
      <c r="A346" s="15"/>
      <c r="B346" s="260"/>
      <c r="C346" s="261"/>
      <c r="D346" s="234" t="s">
        <v>146</v>
      </c>
      <c r="E346" s="262" t="s">
        <v>1</v>
      </c>
      <c r="F346" s="263" t="s">
        <v>191</v>
      </c>
      <c r="G346" s="261"/>
      <c r="H346" s="264">
        <v>28.260000000000002</v>
      </c>
      <c r="I346" s="265"/>
      <c r="J346" s="261"/>
      <c r="K346" s="261"/>
      <c r="L346" s="266"/>
      <c r="M346" s="267"/>
      <c r="N346" s="268"/>
      <c r="O346" s="268"/>
      <c r="P346" s="268"/>
      <c r="Q346" s="268"/>
      <c r="R346" s="268"/>
      <c r="S346" s="268"/>
      <c r="T346" s="26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0" t="s">
        <v>146</v>
      </c>
      <c r="AU346" s="270" t="s">
        <v>88</v>
      </c>
      <c r="AV346" s="15" t="s">
        <v>144</v>
      </c>
      <c r="AW346" s="15" t="s">
        <v>34</v>
      </c>
      <c r="AX346" s="15" t="s">
        <v>86</v>
      </c>
      <c r="AY346" s="270" t="s">
        <v>136</v>
      </c>
    </row>
    <row r="347" s="2" customFormat="1" ht="24.15" customHeight="1">
      <c r="A347" s="39"/>
      <c r="B347" s="40"/>
      <c r="C347" s="271" t="s">
        <v>786</v>
      </c>
      <c r="D347" s="271" t="s">
        <v>224</v>
      </c>
      <c r="E347" s="272" t="s">
        <v>618</v>
      </c>
      <c r="F347" s="273" t="s">
        <v>619</v>
      </c>
      <c r="G347" s="274" t="s">
        <v>248</v>
      </c>
      <c r="H347" s="275">
        <v>33.911999999999999</v>
      </c>
      <c r="I347" s="276"/>
      <c r="J347" s="277">
        <f>ROUND(I347*H347,2)</f>
        <v>0</v>
      </c>
      <c r="K347" s="273" t="s">
        <v>143</v>
      </c>
      <c r="L347" s="278"/>
      <c r="M347" s="279" t="s">
        <v>1</v>
      </c>
      <c r="N347" s="280" t="s">
        <v>43</v>
      </c>
      <c r="O347" s="92"/>
      <c r="P347" s="228">
        <f>O347*H347</f>
        <v>0</v>
      </c>
      <c r="Q347" s="228">
        <v>0.00029999999999999997</v>
      </c>
      <c r="R347" s="228">
        <f>Q347*H347</f>
        <v>0.0101736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215</v>
      </c>
      <c r="AT347" s="230" t="s">
        <v>224</v>
      </c>
      <c r="AU347" s="230" t="s">
        <v>88</v>
      </c>
      <c r="AY347" s="18" t="s">
        <v>136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86</v>
      </c>
      <c r="BK347" s="231">
        <f>ROUND(I347*H347,2)</f>
        <v>0</v>
      </c>
      <c r="BL347" s="18" t="s">
        <v>144</v>
      </c>
      <c r="BM347" s="230" t="s">
        <v>787</v>
      </c>
    </row>
    <row r="348" s="13" customFormat="1">
      <c r="A348" s="13"/>
      <c r="B348" s="232"/>
      <c r="C348" s="233"/>
      <c r="D348" s="234" t="s">
        <v>146</v>
      </c>
      <c r="E348" s="235" t="s">
        <v>1</v>
      </c>
      <c r="F348" s="236" t="s">
        <v>788</v>
      </c>
      <c r="G348" s="233"/>
      <c r="H348" s="237">
        <v>33.911999999999999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146</v>
      </c>
      <c r="AU348" s="243" t="s">
        <v>88</v>
      </c>
      <c r="AV348" s="13" t="s">
        <v>88</v>
      </c>
      <c r="AW348" s="13" t="s">
        <v>34</v>
      </c>
      <c r="AX348" s="13" t="s">
        <v>86</v>
      </c>
      <c r="AY348" s="243" t="s">
        <v>136</v>
      </c>
    </row>
    <row r="349" s="2" customFormat="1" ht="24.15" customHeight="1">
      <c r="A349" s="39"/>
      <c r="B349" s="40"/>
      <c r="C349" s="219" t="s">
        <v>395</v>
      </c>
      <c r="D349" s="219" t="s">
        <v>139</v>
      </c>
      <c r="E349" s="220" t="s">
        <v>789</v>
      </c>
      <c r="F349" s="221" t="s">
        <v>790</v>
      </c>
      <c r="G349" s="222" t="s">
        <v>248</v>
      </c>
      <c r="H349" s="223">
        <v>29</v>
      </c>
      <c r="I349" s="224"/>
      <c r="J349" s="225">
        <f>ROUND(I349*H349,2)</f>
        <v>0</v>
      </c>
      <c r="K349" s="221" t="s">
        <v>143</v>
      </c>
      <c r="L349" s="45"/>
      <c r="M349" s="226" t="s">
        <v>1</v>
      </c>
      <c r="N349" s="227" t="s">
        <v>43</v>
      </c>
      <c r="O349" s="92"/>
      <c r="P349" s="228">
        <f>O349*H349</f>
        <v>0</v>
      </c>
      <c r="Q349" s="228">
        <v>0.74326999999999999</v>
      </c>
      <c r="R349" s="228">
        <f>Q349*H349</f>
        <v>21.554829999999999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144</v>
      </c>
      <c r="AT349" s="230" t="s">
        <v>139</v>
      </c>
      <c r="AU349" s="230" t="s">
        <v>88</v>
      </c>
      <c r="AY349" s="18" t="s">
        <v>136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86</v>
      </c>
      <c r="BK349" s="231">
        <f>ROUND(I349*H349,2)</f>
        <v>0</v>
      </c>
      <c r="BL349" s="18" t="s">
        <v>144</v>
      </c>
      <c r="BM349" s="230" t="s">
        <v>791</v>
      </c>
    </row>
    <row r="350" s="14" customFormat="1">
      <c r="A350" s="14"/>
      <c r="B350" s="244"/>
      <c r="C350" s="245"/>
      <c r="D350" s="234" t="s">
        <v>146</v>
      </c>
      <c r="E350" s="246" t="s">
        <v>1</v>
      </c>
      <c r="F350" s="247" t="s">
        <v>792</v>
      </c>
      <c r="G350" s="245"/>
      <c r="H350" s="246" t="s">
        <v>1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146</v>
      </c>
      <c r="AU350" s="253" t="s">
        <v>88</v>
      </c>
      <c r="AV350" s="14" t="s">
        <v>86</v>
      </c>
      <c r="AW350" s="14" t="s">
        <v>34</v>
      </c>
      <c r="AX350" s="14" t="s">
        <v>78</v>
      </c>
      <c r="AY350" s="253" t="s">
        <v>136</v>
      </c>
    </row>
    <row r="351" s="13" customFormat="1">
      <c r="A351" s="13"/>
      <c r="B351" s="232"/>
      <c r="C351" s="233"/>
      <c r="D351" s="234" t="s">
        <v>146</v>
      </c>
      <c r="E351" s="235" t="s">
        <v>1</v>
      </c>
      <c r="F351" s="236" t="s">
        <v>793</v>
      </c>
      <c r="G351" s="233"/>
      <c r="H351" s="237">
        <v>3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146</v>
      </c>
      <c r="AU351" s="243" t="s">
        <v>88</v>
      </c>
      <c r="AV351" s="13" t="s">
        <v>88</v>
      </c>
      <c r="AW351" s="13" t="s">
        <v>34</v>
      </c>
      <c r="AX351" s="13" t="s">
        <v>78</v>
      </c>
      <c r="AY351" s="243" t="s">
        <v>136</v>
      </c>
    </row>
    <row r="352" s="16" customFormat="1">
      <c r="A352" s="16"/>
      <c r="B352" s="281"/>
      <c r="C352" s="282"/>
      <c r="D352" s="234" t="s">
        <v>146</v>
      </c>
      <c r="E352" s="283" t="s">
        <v>1</v>
      </c>
      <c r="F352" s="284" t="s">
        <v>720</v>
      </c>
      <c r="G352" s="282"/>
      <c r="H352" s="285">
        <v>3</v>
      </c>
      <c r="I352" s="286"/>
      <c r="J352" s="282"/>
      <c r="K352" s="282"/>
      <c r="L352" s="287"/>
      <c r="M352" s="288"/>
      <c r="N352" s="289"/>
      <c r="O352" s="289"/>
      <c r="P352" s="289"/>
      <c r="Q352" s="289"/>
      <c r="R352" s="289"/>
      <c r="S352" s="289"/>
      <c r="T352" s="290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91" t="s">
        <v>146</v>
      </c>
      <c r="AU352" s="291" t="s">
        <v>88</v>
      </c>
      <c r="AV352" s="16" t="s">
        <v>155</v>
      </c>
      <c r="AW352" s="16" t="s">
        <v>34</v>
      </c>
      <c r="AX352" s="16" t="s">
        <v>78</v>
      </c>
      <c r="AY352" s="291" t="s">
        <v>136</v>
      </c>
    </row>
    <row r="353" s="14" customFormat="1">
      <c r="A353" s="14"/>
      <c r="B353" s="244"/>
      <c r="C353" s="245"/>
      <c r="D353" s="234" t="s">
        <v>146</v>
      </c>
      <c r="E353" s="246" t="s">
        <v>1</v>
      </c>
      <c r="F353" s="247" t="s">
        <v>794</v>
      </c>
      <c r="G353" s="245"/>
      <c r="H353" s="246" t="s">
        <v>1</v>
      </c>
      <c r="I353" s="248"/>
      <c r="J353" s="245"/>
      <c r="K353" s="245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146</v>
      </c>
      <c r="AU353" s="253" t="s">
        <v>88</v>
      </c>
      <c r="AV353" s="14" t="s">
        <v>86</v>
      </c>
      <c r="AW353" s="14" t="s">
        <v>34</v>
      </c>
      <c r="AX353" s="14" t="s">
        <v>78</v>
      </c>
      <c r="AY353" s="253" t="s">
        <v>136</v>
      </c>
    </row>
    <row r="354" s="13" customFormat="1">
      <c r="A354" s="13"/>
      <c r="B354" s="232"/>
      <c r="C354" s="233"/>
      <c r="D354" s="234" t="s">
        <v>146</v>
      </c>
      <c r="E354" s="235" t="s">
        <v>1</v>
      </c>
      <c r="F354" s="236" t="s">
        <v>795</v>
      </c>
      <c r="G354" s="233"/>
      <c r="H354" s="237">
        <v>26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146</v>
      </c>
      <c r="AU354" s="243" t="s">
        <v>88</v>
      </c>
      <c r="AV354" s="13" t="s">
        <v>88</v>
      </c>
      <c r="AW354" s="13" t="s">
        <v>34</v>
      </c>
      <c r="AX354" s="13" t="s">
        <v>78</v>
      </c>
      <c r="AY354" s="243" t="s">
        <v>136</v>
      </c>
    </row>
    <row r="355" s="15" customFormat="1">
      <c r="A355" s="15"/>
      <c r="B355" s="260"/>
      <c r="C355" s="261"/>
      <c r="D355" s="234" t="s">
        <v>146</v>
      </c>
      <c r="E355" s="262" t="s">
        <v>1</v>
      </c>
      <c r="F355" s="263" t="s">
        <v>191</v>
      </c>
      <c r="G355" s="261"/>
      <c r="H355" s="264">
        <v>29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0" t="s">
        <v>146</v>
      </c>
      <c r="AU355" s="270" t="s">
        <v>88</v>
      </c>
      <c r="AV355" s="15" t="s">
        <v>144</v>
      </c>
      <c r="AW355" s="15" t="s">
        <v>34</v>
      </c>
      <c r="AX355" s="15" t="s">
        <v>86</v>
      </c>
      <c r="AY355" s="270" t="s">
        <v>136</v>
      </c>
    </row>
    <row r="356" s="12" customFormat="1" ht="22.8" customHeight="1">
      <c r="A356" s="12"/>
      <c r="B356" s="203"/>
      <c r="C356" s="204"/>
      <c r="D356" s="205" t="s">
        <v>77</v>
      </c>
      <c r="E356" s="217" t="s">
        <v>164</v>
      </c>
      <c r="F356" s="217" t="s">
        <v>796</v>
      </c>
      <c r="G356" s="204"/>
      <c r="H356" s="204"/>
      <c r="I356" s="207"/>
      <c r="J356" s="218">
        <f>BK356</f>
        <v>0</v>
      </c>
      <c r="K356" s="204"/>
      <c r="L356" s="209"/>
      <c r="M356" s="210"/>
      <c r="N356" s="211"/>
      <c r="O356" s="211"/>
      <c r="P356" s="212">
        <f>SUM(P357:P359)</f>
        <v>0</v>
      </c>
      <c r="Q356" s="211"/>
      <c r="R356" s="212">
        <f>SUM(R357:R359)</f>
        <v>9.1080000000000005</v>
      </c>
      <c r="S356" s="211"/>
      <c r="T356" s="213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86</v>
      </c>
      <c r="AT356" s="215" t="s">
        <v>77</v>
      </c>
      <c r="AU356" s="215" t="s">
        <v>86</v>
      </c>
      <c r="AY356" s="214" t="s">
        <v>136</v>
      </c>
      <c r="BK356" s="216">
        <f>SUM(BK357:BK359)</f>
        <v>0</v>
      </c>
    </row>
    <row r="357" s="2" customFormat="1" ht="21.75" customHeight="1">
      <c r="A357" s="39"/>
      <c r="B357" s="40"/>
      <c r="C357" s="219" t="s">
        <v>797</v>
      </c>
      <c r="D357" s="219" t="s">
        <v>139</v>
      </c>
      <c r="E357" s="220" t="s">
        <v>798</v>
      </c>
      <c r="F357" s="221" t="s">
        <v>799</v>
      </c>
      <c r="G357" s="222" t="s">
        <v>248</v>
      </c>
      <c r="H357" s="223">
        <v>39.600000000000001</v>
      </c>
      <c r="I357" s="224"/>
      <c r="J357" s="225">
        <f>ROUND(I357*H357,2)</f>
        <v>0</v>
      </c>
      <c r="K357" s="221" t="s">
        <v>143</v>
      </c>
      <c r="L357" s="45"/>
      <c r="M357" s="226" t="s">
        <v>1</v>
      </c>
      <c r="N357" s="227" t="s">
        <v>43</v>
      </c>
      <c r="O357" s="92"/>
      <c r="P357" s="228">
        <f>O357*H357</f>
        <v>0</v>
      </c>
      <c r="Q357" s="228">
        <v>0.23000000000000001</v>
      </c>
      <c r="R357" s="228">
        <f>Q357*H357</f>
        <v>9.1080000000000005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144</v>
      </c>
      <c r="AT357" s="230" t="s">
        <v>139</v>
      </c>
      <c r="AU357" s="230" t="s">
        <v>88</v>
      </c>
      <c r="AY357" s="18" t="s">
        <v>136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86</v>
      </c>
      <c r="BK357" s="231">
        <f>ROUND(I357*H357,2)</f>
        <v>0</v>
      </c>
      <c r="BL357" s="18" t="s">
        <v>144</v>
      </c>
      <c r="BM357" s="230" t="s">
        <v>800</v>
      </c>
    </row>
    <row r="358" s="14" customFormat="1">
      <c r="A358" s="14"/>
      <c r="B358" s="244"/>
      <c r="C358" s="245"/>
      <c r="D358" s="234" t="s">
        <v>146</v>
      </c>
      <c r="E358" s="246" t="s">
        <v>1</v>
      </c>
      <c r="F358" s="247" t="s">
        <v>801</v>
      </c>
      <c r="G358" s="245"/>
      <c r="H358" s="246" t="s">
        <v>1</v>
      </c>
      <c r="I358" s="248"/>
      <c r="J358" s="245"/>
      <c r="K358" s="245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146</v>
      </c>
      <c r="AU358" s="253" t="s">
        <v>88</v>
      </c>
      <c r="AV358" s="14" t="s">
        <v>86</v>
      </c>
      <c r="AW358" s="14" t="s">
        <v>34</v>
      </c>
      <c r="AX358" s="14" t="s">
        <v>78</v>
      </c>
      <c r="AY358" s="253" t="s">
        <v>136</v>
      </c>
    </row>
    <row r="359" s="13" customFormat="1">
      <c r="A359" s="13"/>
      <c r="B359" s="232"/>
      <c r="C359" s="233"/>
      <c r="D359" s="234" t="s">
        <v>146</v>
      </c>
      <c r="E359" s="235" t="s">
        <v>1</v>
      </c>
      <c r="F359" s="236" t="s">
        <v>802</v>
      </c>
      <c r="G359" s="233"/>
      <c r="H359" s="237">
        <v>39.600000000000001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146</v>
      </c>
      <c r="AU359" s="243" t="s">
        <v>88</v>
      </c>
      <c r="AV359" s="13" t="s">
        <v>88</v>
      </c>
      <c r="AW359" s="13" t="s">
        <v>34</v>
      </c>
      <c r="AX359" s="13" t="s">
        <v>86</v>
      </c>
      <c r="AY359" s="243" t="s">
        <v>136</v>
      </c>
    </row>
    <row r="360" s="12" customFormat="1" ht="22.8" customHeight="1">
      <c r="A360" s="12"/>
      <c r="B360" s="203"/>
      <c r="C360" s="204"/>
      <c r="D360" s="205" t="s">
        <v>77</v>
      </c>
      <c r="E360" s="217" t="s">
        <v>206</v>
      </c>
      <c r="F360" s="217" t="s">
        <v>319</v>
      </c>
      <c r="G360" s="204"/>
      <c r="H360" s="204"/>
      <c r="I360" s="207"/>
      <c r="J360" s="218">
        <f>BK360</f>
        <v>0</v>
      </c>
      <c r="K360" s="204"/>
      <c r="L360" s="209"/>
      <c r="M360" s="210"/>
      <c r="N360" s="211"/>
      <c r="O360" s="211"/>
      <c r="P360" s="212">
        <f>SUM(P361:P382)</f>
        <v>0</v>
      </c>
      <c r="Q360" s="211"/>
      <c r="R360" s="212">
        <f>SUM(R361:R382)</f>
        <v>132.60258000000002</v>
      </c>
      <c r="S360" s="211"/>
      <c r="T360" s="213">
        <f>SUM(T361:T382)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4" t="s">
        <v>86</v>
      </c>
      <c r="AT360" s="215" t="s">
        <v>77</v>
      </c>
      <c r="AU360" s="215" t="s">
        <v>86</v>
      </c>
      <c r="AY360" s="214" t="s">
        <v>136</v>
      </c>
      <c r="BK360" s="216">
        <f>SUM(BK361:BK382)</f>
        <v>0</v>
      </c>
    </row>
    <row r="361" s="2" customFormat="1" ht="16.5" customHeight="1">
      <c r="A361" s="39"/>
      <c r="B361" s="40"/>
      <c r="C361" s="219" t="s">
        <v>803</v>
      </c>
      <c r="D361" s="219" t="s">
        <v>139</v>
      </c>
      <c r="E361" s="220" t="s">
        <v>804</v>
      </c>
      <c r="F361" s="221" t="s">
        <v>805</v>
      </c>
      <c r="G361" s="222" t="s">
        <v>142</v>
      </c>
      <c r="H361" s="223">
        <v>66.971000000000004</v>
      </c>
      <c r="I361" s="224"/>
      <c r="J361" s="225">
        <f>ROUND(I361*H361,2)</f>
        <v>0</v>
      </c>
      <c r="K361" s="221" t="s">
        <v>143</v>
      </c>
      <c r="L361" s="45"/>
      <c r="M361" s="226" t="s">
        <v>1</v>
      </c>
      <c r="N361" s="227" t="s">
        <v>43</v>
      </c>
      <c r="O361" s="92"/>
      <c r="P361" s="228">
        <f>O361*H361</f>
        <v>0</v>
      </c>
      <c r="Q361" s="228">
        <v>1.98</v>
      </c>
      <c r="R361" s="228">
        <f>Q361*H361</f>
        <v>132.60258000000002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144</v>
      </c>
      <c r="AT361" s="230" t="s">
        <v>139</v>
      </c>
      <c r="AU361" s="230" t="s">
        <v>88</v>
      </c>
      <c r="AY361" s="18" t="s">
        <v>136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86</v>
      </c>
      <c r="BK361" s="231">
        <f>ROUND(I361*H361,2)</f>
        <v>0</v>
      </c>
      <c r="BL361" s="18" t="s">
        <v>144</v>
      </c>
      <c r="BM361" s="230" t="s">
        <v>806</v>
      </c>
    </row>
    <row r="362" s="14" customFormat="1">
      <c r="A362" s="14"/>
      <c r="B362" s="244"/>
      <c r="C362" s="245"/>
      <c r="D362" s="234" t="s">
        <v>146</v>
      </c>
      <c r="E362" s="246" t="s">
        <v>1</v>
      </c>
      <c r="F362" s="247" t="s">
        <v>807</v>
      </c>
      <c r="G362" s="245"/>
      <c r="H362" s="246" t="s">
        <v>1</v>
      </c>
      <c r="I362" s="248"/>
      <c r="J362" s="245"/>
      <c r="K362" s="245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146</v>
      </c>
      <c r="AU362" s="253" t="s">
        <v>88</v>
      </c>
      <c r="AV362" s="14" t="s">
        <v>86</v>
      </c>
      <c r="AW362" s="14" t="s">
        <v>34</v>
      </c>
      <c r="AX362" s="14" t="s">
        <v>78</v>
      </c>
      <c r="AY362" s="253" t="s">
        <v>136</v>
      </c>
    </row>
    <row r="363" s="13" customFormat="1">
      <c r="A363" s="13"/>
      <c r="B363" s="232"/>
      <c r="C363" s="233"/>
      <c r="D363" s="234" t="s">
        <v>146</v>
      </c>
      <c r="E363" s="235" t="s">
        <v>1</v>
      </c>
      <c r="F363" s="236" t="s">
        <v>808</v>
      </c>
      <c r="G363" s="233"/>
      <c r="H363" s="237">
        <v>5.468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146</v>
      </c>
      <c r="AU363" s="243" t="s">
        <v>88</v>
      </c>
      <c r="AV363" s="13" t="s">
        <v>88</v>
      </c>
      <c r="AW363" s="13" t="s">
        <v>34</v>
      </c>
      <c r="AX363" s="13" t="s">
        <v>78</v>
      </c>
      <c r="AY363" s="243" t="s">
        <v>136</v>
      </c>
    </row>
    <row r="364" s="13" customFormat="1">
      <c r="A364" s="13"/>
      <c r="B364" s="232"/>
      <c r="C364" s="233"/>
      <c r="D364" s="234" t="s">
        <v>146</v>
      </c>
      <c r="E364" s="235" t="s">
        <v>1</v>
      </c>
      <c r="F364" s="236" t="s">
        <v>809</v>
      </c>
      <c r="G364" s="233"/>
      <c r="H364" s="237">
        <v>10.571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146</v>
      </c>
      <c r="AU364" s="243" t="s">
        <v>88</v>
      </c>
      <c r="AV364" s="13" t="s">
        <v>88</v>
      </c>
      <c r="AW364" s="13" t="s">
        <v>34</v>
      </c>
      <c r="AX364" s="13" t="s">
        <v>78</v>
      </c>
      <c r="AY364" s="243" t="s">
        <v>136</v>
      </c>
    </row>
    <row r="365" s="13" customFormat="1">
      <c r="A365" s="13"/>
      <c r="B365" s="232"/>
      <c r="C365" s="233"/>
      <c r="D365" s="234" t="s">
        <v>146</v>
      </c>
      <c r="E365" s="235" t="s">
        <v>1</v>
      </c>
      <c r="F365" s="236" t="s">
        <v>808</v>
      </c>
      <c r="G365" s="233"/>
      <c r="H365" s="237">
        <v>5.468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146</v>
      </c>
      <c r="AU365" s="243" t="s">
        <v>88</v>
      </c>
      <c r="AV365" s="13" t="s">
        <v>88</v>
      </c>
      <c r="AW365" s="13" t="s">
        <v>34</v>
      </c>
      <c r="AX365" s="13" t="s">
        <v>78</v>
      </c>
      <c r="AY365" s="243" t="s">
        <v>136</v>
      </c>
    </row>
    <row r="366" s="13" customFormat="1">
      <c r="A366" s="13"/>
      <c r="B366" s="232"/>
      <c r="C366" s="233"/>
      <c r="D366" s="234" t="s">
        <v>146</v>
      </c>
      <c r="E366" s="235" t="s">
        <v>1</v>
      </c>
      <c r="F366" s="236" t="s">
        <v>809</v>
      </c>
      <c r="G366" s="233"/>
      <c r="H366" s="237">
        <v>10.571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146</v>
      </c>
      <c r="AU366" s="243" t="s">
        <v>88</v>
      </c>
      <c r="AV366" s="13" t="s">
        <v>88</v>
      </c>
      <c r="AW366" s="13" t="s">
        <v>34</v>
      </c>
      <c r="AX366" s="13" t="s">
        <v>78</v>
      </c>
      <c r="AY366" s="243" t="s">
        <v>136</v>
      </c>
    </row>
    <row r="367" s="13" customFormat="1">
      <c r="A367" s="13"/>
      <c r="B367" s="232"/>
      <c r="C367" s="233"/>
      <c r="D367" s="234" t="s">
        <v>146</v>
      </c>
      <c r="E367" s="235" t="s">
        <v>1</v>
      </c>
      <c r="F367" s="236" t="s">
        <v>810</v>
      </c>
      <c r="G367" s="233"/>
      <c r="H367" s="237">
        <v>1.6679999999999999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146</v>
      </c>
      <c r="AU367" s="243" t="s">
        <v>88</v>
      </c>
      <c r="AV367" s="13" t="s">
        <v>88</v>
      </c>
      <c r="AW367" s="13" t="s">
        <v>34</v>
      </c>
      <c r="AX367" s="13" t="s">
        <v>78</v>
      </c>
      <c r="AY367" s="243" t="s">
        <v>136</v>
      </c>
    </row>
    <row r="368" s="13" customFormat="1">
      <c r="A368" s="13"/>
      <c r="B368" s="232"/>
      <c r="C368" s="233"/>
      <c r="D368" s="234" t="s">
        <v>146</v>
      </c>
      <c r="E368" s="235" t="s">
        <v>1</v>
      </c>
      <c r="F368" s="236" t="s">
        <v>811</v>
      </c>
      <c r="G368" s="233"/>
      <c r="H368" s="237">
        <v>3.2250000000000001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146</v>
      </c>
      <c r="AU368" s="243" t="s">
        <v>88</v>
      </c>
      <c r="AV368" s="13" t="s">
        <v>88</v>
      </c>
      <c r="AW368" s="13" t="s">
        <v>34</v>
      </c>
      <c r="AX368" s="13" t="s">
        <v>78</v>
      </c>
      <c r="AY368" s="243" t="s">
        <v>136</v>
      </c>
    </row>
    <row r="369" s="16" customFormat="1">
      <c r="A369" s="16"/>
      <c r="B369" s="281"/>
      <c r="C369" s="282"/>
      <c r="D369" s="234" t="s">
        <v>146</v>
      </c>
      <c r="E369" s="283" t="s">
        <v>1</v>
      </c>
      <c r="F369" s="284" t="s">
        <v>720</v>
      </c>
      <c r="G369" s="282"/>
      <c r="H369" s="285">
        <v>36.970999999999997</v>
      </c>
      <c r="I369" s="286"/>
      <c r="J369" s="282"/>
      <c r="K369" s="282"/>
      <c r="L369" s="287"/>
      <c r="M369" s="288"/>
      <c r="N369" s="289"/>
      <c r="O369" s="289"/>
      <c r="P369" s="289"/>
      <c r="Q369" s="289"/>
      <c r="R369" s="289"/>
      <c r="S369" s="289"/>
      <c r="T369" s="290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91" t="s">
        <v>146</v>
      </c>
      <c r="AU369" s="291" t="s">
        <v>88</v>
      </c>
      <c r="AV369" s="16" t="s">
        <v>155</v>
      </c>
      <c r="AW369" s="16" t="s">
        <v>34</v>
      </c>
      <c r="AX369" s="16" t="s">
        <v>78</v>
      </c>
      <c r="AY369" s="291" t="s">
        <v>136</v>
      </c>
    </row>
    <row r="370" s="14" customFormat="1">
      <c r="A370" s="14"/>
      <c r="B370" s="244"/>
      <c r="C370" s="245"/>
      <c r="D370" s="234" t="s">
        <v>146</v>
      </c>
      <c r="E370" s="246" t="s">
        <v>1</v>
      </c>
      <c r="F370" s="247" t="s">
        <v>812</v>
      </c>
      <c r="G370" s="245"/>
      <c r="H370" s="246" t="s">
        <v>1</v>
      </c>
      <c r="I370" s="248"/>
      <c r="J370" s="245"/>
      <c r="K370" s="245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146</v>
      </c>
      <c r="AU370" s="253" t="s">
        <v>88</v>
      </c>
      <c r="AV370" s="14" t="s">
        <v>86</v>
      </c>
      <c r="AW370" s="14" t="s">
        <v>34</v>
      </c>
      <c r="AX370" s="14" t="s">
        <v>78</v>
      </c>
      <c r="AY370" s="253" t="s">
        <v>136</v>
      </c>
    </row>
    <row r="371" s="13" customFormat="1">
      <c r="A371" s="13"/>
      <c r="B371" s="232"/>
      <c r="C371" s="233"/>
      <c r="D371" s="234" t="s">
        <v>146</v>
      </c>
      <c r="E371" s="235" t="s">
        <v>1</v>
      </c>
      <c r="F371" s="236" t="s">
        <v>813</v>
      </c>
      <c r="G371" s="233"/>
      <c r="H371" s="237">
        <v>2.4529999999999998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146</v>
      </c>
      <c r="AU371" s="243" t="s">
        <v>88</v>
      </c>
      <c r="AV371" s="13" t="s">
        <v>88</v>
      </c>
      <c r="AW371" s="13" t="s">
        <v>34</v>
      </c>
      <c r="AX371" s="13" t="s">
        <v>78</v>
      </c>
      <c r="AY371" s="243" t="s">
        <v>136</v>
      </c>
    </row>
    <row r="372" s="13" customFormat="1">
      <c r="A372" s="13"/>
      <c r="B372" s="232"/>
      <c r="C372" s="233"/>
      <c r="D372" s="234" t="s">
        <v>146</v>
      </c>
      <c r="E372" s="235" t="s">
        <v>1</v>
      </c>
      <c r="F372" s="236" t="s">
        <v>814</v>
      </c>
      <c r="G372" s="233"/>
      <c r="H372" s="237">
        <v>4.742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146</v>
      </c>
      <c r="AU372" s="243" t="s">
        <v>88</v>
      </c>
      <c r="AV372" s="13" t="s">
        <v>88</v>
      </c>
      <c r="AW372" s="13" t="s">
        <v>34</v>
      </c>
      <c r="AX372" s="13" t="s">
        <v>78</v>
      </c>
      <c r="AY372" s="243" t="s">
        <v>136</v>
      </c>
    </row>
    <row r="373" s="13" customFormat="1">
      <c r="A373" s="13"/>
      <c r="B373" s="232"/>
      <c r="C373" s="233"/>
      <c r="D373" s="234" t="s">
        <v>146</v>
      </c>
      <c r="E373" s="235" t="s">
        <v>1</v>
      </c>
      <c r="F373" s="236" t="s">
        <v>813</v>
      </c>
      <c r="G373" s="233"/>
      <c r="H373" s="237">
        <v>2.4529999999999998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146</v>
      </c>
      <c r="AU373" s="243" t="s">
        <v>88</v>
      </c>
      <c r="AV373" s="13" t="s">
        <v>88</v>
      </c>
      <c r="AW373" s="13" t="s">
        <v>34</v>
      </c>
      <c r="AX373" s="13" t="s">
        <v>78</v>
      </c>
      <c r="AY373" s="243" t="s">
        <v>136</v>
      </c>
    </row>
    <row r="374" s="13" customFormat="1">
      <c r="A374" s="13"/>
      <c r="B374" s="232"/>
      <c r="C374" s="233"/>
      <c r="D374" s="234" t="s">
        <v>146</v>
      </c>
      <c r="E374" s="235" t="s">
        <v>1</v>
      </c>
      <c r="F374" s="236" t="s">
        <v>814</v>
      </c>
      <c r="G374" s="233"/>
      <c r="H374" s="237">
        <v>4.742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146</v>
      </c>
      <c r="AU374" s="243" t="s">
        <v>88</v>
      </c>
      <c r="AV374" s="13" t="s">
        <v>88</v>
      </c>
      <c r="AW374" s="13" t="s">
        <v>34</v>
      </c>
      <c r="AX374" s="13" t="s">
        <v>78</v>
      </c>
      <c r="AY374" s="243" t="s">
        <v>136</v>
      </c>
    </row>
    <row r="375" s="13" customFormat="1">
      <c r="A375" s="13"/>
      <c r="B375" s="232"/>
      <c r="C375" s="233"/>
      <c r="D375" s="234" t="s">
        <v>146</v>
      </c>
      <c r="E375" s="235" t="s">
        <v>1</v>
      </c>
      <c r="F375" s="236" t="s">
        <v>815</v>
      </c>
      <c r="G375" s="233"/>
      <c r="H375" s="237">
        <v>2.3100000000000001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146</v>
      </c>
      <c r="AU375" s="243" t="s">
        <v>88</v>
      </c>
      <c r="AV375" s="13" t="s">
        <v>88</v>
      </c>
      <c r="AW375" s="13" t="s">
        <v>34</v>
      </c>
      <c r="AX375" s="13" t="s">
        <v>78</v>
      </c>
      <c r="AY375" s="243" t="s">
        <v>136</v>
      </c>
    </row>
    <row r="376" s="13" customFormat="1">
      <c r="A376" s="13"/>
      <c r="B376" s="232"/>
      <c r="C376" s="233"/>
      <c r="D376" s="234" t="s">
        <v>146</v>
      </c>
      <c r="E376" s="235" t="s">
        <v>1</v>
      </c>
      <c r="F376" s="236" t="s">
        <v>816</v>
      </c>
      <c r="G376" s="233"/>
      <c r="H376" s="237">
        <v>4.4660000000000002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146</v>
      </c>
      <c r="AU376" s="243" t="s">
        <v>88</v>
      </c>
      <c r="AV376" s="13" t="s">
        <v>88</v>
      </c>
      <c r="AW376" s="13" t="s">
        <v>34</v>
      </c>
      <c r="AX376" s="13" t="s">
        <v>78</v>
      </c>
      <c r="AY376" s="243" t="s">
        <v>136</v>
      </c>
    </row>
    <row r="377" s="13" customFormat="1">
      <c r="A377" s="13"/>
      <c r="B377" s="232"/>
      <c r="C377" s="233"/>
      <c r="D377" s="234" t="s">
        <v>146</v>
      </c>
      <c r="E377" s="235" t="s">
        <v>1</v>
      </c>
      <c r="F377" s="236" t="s">
        <v>815</v>
      </c>
      <c r="G377" s="233"/>
      <c r="H377" s="237">
        <v>2.3100000000000001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146</v>
      </c>
      <c r="AU377" s="243" t="s">
        <v>88</v>
      </c>
      <c r="AV377" s="13" t="s">
        <v>88</v>
      </c>
      <c r="AW377" s="13" t="s">
        <v>34</v>
      </c>
      <c r="AX377" s="13" t="s">
        <v>78</v>
      </c>
      <c r="AY377" s="243" t="s">
        <v>136</v>
      </c>
    </row>
    <row r="378" s="13" customFormat="1">
      <c r="A378" s="13"/>
      <c r="B378" s="232"/>
      <c r="C378" s="233"/>
      <c r="D378" s="234" t="s">
        <v>146</v>
      </c>
      <c r="E378" s="235" t="s">
        <v>1</v>
      </c>
      <c r="F378" s="236" t="s">
        <v>816</v>
      </c>
      <c r="G378" s="233"/>
      <c r="H378" s="237">
        <v>4.4660000000000002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146</v>
      </c>
      <c r="AU378" s="243" t="s">
        <v>88</v>
      </c>
      <c r="AV378" s="13" t="s">
        <v>88</v>
      </c>
      <c r="AW378" s="13" t="s">
        <v>34</v>
      </c>
      <c r="AX378" s="13" t="s">
        <v>78</v>
      </c>
      <c r="AY378" s="243" t="s">
        <v>136</v>
      </c>
    </row>
    <row r="379" s="16" customFormat="1">
      <c r="A379" s="16"/>
      <c r="B379" s="281"/>
      <c r="C379" s="282"/>
      <c r="D379" s="234" t="s">
        <v>146</v>
      </c>
      <c r="E379" s="283" t="s">
        <v>1</v>
      </c>
      <c r="F379" s="284" t="s">
        <v>720</v>
      </c>
      <c r="G379" s="282"/>
      <c r="H379" s="285">
        <v>27.942</v>
      </c>
      <c r="I379" s="286"/>
      <c r="J379" s="282"/>
      <c r="K379" s="282"/>
      <c r="L379" s="287"/>
      <c r="M379" s="288"/>
      <c r="N379" s="289"/>
      <c r="O379" s="289"/>
      <c r="P379" s="289"/>
      <c r="Q379" s="289"/>
      <c r="R379" s="289"/>
      <c r="S379" s="289"/>
      <c r="T379" s="290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91" t="s">
        <v>146</v>
      </c>
      <c r="AU379" s="291" t="s">
        <v>88</v>
      </c>
      <c r="AV379" s="16" t="s">
        <v>155</v>
      </c>
      <c r="AW379" s="16" t="s">
        <v>34</v>
      </c>
      <c r="AX379" s="16" t="s">
        <v>78</v>
      </c>
      <c r="AY379" s="291" t="s">
        <v>136</v>
      </c>
    </row>
    <row r="380" s="14" customFormat="1">
      <c r="A380" s="14"/>
      <c r="B380" s="244"/>
      <c r="C380" s="245"/>
      <c r="D380" s="234" t="s">
        <v>146</v>
      </c>
      <c r="E380" s="246" t="s">
        <v>1</v>
      </c>
      <c r="F380" s="247" t="s">
        <v>817</v>
      </c>
      <c r="G380" s="245"/>
      <c r="H380" s="246" t="s">
        <v>1</v>
      </c>
      <c r="I380" s="248"/>
      <c r="J380" s="245"/>
      <c r="K380" s="245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146</v>
      </c>
      <c r="AU380" s="253" t="s">
        <v>88</v>
      </c>
      <c r="AV380" s="14" t="s">
        <v>86</v>
      </c>
      <c r="AW380" s="14" t="s">
        <v>34</v>
      </c>
      <c r="AX380" s="14" t="s">
        <v>78</v>
      </c>
      <c r="AY380" s="253" t="s">
        <v>136</v>
      </c>
    </row>
    <row r="381" s="13" customFormat="1">
      <c r="A381" s="13"/>
      <c r="B381" s="232"/>
      <c r="C381" s="233"/>
      <c r="D381" s="234" t="s">
        <v>146</v>
      </c>
      <c r="E381" s="235" t="s">
        <v>1</v>
      </c>
      <c r="F381" s="236" t="s">
        <v>818</v>
      </c>
      <c r="G381" s="233"/>
      <c r="H381" s="237">
        <v>2.0579999999999998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146</v>
      </c>
      <c r="AU381" s="243" t="s">
        <v>88</v>
      </c>
      <c r="AV381" s="13" t="s">
        <v>88</v>
      </c>
      <c r="AW381" s="13" t="s">
        <v>34</v>
      </c>
      <c r="AX381" s="13" t="s">
        <v>78</v>
      </c>
      <c r="AY381" s="243" t="s">
        <v>136</v>
      </c>
    </row>
    <row r="382" s="15" customFormat="1">
      <c r="A382" s="15"/>
      <c r="B382" s="260"/>
      <c r="C382" s="261"/>
      <c r="D382" s="234" t="s">
        <v>146</v>
      </c>
      <c r="E382" s="262" t="s">
        <v>1</v>
      </c>
      <c r="F382" s="263" t="s">
        <v>191</v>
      </c>
      <c r="G382" s="261"/>
      <c r="H382" s="264">
        <v>66.971000000000004</v>
      </c>
      <c r="I382" s="265"/>
      <c r="J382" s="261"/>
      <c r="K382" s="261"/>
      <c r="L382" s="266"/>
      <c r="M382" s="267"/>
      <c r="N382" s="268"/>
      <c r="O382" s="268"/>
      <c r="P382" s="268"/>
      <c r="Q382" s="268"/>
      <c r="R382" s="268"/>
      <c r="S382" s="268"/>
      <c r="T382" s="269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0" t="s">
        <v>146</v>
      </c>
      <c r="AU382" s="270" t="s">
        <v>88</v>
      </c>
      <c r="AV382" s="15" t="s">
        <v>144</v>
      </c>
      <c r="AW382" s="15" t="s">
        <v>34</v>
      </c>
      <c r="AX382" s="15" t="s">
        <v>86</v>
      </c>
      <c r="AY382" s="270" t="s">
        <v>136</v>
      </c>
    </row>
    <row r="383" s="12" customFormat="1" ht="22.8" customHeight="1">
      <c r="A383" s="12"/>
      <c r="B383" s="203"/>
      <c r="C383" s="204"/>
      <c r="D383" s="205" t="s">
        <v>77</v>
      </c>
      <c r="E383" s="217" t="s">
        <v>215</v>
      </c>
      <c r="F383" s="217" t="s">
        <v>819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SUM(P384:P394)</f>
        <v>0</v>
      </c>
      <c r="Q383" s="211"/>
      <c r="R383" s="212">
        <f>SUM(R384:R394)</f>
        <v>1.7550325</v>
      </c>
      <c r="S383" s="211"/>
      <c r="T383" s="213">
        <f>SUM(T384:T394)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86</v>
      </c>
      <c r="AT383" s="215" t="s">
        <v>77</v>
      </c>
      <c r="AU383" s="215" t="s">
        <v>86</v>
      </c>
      <c r="AY383" s="214" t="s">
        <v>136</v>
      </c>
      <c r="BK383" s="216">
        <f>SUM(BK384:BK394)</f>
        <v>0</v>
      </c>
    </row>
    <row r="384" s="2" customFormat="1" ht="16.5" customHeight="1">
      <c r="A384" s="39"/>
      <c r="B384" s="40"/>
      <c r="C384" s="219" t="s">
        <v>820</v>
      </c>
      <c r="D384" s="219" t="s">
        <v>139</v>
      </c>
      <c r="E384" s="220" t="s">
        <v>821</v>
      </c>
      <c r="F384" s="221" t="s">
        <v>822</v>
      </c>
      <c r="G384" s="222" t="s">
        <v>304</v>
      </c>
      <c r="H384" s="223">
        <v>1</v>
      </c>
      <c r="I384" s="224"/>
      <c r="J384" s="225">
        <f>ROUND(I384*H384,2)</f>
        <v>0</v>
      </c>
      <c r="K384" s="221" t="s">
        <v>143</v>
      </c>
      <c r="L384" s="45"/>
      <c r="M384" s="226" t="s">
        <v>1</v>
      </c>
      <c r="N384" s="227" t="s">
        <v>43</v>
      </c>
      <c r="O384" s="92"/>
      <c r="P384" s="228">
        <f>O384*H384</f>
        <v>0</v>
      </c>
      <c r="Q384" s="228">
        <v>1.12181</v>
      </c>
      <c r="R384" s="228">
        <f>Q384*H384</f>
        <v>1.12181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144</v>
      </c>
      <c r="AT384" s="230" t="s">
        <v>139</v>
      </c>
      <c r="AU384" s="230" t="s">
        <v>88</v>
      </c>
      <c r="AY384" s="18" t="s">
        <v>136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86</v>
      </c>
      <c r="BK384" s="231">
        <f>ROUND(I384*H384,2)</f>
        <v>0</v>
      </c>
      <c r="BL384" s="18" t="s">
        <v>144</v>
      </c>
      <c r="BM384" s="230" t="s">
        <v>823</v>
      </c>
    </row>
    <row r="385" s="2" customFormat="1" ht="33" customHeight="1">
      <c r="A385" s="39"/>
      <c r="B385" s="40"/>
      <c r="C385" s="219" t="s">
        <v>824</v>
      </c>
      <c r="D385" s="219" t="s">
        <v>139</v>
      </c>
      <c r="E385" s="220" t="s">
        <v>825</v>
      </c>
      <c r="F385" s="221" t="s">
        <v>826</v>
      </c>
      <c r="G385" s="222" t="s">
        <v>298</v>
      </c>
      <c r="H385" s="223">
        <v>3.5</v>
      </c>
      <c r="I385" s="224"/>
      <c r="J385" s="225">
        <f>ROUND(I385*H385,2)</f>
        <v>0</v>
      </c>
      <c r="K385" s="221" t="s">
        <v>143</v>
      </c>
      <c r="L385" s="45"/>
      <c r="M385" s="226" t="s">
        <v>1</v>
      </c>
      <c r="N385" s="227" t="s">
        <v>43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144</v>
      </c>
      <c r="AT385" s="230" t="s">
        <v>139</v>
      </c>
      <c r="AU385" s="230" t="s">
        <v>88</v>
      </c>
      <c r="AY385" s="18" t="s">
        <v>136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86</v>
      </c>
      <c r="BK385" s="231">
        <f>ROUND(I385*H385,2)</f>
        <v>0</v>
      </c>
      <c r="BL385" s="18" t="s">
        <v>144</v>
      </c>
      <c r="BM385" s="230" t="s">
        <v>827</v>
      </c>
    </row>
    <row r="386" s="13" customFormat="1">
      <c r="A386" s="13"/>
      <c r="B386" s="232"/>
      <c r="C386" s="233"/>
      <c r="D386" s="234" t="s">
        <v>146</v>
      </c>
      <c r="E386" s="235" t="s">
        <v>1</v>
      </c>
      <c r="F386" s="236" t="s">
        <v>828</v>
      </c>
      <c r="G386" s="233"/>
      <c r="H386" s="237">
        <v>3.5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146</v>
      </c>
      <c r="AU386" s="243" t="s">
        <v>88</v>
      </c>
      <c r="AV386" s="13" t="s">
        <v>88</v>
      </c>
      <c r="AW386" s="13" t="s">
        <v>34</v>
      </c>
      <c r="AX386" s="13" t="s">
        <v>86</v>
      </c>
      <c r="AY386" s="243" t="s">
        <v>136</v>
      </c>
    </row>
    <row r="387" s="2" customFormat="1" ht="24.15" customHeight="1">
      <c r="A387" s="39"/>
      <c r="B387" s="40"/>
      <c r="C387" s="271" t="s">
        <v>829</v>
      </c>
      <c r="D387" s="271" t="s">
        <v>224</v>
      </c>
      <c r="E387" s="272" t="s">
        <v>830</v>
      </c>
      <c r="F387" s="273" t="s">
        <v>831</v>
      </c>
      <c r="G387" s="274" t="s">
        <v>298</v>
      </c>
      <c r="H387" s="275">
        <v>3.8500000000000001</v>
      </c>
      <c r="I387" s="276"/>
      <c r="J387" s="277">
        <f>ROUND(I387*H387,2)</f>
        <v>0</v>
      </c>
      <c r="K387" s="273" t="s">
        <v>143</v>
      </c>
      <c r="L387" s="278"/>
      <c r="M387" s="279" t="s">
        <v>1</v>
      </c>
      <c r="N387" s="280" t="s">
        <v>43</v>
      </c>
      <c r="O387" s="92"/>
      <c r="P387" s="228">
        <f>O387*H387</f>
        <v>0</v>
      </c>
      <c r="Q387" s="228">
        <v>0.0010499999999999999</v>
      </c>
      <c r="R387" s="228">
        <f>Q387*H387</f>
        <v>0.0040425000000000001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215</v>
      </c>
      <c r="AT387" s="230" t="s">
        <v>224</v>
      </c>
      <c r="AU387" s="230" t="s">
        <v>88</v>
      </c>
      <c r="AY387" s="18" t="s">
        <v>136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86</v>
      </c>
      <c r="BK387" s="231">
        <f>ROUND(I387*H387,2)</f>
        <v>0</v>
      </c>
      <c r="BL387" s="18" t="s">
        <v>144</v>
      </c>
      <c r="BM387" s="230" t="s">
        <v>832</v>
      </c>
    </row>
    <row r="388" s="13" customFormat="1">
      <c r="A388" s="13"/>
      <c r="B388" s="232"/>
      <c r="C388" s="233"/>
      <c r="D388" s="234" t="s">
        <v>146</v>
      </c>
      <c r="E388" s="235" t="s">
        <v>1</v>
      </c>
      <c r="F388" s="236" t="s">
        <v>833</v>
      </c>
      <c r="G388" s="233"/>
      <c r="H388" s="237">
        <v>3.8500000000000001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146</v>
      </c>
      <c r="AU388" s="243" t="s">
        <v>88</v>
      </c>
      <c r="AV388" s="13" t="s">
        <v>88</v>
      </c>
      <c r="AW388" s="13" t="s">
        <v>34</v>
      </c>
      <c r="AX388" s="13" t="s">
        <v>86</v>
      </c>
      <c r="AY388" s="243" t="s">
        <v>136</v>
      </c>
    </row>
    <row r="389" s="2" customFormat="1" ht="24.15" customHeight="1">
      <c r="A389" s="39"/>
      <c r="B389" s="40"/>
      <c r="C389" s="219" t="s">
        <v>834</v>
      </c>
      <c r="D389" s="219" t="s">
        <v>139</v>
      </c>
      <c r="E389" s="220" t="s">
        <v>835</v>
      </c>
      <c r="F389" s="221" t="s">
        <v>836</v>
      </c>
      <c r="G389" s="222" t="s">
        <v>298</v>
      </c>
      <c r="H389" s="223">
        <v>14</v>
      </c>
      <c r="I389" s="224"/>
      <c r="J389" s="225">
        <f>ROUND(I389*H389,2)</f>
        <v>0</v>
      </c>
      <c r="K389" s="221" t="s">
        <v>143</v>
      </c>
      <c r="L389" s="45"/>
      <c r="M389" s="226" t="s">
        <v>1</v>
      </c>
      <c r="N389" s="227" t="s">
        <v>43</v>
      </c>
      <c r="O389" s="92"/>
      <c r="P389" s="228">
        <f>O389*H389</f>
        <v>0</v>
      </c>
      <c r="Q389" s="228">
        <v>0.0027599999999999999</v>
      </c>
      <c r="R389" s="228">
        <f>Q389*H389</f>
        <v>0.038640000000000001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144</v>
      </c>
      <c r="AT389" s="230" t="s">
        <v>139</v>
      </c>
      <c r="AU389" s="230" t="s">
        <v>88</v>
      </c>
      <c r="AY389" s="18" t="s">
        <v>136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86</v>
      </c>
      <c r="BK389" s="231">
        <f>ROUND(I389*H389,2)</f>
        <v>0</v>
      </c>
      <c r="BL389" s="18" t="s">
        <v>144</v>
      </c>
      <c r="BM389" s="230" t="s">
        <v>837</v>
      </c>
    </row>
    <row r="390" s="2" customFormat="1" ht="24.15" customHeight="1">
      <c r="A390" s="39"/>
      <c r="B390" s="40"/>
      <c r="C390" s="219" t="s">
        <v>838</v>
      </c>
      <c r="D390" s="219" t="s">
        <v>139</v>
      </c>
      <c r="E390" s="220" t="s">
        <v>839</v>
      </c>
      <c r="F390" s="221" t="s">
        <v>840</v>
      </c>
      <c r="G390" s="222" t="s">
        <v>298</v>
      </c>
      <c r="H390" s="223">
        <v>6</v>
      </c>
      <c r="I390" s="224"/>
      <c r="J390" s="225">
        <f>ROUND(I390*H390,2)</f>
        <v>0</v>
      </c>
      <c r="K390" s="221" t="s">
        <v>143</v>
      </c>
      <c r="L390" s="45"/>
      <c r="M390" s="226" t="s">
        <v>1</v>
      </c>
      <c r="N390" s="227" t="s">
        <v>43</v>
      </c>
      <c r="O390" s="92"/>
      <c r="P390" s="228">
        <f>O390*H390</f>
        <v>0</v>
      </c>
      <c r="Q390" s="228">
        <v>0.0044000000000000003</v>
      </c>
      <c r="R390" s="228">
        <f>Q390*H390</f>
        <v>0.0264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144</v>
      </c>
      <c r="AT390" s="230" t="s">
        <v>139</v>
      </c>
      <c r="AU390" s="230" t="s">
        <v>88</v>
      </c>
      <c r="AY390" s="18" t="s">
        <v>136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86</v>
      </c>
      <c r="BK390" s="231">
        <f>ROUND(I390*H390,2)</f>
        <v>0</v>
      </c>
      <c r="BL390" s="18" t="s">
        <v>144</v>
      </c>
      <c r="BM390" s="230" t="s">
        <v>841</v>
      </c>
    </row>
    <row r="391" s="2" customFormat="1" ht="24.15" customHeight="1">
      <c r="A391" s="39"/>
      <c r="B391" s="40"/>
      <c r="C391" s="219" t="s">
        <v>842</v>
      </c>
      <c r="D391" s="219" t="s">
        <v>139</v>
      </c>
      <c r="E391" s="220" t="s">
        <v>843</v>
      </c>
      <c r="F391" s="221" t="s">
        <v>844</v>
      </c>
      <c r="G391" s="222" t="s">
        <v>304</v>
      </c>
      <c r="H391" s="223">
        <v>1</v>
      </c>
      <c r="I391" s="224"/>
      <c r="J391" s="225">
        <f>ROUND(I391*H391,2)</f>
        <v>0</v>
      </c>
      <c r="K391" s="221" t="s">
        <v>143</v>
      </c>
      <c r="L391" s="45"/>
      <c r="M391" s="226" t="s">
        <v>1</v>
      </c>
      <c r="N391" s="227" t="s">
        <v>43</v>
      </c>
      <c r="O391" s="92"/>
      <c r="P391" s="228">
        <f>O391*H391</f>
        <v>0</v>
      </c>
      <c r="Q391" s="228">
        <v>0.10661</v>
      </c>
      <c r="R391" s="228">
        <f>Q391*H391</f>
        <v>0.10661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144</v>
      </c>
      <c r="AT391" s="230" t="s">
        <v>139</v>
      </c>
      <c r="AU391" s="230" t="s">
        <v>88</v>
      </c>
      <c r="AY391" s="18" t="s">
        <v>136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86</v>
      </c>
      <c r="BK391" s="231">
        <f>ROUND(I391*H391,2)</f>
        <v>0</v>
      </c>
      <c r="BL391" s="18" t="s">
        <v>144</v>
      </c>
      <c r="BM391" s="230" t="s">
        <v>845</v>
      </c>
    </row>
    <row r="392" s="2" customFormat="1" ht="24.15" customHeight="1">
      <c r="A392" s="39"/>
      <c r="B392" s="40"/>
      <c r="C392" s="219" t="s">
        <v>846</v>
      </c>
      <c r="D392" s="219" t="s">
        <v>139</v>
      </c>
      <c r="E392" s="220" t="s">
        <v>847</v>
      </c>
      <c r="F392" s="221" t="s">
        <v>848</v>
      </c>
      <c r="G392" s="222" t="s">
        <v>304</v>
      </c>
      <c r="H392" s="223">
        <v>1</v>
      </c>
      <c r="I392" s="224"/>
      <c r="J392" s="225">
        <f>ROUND(I392*H392,2)</f>
        <v>0</v>
      </c>
      <c r="K392" s="221" t="s">
        <v>143</v>
      </c>
      <c r="L392" s="45"/>
      <c r="M392" s="226" t="s">
        <v>1</v>
      </c>
      <c r="N392" s="227" t="s">
        <v>43</v>
      </c>
      <c r="O392" s="92"/>
      <c r="P392" s="228">
        <f>O392*H392</f>
        <v>0</v>
      </c>
      <c r="Q392" s="228">
        <v>0.03637</v>
      </c>
      <c r="R392" s="228">
        <f>Q392*H392</f>
        <v>0.03637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144</v>
      </c>
      <c r="AT392" s="230" t="s">
        <v>139</v>
      </c>
      <c r="AU392" s="230" t="s">
        <v>88</v>
      </c>
      <c r="AY392" s="18" t="s">
        <v>136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86</v>
      </c>
      <c r="BK392" s="231">
        <f>ROUND(I392*H392,2)</f>
        <v>0</v>
      </c>
      <c r="BL392" s="18" t="s">
        <v>144</v>
      </c>
      <c r="BM392" s="230" t="s">
        <v>849</v>
      </c>
    </row>
    <row r="393" s="2" customFormat="1" ht="24.15" customHeight="1">
      <c r="A393" s="39"/>
      <c r="B393" s="40"/>
      <c r="C393" s="219" t="s">
        <v>850</v>
      </c>
      <c r="D393" s="219" t="s">
        <v>139</v>
      </c>
      <c r="E393" s="220" t="s">
        <v>851</v>
      </c>
      <c r="F393" s="221" t="s">
        <v>852</v>
      </c>
      <c r="G393" s="222" t="s">
        <v>304</v>
      </c>
      <c r="H393" s="223">
        <v>1</v>
      </c>
      <c r="I393" s="224"/>
      <c r="J393" s="225">
        <f>ROUND(I393*H393,2)</f>
        <v>0</v>
      </c>
      <c r="K393" s="221" t="s">
        <v>143</v>
      </c>
      <c r="L393" s="45"/>
      <c r="M393" s="226" t="s">
        <v>1</v>
      </c>
      <c r="N393" s="227" t="s">
        <v>43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144</v>
      </c>
      <c r="AT393" s="230" t="s">
        <v>139</v>
      </c>
      <c r="AU393" s="230" t="s">
        <v>88</v>
      </c>
      <c r="AY393" s="18" t="s">
        <v>136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86</v>
      </c>
      <c r="BK393" s="231">
        <f>ROUND(I393*H393,2)</f>
        <v>0</v>
      </c>
      <c r="BL393" s="18" t="s">
        <v>144</v>
      </c>
      <c r="BM393" s="230" t="s">
        <v>853</v>
      </c>
    </row>
    <row r="394" s="2" customFormat="1" ht="33" customHeight="1">
      <c r="A394" s="39"/>
      <c r="B394" s="40"/>
      <c r="C394" s="219" t="s">
        <v>854</v>
      </c>
      <c r="D394" s="219" t="s">
        <v>139</v>
      </c>
      <c r="E394" s="220" t="s">
        <v>855</v>
      </c>
      <c r="F394" s="221" t="s">
        <v>856</v>
      </c>
      <c r="G394" s="222" t="s">
        <v>304</v>
      </c>
      <c r="H394" s="223">
        <v>1</v>
      </c>
      <c r="I394" s="224"/>
      <c r="J394" s="225">
        <f>ROUND(I394*H394,2)</f>
        <v>0</v>
      </c>
      <c r="K394" s="221" t="s">
        <v>143</v>
      </c>
      <c r="L394" s="45"/>
      <c r="M394" s="226" t="s">
        <v>1</v>
      </c>
      <c r="N394" s="227" t="s">
        <v>43</v>
      </c>
      <c r="O394" s="92"/>
      <c r="P394" s="228">
        <f>O394*H394</f>
        <v>0</v>
      </c>
      <c r="Q394" s="228">
        <v>0.42115999999999998</v>
      </c>
      <c r="R394" s="228">
        <f>Q394*H394</f>
        <v>0.42115999999999998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144</v>
      </c>
      <c r="AT394" s="230" t="s">
        <v>139</v>
      </c>
      <c r="AU394" s="230" t="s">
        <v>88</v>
      </c>
      <c r="AY394" s="18" t="s">
        <v>136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86</v>
      </c>
      <c r="BK394" s="231">
        <f>ROUND(I394*H394,2)</f>
        <v>0</v>
      </c>
      <c r="BL394" s="18" t="s">
        <v>144</v>
      </c>
      <c r="BM394" s="230" t="s">
        <v>857</v>
      </c>
    </row>
    <row r="395" s="12" customFormat="1" ht="22.8" customHeight="1">
      <c r="A395" s="12"/>
      <c r="B395" s="203"/>
      <c r="C395" s="204"/>
      <c r="D395" s="205" t="s">
        <v>77</v>
      </c>
      <c r="E395" s="217" t="s">
        <v>137</v>
      </c>
      <c r="F395" s="217" t="s">
        <v>138</v>
      </c>
      <c r="G395" s="204"/>
      <c r="H395" s="204"/>
      <c r="I395" s="207"/>
      <c r="J395" s="218">
        <f>BK395</f>
        <v>0</v>
      </c>
      <c r="K395" s="204"/>
      <c r="L395" s="209"/>
      <c r="M395" s="210"/>
      <c r="N395" s="211"/>
      <c r="O395" s="211"/>
      <c r="P395" s="212">
        <f>SUM(P396:P422)</f>
        <v>0</v>
      </c>
      <c r="Q395" s="211"/>
      <c r="R395" s="212">
        <f>SUM(R396:R422)</f>
        <v>14.383009999999999</v>
      </c>
      <c r="S395" s="211"/>
      <c r="T395" s="213">
        <f>SUM(T396:T422)</f>
        <v>4.3118800000000013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4" t="s">
        <v>86</v>
      </c>
      <c r="AT395" s="215" t="s">
        <v>77</v>
      </c>
      <c r="AU395" s="215" t="s">
        <v>86</v>
      </c>
      <c r="AY395" s="214" t="s">
        <v>136</v>
      </c>
      <c r="BK395" s="216">
        <f>SUM(BK396:BK422)</f>
        <v>0</v>
      </c>
    </row>
    <row r="396" s="2" customFormat="1" ht="24.15" customHeight="1">
      <c r="A396" s="39"/>
      <c r="B396" s="40"/>
      <c r="C396" s="219" t="s">
        <v>858</v>
      </c>
      <c r="D396" s="219" t="s">
        <v>139</v>
      </c>
      <c r="E396" s="220" t="s">
        <v>859</v>
      </c>
      <c r="F396" s="221" t="s">
        <v>860</v>
      </c>
      <c r="G396" s="222" t="s">
        <v>298</v>
      </c>
      <c r="H396" s="223">
        <v>66</v>
      </c>
      <c r="I396" s="224"/>
      <c r="J396" s="225">
        <f>ROUND(I396*H396,2)</f>
        <v>0</v>
      </c>
      <c r="K396" s="221" t="s">
        <v>143</v>
      </c>
      <c r="L396" s="45"/>
      <c r="M396" s="226" t="s">
        <v>1</v>
      </c>
      <c r="N396" s="227" t="s">
        <v>43</v>
      </c>
      <c r="O396" s="92"/>
      <c r="P396" s="228">
        <f>O396*H396</f>
        <v>0</v>
      </c>
      <c r="Q396" s="228">
        <v>0.13095999999999999</v>
      </c>
      <c r="R396" s="228">
        <f>Q396*H396</f>
        <v>8.6433599999999995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144</v>
      </c>
      <c r="AT396" s="230" t="s">
        <v>139</v>
      </c>
      <c r="AU396" s="230" t="s">
        <v>88</v>
      </c>
      <c r="AY396" s="18" t="s">
        <v>136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86</v>
      </c>
      <c r="BK396" s="231">
        <f>ROUND(I396*H396,2)</f>
        <v>0</v>
      </c>
      <c r="BL396" s="18" t="s">
        <v>144</v>
      </c>
      <c r="BM396" s="230" t="s">
        <v>861</v>
      </c>
    </row>
    <row r="397" s="13" customFormat="1">
      <c r="A397" s="13"/>
      <c r="B397" s="232"/>
      <c r="C397" s="233"/>
      <c r="D397" s="234" t="s">
        <v>146</v>
      </c>
      <c r="E397" s="235" t="s">
        <v>1</v>
      </c>
      <c r="F397" s="236" t="s">
        <v>862</v>
      </c>
      <c r="G397" s="233"/>
      <c r="H397" s="237">
        <v>40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146</v>
      </c>
      <c r="AU397" s="243" t="s">
        <v>88</v>
      </c>
      <c r="AV397" s="13" t="s">
        <v>88</v>
      </c>
      <c r="AW397" s="13" t="s">
        <v>34</v>
      </c>
      <c r="AX397" s="13" t="s">
        <v>78</v>
      </c>
      <c r="AY397" s="243" t="s">
        <v>136</v>
      </c>
    </row>
    <row r="398" s="13" customFormat="1">
      <c r="A398" s="13"/>
      <c r="B398" s="232"/>
      <c r="C398" s="233"/>
      <c r="D398" s="234" t="s">
        <v>146</v>
      </c>
      <c r="E398" s="235" t="s">
        <v>1</v>
      </c>
      <c r="F398" s="236" t="s">
        <v>863</v>
      </c>
      <c r="G398" s="233"/>
      <c r="H398" s="237">
        <v>26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146</v>
      </c>
      <c r="AU398" s="243" t="s">
        <v>88</v>
      </c>
      <c r="AV398" s="13" t="s">
        <v>88</v>
      </c>
      <c r="AW398" s="13" t="s">
        <v>34</v>
      </c>
      <c r="AX398" s="13" t="s">
        <v>78</v>
      </c>
      <c r="AY398" s="243" t="s">
        <v>136</v>
      </c>
    </row>
    <row r="399" s="15" customFormat="1">
      <c r="A399" s="15"/>
      <c r="B399" s="260"/>
      <c r="C399" s="261"/>
      <c r="D399" s="234" t="s">
        <v>146</v>
      </c>
      <c r="E399" s="262" t="s">
        <v>1</v>
      </c>
      <c r="F399" s="263" t="s">
        <v>191</v>
      </c>
      <c r="G399" s="261"/>
      <c r="H399" s="264">
        <v>66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0" t="s">
        <v>146</v>
      </c>
      <c r="AU399" s="270" t="s">
        <v>88</v>
      </c>
      <c r="AV399" s="15" t="s">
        <v>144</v>
      </c>
      <c r="AW399" s="15" t="s">
        <v>34</v>
      </c>
      <c r="AX399" s="15" t="s">
        <v>86</v>
      </c>
      <c r="AY399" s="270" t="s">
        <v>136</v>
      </c>
    </row>
    <row r="400" s="2" customFormat="1" ht="16.5" customHeight="1">
      <c r="A400" s="39"/>
      <c r="B400" s="40"/>
      <c r="C400" s="271" t="s">
        <v>864</v>
      </c>
      <c r="D400" s="271" t="s">
        <v>224</v>
      </c>
      <c r="E400" s="272" t="s">
        <v>865</v>
      </c>
      <c r="F400" s="273" t="s">
        <v>866</v>
      </c>
      <c r="G400" s="274" t="s">
        <v>298</v>
      </c>
      <c r="H400" s="275">
        <v>72.599999999999994</v>
      </c>
      <c r="I400" s="276"/>
      <c r="J400" s="277">
        <f>ROUND(I400*H400,2)</f>
        <v>0</v>
      </c>
      <c r="K400" s="273" t="s">
        <v>1</v>
      </c>
      <c r="L400" s="278"/>
      <c r="M400" s="279" t="s">
        <v>1</v>
      </c>
      <c r="N400" s="280" t="s">
        <v>43</v>
      </c>
      <c r="O400" s="92"/>
      <c r="P400" s="228">
        <f>O400*H400</f>
        <v>0</v>
      </c>
      <c r="Q400" s="228">
        <v>0.059999999999999998</v>
      </c>
      <c r="R400" s="228">
        <f>Q400*H400</f>
        <v>4.3559999999999999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215</v>
      </c>
      <c r="AT400" s="230" t="s">
        <v>224</v>
      </c>
      <c r="AU400" s="230" t="s">
        <v>88</v>
      </c>
      <c r="AY400" s="18" t="s">
        <v>136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86</v>
      </c>
      <c r="BK400" s="231">
        <f>ROUND(I400*H400,2)</f>
        <v>0</v>
      </c>
      <c r="BL400" s="18" t="s">
        <v>144</v>
      </c>
      <c r="BM400" s="230" t="s">
        <v>867</v>
      </c>
    </row>
    <row r="401" s="13" customFormat="1">
      <c r="A401" s="13"/>
      <c r="B401" s="232"/>
      <c r="C401" s="233"/>
      <c r="D401" s="234" t="s">
        <v>146</v>
      </c>
      <c r="E401" s="235" t="s">
        <v>1</v>
      </c>
      <c r="F401" s="236" t="s">
        <v>868</v>
      </c>
      <c r="G401" s="233"/>
      <c r="H401" s="237">
        <v>72.599999999999994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146</v>
      </c>
      <c r="AU401" s="243" t="s">
        <v>88</v>
      </c>
      <c r="AV401" s="13" t="s">
        <v>88</v>
      </c>
      <c r="AW401" s="13" t="s">
        <v>34</v>
      </c>
      <c r="AX401" s="13" t="s">
        <v>86</v>
      </c>
      <c r="AY401" s="243" t="s">
        <v>136</v>
      </c>
    </row>
    <row r="402" s="2" customFormat="1" ht="24.15" customHeight="1">
      <c r="A402" s="39"/>
      <c r="B402" s="40"/>
      <c r="C402" s="219" t="s">
        <v>869</v>
      </c>
      <c r="D402" s="219" t="s">
        <v>139</v>
      </c>
      <c r="E402" s="220" t="s">
        <v>870</v>
      </c>
      <c r="F402" s="221" t="s">
        <v>871</v>
      </c>
      <c r="G402" s="222" t="s">
        <v>248</v>
      </c>
      <c r="H402" s="223">
        <v>33</v>
      </c>
      <c r="I402" s="224"/>
      <c r="J402" s="225">
        <f>ROUND(I402*H402,2)</f>
        <v>0</v>
      </c>
      <c r="K402" s="221" t="s">
        <v>143</v>
      </c>
      <c r="L402" s="45"/>
      <c r="M402" s="226" t="s">
        <v>1</v>
      </c>
      <c r="N402" s="227" t="s">
        <v>43</v>
      </c>
      <c r="O402" s="92"/>
      <c r="P402" s="228">
        <f>O402*H402</f>
        <v>0</v>
      </c>
      <c r="Q402" s="228">
        <v>0.02681</v>
      </c>
      <c r="R402" s="228">
        <f>Q402*H402</f>
        <v>0.88473000000000002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144</v>
      </c>
      <c r="AT402" s="230" t="s">
        <v>139</v>
      </c>
      <c r="AU402" s="230" t="s">
        <v>88</v>
      </c>
      <c r="AY402" s="18" t="s">
        <v>136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86</v>
      </c>
      <c r="BK402" s="231">
        <f>ROUND(I402*H402,2)</f>
        <v>0</v>
      </c>
      <c r="BL402" s="18" t="s">
        <v>144</v>
      </c>
      <c r="BM402" s="230" t="s">
        <v>872</v>
      </c>
    </row>
    <row r="403" s="13" customFormat="1">
      <c r="A403" s="13"/>
      <c r="B403" s="232"/>
      <c r="C403" s="233"/>
      <c r="D403" s="234" t="s">
        <v>146</v>
      </c>
      <c r="E403" s="235" t="s">
        <v>1</v>
      </c>
      <c r="F403" s="236" t="s">
        <v>873</v>
      </c>
      <c r="G403" s="233"/>
      <c r="H403" s="237">
        <v>33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146</v>
      </c>
      <c r="AU403" s="243" t="s">
        <v>88</v>
      </c>
      <c r="AV403" s="13" t="s">
        <v>88</v>
      </c>
      <c r="AW403" s="13" t="s">
        <v>34</v>
      </c>
      <c r="AX403" s="13" t="s">
        <v>86</v>
      </c>
      <c r="AY403" s="243" t="s">
        <v>136</v>
      </c>
    </row>
    <row r="404" s="2" customFormat="1" ht="24.15" customHeight="1">
      <c r="A404" s="39"/>
      <c r="B404" s="40"/>
      <c r="C404" s="219" t="s">
        <v>874</v>
      </c>
      <c r="D404" s="219" t="s">
        <v>139</v>
      </c>
      <c r="E404" s="220" t="s">
        <v>875</v>
      </c>
      <c r="F404" s="221" t="s">
        <v>876</v>
      </c>
      <c r="G404" s="222" t="s">
        <v>304</v>
      </c>
      <c r="H404" s="223">
        <v>4</v>
      </c>
      <c r="I404" s="224"/>
      <c r="J404" s="225">
        <f>ROUND(I404*H404,2)</f>
        <v>0</v>
      </c>
      <c r="K404" s="221" t="s">
        <v>1</v>
      </c>
      <c r="L404" s="45"/>
      <c r="M404" s="226" t="s">
        <v>1</v>
      </c>
      <c r="N404" s="227" t="s">
        <v>43</v>
      </c>
      <c r="O404" s="92"/>
      <c r="P404" s="228">
        <f>O404*H404</f>
        <v>0</v>
      </c>
      <c r="Q404" s="228">
        <v>0.0093299999999999998</v>
      </c>
      <c r="R404" s="228">
        <f>Q404*H404</f>
        <v>0.037319999999999999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144</v>
      </c>
      <c r="AT404" s="230" t="s">
        <v>139</v>
      </c>
      <c r="AU404" s="230" t="s">
        <v>88</v>
      </c>
      <c r="AY404" s="18" t="s">
        <v>136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86</v>
      </c>
      <c r="BK404" s="231">
        <f>ROUND(I404*H404,2)</f>
        <v>0</v>
      </c>
      <c r="BL404" s="18" t="s">
        <v>144</v>
      </c>
      <c r="BM404" s="230" t="s">
        <v>877</v>
      </c>
    </row>
    <row r="405" s="2" customFormat="1" ht="24.15" customHeight="1">
      <c r="A405" s="39"/>
      <c r="B405" s="40"/>
      <c r="C405" s="219" t="s">
        <v>878</v>
      </c>
      <c r="D405" s="219" t="s">
        <v>139</v>
      </c>
      <c r="E405" s="220" t="s">
        <v>879</v>
      </c>
      <c r="F405" s="221" t="s">
        <v>880</v>
      </c>
      <c r="G405" s="222" t="s">
        <v>304</v>
      </c>
      <c r="H405" s="223">
        <v>8</v>
      </c>
      <c r="I405" s="224"/>
      <c r="J405" s="225">
        <f>ROUND(I405*H405,2)</f>
        <v>0</v>
      </c>
      <c r="K405" s="221" t="s">
        <v>143</v>
      </c>
      <c r="L405" s="45"/>
      <c r="M405" s="226" t="s">
        <v>1</v>
      </c>
      <c r="N405" s="227" t="s">
        <v>43</v>
      </c>
      <c r="O405" s="92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144</v>
      </c>
      <c r="AT405" s="230" t="s">
        <v>139</v>
      </c>
      <c r="AU405" s="230" t="s">
        <v>88</v>
      </c>
      <c r="AY405" s="18" t="s">
        <v>136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86</v>
      </c>
      <c r="BK405" s="231">
        <f>ROUND(I405*H405,2)</f>
        <v>0</v>
      </c>
      <c r="BL405" s="18" t="s">
        <v>144</v>
      </c>
      <c r="BM405" s="230" t="s">
        <v>881</v>
      </c>
    </row>
    <row r="406" s="13" customFormat="1">
      <c r="A406" s="13"/>
      <c r="B406" s="232"/>
      <c r="C406" s="233"/>
      <c r="D406" s="234" t="s">
        <v>146</v>
      </c>
      <c r="E406" s="235" t="s">
        <v>1</v>
      </c>
      <c r="F406" s="236" t="s">
        <v>882</v>
      </c>
      <c r="G406" s="233"/>
      <c r="H406" s="237">
        <v>8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146</v>
      </c>
      <c r="AU406" s="243" t="s">
        <v>88</v>
      </c>
      <c r="AV406" s="13" t="s">
        <v>88</v>
      </c>
      <c r="AW406" s="13" t="s">
        <v>34</v>
      </c>
      <c r="AX406" s="13" t="s">
        <v>86</v>
      </c>
      <c r="AY406" s="243" t="s">
        <v>136</v>
      </c>
    </row>
    <row r="407" s="2" customFormat="1" ht="37.8" customHeight="1">
      <c r="A407" s="39"/>
      <c r="B407" s="40"/>
      <c r="C407" s="271" t="s">
        <v>883</v>
      </c>
      <c r="D407" s="271" t="s">
        <v>224</v>
      </c>
      <c r="E407" s="272" t="s">
        <v>884</v>
      </c>
      <c r="F407" s="273" t="s">
        <v>885</v>
      </c>
      <c r="G407" s="274" t="s">
        <v>304</v>
      </c>
      <c r="H407" s="275">
        <v>8</v>
      </c>
      <c r="I407" s="276"/>
      <c r="J407" s="277">
        <f>ROUND(I407*H407,2)</f>
        <v>0</v>
      </c>
      <c r="K407" s="273" t="s">
        <v>143</v>
      </c>
      <c r="L407" s="278"/>
      <c r="M407" s="279" t="s">
        <v>1</v>
      </c>
      <c r="N407" s="280" t="s">
        <v>43</v>
      </c>
      <c r="O407" s="92"/>
      <c r="P407" s="228">
        <f>O407*H407</f>
        <v>0</v>
      </c>
      <c r="Q407" s="228">
        <v>0.00054000000000000001</v>
      </c>
      <c r="R407" s="228">
        <f>Q407*H407</f>
        <v>0.0043200000000000001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215</v>
      </c>
      <c r="AT407" s="230" t="s">
        <v>224</v>
      </c>
      <c r="AU407" s="230" t="s">
        <v>88</v>
      </c>
      <c r="AY407" s="18" t="s">
        <v>136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86</v>
      </c>
      <c r="BK407" s="231">
        <f>ROUND(I407*H407,2)</f>
        <v>0</v>
      </c>
      <c r="BL407" s="18" t="s">
        <v>144</v>
      </c>
      <c r="BM407" s="230" t="s">
        <v>886</v>
      </c>
    </row>
    <row r="408" s="2" customFormat="1" ht="16.5" customHeight="1">
      <c r="A408" s="39"/>
      <c r="B408" s="40"/>
      <c r="C408" s="219" t="s">
        <v>887</v>
      </c>
      <c r="D408" s="219" t="s">
        <v>139</v>
      </c>
      <c r="E408" s="220" t="s">
        <v>888</v>
      </c>
      <c r="F408" s="221" t="s">
        <v>889</v>
      </c>
      <c r="G408" s="222" t="s">
        <v>304</v>
      </c>
      <c r="H408" s="223">
        <v>47</v>
      </c>
      <c r="I408" s="224"/>
      <c r="J408" s="225">
        <f>ROUND(I408*H408,2)</f>
        <v>0</v>
      </c>
      <c r="K408" s="221" t="s">
        <v>1</v>
      </c>
      <c r="L408" s="45"/>
      <c r="M408" s="226" t="s">
        <v>1</v>
      </c>
      <c r="N408" s="227" t="s">
        <v>43</v>
      </c>
      <c r="O408" s="92"/>
      <c r="P408" s="228">
        <f>O408*H408</f>
        <v>0</v>
      </c>
      <c r="Q408" s="228">
        <v>0.0018</v>
      </c>
      <c r="R408" s="228">
        <f>Q408*H408</f>
        <v>0.084599999999999995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144</v>
      </c>
      <c r="AT408" s="230" t="s">
        <v>139</v>
      </c>
      <c r="AU408" s="230" t="s">
        <v>88</v>
      </c>
      <c r="AY408" s="18" t="s">
        <v>136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86</v>
      </c>
      <c r="BK408" s="231">
        <f>ROUND(I408*H408,2)</f>
        <v>0</v>
      </c>
      <c r="BL408" s="18" t="s">
        <v>144</v>
      </c>
      <c r="BM408" s="230" t="s">
        <v>890</v>
      </c>
    </row>
    <row r="409" s="2" customFormat="1" ht="24.15" customHeight="1">
      <c r="A409" s="39"/>
      <c r="B409" s="40"/>
      <c r="C409" s="219" t="s">
        <v>891</v>
      </c>
      <c r="D409" s="219" t="s">
        <v>139</v>
      </c>
      <c r="E409" s="220" t="s">
        <v>892</v>
      </c>
      <c r="F409" s="221" t="s">
        <v>893</v>
      </c>
      <c r="G409" s="222" t="s">
        <v>304</v>
      </c>
      <c r="H409" s="223">
        <v>59</v>
      </c>
      <c r="I409" s="224"/>
      <c r="J409" s="225">
        <f>ROUND(I409*H409,2)</f>
        <v>0</v>
      </c>
      <c r="K409" s="221" t="s">
        <v>1</v>
      </c>
      <c r="L409" s="45"/>
      <c r="M409" s="226" t="s">
        <v>1</v>
      </c>
      <c r="N409" s="227" t="s">
        <v>43</v>
      </c>
      <c r="O409" s="92"/>
      <c r="P409" s="228">
        <f>O409*H409</f>
        <v>0</v>
      </c>
      <c r="Q409" s="228">
        <v>8.0000000000000007E-05</v>
      </c>
      <c r="R409" s="228">
        <f>Q409*H409</f>
        <v>0.0047200000000000002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144</v>
      </c>
      <c r="AT409" s="230" t="s">
        <v>139</v>
      </c>
      <c r="AU409" s="230" t="s">
        <v>88</v>
      </c>
      <c r="AY409" s="18" t="s">
        <v>136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86</v>
      </c>
      <c r="BK409" s="231">
        <f>ROUND(I409*H409,2)</f>
        <v>0</v>
      </c>
      <c r="BL409" s="18" t="s">
        <v>144</v>
      </c>
      <c r="BM409" s="230" t="s">
        <v>894</v>
      </c>
    </row>
    <row r="410" s="2" customFormat="1" ht="16.5" customHeight="1">
      <c r="A410" s="39"/>
      <c r="B410" s="40"/>
      <c r="C410" s="219" t="s">
        <v>895</v>
      </c>
      <c r="D410" s="219" t="s">
        <v>139</v>
      </c>
      <c r="E410" s="220" t="s">
        <v>896</v>
      </c>
      <c r="F410" s="221" t="s">
        <v>897</v>
      </c>
      <c r="G410" s="222" t="s">
        <v>142</v>
      </c>
      <c r="H410" s="223">
        <v>0.108</v>
      </c>
      <c r="I410" s="224"/>
      <c r="J410" s="225">
        <f>ROUND(I410*H410,2)</f>
        <v>0</v>
      </c>
      <c r="K410" s="221" t="s">
        <v>143</v>
      </c>
      <c r="L410" s="45"/>
      <c r="M410" s="226" t="s">
        <v>1</v>
      </c>
      <c r="N410" s="227" t="s">
        <v>43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2</v>
      </c>
      <c r="T410" s="229">
        <f>S410*H410</f>
        <v>0.216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144</v>
      </c>
      <c r="AT410" s="230" t="s">
        <v>139</v>
      </c>
      <c r="AU410" s="230" t="s">
        <v>88</v>
      </c>
      <c r="AY410" s="18" t="s">
        <v>136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86</v>
      </c>
      <c r="BK410" s="231">
        <f>ROUND(I410*H410,2)</f>
        <v>0</v>
      </c>
      <c r="BL410" s="18" t="s">
        <v>144</v>
      </c>
      <c r="BM410" s="230" t="s">
        <v>898</v>
      </c>
    </row>
    <row r="411" s="14" customFormat="1">
      <c r="A411" s="14"/>
      <c r="B411" s="244"/>
      <c r="C411" s="245"/>
      <c r="D411" s="234" t="s">
        <v>146</v>
      </c>
      <c r="E411" s="246" t="s">
        <v>1</v>
      </c>
      <c r="F411" s="247" t="s">
        <v>899</v>
      </c>
      <c r="G411" s="245"/>
      <c r="H411" s="246" t="s">
        <v>1</v>
      </c>
      <c r="I411" s="248"/>
      <c r="J411" s="245"/>
      <c r="K411" s="245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146</v>
      </c>
      <c r="AU411" s="253" t="s">
        <v>88</v>
      </c>
      <c r="AV411" s="14" t="s">
        <v>86</v>
      </c>
      <c r="AW411" s="14" t="s">
        <v>34</v>
      </c>
      <c r="AX411" s="14" t="s">
        <v>78</v>
      </c>
      <c r="AY411" s="253" t="s">
        <v>136</v>
      </c>
    </row>
    <row r="412" s="13" customFormat="1">
      <c r="A412" s="13"/>
      <c r="B412" s="232"/>
      <c r="C412" s="233"/>
      <c r="D412" s="234" t="s">
        <v>146</v>
      </c>
      <c r="E412" s="235" t="s">
        <v>1</v>
      </c>
      <c r="F412" s="236" t="s">
        <v>900</v>
      </c>
      <c r="G412" s="233"/>
      <c r="H412" s="237">
        <v>0.108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146</v>
      </c>
      <c r="AU412" s="243" t="s">
        <v>88</v>
      </c>
      <c r="AV412" s="13" t="s">
        <v>88</v>
      </c>
      <c r="AW412" s="13" t="s">
        <v>34</v>
      </c>
      <c r="AX412" s="13" t="s">
        <v>86</v>
      </c>
      <c r="AY412" s="243" t="s">
        <v>136</v>
      </c>
    </row>
    <row r="413" s="2" customFormat="1" ht="24.15" customHeight="1">
      <c r="A413" s="39"/>
      <c r="B413" s="40"/>
      <c r="C413" s="219" t="s">
        <v>901</v>
      </c>
      <c r="D413" s="219" t="s">
        <v>139</v>
      </c>
      <c r="E413" s="220" t="s">
        <v>902</v>
      </c>
      <c r="F413" s="221" t="s">
        <v>903</v>
      </c>
      <c r="G413" s="222" t="s">
        <v>142</v>
      </c>
      <c r="H413" s="223">
        <v>1.5</v>
      </c>
      <c r="I413" s="224"/>
      <c r="J413" s="225">
        <f>ROUND(I413*H413,2)</f>
        <v>0</v>
      </c>
      <c r="K413" s="221" t="s">
        <v>143</v>
      </c>
      <c r="L413" s="45"/>
      <c r="M413" s="226" t="s">
        <v>1</v>
      </c>
      <c r="N413" s="227" t="s">
        <v>43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1.6000000000000001</v>
      </c>
      <c r="T413" s="229">
        <f>S413*H413</f>
        <v>2.4000000000000004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144</v>
      </c>
      <c r="AT413" s="230" t="s">
        <v>139</v>
      </c>
      <c r="AU413" s="230" t="s">
        <v>88</v>
      </c>
      <c r="AY413" s="18" t="s">
        <v>136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86</v>
      </c>
      <c r="BK413" s="231">
        <f>ROUND(I413*H413,2)</f>
        <v>0</v>
      </c>
      <c r="BL413" s="18" t="s">
        <v>144</v>
      </c>
      <c r="BM413" s="230" t="s">
        <v>904</v>
      </c>
    </row>
    <row r="414" s="13" customFormat="1">
      <c r="A414" s="13"/>
      <c r="B414" s="232"/>
      <c r="C414" s="233"/>
      <c r="D414" s="234" t="s">
        <v>146</v>
      </c>
      <c r="E414" s="235" t="s">
        <v>1</v>
      </c>
      <c r="F414" s="236" t="s">
        <v>905</v>
      </c>
      <c r="G414" s="233"/>
      <c r="H414" s="237">
        <v>1.5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146</v>
      </c>
      <c r="AU414" s="243" t="s">
        <v>88</v>
      </c>
      <c r="AV414" s="13" t="s">
        <v>88</v>
      </c>
      <c r="AW414" s="13" t="s">
        <v>34</v>
      </c>
      <c r="AX414" s="13" t="s">
        <v>86</v>
      </c>
      <c r="AY414" s="243" t="s">
        <v>136</v>
      </c>
    </row>
    <row r="415" s="2" customFormat="1" ht="24.15" customHeight="1">
      <c r="A415" s="39"/>
      <c r="B415" s="40"/>
      <c r="C415" s="219" t="s">
        <v>906</v>
      </c>
      <c r="D415" s="219" t="s">
        <v>139</v>
      </c>
      <c r="E415" s="220" t="s">
        <v>462</v>
      </c>
      <c r="F415" s="221" t="s">
        <v>907</v>
      </c>
      <c r="G415" s="222" t="s">
        <v>304</v>
      </c>
      <c r="H415" s="223">
        <v>10</v>
      </c>
      <c r="I415" s="224"/>
      <c r="J415" s="225">
        <f>ROUND(I415*H415,2)</f>
        <v>0</v>
      </c>
      <c r="K415" s="221" t="s">
        <v>143</v>
      </c>
      <c r="L415" s="45"/>
      <c r="M415" s="226" t="s">
        <v>1</v>
      </c>
      <c r="N415" s="227" t="s">
        <v>43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0.16500000000000001</v>
      </c>
      <c r="T415" s="229">
        <f>S415*H415</f>
        <v>1.6500000000000001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144</v>
      </c>
      <c r="AT415" s="230" t="s">
        <v>139</v>
      </c>
      <c r="AU415" s="230" t="s">
        <v>88</v>
      </c>
      <c r="AY415" s="18" t="s">
        <v>136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86</v>
      </c>
      <c r="BK415" s="231">
        <f>ROUND(I415*H415,2)</f>
        <v>0</v>
      </c>
      <c r="BL415" s="18" t="s">
        <v>144</v>
      </c>
      <c r="BM415" s="230" t="s">
        <v>908</v>
      </c>
    </row>
    <row r="416" s="2" customFormat="1" ht="24.15" customHeight="1">
      <c r="A416" s="39"/>
      <c r="B416" s="40"/>
      <c r="C416" s="219" t="s">
        <v>909</v>
      </c>
      <c r="D416" s="219" t="s">
        <v>139</v>
      </c>
      <c r="E416" s="220" t="s">
        <v>465</v>
      </c>
      <c r="F416" s="221" t="s">
        <v>466</v>
      </c>
      <c r="G416" s="222" t="s">
        <v>298</v>
      </c>
      <c r="H416" s="223">
        <v>18.5</v>
      </c>
      <c r="I416" s="224"/>
      <c r="J416" s="225">
        <f>ROUND(I416*H416,2)</f>
        <v>0</v>
      </c>
      <c r="K416" s="221" t="s">
        <v>143</v>
      </c>
      <c r="L416" s="45"/>
      <c r="M416" s="226" t="s">
        <v>1</v>
      </c>
      <c r="N416" s="227" t="s">
        <v>43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0.00248</v>
      </c>
      <c r="T416" s="229">
        <f>S416*H416</f>
        <v>0.045879999999999997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144</v>
      </c>
      <c r="AT416" s="230" t="s">
        <v>139</v>
      </c>
      <c r="AU416" s="230" t="s">
        <v>88</v>
      </c>
      <c r="AY416" s="18" t="s">
        <v>136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86</v>
      </c>
      <c r="BK416" s="231">
        <f>ROUND(I416*H416,2)</f>
        <v>0</v>
      </c>
      <c r="BL416" s="18" t="s">
        <v>144</v>
      </c>
      <c r="BM416" s="230" t="s">
        <v>910</v>
      </c>
    </row>
    <row r="417" s="2" customFormat="1" ht="24.15" customHeight="1">
      <c r="A417" s="39"/>
      <c r="B417" s="40"/>
      <c r="C417" s="219" t="s">
        <v>911</v>
      </c>
      <c r="D417" s="219" t="s">
        <v>139</v>
      </c>
      <c r="E417" s="220" t="s">
        <v>912</v>
      </c>
      <c r="F417" s="221" t="s">
        <v>913</v>
      </c>
      <c r="G417" s="222" t="s">
        <v>298</v>
      </c>
      <c r="H417" s="223">
        <v>579</v>
      </c>
      <c r="I417" s="224"/>
      <c r="J417" s="225">
        <f>ROUND(I417*H417,2)</f>
        <v>0</v>
      </c>
      <c r="K417" s="221" t="s">
        <v>143</v>
      </c>
      <c r="L417" s="45"/>
      <c r="M417" s="226" t="s">
        <v>1</v>
      </c>
      <c r="N417" s="227" t="s">
        <v>43</v>
      </c>
      <c r="O417" s="92"/>
      <c r="P417" s="228">
        <f>O417*H417</f>
        <v>0</v>
      </c>
      <c r="Q417" s="228">
        <v>0.00024000000000000001</v>
      </c>
      <c r="R417" s="228">
        <f>Q417*H417</f>
        <v>0.13896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144</v>
      </c>
      <c r="AT417" s="230" t="s">
        <v>139</v>
      </c>
      <c r="AU417" s="230" t="s">
        <v>88</v>
      </c>
      <c r="AY417" s="18" t="s">
        <v>136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86</v>
      </c>
      <c r="BK417" s="231">
        <f>ROUND(I417*H417,2)</f>
        <v>0</v>
      </c>
      <c r="BL417" s="18" t="s">
        <v>144</v>
      </c>
      <c r="BM417" s="230" t="s">
        <v>914</v>
      </c>
    </row>
    <row r="418" s="13" customFormat="1">
      <c r="A418" s="13"/>
      <c r="B418" s="232"/>
      <c r="C418" s="233"/>
      <c r="D418" s="234" t="s">
        <v>146</v>
      </c>
      <c r="E418" s="235" t="s">
        <v>1</v>
      </c>
      <c r="F418" s="236" t="s">
        <v>915</v>
      </c>
      <c r="G418" s="233"/>
      <c r="H418" s="237">
        <v>123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146</v>
      </c>
      <c r="AU418" s="243" t="s">
        <v>88</v>
      </c>
      <c r="AV418" s="13" t="s">
        <v>88</v>
      </c>
      <c r="AW418" s="13" t="s">
        <v>34</v>
      </c>
      <c r="AX418" s="13" t="s">
        <v>78</v>
      </c>
      <c r="AY418" s="243" t="s">
        <v>136</v>
      </c>
    </row>
    <row r="419" s="13" customFormat="1">
      <c r="A419" s="13"/>
      <c r="B419" s="232"/>
      <c r="C419" s="233"/>
      <c r="D419" s="234" t="s">
        <v>146</v>
      </c>
      <c r="E419" s="235" t="s">
        <v>1</v>
      </c>
      <c r="F419" s="236" t="s">
        <v>916</v>
      </c>
      <c r="G419" s="233"/>
      <c r="H419" s="237">
        <v>456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146</v>
      </c>
      <c r="AU419" s="243" t="s">
        <v>88</v>
      </c>
      <c r="AV419" s="13" t="s">
        <v>88</v>
      </c>
      <c r="AW419" s="13" t="s">
        <v>34</v>
      </c>
      <c r="AX419" s="13" t="s">
        <v>78</v>
      </c>
      <c r="AY419" s="243" t="s">
        <v>136</v>
      </c>
    </row>
    <row r="420" s="15" customFormat="1">
      <c r="A420" s="15"/>
      <c r="B420" s="260"/>
      <c r="C420" s="261"/>
      <c r="D420" s="234" t="s">
        <v>146</v>
      </c>
      <c r="E420" s="262" t="s">
        <v>1</v>
      </c>
      <c r="F420" s="263" t="s">
        <v>191</v>
      </c>
      <c r="G420" s="261"/>
      <c r="H420" s="264">
        <v>579</v>
      </c>
      <c r="I420" s="265"/>
      <c r="J420" s="261"/>
      <c r="K420" s="261"/>
      <c r="L420" s="266"/>
      <c r="M420" s="267"/>
      <c r="N420" s="268"/>
      <c r="O420" s="268"/>
      <c r="P420" s="268"/>
      <c r="Q420" s="268"/>
      <c r="R420" s="268"/>
      <c r="S420" s="268"/>
      <c r="T420" s="269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0" t="s">
        <v>146</v>
      </c>
      <c r="AU420" s="270" t="s">
        <v>88</v>
      </c>
      <c r="AV420" s="15" t="s">
        <v>144</v>
      </c>
      <c r="AW420" s="15" t="s">
        <v>34</v>
      </c>
      <c r="AX420" s="15" t="s">
        <v>86</v>
      </c>
      <c r="AY420" s="270" t="s">
        <v>136</v>
      </c>
    </row>
    <row r="421" s="2" customFormat="1" ht="24.15" customHeight="1">
      <c r="A421" s="39"/>
      <c r="B421" s="40"/>
      <c r="C421" s="271" t="s">
        <v>917</v>
      </c>
      <c r="D421" s="271" t="s">
        <v>224</v>
      </c>
      <c r="E421" s="272" t="s">
        <v>918</v>
      </c>
      <c r="F421" s="273" t="s">
        <v>919</v>
      </c>
      <c r="G421" s="274" t="s">
        <v>158</v>
      </c>
      <c r="H421" s="275">
        <v>0.22900000000000001</v>
      </c>
      <c r="I421" s="276"/>
      <c r="J421" s="277">
        <f>ROUND(I421*H421,2)</f>
        <v>0</v>
      </c>
      <c r="K421" s="273" t="s">
        <v>143</v>
      </c>
      <c r="L421" s="278"/>
      <c r="M421" s="279" t="s">
        <v>1</v>
      </c>
      <c r="N421" s="280" t="s">
        <v>43</v>
      </c>
      <c r="O421" s="92"/>
      <c r="P421" s="228">
        <f>O421*H421</f>
        <v>0</v>
      </c>
      <c r="Q421" s="228">
        <v>1</v>
      </c>
      <c r="R421" s="228">
        <f>Q421*H421</f>
        <v>0.22900000000000001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215</v>
      </c>
      <c r="AT421" s="230" t="s">
        <v>224</v>
      </c>
      <c r="AU421" s="230" t="s">
        <v>88</v>
      </c>
      <c r="AY421" s="18" t="s">
        <v>136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86</v>
      </c>
      <c r="BK421" s="231">
        <f>ROUND(I421*H421,2)</f>
        <v>0</v>
      </c>
      <c r="BL421" s="18" t="s">
        <v>144</v>
      </c>
      <c r="BM421" s="230" t="s">
        <v>920</v>
      </c>
    </row>
    <row r="422" s="13" customFormat="1">
      <c r="A422" s="13"/>
      <c r="B422" s="232"/>
      <c r="C422" s="233"/>
      <c r="D422" s="234" t="s">
        <v>146</v>
      </c>
      <c r="E422" s="235" t="s">
        <v>1</v>
      </c>
      <c r="F422" s="236" t="s">
        <v>921</v>
      </c>
      <c r="G422" s="233"/>
      <c r="H422" s="237">
        <v>0.22900000000000001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146</v>
      </c>
      <c r="AU422" s="243" t="s">
        <v>88</v>
      </c>
      <c r="AV422" s="13" t="s">
        <v>88</v>
      </c>
      <c r="AW422" s="13" t="s">
        <v>34</v>
      </c>
      <c r="AX422" s="13" t="s">
        <v>86</v>
      </c>
      <c r="AY422" s="243" t="s">
        <v>136</v>
      </c>
    </row>
    <row r="423" s="12" customFormat="1" ht="22.8" customHeight="1">
      <c r="A423" s="12"/>
      <c r="B423" s="203"/>
      <c r="C423" s="204"/>
      <c r="D423" s="205" t="s">
        <v>77</v>
      </c>
      <c r="E423" s="217" t="s">
        <v>153</v>
      </c>
      <c r="F423" s="217" t="s">
        <v>154</v>
      </c>
      <c r="G423" s="204"/>
      <c r="H423" s="204"/>
      <c r="I423" s="207"/>
      <c r="J423" s="218">
        <f>BK423</f>
        <v>0</v>
      </c>
      <c r="K423" s="204"/>
      <c r="L423" s="209"/>
      <c r="M423" s="210"/>
      <c r="N423" s="211"/>
      <c r="O423" s="211"/>
      <c r="P423" s="212">
        <f>SUM(P424:P428)</f>
        <v>0</v>
      </c>
      <c r="Q423" s="211"/>
      <c r="R423" s="212">
        <f>SUM(R424:R428)</f>
        <v>0</v>
      </c>
      <c r="S423" s="211"/>
      <c r="T423" s="213">
        <f>SUM(T424:T428)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4" t="s">
        <v>86</v>
      </c>
      <c r="AT423" s="215" t="s">
        <v>77</v>
      </c>
      <c r="AU423" s="215" t="s">
        <v>86</v>
      </c>
      <c r="AY423" s="214" t="s">
        <v>136</v>
      </c>
      <c r="BK423" s="216">
        <f>SUM(BK424:BK428)</f>
        <v>0</v>
      </c>
    </row>
    <row r="424" s="2" customFormat="1" ht="24.15" customHeight="1">
      <c r="A424" s="39"/>
      <c r="B424" s="40"/>
      <c r="C424" s="219" t="s">
        <v>922</v>
      </c>
      <c r="D424" s="219" t="s">
        <v>139</v>
      </c>
      <c r="E424" s="220" t="s">
        <v>923</v>
      </c>
      <c r="F424" s="221" t="s">
        <v>924</v>
      </c>
      <c r="G424" s="222" t="s">
        <v>158</v>
      </c>
      <c r="H424" s="223">
        <v>4.4560000000000004</v>
      </c>
      <c r="I424" s="224"/>
      <c r="J424" s="225">
        <f>ROUND(I424*H424,2)</f>
        <v>0</v>
      </c>
      <c r="K424" s="221" t="s">
        <v>143</v>
      </c>
      <c r="L424" s="45"/>
      <c r="M424" s="226" t="s">
        <v>1</v>
      </c>
      <c r="N424" s="227" t="s">
        <v>43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144</v>
      </c>
      <c r="AT424" s="230" t="s">
        <v>139</v>
      </c>
      <c r="AU424" s="230" t="s">
        <v>88</v>
      </c>
      <c r="AY424" s="18" t="s">
        <v>136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86</v>
      </c>
      <c r="BK424" s="231">
        <f>ROUND(I424*H424,2)</f>
        <v>0</v>
      </c>
      <c r="BL424" s="18" t="s">
        <v>144</v>
      </c>
      <c r="BM424" s="230" t="s">
        <v>925</v>
      </c>
    </row>
    <row r="425" s="2" customFormat="1" ht="24.15" customHeight="1">
      <c r="A425" s="39"/>
      <c r="B425" s="40"/>
      <c r="C425" s="219" t="s">
        <v>926</v>
      </c>
      <c r="D425" s="219" t="s">
        <v>139</v>
      </c>
      <c r="E425" s="220" t="s">
        <v>481</v>
      </c>
      <c r="F425" s="221" t="s">
        <v>482</v>
      </c>
      <c r="G425" s="222" t="s">
        <v>158</v>
      </c>
      <c r="H425" s="223">
        <v>4.4560000000000004</v>
      </c>
      <c r="I425" s="224"/>
      <c r="J425" s="225">
        <f>ROUND(I425*H425,2)</f>
        <v>0</v>
      </c>
      <c r="K425" s="221" t="s">
        <v>143</v>
      </c>
      <c r="L425" s="45"/>
      <c r="M425" s="226" t="s">
        <v>1</v>
      </c>
      <c r="N425" s="227" t="s">
        <v>43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144</v>
      </c>
      <c r="AT425" s="230" t="s">
        <v>139</v>
      </c>
      <c r="AU425" s="230" t="s">
        <v>88</v>
      </c>
      <c r="AY425" s="18" t="s">
        <v>136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86</v>
      </c>
      <c r="BK425" s="231">
        <f>ROUND(I425*H425,2)</f>
        <v>0</v>
      </c>
      <c r="BL425" s="18" t="s">
        <v>144</v>
      </c>
      <c r="BM425" s="230" t="s">
        <v>927</v>
      </c>
    </row>
    <row r="426" s="2" customFormat="1" ht="24.15" customHeight="1">
      <c r="A426" s="39"/>
      <c r="B426" s="40"/>
      <c r="C426" s="219" t="s">
        <v>928</v>
      </c>
      <c r="D426" s="219" t="s">
        <v>139</v>
      </c>
      <c r="E426" s="220" t="s">
        <v>484</v>
      </c>
      <c r="F426" s="221" t="s">
        <v>485</v>
      </c>
      <c r="G426" s="222" t="s">
        <v>158</v>
      </c>
      <c r="H426" s="223">
        <v>62.384</v>
      </c>
      <c r="I426" s="224"/>
      <c r="J426" s="225">
        <f>ROUND(I426*H426,2)</f>
        <v>0</v>
      </c>
      <c r="K426" s="221" t="s">
        <v>143</v>
      </c>
      <c r="L426" s="45"/>
      <c r="M426" s="226" t="s">
        <v>1</v>
      </c>
      <c r="N426" s="227" t="s">
        <v>43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144</v>
      </c>
      <c r="AT426" s="230" t="s">
        <v>139</v>
      </c>
      <c r="AU426" s="230" t="s">
        <v>88</v>
      </c>
      <c r="AY426" s="18" t="s">
        <v>136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86</v>
      </c>
      <c r="BK426" s="231">
        <f>ROUND(I426*H426,2)</f>
        <v>0</v>
      </c>
      <c r="BL426" s="18" t="s">
        <v>144</v>
      </c>
      <c r="BM426" s="230" t="s">
        <v>929</v>
      </c>
    </row>
    <row r="427" s="13" customFormat="1">
      <c r="A427" s="13"/>
      <c r="B427" s="232"/>
      <c r="C427" s="233"/>
      <c r="D427" s="234" t="s">
        <v>146</v>
      </c>
      <c r="E427" s="233"/>
      <c r="F427" s="236" t="s">
        <v>930</v>
      </c>
      <c r="G427" s="233"/>
      <c r="H427" s="237">
        <v>62.384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146</v>
      </c>
      <c r="AU427" s="243" t="s">
        <v>88</v>
      </c>
      <c r="AV427" s="13" t="s">
        <v>88</v>
      </c>
      <c r="AW427" s="13" t="s">
        <v>4</v>
      </c>
      <c r="AX427" s="13" t="s">
        <v>86</v>
      </c>
      <c r="AY427" s="243" t="s">
        <v>136</v>
      </c>
    </row>
    <row r="428" s="2" customFormat="1" ht="33" customHeight="1">
      <c r="A428" s="39"/>
      <c r="B428" s="40"/>
      <c r="C428" s="219" t="s">
        <v>931</v>
      </c>
      <c r="D428" s="219" t="s">
        <v>139</v>
      </c>
      <c r="E428" s="220" t="s">
        <v>165</v>
      </c>
      <c r="F428" s="221" t="s">
        <v>166</v>
      </c>
      <c r="G428" s="222" t="s">
        <v>158</v>
      </c>
      <c r="H428" s="223">
        <v>4.4560000000000004</v>
      </c>
      <c r="I428" s="224"/>
      <c r="J428" s="225">
        <f>ROUND(I428*H428,2)</f>
        <v>0</v>
      </c>
      <c r="K428" s="221" t="s">
        <v>143</v>
      </c>
      <c r="L428" s="45"/>
      <c r="M428" s="226" t="s">
        <v>1</v>
      </c>
      <c r="N428" s="227" t="s">
        <v>43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144</v>
      </c>
      <c r="AT428" s="230" t="s">
        <v>139</v>
      </c>
      <c r="AU428" s="230" t="s">
        <v>88</v>
      </c>
      <c r="AY428" s="18" t="s">
        <v>136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86</v>
      </c>
      <c r="BK428" s="231">
        <f>ROUND(I428*H428,2)</f>
        <v>0</v>
      </c>
      <c r="BL428" s="18" t="s">
        <v>144</v>
      </c>
      <c r="BM428" s="230" t="s">
        <v>932</v>
      </c>
    </row>
    <row r="429" s="12" customFormat="1" ht="22.8" customHeight="1">
      <c r="A429" s="12"/>
      <c r="B429" s="203"/>
      <c r="C429" s="204"/>
      <c r="D429" s="205" t="s">
        <v>77</v>
      </c>
      <c r="E429" s="217" t="s">
        <v>362</v>
      </c>
      <c r="F429" s="217" t="s">
        <v>363</v>
      </c>
      <c r="G429" s="204"/>
      <c r="H429" s="204"/>
      <c r="I429" s="207"/>
      <c r="J429" s="218">
        <f>BK429</f>
        <v>0</v>
      </c>
      <c r="K429" s="204"/>
      <c r="L429" s="209"/>
      <c r="M429" s="210"/>
      <c r="N429" s="211"/>
      <c r="O429" s="211"/>
      <c r="P429" s="212">
        <f>SUM(P430:P431)</f>
        <v>0</v>
      </c>
      <c r="Q429" s="211"/>
      <c r="R429" s="212">
        <f>SUM(R430:R431)</f>
        <v>0</v>
      </c>
      <c r="S429" s="211"/>
      <c r="T429" s="213">
        <f>SUM(T430:T431)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4" t="s">
        <v>86</v>
      </c>
      <c r="AT429" s="215" t="s">
        <v>77</v>
      </c>
      <c r="AU429" s="215" t="s">
        <v>86</v>
      </c>
      <c r="AY429" s="214" t="s">
        <v>136</v>
      </c>
      <c r="BK429" s="216">
        <f>SUM(BK430:BK431)</f>
        <v>0</v>
      </c>
    </row>
    <row r="430" s="2" customFormat="1" ht="24.15" customHeight="1">
      <c r="A430" s="39"/>
      <c r="B430" s="40"/>
      <c r="C430" s="219" t="s">
        <v>933</v>
      </c>
      <c r="D430" s="219" t="s">
        <v>139</v>
      </c>
      <c r="E430" s="220" t="s">
        <v>489</v>
      </c>
      <c r="F430" s="221" t="s">
        <v>490</v>
      </c>
      <c r="G430" s="222" t="s">
        <v>158</v>
      </c>
      <c r="H430" s="223">
        <v>1749.614</v>
      </c>
      <c r="I430" s="224"/>
      <c r="J430" s="225">
        <f>ROUND(I430*H430,2)</f>
        <v>0</v>
      </c>
      <c r="K430" s="221" t="s">
        <v>143</v>
      </c>
      <c r="L430" s="45"/>
      <c r="M430" s="226" t="s">
        <v>1</v>
      </c>
      <c r="N430" s="227" t="s">
        <v>43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144</v>
      </c>
      <c r="AT430" s="230" t="s">
        <v>139</v>
      </c>
      <c r="AU430" s="230" t="s">
        <v>88</v>
      </c>
      <c r="AY430" s="18" t="s">
        <v>136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86</v>
      </c>
      <c r="BK430" s="231">
        <f>ROUND(I430*H430,2)</f>
        <v>0</v>
      </c>
      <c r="BL430" s="18" t="s">
        <v>144</v>
      </c>
      <c r="BM430" s="230" t="s">
        <v>934</v>
      </c>
    </row>
    <row r="431" s="2" customFormat="1" ht="24.15" customHeight="1">
      <c r="A431" s="39"/>
      <c r="B431" s="40"/>
      <c r="C431" s="219" t="s">
        <v>935</v>
      </c>
      <c r="D431" s="219" t="s">
        <v>139</v>
      </c>
      <c r="E431" s="220" t="s">
        <v>492</v>
      </c>
      <c r="F431" s="221" t="s">
        <v>493</v>
      </c>
      <c r="G431" s="222" t="s">
        <v>158</v>
      </c>
      <c r="H431" s="223">
        <v>1749.614</v>
      </c>
      <c r="I431" s="224"/>
      <c r="J431" s="225">
        <f>ROUND(I431*H431,2)</f>
        <v>0</v>
      </c>
      <c r="K431" s="221" t="s">
        <v>143</v>
      </c>
      <c r="L431" s="45"/>
      <c r="M431" s="226" t="s">
        <v>1</v>
      </c>
      <c r="N431" s="227" t="s">
        <v>43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144</v>
      </c>
      <c r="AT431" s="230" t="s">
        <v>139</v>
      </c>
      <c r="AU431" s="230" t="s">
        <v>88</v>
      </c>
      <c r="AY431" s="18" t="s">
        <v>136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86</v>
      </c>
      <c r="BK431" s="231">
        <f>ROUND(I431*H431,2)</f>
        <v>0</v>
      </c>
      <c r="BL431" s="18" t="s">
        <v>144</v>
      </c>
      <c r="BM431" s="230" t="s">
        <v>936</v>
      </c>
    </row>
    <row r="432" s="12" customFormat="1" ht="25.92" customHeight="1">
      <c r="A432" s="12"/>
      <c r="B432" s="203"/>
      <c r="C432" s="204"/>
      <c r="D432" s="205" t="s">
        <v>77</v>
      </c>
      <c r="E432" s="206" t="s">
        <v>372</v>
      </c>
      <c r="F432" s="206" t="s">
        <v>373</v>
      </c>
      <c r="G432" s="204"/>
      <c r="H432" s="204"/>
      <c r="I432" s="207"/>
      <c r="J432" s="208">
        <f>BK432</f>
        <v>0</v>
      </c>
      <c r="K432" s="204"/>
      <c r="L432" s="209"/>
      <c r="M432" s="210"/>
      <c r="N432" s="211"/>
      <c r="O432" s="211"/>
      <c r="P432" s="212">
        <f>P433+P436+P438+P461</f>
        <v>0</v>
      </c>
      <c r="Q432" s="211"/>
      <c r="R432" s="212">
        <f>R433+R436+R438+R461</f>
        <v>30.716139200000004</v>
      </c>
      <c r="S432" s="211"/>
      <c r="T432" s="213">
        <f>T433+T436+T438+T461</f>
        <v>0.056000000000000001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4" t="s">
        <v>88</v>
      </c>
      <c r="AT432" s="215" t="s">
        <v>77</v>
      </c>
      <c r="AU432" s="215" t="s">
        <v>78</v>
      </c>
      <c r="AY432" s="214" t="s">
        <v>136</v>
      </c>
      <c r="BK432" s="216">
        <f>BK433+BK436+BK438+BK461</f>
        <v>0</v>
      </c>
    </row>
    <row r="433" s="12" customFormat="1" ht="22.8" customHeight="1">
      <c r="A433" s="12"/>
      <c r="B433" s="203"/>
      <c r="C433" s="204"/>
      <c r="D433" s="205" t="s">
        <v>77</v>
      </c>
      <c r="E433" s="217" t="s">
        <v>937</v>
      </c>
      <c r="F433" s="217" t="s">
        <v>938</v>
      </c>
      <c r="G433" s="204"/>
      <c r="H433" s="204"/>
      <c r="I433" s="207"/>
      <c r="J433" s="218">
        <f>BK433</f>
        <v>0</v>
      </c>
      <c r="K433" s="204"/>
      <c r="L433" s="209"/>
      <c r="M433" s="210"/>
      <c r="N433" s="211"/>
      <c r="O433" s="211"/>
      <c r="P433" s="212">
        <f>SUM(P434:P435)</f>
        <v>0</v>
      </c>
      <c r="Q433" s="211"/>
      <c r="R433" s="212">
        <f>SUM(R434:R435)</f>
        <v>0</v>
      </c>
      <c r="S433" s="211"/>
      <c r="T433" s="213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4" t="s">
        <v>88</v>
      </c>
      <c r="AT433" s="215" t="s">
        <v>77</v>
      </c>
      <c r="AU433" s="215" t="s">
        <v>86</v>
      </c>
      <c r="AY433" s="214" t="s">
        <v>136</v>
      </c>
      <c r="BK433" s="216">
        <f>SUM(BK434:BK435)</f>
        <v>0</v>
      </c>
    </row>
    <row r="434" s="2" customFormat="1" ht="16.5" customHeight="1">
      <c r="A434" s="39"/>
      <c r="B434" s="40"/>
      <c r="C434" s="219" t="s">
        <v>939</v>
      </c>
      <c r="D434" s="219" t="s">
        <v>139</v>
      </c>
      <c r="E434" s="220" t="s">
        <v>940</v>
      </c>
      <c r="F434" s="221" t="s">
        <v>941</v>
      </c>
      <c r="G434" s="222" t="s">
        <v>304</v>
      </c>
      <c r="H434" s="223">
        <v>1</v>
      </c>
      <c r="I434" s="224"/>
      <c r="J434" s="225">
        <f>ROUND(I434*H434,2)</f>
        <v>0</v>
      </c>
      <c r="K434" s="221" t="s">
        <v>1</v>
      </c>
      <c r="L434" s="45"/>
      <c r="M434" s="226" t="s">
        <v>1</v>
      </c>
      <c r="N434" s="227" t="s">
        <v>43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266</v>
      </c>
      <c r="AT434" s="230" t="s">
        <v>139</v>
      </c>
      <c r="AU434" s="230" t="s">
        <v>88</v>
      </c>
      <c r="AY434" s="18" t="s">
        <v>136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86</v>
      </c>
      <c r="BK434" s="231">
        <f>ROUND(I434*H434,2)</f>
        <v>0</v>
      </c>
      <c r="BL434" s="18" t="s">
        <v>266</v>
      </c>
      <c r="BM434" s="230" t="s">
        <v>942</v>
      </c>
    </row>
    <row r="435" s="2" customFormat="1" ht="16.5" customHeight="1">
      <c r="A435" s="39"/>
      <c r="B435" s="40"/>
      <c r="C435" s="219" t="s">
        <v>943</v>
      </c>
      <c r="D435" s="219" t="s">
        <v>139</v>
      </c>
      <c r="E435" s="220" t="s">
        <v>944</v>
      </c>
      <c r="F435" s="221" t="s">
        <v>945</v>
      </c>
      <c r="G435" s="222" t="s">
        <v>304</v>
      </c>
      <c r="H435" s="223">
        <v>1</v>
      </c>
      <c r="I435" s="224"/>
      <c r="J435" s="225">
        <f>ROUND(I435*H435,2)</f>
        <v>0</v>
      </c>
      <c r="K435" s="221" t="s">
        <v>1</v>
      </c>
      <c r="L435" s="45"/>
      <c r="M435" s="226" t="s">
        <v>1</v>
      </c>
      <c r="N435" s="227" t="s">
        <v>43</v>
      </c>
      <c r="O435" s="92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266</v>
      </c>
      <c r="AT435" s="230" t="s">
        <v>139</v>
      </c>
      <c r="AU435" s="230" t="s">
        <v>88</v>
      </c>
      <c r="AY435" s="18" t="s">
        <v>136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86</v>
      </c>
      <c r="BK435" s="231">
        <f>ROUND(I435*H435,2)</f>
        <v>0</v>
      </c>
      <c r="BL435" s="18" t="s">
        <v>266</v>
      </c>
      <c r="BM435" s="230" t="s">
        <v>946</v>
      </c>
    </row>
    <row r="436" s="12" customFormat="1" ht="22.8" customHeight="1">
      <c r="A436" s="12"/>
      <c r="B436" s="203"/>
      <c r="C436" s="204"/>
      <c r="D436" s="205" t="s">
        <v>77</v>
      </c>
      <c r="E436" s="217" t="s">
        <v>947</v>
      </c>
      <c r="F436" s="217" t="s">
        <v>948</v>
      </c>
      <c r="G436" s="204"/>
      <c r="H436" s="204"/>
      <c r="I436" s="207"/>
      <c r="J436" s="218">
        <f>BK436</f>
        <v>0</v>
      </c>
      <c r="K436" s="204"/>
      <c r="L436" s="209"/>
      <c r="M436" s="210"/>
      <c r="N436" s="211"/>
      <c r="O436" s="211"/>
      <c r="P436" s="212">
        <f>P437</f>
        <v>0</v>
      </c>
      <c r="Q436" s="211"/>
      <c r="R436" s="212">
        <f>R437</f>
        <v>0</v>
      </c>
      <c r="S436" s="211"/>
      <c r="T436" s="213">
        <f>T437</f>
        <v>0.056000000000000001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4" t="s">
        <v>88</v>
      </c>
      <c r="AT436" s="215" t="s">
        <v>77</v>
      </c>
      <c r="AU436" s="215" t="s">
        <v>86</v>
      </c>
      <c r="AY436" s="214" t="s">
        <v>136</v>
      </c>
      <c r="BK436" s="216">
        <f>BK437</f>
        <v>0</v>
      </c>
    </row>
    <row r="437" s="2" customFormat="1" ht="24.15" customHeight="1">
      <c r="A437" s="39"/>
      <c r="B437" s="40"/>
      <c r="C437" s="219" t="s">
        <v>949</v>
      </c>
      <c r="D437" s="219" t="s">
        <v>139</v>
      </c>
      <c r="E437" s="220" t="s">
        <v>950</v>
      </c>
      <c r="F437" s="221" t="s">
        <v>951</v>
      </c>
      <c r="G437" s="222" t="s">
        <v>298</v>
      </c>
      <c r="H437" s="223">
        <v>3.5</v>
      </c>
      <c r="I437" s="224"/>
      <c r="J437" s="225">
        <f>ROUND(I437*H437,2)</f>
        <v>0</v>
      </c>
      <c r="K437" s="221" t="s">
        <v>143</v>
      </c>
      <c r="L437" s="45"/>
      <c r="M437" s="226" t="s">
        <v>1</v>
      </c>
      <c r="N437" s="227" t="s">
        <v>43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0.016</v>
      </c>
      <c r="T437" s="229">
        <f>S437*H437</f>
        <v>0.056000000000000001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266</v>
      </c>
      <c r="AT437" s="230" t="s">
        <v>139</v>
      </c>
      <c r="AU437" s="230" t="s">
        <v>88</v>
      </c>
      <c r="AY437" s="18" t="s">
        <v>136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86</v>
      </c>
      <c r="BK437" s="231">
        <f>ROUND(I437*H437,2)</f>
        <v>0</v>
      </c>
      <c r="BL437" s="18" t="s">
        <v>266</v>
      </c>
      <c r="BM437" s="230" t="s">
        <v>952</v>
      </c>
    </row>
    <row r="438" s="12" customFormat="1" ht="22.8" customHeight="1">
      <c r="A438" s="12"/>
      <c r="B438" s="203"/>
      <c r="C438" s="204"/>
      <c r="D438" s="205" t="s">
        <v>77</v>
      </c>
      <c r="E438" s="217" t="s">
        <v>953</v>
      </c>
      <c r="F438" s="217" t="s">
        <v>954</v>
      </c>
      <c r="G438" s="204"/>
      <c r="H438" s="204"/>
      <c r="I438" s="207"/>
      <c r="J438" s="218">
        <f>BK438</f>
        <v>0</v>
      </c>
      <c r="K438" s="204"/>
      <c r="L438" s="209"/>
      <c r="M438" s="210"/>
      <c r="N438" s="211"/>
      <c r="O438" s="211"/>
      <c r="P438" s="212">
        <f>SUM(P439:P460)</f>
        <v>0</v>
      </c>
      <c r="Q438" s="211"/>
      <c r="R438" s="212">
        <f>SUM(R439:R460)</f>
        <v>30.579500000000003</v>
      </c>
      <c r="S438" s="211"/>
      <c r="T438" s="213">
        <f>SUM(T439:T460)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4" t="s">
        <v>88</v>
      </c>
      <c r="AT438" s="215" t="s">
        <v>77</v>
      </c>
      <c r="AU438" s="215" t="s">
        <v>86</v>
      </c>
      <c r="AY438" s="214" t="s">
        <v>136</v>
      </c>
      <c r="BK438" s="216">
        <f>SUM(BK439:BK460)</f>
        <v>0</v>
      </c>
    </row>
    <row r="439" s="2" customFormat="1" ht="24.15" customHeight="1">
      <c r="A439" s="39"/>
      <c r="B439" s="40"/>
      <c r="C439" s="219" t="s">
        <v>955</v>
      </c>
      <c r="D439" s="219" t="s">
        <v>139</v>
      </c>
      <c r="E439" s="220" t="s">
        <v>956</v>
      </c>
      <c r="F439" s="221" t="s">
        <v>957</v>
      </c>
      <c r="G439" s="222" t="s">
        <v>298</v>
      </c>
      <c r="H439" s="223">
        <v>280</v>
      </c>
      <c r="I439" s="224"/>
      <c r="J439" s="225">
        <f>ROUND(I439*H439,2)</f>
        <v>0</v>
      </c>
      <c r="K439" s="221" t="s">
        <v>143</v>
      </c>
      <c r="L439" s="45"/>
      <c r="M439" s="226" t="s">
        <v>1</v>
      </c>
      <c r="N439" s="227" t="s">
        <v>43</v>
      </c>
      <c r="O439" s="92"/>
      <c r="P439" s="228">
        <f>O439*H439</f>
        <v>0</v>
      </c>
      <c r="Q439" s="228">
        <v>0.014</v>
      </c>
      <c r="R439" s="228">
        <f>Q439*H439</f>
        <v>3.9199999999999999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266</v>
      </c>
      <c r="AT439" s="230" t="s">
        <v>139</v>
      </c>
      <c r="AU439" s="230" t="s">
        <v>88</v>
      </c>
      <c r="AY439" s="18" t="s">
        <v>136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86</v>
      </c>
      <c r="BK439" s="231">
        <f>ROUND(I439*H439,2)</f>
        <v>0</v>
      </c>
      <c r="BL439" s="18" t="s">
        <v>266</v>
      </c>
      <c r="BM439" s="230" t="s">
        <v>958</v>
      </c>
    </row>
    <row r="440" s="13" customFormat="1">
      <c r="A440" s="13"/>
      <c r="B440" s="232"/>
      <c r="C440" s="233"/>
      <c r="D440" s="234" t="s">
        <v>146</v>
      </c>
      <c r="E440" s="235" t="s">
        <v>1</v>
      </c>
      <c r="F440" s="236" t="s">
        <v>959</v>
      </c>
      <c r="G440" s="233"/>
      <c r="H440" s="237">
        <v>147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146</v>
      </c>
      <c r="AU440" s="243" t="s">
        <v>88</v>
      </c>
      <c r="AV440" s="13" t="s">
        <v>88</v>
      </c>
      <c r="AW440" s="13" t="s">
        <v>34</v>
      </c>
      <c r="AX440" s="13" t="s">
        <v>78</v>
      </c>
      <c r="AY440" s="243" t="s">
        <v>136</v>
      </c>
    </row>
    <row r="441" s="13" customFormat="1">
      <c r="A441" s="13"/>
      <c r="B441" s="232"/>
      <c r="C441" s="233"/>
      <c r="D441" s="234" t="s">
        <v>146</v>
      </c>
      <c r="E441" s="235" t="s">
        <v>1</v>
      </c>
      <c r="F441" s="236" t="s">
        <v>960</v>
      </c>
      <c r="G441" s="233"/>
      <c r="H441" s="237">
        <v>133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146</v>
      </c>
      <c r="AU441" s="243" t="s">
        <v>88</v>
      </c>
      <c r="AV441" s="13" t="s">
        <v>88</v>
      </c>
      <c r="AW441" s="13" t="s">
        <v>34</v>
      </c>
      <c r="AX441" s="13" t="s">
        <v>78</v>
      </c>
      <c r="AY441" s="243" t="s">
        <v>136</v>
      </c>
    </row>
    <row r="442" s="15" customFormat="1">
      <c r="A442" s="15"/>
      <c r="B442" s="260"/>
      <c r="C442" s="261"/>
      <c r="D442" s="234" t="s">
        <v>146</v>
      </c>
      <c r="E442" s="262" t="s">
        <v>1</v>
      </c>
      <c r="F442" s="263" t="s">
        <v>191</v>
      </c>
      <c r="G442" s="261"/>
      <c r="H442" s="264">
        <v>280</v>
      </c>
      <c r="I442" s="265"/>
      <c r="J442" s="261"/>
      <c r="K442" s="261"/>
      <c r="L442" s="266"/>
      <c r="M442" s="267"/>
      <c r="N442" s="268"/>
      <c r="O442" s="268"/>
      <c r="P442" s="268"/>
      <c r="Q442" s="268"/>
      <c r="R442" s="268"/>
      <c r="S442" s="268"/>
      <c r="T442" s="26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0" t="s">
        <v>146</v>
      </c>
      <c r="AU442" s="270" t="s">
        <v>88</v>
      </c>
      <c r="AV442" s="15" t="s">
        <v>144</v>
      </c>
      <c r="AW442" s="15" t="s">
        <v>34</v>
      </c>
      <c r="AX442" s="15" t="s">
        <v>86</v>
      </c>
      <c r="AY442" s="270" t="s">
        <v>136</v>
      </c>
    </row>
    <row r="443" s="2" customFormat="1" ht="16.5" customHeight="1">
      <c r="A443" s="39"/>
      <c r="B443" s="40"/>
      <c r="C443" s="271" t="s">
        <v>961</v>
      </c>
      <c r="D443" s="271" t="s">
        <v>224</v>
      </c>
      <c r="E443" s="272" t="s">
        <v>962</v>
      </c>
      <c r="F443" s="273" t="s">
        <v>963</v>
      </c>
      <c r="G443" s="274" t="s">
        <v>298</v>
      </c>
      <c r="H443" s="275">
        <v>308</v>
      </c>
      <c r="I443" s="276"/>
      <c r="J443" s="277">
        <f>ROUND(I443*H443,2)</f>
        <v>0</v>
      </c>
      <c r="K443" s="273" t="s">
        <v>1</v>
      </c>
      <c r="L443" s="278"/>
      <c r="M443" s="279" t="s">
        <v>1</v>
      </c>
      <c r="N443" s="280" t="s">
        <v>43</v>
      </c>
      <c r="O443" s="92"/>
      <c r="P443" s="228">
        <f>O443*H443</f>
        <v>0</v>
      </c>
      <c r="Q443" s="228">
        <v>0.048000000000000001</v>
      </c>
      <c r="R443" s="228">
        <f>Q443*H443</f>
        <v>14.784000000000001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357</v>
      </c>
      <c r="AT443" s="230" t="s">
        <v>224</v>
      </c>
      <c r="AU443" s="230" t="s">
        <v>88</v>
      </c>
      <c r="AY443" s="18" t="s">
        <v>136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86</v>
      </c>
      <c r="BK443" s="231">
        <f>ROUND(I443*H443,2)</f>
        <v>0</v>
      </c>
      <c r="BL443" s="18" t="s">
        <v>266</v>
      </c>
      <c r="BM443" s="230" t="s">
        <v>964</v>
      </c>
    </row>
    <row r="444" s="2" customFormat="1" ht="21.75" customHeight="1">
      <c r="A444" s="39"/>
      <c r="B444" s="40"/>
      <c r="C444" s="219" t="s">
        <v>965</v>
      </c>
      <c r="D444" s="219" t="s">
        <v>139</v>
      </c>
      <c r="E444" s="220" t="s">
        <v>966</v>
      </c>
      <c r="F444" s="221" t="s">
        <v>967</v>
      </c>
      <c r="G444" s="222" t="s">
        <v>248</v>
      </c>
      <c r="H444" s="223">
        <v>63</v>
      </c>
      <c r="I444" s="224"/>
      <c r="J444" s="225">
        <f>ROUND(I444*H444,2)</f>
        <v>0</v>
      </c>
      <c r="K444" s="221" t="s">
        <v>143</v>
      </c>
      <c r="L444" s="45"/>
      <c r="M444" s="226" t="s">
        <v>1</v>
      </c>
      <c r="N444" s="227" t="s">
        <v>43</v>
      </c>
      <c r="O444" s="92"/>
      <c r="P444" s="228">
        <f>O444*H444</f>
        <v>0</v>
      </c>
      <c r="Q444" s="228">
        <v>0.040000000000000001</v>
      </c>
      <c r="R444" s="228">
        <f>Q444*H444</f>
        <v>2.52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266</v>
      </c>
      <c r="AT444" s="230" t="s">
        <v>139</v>
      </c>
      <c r="AU444" s="230" t="s">
        <v>88</v>
      </c>
      <c r="AY444" s="18" t="s">
        <v>136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86</v>
      </c>
      <c r="BK444" s="231">
        <f>ROUND(I444*H444,2)</f>
        <v>0</v>
      </c>
      <c r="BL444" s="18" t="s">
        <v>266</v>
      </c>
      <c r="BM444" s="230" t="s">
        <v>968</v>
      </c>
    </row>
    <row r="445" s="14" customFormat="1">
      <c r="A445" s="14"/>
      <c r="B445" s="244"/>
      <c r="C445" s="245"/>
      <c r="D445" s="234" t="s">
        <v>146</v>
      </c>
      <c r="E445" s="246" t="s">
        <v>1</v>
      </c>
      <c r="F445" s="247" t="s">
        <v>969</v>
      </c>
      <c r="G445" s="245"/>
      <c r="H445" s="246" t="s">
        <v>1</v>
      </c>
      <c r="I445" s="248"/>
      <c r="J445" s="245"/>
      <c r="K445" s="245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146</v>
      </c>
      <c r="AU445" s="253" t="s">
        <v>88</v>
      </c>
      <c r="AV445" s="14" t="s">
        <v>86</v>
      </c>
      <c r="AW445" s="14" t="s">
        <v>34</v>
      </c>
      <c r="AX445" s="14" t="s">
        <v>78</v>
      </c>
      <c r="AY445" s="253" t="s">
        <v>136</v>
      </c>
    </row>
    <row r="446" s="13" customFormat="1">
      <c r="A446" s="13"/>
      <c r="B446" s="232"/>
      <c r="C446" s="233"/>
      <c r="D446" s="234" t="s">
        <v>146</v>
      </c>
      <c r="E446" s="235" t="s">
        <v>1</v>
      </c>
      <c r="F446" s="236" t="s">
        <v>970</v>
      </c>
      <c r="G446" s="233"/>
      <c r="H446" s="237">
        <v>4.9000000000000004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146</v>
      </c>
      <c r="AU446" s="243" t="s">
        <v>88</v>
      </c>
      <c r="AV446" s="13" t="s">
        <v>88</v>
      </c>
      <c r="AW446" s="13" t="s">
        <v>34</v>
      </c>
      <c r="AX446" s="13" t="s">
        <v>78</v>
      </c>
      <c r="AY446" s="243" t="s">
        <v>136</v>
      </c>
    </row>
    <row r="447" s="13" customFormat="1">
      <c r="A447" s="13"/>
      <c r="B447" s="232"/>
      <c r="C447" s="233"/>
      <c r="D447" s="234" t="s">
        <v>146</v>
      </c>
      <c r="E447" s="235" t="s">
        <v>1</v>
      </c>
      <c r="F447" s="236" t="s">
        <v>971</v>
      </c>
      <c r="G447" s="233"/>
      <c r="H447" s="237">
        <v>28.350000000000001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146</v>
      </c>
      <c r="AU447" s="243" t="s">
        <v>88</v>
      </c>
      <c r="AV447" s="13" t="s">
        <v>88</v>
      </c>
      <c r="AW447" s="13" t="s">
        <v>34</v>
      </c>
      <c r="AX447" s="13" t="s">
        <v>78</v>
      </c>
      <c r="AY447" s="243" t="s">
        <v>136</v>
      </c>
    </row>
    <row r="448" s="13" customFormat="1">
      <c r="A448" s="13"/>
      <c r="B448" s="232"/>
      <c r="C448" s="233"/>
      <c r="D448" s="234" t="s">
        <v>146</v>
      </c>
      <c r="E448" s="235" t="s">
        <v>1</v>
      </c>
      <c r="F448" s="236" t="s">
        <v>972</v>
      </c>
      <c r="G448" s="233"/>
      <c r="H448" s="237">
        <v>4.2249999999999996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146</v>
      </c>
      <c r="AU448" s="243" t="s">
        <v>88</v>
      </c>
      <c r="AV448" s="13" t="s">
        <v>88</v>
      </c>
      <c r="AW448" s="13" t="s">
        <v>34</v>
      </c>
      <c r="AX448" s="13" t="s">
        <v>78</v>
      </c>
      <c r="AY448" s="243" t="s">
        <v>136</v>
      </c>
    </row>
    <row r="449" s="14" customFormat="1">
      <c r="A449" s="14"/>
      <c r="B449" s="244"/>
      <c r="C449" s="245"/>
      <c r="D449" s="234" t="s">
        <v>146</v>
      </c>
      <c r="E449" s="246" t="s">
        <v>1</v>
      </c>
      <c r="F449" s="247" t="s">
        <v>973</v>
      </c>
      <c r="G449" s="245"/>
      <c r="H449" s="246" t="s">
        <v>1</v>
      </c>
      <c r="I449" s="248"/>
      <c r="J449" s="245"/>
      <c r="K449" s="245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146</v>
      </c>
      <c r="AU449" s="253" t="s">
        <v>88</v>
      </c>
      <c r="AV449" s="14" t="s">
        <v>86</v>
      </c>
      <c r="AW449" s="14" t="s">
        <v>34</v>
      </c>
      <c r="AX449" s="14" t="s">
        <v>78</v>
      </c>
      <c r="AY449" s="253" t="s">
        <v>136</v>
      </c>
    </row>
    <row r="450" s="13" customFormat="1">
      <c r="A450" s="13"/>
      <c r="B450" s="232"/>
      <c r="C450" s="233"/>
      <c r="D450" s="234" t="s">
        <v>146</v>
      </c>
      <c r="E450" s="235" t="s">
        <v>1</v>
      </c>
      <c r="F450" s="236" t="s">
        <v>974</v>
      </c>
      <c r="G450" s="233"/>
      <c r="H450" s="237">
        <v>6.2190000000000003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146</v>
      </c>
      <c r="AU450" s="243" t="s">
        <v>88</v>
      </c>
      <c r="AV450" s="13" t="s">
        <v>88</v>
      </c>
      <c r="AW450" s="13" t="s">
        <v>34</v>
      </c>
      <c r="AX450" s="13" t="s">
        <v>78</v>
      </c>
      <c r="AY450" s="243" t="s">
        <v>136</v>
      </c>
    </row>
    <row r="451" s="16" customFormat="1">
      <c r="A451" s="16"/>
      <c r="B451" s="281"/>
      <c r="C451" s="282"/>
      <c r="D451" s="234" t="s">
        <v>146</v>
      </c>
      <c r="E451" s="283" t="s">
        <v>1</v>
      </c>
      <c r="F451" s="284" t="s">
        <v>720</v>
      </c>
      <c r="G451" s="282"/>
      <c r="H451" s="285">
        <v>43.694000000000003</v>
      </c>
      <c r="I451" s="286"/>
      <c r="J451" s="282"/>
      <c r="K451" s="282"/>
      <c r="L451" s="287"/>
      <c r="M451" s="288"/>
      <c r="N451" s="289"/>
      <c r="O451" s="289"/>
      <c r="P451" s="289"/>
      <c r="Q451" s="289"/>
      <c r="R451" s="289"/>
      <c r="S451" s="289"/>
      <c r="T451" s="290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91" t="s">
        <v>146</v>
      </c>
      <c r="AU451" s="291" t="s">
        <v>88</v>
      </c>
      <c r="AV451" s="16" t="s">
        <v>155</v>
      </c>
      <c r="AW451" s="16" t="s">
        <v>34</v>
      </c>
      <c r="AX451" s="16" t="s">
        <v>78</v>
      </c>
      <c r="AY451" s="291" t="s">
        <v>136</v>
      </c>
    </row>
    <row r="452" s="14" customFormat="1">
      <c r="A452" s="14"/>
      <c r="B452" s="244"/>
      <c r="C452" s="245"/>
      <c r="D452" s="234" t="s">
        <v>146</v>
      </c>
      <c r="E452" s="246" t="s">
        <v>1</v>
      </c>
      <c r="F452" s="247" t="s">
        <v>721</v>
      </c>
      <c r="G452" s="245"/>
      <c r="H452" s="246" t="s">
        <v>1</v>
      </c>
      <c r="I452" s="248"/>
      <c r="J452" s="245"/>
      <c r="K452" s="245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146</v>
      </c>
      <c r="AU452" s="253" t="s">
        <v>88</v>
      </c>
      <c r="AV452" s="14" t="s">
        <v>86</v>
      </c>
      <c r="AW452" s="14" t="s">
        <v>34</v>
      </c>
      <c r="AX452" s="14" t="s">
        <v>78</v>
      </c>
      <c r="AY452" s="253" t="s">
        <v>136</v>
      </c>
    </row>
    <row r="453" s="13" customFormat="1">
      <c r="A453" s="13"/>
      <c r="B453" s="232"/>
      <c r="C453" s="233"/>
      <c r="D453" s="234" t="s">
        <v>146</v>
      </c>
      <c r="E453" s="235" t="s">
        <v>1</v>
      </c>
      <c r="F453" s="236" t="s">
        <v>975</v>
      </c>
      <c r="G453" s="233"/>
      <c r="H453" s="237">
        <v>7.5640000000000001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146</v>
      </c>
      <c r="AU453" s="243" t="s">
        <v>88</v>
      </c>
      <c r="AV453" s="13" t="s">
        <v>88</v>
      </c>
      <c r="AW453" s="13" t="s">
        <v>34</v>
      </c>
      <c r="AX453" s="13" t="s">
        <v>78</v>
      </c>
      <c r="AY453" s="243" t="s">
        <v>136</v>
      </c>
    </row>
    <row r="454" s="13" customFormat="1">
      <c r="A454" s="13"/>
      <c r="B454" s="232"/>
      <c r="C454" s="233"/>
      <c r="D454" s="234" t="s">
        <v>146</v>
      </c>
      <c r="E454" s="235" t="s">
        <v>1</v>
      </c>
      <c r="F454" s="236" t="s">
        <v>976</v>
      </c>
      <c r="G454" s="233"/>
      <c r="H454" s="237">
        <v>11.166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146</v>
      </c>
      <c r="AU454" s="243" t="s">
        <v>88</v>
      </c>
      <c r="AV454" s="13" t="s">
        <v>88</v>
      </c>
      <c r="AW454" s="13" t="s">
        <v>34</v>
      </c>
      <c r="AX454" s="13" t="s">
        <v>78</v>
      </c>
      <c r="AY454" s="243" t="s">
        <v>136</v>
      </c>
    </row>
    <row r="455" s="16" customFormat="1">
      <c r="A455" s="16"/>
      <c r="B455" s="281"/>
      <c r="C455" s="282"/>
      <c r="D455" s="234" t="s">
        <v>146</v>
      </c>
      <c r="E455" s="283" t="s">
        <v>1</v>
      </c>
      <c r="F455" s="284" t="s">
        <v>720</v>
      </c>
      <c r="G455" s="282"/>
      <c r="H455" s="285">
        <v>18.73</v>
      </c>
      <c r="I455" s="286"/>
      <c r="J455" s="282"/>
      <c r="K455" s="282"/>
      <c r="L455" s="287"/>
      <c r="M455" s="288"/>
      <c r="N455" s="289"/>
      <c r="O455" s="289"/>
      <c r="P455" s="289"/>
      <c r="Q455" s="289"/>
      <c r="R455" s="289"/>
      <c r="S455" s="289"/>
      <c r="T455" s="290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91" t="s">
        <v>146</v>
      </c>
      <c r="AU455" s="291" t="s">
        <v>88</v>
      </c>
      <c r="AV455" s="16" t="s">
        <v>155</v>
      </c>
      <c r="AW455" s="16" t="s">
        <v>34</v>
      </c>
      <c r="AX455" s="16" t="s">
        <v>78</v>
      </c>
      <c r="AY455" s="291" t="s">
        <v>136</v>
      </c>
    </row>
    <row r="456" s="15" customFormat="1">
      <c r="A456" s="15"/>
      <c r="B456" s="260"/>
      <c r="C456" s="261"/>
      <c r="D456" s="234" t="s">
        <v>146</v>
      </c>
      <c r="E456" s="262" t="s">
        <v>1</v>
      </c>
      <c r="F456" s="263" t="s">
        <v>191</v>
      </c>
      <c r="G456" s="261"/>
      <c r="H456" s="264">
        <v>62.423999999999999</v>
      </c>
      <c r="I456" s="265"/>
      <c r="J456" s="261"/>
      <c r="K456" s="261"/>
      <c r="L456" s="266"/>
      <c r="M456" s="267"/>
      <c r="N456" s="268"/>
      <c r="O456" s="268"/>
      <c r="P456" s="268"/>
      <c r="Q456" s="268"/>
      <c r="R456" s="268"/>
      <c r="S456" s="268"/>
      <c r="T456" s="26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0" t="s">
        <v>146</v>
      </c>
      <c r="AU456" s="270" t="s">
        <v>88</v>
      </c>
      <c r="AV456" s="15" t="s">
        <v>144</v>
      </c>
      <c r="AW456" s="15" t="s">
        <v>34</v>
      </c>
      <c r="AX456" s="15" t="s">
        <v>78</v>
      </c>
      <c r="AY456" s="270" t="s">
        <v>136</v>
      </c>
    </row>
    <row r="457" s="13" customFormat="1">
      <c r="A457" s="13"/>
      <c r="B457" s="232"/>
      <c r="C457" s="233"/>
      <c r="D457" s="234" t="s">
        <v>146</v>
      </c>
      <c r="E457" s="235" t="s">
        <v>1</v>
      </c>
      <c r="F457" s="236" t="s">
        <v>786</v>
      </c>
      <c r="G457" s="233"/>
      <c r="H457" s="237">
        <v>63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146</v>
      </c>
      <c r="AU457" s="243" t="s">
        <v>88</v>
      </c>
      <c r="AV457" s="13" t="s">
        <v>88</v>
      </c>
      <c r="AW457" s="13" t="s">
        <v>34</v>
      </c>
      <c r="AX457" s="13" t="s">
        <v>86</v>
      </c>
      <c r="AY457" s="243" t="s">
        <v>136</v>
      </c>
    </row>
    <row r="458" s="2" customFormat="1" ht="16.5" customHeight="1">
      <c r="A458" s="39"/>
      <c r="B458" s="40"/>
      <c r="C458" s="271" t="s">
        <v>977</v>
      </c>
      <c r="D458" s="271" t="s">
        <v>224</v>
      </c>
      <c r="E458" s="272" t="s">
        <v>978</v>
      </c>
      <c r="F458" s="273" t="s">
        <v>979</v>
      </c>
      <c r="G458" s="274" t="s">
        <v>248</v>
      </c>
      <c r="H458" s="275">
        <v>69.299999999999997</v>
      </c>
      <c r="I458" s="276"/>
      <c r="J458" s="277">
        <f>ROUND(I458*H458,2)</f>
        <v>0</v>
      </c>
      <c r="K458" s="273" t="s">
        <v>1</v>
      </c>
      <c r="L458" s="278"/>
      <c r="M458" s="279" t="s">
        <v>1</v>
      </c>
      <c r="N458" s="280" t="s">
        <v>43</v>
      </c>
      <c r="O458" s="92"/>
      <c r="P458" s="228">
        <f>O458*H458</f>
        <v>0</v>
      </c>
      <c r="Q458" s="228">
        <v>0.13500000000000001</v>
      </c>
      <c r="R458" s="228">
        <f>Q458*H458</f>
        <v>9.355500000000001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357</v>
      </c>
      <c r="AT458" s="230" t="s">
        <v>224</v>
      </c>
      <c r="AU458" s="230" t="s">
        <v>88</v>
      </c>
      <c r="AY458" s="18" t="s">
        <v>136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86</v>
      </c>
      <c r="BK458" s="231">
        <f>ROUND(I458*H458,2)</f>
        <v>0</v>
      </c>
      <c r="BL458" s="18" t="s">
        <v>266</v>
      </c>
      <c r="BM458" s="230" t="s">
        <v>980</v>
      </c>
    </row>
    <row r="459" s="2" customFormat="1" ht="24.15" customHeight="1">
      <c r="A459" s="39"/>
      <c r="B459" s="40"/>
      <c r="C459" s="219" t="s">
        <v>981</v>
      </c>
      <c r="D459" s="219" t="s">
        <v>139</v>
      </c>
      <c r="E459" s="220" t="s">
        <v>982</v>
      </c>
      <c r="F459" s="221" t="s">
        <v>983</v>
      </c>
      <c r="G459" s="222" t="s">
        <v>984</v>
      </c>
      <c r="H459" s="292"/>
      <c r="I459" s="224"/>
      <c r="J459" s="225">
        <f>ROUND(I459*H459,2)</f>
        <v>0</v>
      </c>
      <c r="K459" s="221" t="s">
        <v>143</v>
      </c>
      <c r="L459" s="45"/>
      <c r="M459" s="226" t="s">
        <v>1</v>
      </c>
      <c r="N459" s="227" t="s">
        <v>43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266</v>
      </c>
      <c r="AT459" s="230" t="s">
        <v>139</v>
      </c>
      <c r="AU459" s="230" t="s">
        <v>88</v>
      </c>
      <c r="AY459" s="18" t="s">
        <v>136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86</v>
      </c>
      <c r="BK459" s="231">
        <f>ROUND(I459*H459,2)</f>
        <v>0</v>
      </c>
      <c r="BL459" s="18" t="s">
        <v>266</v>
      </c>
      <c r="BM459" s="230" t="s">
        <v>985</v>
      </c>
    </row>
    <row r="460" s="2" customFormat="1" ht="24.15" customHeight="1">
      <c r="A460" s="39"/>
      <c r="B460" s="40"/>
      <c r="C460" s="219" t="s">
        <v>986</v>
      </c>
      <c r="D460" s="219" t="s">
        <v>139</v>
      </c>
      <c r="E460" s="220" t="s">
        <v>987</v>
      </c>
      <c r="F460" s="221" t="s">
        <v>988</v>
      </c>
      <c r="G460" s="222" t="s">
        <v>984</v>
      </c>
      <c r="H460" s="292"/>
      <c r="I460" s="224"/>
      <c r="J460" s="225">
        <f>ROUND(I460*H460,2)</f>
        <v>0</v>
      </c>
      <c r="K460" s="221" t="s">
        <v>143</v>
      </c>
      <c r="L460" s="45"/>
      <c r="M460" s="226" t="s">
        <v>1</v>
      </c>
      <c r="N460" s="227" t="s">
        <v>43</v>
      </c>
      <c r="O460" s="92"/>
      <c r="P460" s="228">
        <f>O460*H460</f>
        <v>0</v>
      </c>
      <c r="Q460" s="228">
        <v>0</v>
      </c>
      <c r="R460" s="228">
        <f>Q460*H460</f>
        <v>0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266</v>
      </c>
      <c r="AT460" s="230" t="s">
        <v>139</v>
      </c>
      <c r="AU460" s="230" t="s">
        <v>88</v>
      </c>
      <c r="AY460" s="18" t="s">
        <v>136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86</v>
      </c>
      <c r="BK460" s="231">
        <f>ROUND(I460*H460,2)</f>
        <v>0</v>
      </c>
      <c r="BL460" s="18" t="s">
        <v>266</v>
      </c>
      <c r="BM460" s="230" t="s">
        <v>989</v>
      </c>
    </row>
    <row r="461" s="12" customFormat="1" ht="22.8" customHeight="1">
      <c r="A461" s="12"/>
      <c r="B461" s="203"/>
      <c r="C461" s="204"/>
      <c r="D461" s="205" t="s">
        <v>77</v>
      </c>
      <c r="E461" s="217" t="s">
        <v>374</v>
      </c>
      <c r="F461" s="217" t="s">
        <v>375</v>
      </c>
      <c r="G461" s="204"/>
      <c r="H461" s="204"/>
      <c r="I461" s="207"/>
      <c r="J461" s="218">
        <f>BK461</f>
        <v>0</v>
      </c>
      <c r="K461" s="204"/>
      <c r="L461" s="209"/>
      <c r="M461" s="210"/>
      <c r="N461" s="211"/>
      <c r="O461" s="211"/>
      <c r="P461" s="212">
        <f>SUM(P462:P483)</f>
        <v>0</v>
      </c>
      <c r="Q461" s="211"/>
      <c r="R461" s="212">
        <f>SUM(R462:R483)</f>
        <v>0.13663920000000002</v>
      </c>
      <c r="S461" s="211"/>
      <c r="T461" s="213">
        <f>SUM(T462:T483)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4" t="s">
        <v>88</v>
      </c>
      <c r="AT461" s="215" t="s">
        <v>77</v>
      </c>
      <c r="AU461" s="215" t="s">
        <v>86</v>
      </c>
      <c r="AY461" s="214" t="s">
        <v>136</v>
      </c>
      <c r="BK461" s="216">
        <f>SUM(BK462:BK483)</f>
        <v>0</v>
      </c>
    </row>
    <row r="462" s="2" customFormat="1" ht="33" customHeight="1">
      <c r="A462" s="39"/>
      <c r="B462" s="40"/>
      <c r="C462" s="219" t="s">
        <v>990</v>
      </c>
      <c r="D462" s="219" t="s">
        <v>139</v>
      </c>
      <c r="E462" s="220" t="s">
        <v>991</v>
      </c>
      <c r="F462" s="221" t="s">
        <v>992</v>
      </c>
      <c r="G462" s="222" t="s">
        <v>248</v>
      </c>
      <c r="H462" s="223">
        <v>160.75200000000001</v>
      </c>
      <c r="I462" s="224"/>
      <c r="J462" s="225">
        <f>ROUND(I462*H462,2)</f>
        <v>0</v>
      </c>
      <c r="K462" s="221" t="s">
        <v>143</v>
      </c>
      <c r="L462" s="45"/>
      <c r="M462" s="226" t="s">
        <v>1</v>
      </c>
      <c r="N462" s="227" t="s">
        <v>43</v>
      </c>
      <c r="O462" s="92"/>
      <c r="P462" s="228">
        <f>O462*H462</f>
        <v>0</v>
      </c>
      <c r="Q462" s="228">
        <v>0.00032000000000000003</v>
      </c>
      <c r="R462" s="228">
        <f>Q462*H462</f>
        <v>0.05144064000000001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266</v>
      </c>
      <c r="AT462" s="230" t="s">
        <v>139</v>
      </c>
      <c r="AU462" s="230" t="s">
        <v>88</v>
      </c>
      <c r="AY462" s="18" t="s">
        <v>136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86</v>
      </c>
      <c r="BK462" s="231">
        <f>ROUND(I462*H462,2)</f>
        <v>0</v>
      </c>
      <c r="BL462" s="18" t="s">
        <v>266</v>
      </c>
      <c r="BM462" s="230" t="s">
        <v>993</v>
      </c>
    </row>
    <row r="463" s="2" customFormat="1" ht="24.15" customHeight="1">
      <c r="A463" s="39"/>
      <c r="B463" s="40"/>
      <c r="C463" s="219" t="s">
        <v>994</v>
      </c>
      <c r="D463" s="219" t="s">
        <v>139</v>
      </c>
      <c r="E463" s="220" t="s">
        <v>995</v>
      </c>
      <c r="F463" s="221" t="s">
        <v>996</v>
      </c>
      <c r="G463" s="222" t="s">
        <v>248</v>
      </c>
      <c r="H463" s="223">
        <v>160.75200000000001</v>
      </c>
      <c r="I463" s="224"/>
      <c r="J463" s="225">
        <f>ROUND(I463*H463,2)</f>
        <v>0</v>
      </c>
      <c r="K463" s="221" t="s">
        <v>143</v>
      </c>
      <c r="L463" s="45"/>
      <c r="M463" s="226" t="s">
        <v>1</v>
      </c>
      <c r="N463" s="227" t="s">
        <v>43</v>
      </c>
      <c r="O463" s="92"/>
      <c r="P463" s="228">
        <f>O463*H463</f>
        <v>0</v>
      </c>
      <c r="Q463" s="228">
        <v>0.00052999999999999998</v>
      </c>
      <c r="R463" s="228">
        <f>Q463*H463</f>
        <v>0.085198560000000007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266</v>
      </c>
      <c r="AT463" s="230" t="s">
        <v>139</v>
      </c>
      <c r="AU463" s="230" t="s">
        <v>88</v>
      </c>
      <c r="AY463" s="18" t="s">
        <v>136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86</v>
      </c>
      <c r="BK463" s="231">
        <f>ROUND(I463*H463,2)</f>
        <v>0</v>
      </c>
      <c r="BL463" s="18" t="s">
        <v>266</v>
      </c>
      <c r="BM463" s="230" t="s">
        <v>997</v>
      </c>
    </row>
    <row r="464" s="14" customFormat="1">
      <c r="A464" s="14"/>
      <c r="B464" s="244"/>
      <c r="C464" s="245"/>
      <c r="D464" s="234" t="s">
        <v>146</v>
      </c>
      <c r="E464" s="246" t="s">
        <v>1</v>
      </c>
      <c r="F464" s="247" t="s">
        <v>998</v>
      </c>
      <c r="G464" s="245"/>
      <c r="H464" s="246" t="s">
        <v>1</v>
      </c>
      <c r="I464" s="248"/>
      <c r="J464" s="245"/>
      <c r="K464" s="245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146</v>
      </c>
      <c r="AU464" s="253" t="s">
        <v>88</v>
      </c>
      <c r="AV464" s="14" t="s">
        <v>86</v>
      </c>
      <c r="AW464" s="14" t="s">
        <v>34</v>
      </c>
      <c r="AX464" s="14" t="s">
        <v>78</v>
      </c>
      <c r="AY464" s="253" t="s">
        <v>136</v>
      </c>
    </row>
    <row r="465" s="13" customFormat="1">
      <c r="A465" s="13"/>
      <c r="B465" s="232"/>
      <c r="C465" s="233"/>
      <c r="D465" s="234" t="s">
        <v>146</v>
      </c>
      <c r="E465" s="235" t="s">
        <v>1</v>
      </c>
      <c r="F465" s="236" t="s">
        <v>999</v>
      </c>
      <c r="G465" s="233"/>
      <c r="H465" s="237">
        <v>23.52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146</v>
      </c>
      <c r="AU465" s="243" t="s">
        <v>88</v>
      </c>
      <c r="AV465" s="13" t="s">
        <v>88</v>
      </c>
      <c r="AW465" s="13" t="s">
        <v>34</v>
      </c>
      <c r="AX465" s="13" t="s">
        <v>78</v>
      </c>
      <c r="AY465" s="243" t="s">
        <v>136</v>
      </c>
    </row>
    <row r="466" s="13" customFormat="1">
      <c r="A466" s="13"/>
      <c r="B466" s="232"/>
      <c r="C466" s="233"/>
      <c r="D466" s="234" t="s">
        <v>146</v>
      </c>
      <c r="E466" s="235" t="s">
        <v>1</v>
      </c>
      <c r="F466" s="236" t="s">
        <v>1000</v>
      </c>
      <c r="G466" s="233"/>
      <c r="H466" s="237">
        <v>21.280000000000001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146</v>
      </c>
      <c r="AU466" s="243" t="s">
        <v>88</v>
      </c>
      <c r="AV466" s="13" t="s">
        <v>88</v>
      </c>
      <c r="AW466" s="13" t="s">
        <v>34</v>
      </c>
      <c r="AX466" s="13" t="s">
        <v>78</v>
      </c>
      <c r="AY466" s="243" t="s">
        <v>136</v>
      </c>
    </row>
    <row r="467" s="14" customFormat="1">
      <c r="A467" s="14"/>
      <c r="B467" s="244"/>
      <c r="C467" s="245"/>
      <c r="D467" s="234" t="s">
        <v>146</v>
      </c>
      <c r="E467" s="246" t="s">
        <v>1</v>
      </c>
      <c r="F467" s="247" t="s">
        <v>1001</v>
      </c>
      <c r="G467" s="245"/>
      <c r="H467" s="246" t="s">
        <v>1</v>
      </c>
      <c r="I467" s="248"/>
      <c r="J467" s="245"/>
      <c r="K467" s="245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146</v>
      </c>
      <c r="AU467" s="253" t="s">
        <v>88</v>
      </c>
      <c r="AV467" s="14" t="s">
        <v>86</v>
      </c>
      <c r="AW467" s="14" t="s">
        <v>34</v>
      </c>
      <c r="AX467" s="14" t="s">
        <v>78</v>
      </c>
      <c r="AY467" s="253" t="s">
        <v>136</v>
      </c>
    </row>
    <row r="468" s="14" customFormat="1">
      <c r="A468" s="14"/>
      <c r="B468" s="244"/>
      <c r="C468" s="245"/>
      <c r="D468" s="234" t="s">
        <v>146</v>
      </c>
      <c r="E468" s="246" t="s">
        <v>1</v>
      </c>
      <c r="F468" s="247" t="s">
        <v>711</v>
      </c>
      <c r="G468" s="245"/>
      <c r="H468" s="246" t="s">
        <v>1</v>
      </c>
      <c r="I468" s="248"/>
      <c r="J468" s="245"/>
      <c r="K468" s="245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146</v>
      </c>
      <c r="AU468" s="253" t="s">
        <v>88</v>
      </c>
      <c r="AV468" s="14" t="s">
        <v>86</v>
      </c>
      <c r="AW468" s="14" t="s">
        <v>34</v>
      </c>
      <c r="AX468" s="14" t="s">
        <v>78</v>
      </c>
      <c r="AY468" s="253" t="s">
        <v>136</v>
      </c>
    </row>
    <row r="469" s="13" customFormat="1">
      <c r="A469" s="13"/>
      <c r="B469" s="232"/>
      <c r="C469" s="233"/>
      <c r="D469" s="234" t="s">
        <v>146</v>
      </c>
      <c r="E469" s="235" t="s">
        <v>1</v>
      </c>
      <c r="F469" s="236" t="s">
        <v>1002</v>
      </c>
      <c r="G469" s="233"/>
      <c r="H469" s="237">
        <v>21.870999999999999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146</v>
      </c>
      <c r="AU469" s="243" t="s">
        <v>88</v>
      </c>
      <c r="AV469" s="13" t="s">
        <v>88</v>
      </c>
      <c r="AW469" s="13" t="s">
        <v>34</v>
      </c>
      <c r="AX469" s="13" t="s">
        <v>78</v>
      </c>
      <c r="AY469" s="243" t="s">
        <v>136</v>
      </c>
    </row>
    <row r="470" s="13" customFormat="1">
      <c r="A470" s="13"/>
      <c r="B470" s="232"/>
      <c r="C470" s="233"/>
      <c r="D470" s="234" t="s">
        <v>146</v>
      </c>
      <c r="E470" s="235" t="s">
        <v>1</v>
      </c>
      <c r="F470" s="236" t="s">
        <v>1003</v>
      </c>
      <c r="G470" s="233"/>
      <c r="H470" s="237">
        <v>21.870999999999999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146</v>
      </c>
      <c r="AU470" s="243" t="s">
        <v>88</v>
      </c>
      <c r="AV470" s="13" t="s">
        <v>88</v>
      </c>
      <c r="AW470" s="13" t="s">
        <v>34</v>
      </c>
      <c r="AX470" s="13" t="s">
        <v>78</v>
      </c>
      <c r="AY470" s="243" t="s">
        <v>136</v>
      </c>
    </row>
    <row r="471" s="13" customFormat="1">
      <c r="A471" s="13"/>
      <c r="B471" s="232"/>
      <c r="C471" s="233"/>
      <c r="D471" s="234" t="s">
        <v>146</v>
      </c>
      <c r="E471" s="235" t="s">
        <v>1</v>
      </c>
      <c r="F471" s="236" t="s">
        <v>1004</v>
      </c>
      <c r="G471" s="233"/>
      <c r="H471" s="237">
        <v>6.6710000000000003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146</v>
      </c>
      <c r="AU471" s="243" t="s">
        <v>88</v>
      </c>
      <c r="AV471" s="13" t="s">
        <v>88</v>
      </c>
      <c r="AW471" s="13" t="s">
        <v>34</v>
      </c>
      <c r="AX471" s="13" t="s">
        <v>78</v>
      </c>
      <c r="AY471" s="243" t="s">
        <v>136</v>
      </c>
    </row>
    <row r="472" s="13" customFormat="1">
      <c r="A472" s="13"/>
      <c r="B472" s="232"/>
      <c r="C472" s="233"/>
      <c r="D472" s="234" t="s">
        <v>146</v>
      </c>
      <c r="E472" s="235" t="s">
        <v>1</v>
      </c>
      <c r="F472" s="236" t="s">
        <v>1005</v>
      </c>
      <c r="G472" s="233"/>
      <c r="H472" s="237">
        <v>6.6710000000000003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146</v>
      </c>
      <c r="AU472" s="243" t="s">
        <v>88</v>
      </c>
      <c r="AV472" s="13" t="s">
        <v>88</v>
      </c>
      <c r="AW472" s="13" t="s">
        <v>34</v>
      </c>
      <c r="AX472" s="13" t="s">
        <v>78</v>
      </c>
      <c r="AY472" s="243" t="s">
        <v>136</v>
      </c>
    </row>
    <row r="473" s="14" customFormat="1">
      <c r="A473" s="14"/>
      <c r="B473" s="244"/>
      <c r="C473" s="245"/>
      <c r="D473" s="234" t="s">
        <v>146</v>
      </c>
      <c r="E473" s="246" t="s">
        <v>1</v>
      </c>
      <c r="F473" s="247" t="s">
        <v>721</v>
      </c>
      <c r="G473" s="245"/>
      <c r="H473" s="246" t="s">
        <v>1</v>
      </c>
      <c r="I473" s="248"/>
      <c r="J473" s="245"/>
      <c r="K473" s="245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146</v>
      </c>
      <c r="AU473" s="253" t="s">
        <v>88</v>
      </c>
      <c r="AV473" s="14" t="s">
        <v>86</v>
      </c>
      <c r="AW473" s="14" t="s">
        <v>34</v>
      </c>
      <c r="AX473" s="14" t="s">
        <v>78</v>
      </c>
      <c r="AY473" s="253" t="s">
        <v>136</v>
      </c>
    </row>
    <row r="474" s="14" customFormat="1">
      <c r="A474" s="14"/>
      <c r="B474" s="244"/>
      <c r="C474" s="245"/>
      <c r="D474" s="234" t="s">
        <v>146</v>
      </c>
      <c r="E474" s="246" t="s">
        <v>1</v>
      </c>
      <c r="F474" s="247" t="s">
        <v>722</v>
      </c>
      <c r="G474" s="245"/>
      <c r="H474" s="246" t="s">
        <v>1</v>
      </c>
      <c r="I474" s="248"/>
      <c r="J474" s="245"/>
      <c r="K474" s="245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146</v>
      </c>
      <c r="AU474" s="253" t="s">
        <v>88</v>
      </c>
      <c r="AV474" s="14" t="s">
        <v>86</v>
      </c>
      <c r="AW474" s="14" t="s">
        <v>34</v>
      </c>
      <c r="AX474" s="14" t="s">
        <v>78</v>
      </c>
      <c r="AY474" s="253" t="s">
        <v>136</v>
      </c>
    </row>
    <row r="475" s="13" customFormat="1">
      <c r="A475" s="13"/>
      <c r="B475" s="232"/>
      <c r="C475" s="233"/>
      <c r="D475" s="234" t="s">
        <v>146</v>
      </c>
      <c r="E475" s="235" t="s">
        <v>1</v>
      </c>
      <c r="F475" s="236" t="s">
        <v>1006</v>
      </c>
      <c r="G475" s="233"/>
      <c r="H475" s="237">
        <v>11.446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146</v>
      </c>
      <c r="AU475" s="243" t="s">
        <v>88</v>
      </c>
      <c r="AV475" s="13" t="s">
        <v>88</v>
      </c>
      <c r="AW475" s="13" t="s">
        <v>34</v>
      </c>
      <c r="AX475" s="13" t="s">
        <v>78</v>
      </c>
      <c r="AY475" s="243" t="s">
        <v>136</v>
      </c>
    </row>
    <row r="476" s="13" customFormat="1">
      <c r="A476" s="13"/>
      <c r="B476" s="232"/>
      <c r="C476" s="233"/>
      <c r="D476" s="234" t="s">
        <v>146</v>
      </c>
      <c r="E476" s="235" t="s">
        <v>1</v>
      </c>
      <c r="F476" s="236" t="s">
        <v>1007</v>
      </c>
      <c r="G476" s="233"/>
      <c r="H476" s="237">
        <v>13.082000000000001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146</v>
      </c>
      <c r="AU476" s="243" t="s">
        <v>88</v>
      </c>
      <c r="AV476" s="13" t="s">
        <v>88</v>
      </c>
      <c r="AW476" s="13" t="s">
        <v>34</v>
      </c>
      <c r="AX476" s="13" t="s">
        <v>78</v>
      </c>
      <c r="AY476" s="243" t="s">
        <v>136</v>
      </c>
    </row>
    <row r="477" s="13" customFormat="1">
      <c r="A477" s="13"/>
      <c r="B477" s="232"/>
      <c r="C477" s="233"/>
      <c r="D477" s="234" t="s">
        <v>146</v>
      </c>
      <c r="E477" s="235" t="s">
        <v>1</v>
      </c>
      <c r="F477" s="236" t="s">
        <v>1008</v>
      </c>
      <c r="G477" s="233"/>
      <c r="H477" s="237">
        <v>10.779999999999999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146</v>
      </c>
      <c r="AU477" s="243" t="s">
        <v>88</v>
      </c>
      <c r="AV477" s="13" t="s">
        <v>88</v>
      </c>
      <c r="AW477" s="13" t="s">
        <v>34</v>
      </c>
      <c r="AX477" s="13" t="s">
        <v>78</v>
      </c>
      <c r="AY477" s="243" t="s">
        <v>136</v>
      </c>
    </row>
    <row r="478" s="13" customFormat="1">
      <c r="A478" s="13"/>
      <c r="B478" s="232"/>
      <c r="C478" s="233"/>
      <c r="D478" s="234" t="s">
        <v>146</v>
      </c>
      <c r="E478" s="235" t="s">
        <v>1</v>
      </c>
      <c r="F478" s="236" t="s">
        <v>1009</v>
      </c>
      <c r="G478" s="233"/>
      <c r="H478" s="237">
        <v>12.32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146</v>
      </c>
      <c r="AU478" s="243" t="s">
        <v>88</v>
      </c>
      <c r="AV478" s="13" t="s">
        <v>88</v>
      </c>
      <c r="AW478" s="13" t="s">
        <v>34</v>
      </c>
      <c r="AX478" s="13" t="s">
        <v>78</v>
      </c>
      <c r="AY478" s="243" t="s">
        <v>136</v>
      </c>
    </row>
    <row r="479" s="14" customFormat="1">
      <c r="A479" s="14"/>
      <c r="B479" s="244"/>
      <c r="C479" s="245"/>
      <c r="D479" s="234" t="s">
        <v>146</v>
      </c>
      <c r="E479" s="246" t="s">
        <v>1</v>
      </c>
      <c r="F479" s="247" t="s">
        <v>645</v>
      </c>
      <c r="G479" s="245"/>
      <c r="H479" s="246" t="s">
        <v>1</v>
      </c>
      <c r="I479" s="248"/>
      <c r="J479" s="245"/>
      <c r="K479" s="245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146</v>
      </c>
      <c r="AU479" s="253" t="s">
        <v>88</v>
      </c>
      <c r="AV479" s="14" t="s">
        <v>86</v>
      </c>
      <c r="AW479" s="14" t="s">
        <v>34</v>
      </c>
      <c r="AX479" s="14" t="s">
        <v>78</v>
      </c>
      <c r="AY479" s="253" t="s">
        <v>136</v>
      </c>
    </row>
    <row r="480" s="13" customFormat="1">
      <c r="A480" s="13"/>
      <c r="B480" s="232"/>
      <c r="C480" s="233"/>
      <c r="D480" s="234" t="s">
        <v>146</v>
      </c>
      <c r="E480" s="235" t="s">
        <v>1</v>
      </c>
      <c r="F480" s="236" t="s">
        <v>648</v>
      </c>
      <c r="G480" s="233"/>
      <c r="H480" s="237">
        <v>5.2199999999999998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146</v>
      </c>
      <c r="AU480" s="243" t="s">
        <v>88</v>
      </c>
      <c r="AV480" s="13" t="s">
        <v>88</v>
      </c>
      <c r="AW480" s="13" t="s">
        <v>34</v>
      </c>
      <c r="AX480" s="13" t="s">
        <v>78</v>
      </c>
      <c r="AY480" s="243" t="s">
        <v>136</v>
      </c>
    </row>
    <row r="481" s="13" customFormat="1">
      <c r="A481" s="13"/>
      <c r="B481" s="232"/>
      <c r="C481" s="233"/>
      <c r="D481" s="234" t="s">
        <v>146</v>
      </c>
      <c r="E481" s="235" t="s">
        <v>1</v>
      </c>
      <c r="F481" s="236" t="s">
        <v>649</v>
      </c>
      <c r="G481" s="233"/>
      <c r="H481" s="237">
        <v>4.8600000000000003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146</v>
      </c>
      <c r="AU481" s="243" t="s">
        <v>88</v>
      </c>
      <c r="AV481" s="13" t="s">
        <v>88</v>
      </c>
      <c r="AW481" s="13" t="s">
        <v>34</v>
      </c>
      <c r="AX481" s="13" t="s">
        <v>78</v>
      </c>
      <c r="AY481" s="243" t="s">
        <v>136</v>
      </c>
    </row>
    <row r="482" s="13" customFormat="1">
      <c r="A482" s="13"/>
      <c r="B482" s="232"/>
      <c r="C482" s="233"/>
      <c r="D482" s="234" t="s">
        <v>146</v>
      </c>
      <c r="E482" s="235" t="s">
        <v>1</v>
      </c>
      <c r="F482" s="236" t="s">
        <v>1010</v>
      </c>
      <c r="G482" s="233"/>
      <c r="H482" s="237">
        <v>1.1599999999999999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146</v>
      </c>
      <c r="AU482" s="243" t="s">
        <v>88</v>
      </c>
      <c r="AV482" s="13" t="s">
        <v>88</v>
      </c>
      <c r="AW482" s="13" t="s">
        <v>34</v>
      </c>
      <c r="AX482" s="13" t="s">
        <v>78</v>
      </c>
      <c r="AY482" s="243" t="s">
        <v>136</v>
      </c>
    </row>
    <row r="483" s="15" customFormat="1">
      <c r="A483" s="15"/>
      <c r="B483" s="260"/>
      <c r="C483" s="261"/>
      <c r="D483" s="234" t="s">
        <v>146</v>
      </c>
      <c r="E483" s="262" t="s">
        <v>1</v>
      </c>
      <c r="F483" s="263" t="s">
        <v>191</v>
      </c>
      <c r="G483" s="261"/>
      <c r="H483" s="264">
        <v>160.75200000000001</v>
      </c>
      <c r="I483" s="265"/>
      <c r="J483" s="261"/>
      <c r="K483" s="261"/>
      <c r="L483" s="266"/>
      <c r="M483" s="267"/>
      <c r="N483" s="268"/>
      <c r="O483" s="268"/>
      <c r="P483" s="268"/>
      <c r="Q483" s="268"/>
      <c r="R483" s="268"/>
      <c r="S483" s="268"/>
      <c r="T483" s="269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0" t="s">
        <v>146</v>
      </c>
      <c r="AU483" s="270" t="s">
        <v>88</v>
      </c>
      <c r="AV483" s="15" t="s">
        <v>144</v>
      </c>
      <c r="AW483" s="15" t="s">
        <v>34</v>
      </c>
      <c r="AX483" s="15" t="s">
        <v>86</v>
      </c>
      <c r="AY483" s="270" t="s">
        <v>136</v>
      </c>
    </row>
    <row r="484" s="12" customFormat="1" ht="25.92" customHeight="1">
      <c r="A484" s="12"/>
      <c r="B484" s="203"/>
      <c r="C484" s="204"/>
      <c r="D484" s="205" t="s">
        <v>77</v>
      </c>
      <c r="E484" s="206" t="s">
        <v>224</v>
      </c>
      <c r="F484" s="206" t="s">
        <v>389</v>
      </c>
      <c r="G484" s="204"/>
      <c r="H484" s="204"/>
      <c r="I484" s="207"/>
      <c r="J484" s="208">
        <f>BK484</f>
        <v>0</v>
      </c>
      <c r="K484" s="204"/>
      <c r="L484" s="209"/>
      <c r="M484" s="210"/>
      <c r="N484" s="211"/>
      <c r="O484" s="211"/>
      <c r="P484" s="212">
        <f>P485</f>
        <v>0</v>
      </c>
      <c r="Q484" s="211"/>
      <c r="R484" s="212">
        <f>R485</f>
        <v>0.024569999999999998</v>
      </c>
      <c r="S484" s="211"/>
      <c r="T484" s="213">
        <f>T485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4" t="s">
        <v>155</v>
      </c>
      <c r="AT484" s="215" t="s">
        <v>77</v>
      </c>
      <c r="AU484" s="215" t="s">
        <v>78</v>
      </c>
      <c r="AY484" s="214" t="s">
        <v>136</v>
      </c>
      <c r="BK484" s="216">
        <f>BK485</f>
        <v>0</v>
      </c>
    </row>
    <row r="485" s="12" customFormat="1" ht="22.8" customHeight="1">
      <c r="A485" s="12"/>
      <c r="B485" s="203"/>
      <c r="C485" s="204"/>
      <c r="D485" s="205" t="s">
        <v>77</v>
      </c>
      <c r="E485" s="217" t="s">
        <v>390</v>
      </c>
      <c r="F485" s="217" t="s">
        <v>391</v>
      </c>
      <c r="G485" s="204"/>
      <c r="H485" s="204"/>
      <c r="I485" s="207"/>
      <c r="J485" s="218">
        <f>BK485</f>
        <v>0</v>
      </c>
      <c r="K485" s="204"/>
      <c r="L485" s="209"/>
      <c r="M485" s="210"/>
      <c r="N485" s="211"/>
      <c r="O485" s="211"/>
      <c r="P485" s="212">
        <f>SUM(P486:P489)</f>
        <v>0</v>
      </c>
      <c r="Q485" s="211"/>
      <c r="R485" s="212">
        <f>SUM(R486:R489)</f>
        <v>0.024569999999999998</v>
      </c>
      <c r="S485" s="211"/>
      <c r="T485" s="213">
        <f>SUM(T486:T489)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4" t="s">
        <v>155</v>
      </c>
      <c r="AT485" s="215" t="s">
        <v>77</v>
      </c>
      <c r="AU485" s="215" t="s">
        <v>86</v>
      </c>
      <c r="AY485" s="214" t="s">
        <v>136</v>
      </c>
      <c r="BK485" s="216">
        <f>SUM(BK486:BK489)</f>
        <v>0</v>
      </c>
    </row>
    <row r="486" s="2" customFormat="1" ht="33" customHeight="1">
      <c r="A486" s="39"/>
      <c r="B486" s="40"/>
      <c r="C486" s="219" t="s">
        <v>1011</v>
      </c>
      <c r="D486" s="219" t="s">
        <v>139</v>
      </c>
      <c r="E486" s="220" t="s">
        <v>393</v>
      </c>
      <c r="F486" s="221" t="s">
        <v>394</v>
      </c>
      <c r="G486" s="222" t="s">
        <v>298</v>
      </c>
      <c r="H486" s="223">
        <v>30</v>
      </c>
      <c r="I486" s="224"/>
      <c r="J486" s="225">
        <f>ROUND(I486*H486,2)</f>
        <v>0</v>
      </c>
      <c r="K486" s="221" t="s">
        <v>143</v>
      </c>
      <c r="L486" s="45"/>
      <c r="M486" s="226" t="s">
        <v>1</v>
      </c>
      <c r="N486" s="227" t="s">
        <v>43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395</v>
      </c>
      <c r="AT486" s="230" t="s">
        <v>139</v>
      </c>
      <c r="AU486" s="230" t="s">
        <v>88</v>
      </c>
      <c r="AY486" s="18" t="s">
        <v>136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86</v>
      </c>
      <c r="BK486" s="231">
        <f>ROUND(I486*H486,2)</f>
        <v>0</v>
      </c>
      <c r="BL486" s="18" t="s">
        <v>395</v>
      </c>
      <c r="BM486" s="230" t="s">
        <v>1012</v>
      </c>
    </row>
    <row r="487" s="2" customFormat="1" ht="24.15" customHeight="1">
      <c r="A487" s="39"/>
      <c r="B487" s="40"/>
      <c r="C487" s="271" t="s">
        <v>1013</v>
      </c>
      <c r="D487" s="271" t="s">
        <v>224</v>
      </c>
      <c r="E487" s="272" t="s">
        <v>399</v>
      </c>
      <c r="F487" s="273" t="s">
        <v>400</v>
      </c>
      <c r="G487" s="274" t="s">
        <v>298</v>
      </c>
      <c r="H487" s="275">
        <v>31.5</v>
      </c>
      <c r="I487" s="276"/>
      <c r="J487" s="277">
        <f>ROUND(I487*H487,2)</f>
        <v>0</v>
      </c>
      <c r="K487" s="273" t="s">
        <v>143</v>
      </c>
      <c r="L487" s="278"/>
      <c r="M487" s="279" t="s">
        <v>1</v>
      </c>
      <c r="N487" s="280" t="s">
        <v>43</v>
      </c>
      <c r="O487" s="92"/>
      <c r="P487" s="228">
        <f>O487*H487</f>
        <v>0</v>
      </c>
      <c r="Q487" s="228">
        <v>0.00077999999999999999</v>
      </c>
      <c r="R487" s="228">
        <f>Q487*H487</f>
        <v>0.024569999999999998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401</v>
      </c>
      <c r="AT487" s="230" t="s">
        <v>224</v>
      </c>
      <c r="AU487" s="230" t="s">
        <v>88</v>
      </c>
      <c r="AY487" s="18" t="s">
        <v>136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86</v>
      </c>
      <c r="BK487" s="231">
        <f>ROUND(I487*H487,2)</f>
        <v>0</v>
      </c>
      <c r="BL487" s="18" t="s">
        <v>401</v>
      </c>
      <c r="BM487" s="230" t="s">
        <v>1014</v>
      </c>
    </row>
    <row r="488" s="13" customFormat="1">
      <c r="A488" s="13"/>
      <c r="B488" s="232"/>
      <c r="C488" s="233"/>
      <c r="D488" s="234" t="s">
        <v>146</v>
      </c>
      <c r="E488" s="233"/>
      <c r="F488" s="236" t="s">
        <v>1015</v>
      </c>
      <c r="G488" s="233"/>
      <c r="H488" s="237">
        <v>31.5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146</v>
      </c>
      <c r="AU488" s="243" t="s">
        <v>88</v>
      </c>
      <c r="AV488" s="13" t="s">
        <v>88</v>
      </c>
      <c r="AW488" s="13" t="s">
        <v>4</v>
      </c>
      <c r="AX488" s="13" t="s">
        <v>86</v>
      </c>
      <c r="AY488" s="243" t="s">
        <v>136</v>
      </c>
    </row>
    <row r="489" s="2" customFormat="1" ht="24.15" customHeight="1">
      <c r="A489" s="39"/>
      <c r="B489" s="40"/>
      <c r="C489" s="219" t="s">
        <v>1016</v>
      </c>
      <c r="D489" s="219" t="s">
        <v>139</v>
      </c>
      <c r="E489" s="220" t="s">
        <v>405</v>
      </c>
      <c r="F489" s="221" t="s">
        <v>406</v>
      </c>
      <c r="G489" s="222" t="s">
        <v>158</v>
      </c>
      <c r="H489" s="223">
        <v>0.025000000000000001</v>
      </c>
      <c r="I489" s="224"/>
      <c r="J489" s="225">
        <f>ROUND(I489*H489,2)</f>
        <v>0</v>
      </c>
      <c r="K489" s="221" t="s">
        <v>143</v>
      </c>
      <c r="L489" s="45"/>
      <c r="M489" s="226" t="s">
        <v>1</v>
      </c>
      <c r="N489" s="227" t="s">
        <v>43</v>
      </c>
      <c r="O489" s="92"/>
      <c r="P489" s="228">
        <f>O489*H489</f>
        <v>0</v>
      </c>
      <c r="Q489" s="228">
        <v>0</v>
      </c>
      <c r="R489" s="228">
        <f>Q489*H489</f>
        <v>0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395</v>
      </c>
      <c r="AT489" s="230" t="s">
        <v>139</v>
      </c>
      <c r="AU489" s="230" t="s">
        <v>88</v>
      </c>
      <c r="AY489" s="18" t="s">
        <v>136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86</v>
      </c>
      <c r="BK489" s="231">
        <f>ROUND(I489*H489,2)</f>
        <v>0</v>
      </c>
      <c r="BL489" s="18" t="s">
        <v>395</v>
      </c>
      <c r="BM489" s="230" t="s">
        <v>1017</v>
      </c>
    </row>
    <row r="490" s="12" customFormat="1" ht="25.92" customHeight="1">
      <c r="A490" s="12"/>
      <c r="B490" s="203"/>
      <c r="C490" s="204"/>
      <c r="D490" s="205" t="s">
        <v>77</v>
      </c>
      <c r="E490" s="206" t="s">
        <v>408</v>
      </c>
      <c r="F490" s="206" t="s">
        <v>108</v>
      </c>
      <c r="G490" s="204"/>
      <c r="H490" s="204"/>
      <c r="I490" s="207"/>
      <c r="J490" s="208">
        <f>BK490</f>
        <v>0</v>
      </c>
      <c r="K490" s="204"/>
      <c r="L490" s="209"/>
      <c r="M490" s="210"/>
      <c r="N490" s="211"/>
      <c r="O490" s="211"/>
      <c r="P490" s="212">
        <f>P491+P495</f>
        <v>0</v>
      </c>
      <c r="Q490" s="211"/>
      <c r="R490" s="212">
        <f>R491+R495</f>
        <v>0</v>
      </c>
      <c r="S490" s="211"/>
      <c r="T490" s="213">
        <f>T491+T495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4" t="s">
        <v>164</v>
      </c>
      <c r="AT490" s="215" t="s">
        <v>77</v>
      </c>
      <c r="AU490" s="215" t="s">
        <v>78</v>
      </c>
      <c r="AY490" s="214" t="s">
        <v>136</v>
      </c>
      <c r="BK490" s="216">
        <f>BK491+BK495</f>
        <v>0</v>
      </c>
    </row>
    <row r="491" s="12" customFormat="1" ht="22.8" customHeight="1">
      <c r="A491" s="12"/>
      <c r="B491" s="203"/>
      <c r="C491" s="204"/>
      <c r="D491" s="205" t="s">
        <v>77</v>
      </c>
      <c r="E491" s="217" t="s">
        <v>409</v>
      </c>
      <c r="F491" s="217" t="s">
        <v>410</v>
      </c>
      <c r="G491" s="204"/>
      <c r="H491" s="204"/>
      <c r="I491" s="207"/>
      <c r="J491" s="218">
        <f>BK491</f>
        <v>0</v>
      </c>
      <c r="K491" s="204"/>
      <c r="L491" s="209"/>
      <c r="M491" s="210"/>
      <c r="N491" s="211"/>
      <c r="O491" s="211"/>
      <c r="P491" s="212">
        <f>SUM(P492:P494)</f>
        <v>0</v>
      </c>
      <c r="Q491" s="211"/>
      <c r="R491" s="212">
        <f>SUM(R492:R494)</f>
        <v>0</v>
      </c>
      <c r="S491" s="211"/>
      <c r="T491" s="213">
        <f>SUM(T492:T494)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4" t="s">
        <v>164</v>
      </c>
      <c r="AT491" s="215" t="s">
        <v>77</v>
      </c>
      <c r="AU491" s="215" t="s">
        <v>86</v>
      </c>
      <c r="AY491" s="214" t="s">
        <v>136</v>
      </c>
      <c r="BK491" s="216">
        <f>SUM(BK492:BK494)</f>
        <v>0</v>
      </c>
    </row>
    <row r="492" s="2" customFormat="1" ht="16.5" customHeight="1">
      <c r="A492" s="39"/>
      <c r="B492" s="40"/>
      <c r="C492" s="219" t="s">
        <v>1018</v>
      </c>
      <c r="D492" s="219" t="s">
        <v>139</v>
      </c>
      <c r="E492" s="220" t="s">
        <v>412</v>
      </c>
      <c r="F492" s="221" t="s">
        <v>413</v>
      </c>
      <c r="G492" s="222" t="s">
        <v>414</v>
      </c>
      <c r="H492" s="223">
        <v>1</v>
      </c>
      <c r="I492" s="224"/>
      <c r="J492" s="225">
        <f>ROUND(I492*H492,2)</f>
        <v>0</v>
      </c>
      <c r="K492" s="221" t="s">
        <v>143</v>
      </c>
      <c r="L492" s="45"/>
      <c r="M492" s="226" t="s">
        <v>1</v>
      </c>
      <c r="N492" s="227" t="s">
        <v>43</v>
      </c>
      <c r="O492" s="92"/>
      <c r="P492" s="228">
        <f>O492*H492</f>
        <v>0</v>
      </c>
      <c r="Q492" s="228">
        <v>0</v>
      </c>
      <c r="R492" s="228">
        <f>Q492*H492</f>
        <v>0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415</v>
      </c>
      <c r="AT492" s="230" t="s">
        <v>139</v>
      </c>
      <c r="AU492" s="230" t="s">
        <v>88</v>
      </c>
      <c r="AY492" s="18" t="s">
        <v>136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86</v>
      </c>
      <c r="BK492" s="231">
        <f>ROUND(I492*H492,2)</f>
        <v>0</v>
      </c>
      <c r="BL492" s="18" t="s">
        <v>415</v>
      </c>
      <c r="BM492" s="230" t="s">
        <v>1019</v>
      </c>
    </row>
    <row r="493" s="2" customFormat="1" ht="16.5" customHeight="1">
      <c r="A493" s="39"/>
      <c r="B493" s="40"/>
      <c r="C493" s="219" t="s">
        <v>1020</v>
      </c>
      <c r="D493" s="219" t="s">
        <v>139</v>
      </c>
      <c r="E493" s="220" t="s">
        <v>418</v>
      </c>
      <c r="F493" s="221" t="s">
        <v>419</v>
      </c>
      <c r="G493" s="222" t="s">
        <v>414</v>
      </c>
      <c r="H493" s="223">
        <v>1</v>
      </c>
      <c r="I493" s="224"/>
      <c r="J493" s="225">
        <f>ROUND(I493*H493,2)</f>
        <v>0</v>
      </c>
      <c r="K493" s="221" t="s">
        <v>143</v>
      </c>
      <c r="L493" s="45"/>
      <c r="M493" s="226" t="s">
        <v>1</v>
      </c>
      <c r="N493" s="227" t="s">
        <v>43</v>
      </c>
      <c r="O493" s="92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415</v>
      </c>
      <c r="AT493" s="230" t="s">
        <v>139</v>
      </c>
      <c r="AU493" s="230" t="s">
        <v>88</v>
      </c>
      <c r="AY493" s="18" t="s">
        <v>136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86</v>
      </c>
      <c r="BK493" s="231">
        <f>ROUND(I493*H493,2)</f>
        <v>0</v>
      </c>
      <c r="BL493" s="18" t="s">
        <v>415</v>
      </c>
      <c r="BM493" s="230" t="s">
        <v>1021</v>
      </c>
    </row>
    <row r="494" s="2" customFormat="1" ht="16.5" customHeight="1">
      <c r="A494" s="39"/>
      <c r="B494" s="40"/>
      <c r="C494" s="219" t="s">
        <v>1022</v>
      </c>
      <c r="D494" s="219" t="s">
        <v>139</v>
      </c>
      <c r="E494" s="220" t="s">
        <v>422</v>
      </c>
      <c r="F494" s="221" t="s">
        <v>423</v>
      </c>
      <c r="G494" s="222" t="s">
        <v>414</v>
      </c>
      <c r="H494" s="223">
        <v>1</v>
      </c>
      <c r="I494" s="224"/>
      <c r="J494" s="225">
        <f>ROUND(I494*H494,2)</f>
        <v>0</v>
      </c>
      <c r="K494" s="221" t="s">
        <v>143</v>
      </c>
      <c r="L494" s="45"/>
      <c r="M494" s="226" t="s">
        <v>1</v>
      </c>
      <c r="N494" s="227" t="s">
        <v>43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415</v>
      </c>
      <c r="AT494" s="230" t="s">
        <v>139</v>
      </c>
      <c r="AU494" s="230" t="s">
        <v>88</v>
      </c>
      <c r="AY494" s="18" t="s">
        <v>136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86</v>
      </c>
      <c r="BK494" s="231">
        <f>ROUND(I494*H494,2)</f>
        <v>0</v>
      </c>
      <c r="BL494" s="18" t="s">
        <v>415</v>
      </c>
      <c r="BM494" s="230" t="s">
        <v>1023</v>
      </c>
    </row>
    <row r="495" s="12" customFormat="1" ht="22.8" customHeight="1">
      <c r="A495" s="12"/>
      <c r="B495" s="203"/>
      <c r="C495" s="204"/>
      <c r="D495" s="205" t="s">
        <v>77</v>
      </c>
      <c r="E495" s="217" t="s">
        <v>425</v>
      </c>
      <c r="F495" s="217" t="s">
        <v>426</v>
      </c>
      <c r="G495" s="204"/>
      <c r="H495" s="204"/>
      <c r="I495" s="207"/>
      <c r="J495" s="218">
        <f>BK495</f>
        <v>0</v>
      </c>
      <c r="K495" s="204"/>
      <c r="L495" s="209"/>
      <c r="M495" s="210"/>
      <c r="N495" s="211"/>
      <c r="O495" s="211"/>
      <c r="P495" s="212">
        <f>SUM(P496:P497)</f>
        <v>0</v>
      </c>
      <c r="Q495" s="211"/>
      <c r="R495" s="212">
        <f>SUM(R496:R497)</f>
        <v>0</v>
      </c>
      <c r="S495" s="211"/>
      <c r="T495" s="213">
        <f>SUM(T496:T497)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4" t="s">
        <v>164</v>
      </c>
      <c r="AT495" s="215" t="s">
        <v>77</v>
      </c>
      <c r="AU495" s="215" t="s">
        <v>86</v>
      </c>
      <c r="AY495" s="214" t="s">
        <v>136</v>
      </c>
      <c r="BK495" s="216">
        <f>SUM(BK496:BK497)</f>
        <v>0</v>
      </c>
    </row>
    <row r="496" s="2" customFormat="1" ht="16.5" customHeight="1">
      <c r="A496" s="39"/>
      <c r="B496" s="40"/>
      <c r="C496" s="219" t="s">
        <v>1024</v>
      </c>
      <c r="D496" s="219" t="s">
        <v>139</v>
      </c>
      <c r="E496" s="220" t="s">
        <v>428</v>
      </c>
      <c r="F496" s="221" t="s">
        <v>429</v>
      </c>
      <c r="G496" s="222" t="s">
        <v>414</v>
      </c>
      <c r="H496" s="223">
        <v>1</v>
      </c>
      <c r="I496" s="224"/>
      <c r="J496" s="225">
        <f>ROUND(I496*H496,2)</f>
        <v>0</v>
      </c>
      <c r="K496" s="221" t="s">
        <v>143</v>
      </c>
      <c r="L496" s="45"/>
      <c r="M496" s="226" t="s">
        <v>1</v>
      </c>
      <c r="N496" s="227" t="s">
        <v>43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415</v>
      </c>
      <c r="AT496" s="230" t="s">
        <v>139</v>
      </c>
      <c r="AU496" s="230" t="s">
        <v>88</v>
      </c>
      <c r="AY496" s="18" t="s">
        <v>136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86</v>
      </c>
      <c r="BK496" s="231">
        <f>ROUND(I496*H496,2)</f>
        <v>0</v>
      </c>
      <c r="BL496" s="18" t="s">
        <v>415</v>
      </c>
      <c r="BM496" s="230" t="s">
        <v>1025</v>
      </c>
    </row>
    <row r="497" s="2" customFormat="1" ht="16.5" customHeight="1">
      <c r="A497" s="39"/>
      <c r="B497" s="40"/>
      <c r="C497" s="219" t="s">
        <v>1026</v>
      </c>
      <c r="D497" s="219" t="s">
        <v>139</v>
      </c>
      <c r="E497" s="220" t="s">
        <v>432</v>
      </c>
      <c r="F497" s="221" t="s">
        <v>433</v>
      </c>
      <c r="G497" s="222" t="s">
        <v>414</v>
      </c>
      <c r="H497" s="223">
        <v>1</v>
      </c>
      <c r="I497" s="224"/>
      <c r="J497" s="225">
        <f>ROUND(I497*H497,2)</f>
        <v>0</v>
      </c>
      <c r="K497" s="221" t="s">
        <v>143</v>
      </c>
      <c r="L497" s="45"/>
      <c r="M497" s="254" t="s">
        <v>1</v>
      </c>
      <c r="N497" s="255" t="s">
        <v>43</v>
      </c>
      <c r="O497" s="256"/>
      <c r="P497" s="257">
        <f>O497*H497</f>
        <v>0</v>
      </c>
      <c r="Q497" s="257">
        <v>0</v>
      </c>
      <c r="R497" s="257">
        <f>Q497*H497</f>
        <v>0</v>
      </c>
      <c r="S497" s="257">
        <v>0</v>
      </c>
      <c r="T497" s="25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415</v>
      </c>
      <c r="AT497" s="230" t="s">
        <v>139</v>
      </c>
      <c r="AU497" s="230" t="s">
        <v>88</v>
      </c>
      <c r="AY497" s="18" t="s">
        <v>136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86</v>
      </c>
      <c r="BK497" s="231">
        <f>ROUND(I497*H497,2)</f>
        <v>0</v>
      </c>
      <c r="BL497" s="18" t="s">
        <v>415</v>
      </c>
      <c r="BM497" s="230" t="s">
        <v>1027</v>
      </c>
    </row>
    <row r="498" s="2" customFormat="1" ht="6.96" customHeight="1">
      <c r="A498" s="39"/>
      <c r="B498" s="67"/>
      <c r="C498" s="68"/>
      <c r="D498" s="68"/>
      <c r="E498" s="68"/>
      <c r="F498" s="68"/>
      <c r="G498" s="68"/>
      <c r="H498" s="68"/>
      <c r="I498" s="68"/>
      <c r="J498" s="68"/>
      <c r="K498" s="68"/>
      <c r="L498" s="45"/>
      <c r="M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</sheetData>
  <sheetProtection sheet="1" autoFilter="0" formatColumns="0" formatRows="0" objects="1" scenarios="1" spinCount="100000" saltValue="d7Kylg6Z4Q7FT/k7pDdSv1rxZmMGA6AvLx+dMYVe4XBJVgnkgSn+KBAKSVnVsFf9xHFpKO5srKNtg9a5hDh0gw==" hashValue="GbS03839vdOzSwd4M5r7HtBpmi3/PXBEEyb7eXyIt5VNsBGIPDFzvjOALE2bJuWSZPQTo+yBBBkLAa2x/P6azw==" algorithmName="SHA-512" password="CC35"/>
  <autoFilter ref="C136:K497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  <c r="AZ2" s="259" t="s">
        <v>168</v>
      </c>
      <c r="BA2" s="259" t="s">
        <v>1</v>
      </c>
      <c r="BB2" s="259" t="s">
        <v>1</v>
      </c>
      <c r="BC2" s="259" t="s">
        <v>1028</v>
      </c>
      <c r="BD2" s="259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  <c r="AZ3" s="259" t="s">
        <v>498</v>
      </c>
      <c r="BA3" s="259" t="s">
        <v>1</v>
      </c>
      <c r="BB3" s="259" t="s">
        <v>1</v>
      </c>
      <c r="BC3" s="259" t="s">
        <v>1029</v>
      </c>
      <c r="BD3" s="259" t="s">
        <v>88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  <c r="AZ4" s="259" t="s">
        <v>500</v>
      </c>
      <c r="BA4" s="259" t="s">
        <v>1</v>
      </c>
      <c r="BB4" s="259" t="s">
        <v>1</v>
      </c>
      <c r="BC4" s="259" t="s">
        <v>1030</v>
      </c>
      <c r="BD4" s="259" t="s">
        <v>88</v>
      </c>
    </row>
    <row r="5" s="1" customFormat="1" ht="6.96" customHeight="1">
      <c r="B5" s="21"/>
      <c r="L5" s="21"/>
      <c r="AZ5" s="259" t="s">
        <v>1031</v>
      </c>
      <c r="BA5" s="259" t="s">
        <v>1</v>
      </c>
      <c r="BB5" s="259" t="s">
        <v>1</v>
      </c>
      <c r="BC5" s="259" t="s">
        <v>1032</v>
      </c>
      <c r="BD5" s="259" t="s">
        <v>155</v>
      </c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Revitalizace a zpřístupnění terasy zámeckého parku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ROUND((SUM(BE130:BE305)),  2)</f>
        <v>0</v>
      </c>
      <c r="G33" s="39"/>
      <c r="H33" s="39"/>
      <c r="I33" s="156">
        <v>0.20999999999999999</v>
      </c>
      <c r="J33" s="155">
        <f>ROUND(((SUM(BE130:BE305))*I33),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ROUND((SUM(BF130:BF305)),  2)</f>
        <v>0</v>
      </c>
      <c r="G34" s="39"/>
      <c r="H34" s="39"/>
      <c r="I34" s="156">
        <v>0.14999999999999999</v>
      </c>
      <c r="J34" s="155">
        <f>ROUND(((SUM(BF130:BF305))*I34),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ROUND((SUM(BG130:BG305)),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ROUND((SUM(BH130:BH305)),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ROUND((SUM(BI130:BI305)),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a zpřístupnění terasy zámeckého parku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005 - SO 05 Chodník - terasa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3. 7. 2023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171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172</v>
      </c>
      <c r="E99" s="189"/>
      <c r="F99" s="189"/>
      <c r="G99" s="189"/>
      <c r="H99" s="189"/>
      <c r="I99" s="189"/>
      <c r="J99" s="190">
        <f>J192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173</v>
      </c>
      <c r="E100" s="189"/>
      <c r="F100" s="189"/>
      <c r="G100" s="189"/>
      <c r="H100" s="189"/>
      <c r="I100" s="189"/>
      <c r="J100" s="190">
        <f>J206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504</v>
      </c>
      <c r="E101" s="189"/>
      <c r="F101" s="189"/>
      <c r="G101" s="189"/>
      <c r="H101" s="189"/>
      <c r="I101" s="189"/>
      <c r="J101" s="190">
        <f>J232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119</v>
      </c>
      <c r="E102" s="189"/>
      <c r="F102" s="189"/>
      <c r="G102" s="189"/>
      <c r="H102" s="189"/>
      <c r="I102" s="189"/>
      <c r="J102" s="190">
        <f>J259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120</v>
      </c>
      <c r="E103" s="189"/>
      <c r="F103" s="189"/>
      <c r="G103" s="189"/>
      <c r="H103" s="189"/>
      <c r="I103" s="189"/>
      <c r="J103" s="190">
        <f>J281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175</v>
      </c>
      <c r="E104" s="189"/>
      <c r="F104" s="189"/>
      <c r="G104" s="189"/>
      <c r="H104" s="189"/>
      <c r="I104" s="189"/>
      <c r="J104" s="190">
        <f>J288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176</v>
      </c>
      <c r="E105" s="183"/>
      <c r="F105" s="183"/>
      <c r="G105" s="183"/>
      <c r="H105" s="183"/>
      <c r="I105" s="183"/>
      <c r="J105" s="184">
        <f>J291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178</v>
      </c>
      <c r="E106" s="183"/>
      <c r="F106" s="183"/>
      <c r="G106" s="183"/>
      <c r="H106" s="183"/>
      <c r="I106" s="183"/>
      <c r="J106" s="184">
        <f>J292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179</v>
      </c>
      <c r="E107" s="189"/>
      <c r="F107" s="189"/>
      <c r="G107" s="189"/>
      <c r="H107" s="189"/>
      <c r="I107" s="189"/>
      <c r="J107" s="190">
        <f>J293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180</v>
      </c>
      <c r="E108" s="183"/>
      <c r="F108" s="183"/>
      <c r="G108" s="183"/>
      <c r="H108" s="183"/>
      <c r="I108" s="183"/>
      <c r="J108" s="184">
        <f>J298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181</v>
      </c>
      <c r="E109" s="189"/>
      <c r="F109" s="189"/>
      <c r="G109" s="189"/>
      <c r="H109" s="189"/>
      <c r="I109" s="189"/>
      <c r="J109" s="190">
        <f>J299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182</v>
      </c>
      <c r="E110" s="189"/>
      <c r="F110" s="189"/>
      <c r="G110" s="189"/>
      <c r="H110" s="189"/>
      <c r="I110" s="189"/>
      <c r="J110" s="190">
        <f>J303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121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5" t="str">
        <f>E7</f>
        <v>Revitalizace a zpřístupnění terasy zámeckého parku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111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005 - SO 05 Chodník - terasa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Valašské Meziříčí</v>
      </c>
      <c r="G124" s="41"/>
      <c r="H124" s="41"/>
      <c r="I124" s="33" t="s">
        <v>22</v>
      </c>
      <c r="J124" s="80" t="str">
        <f>IF(J12="","",J12)</f>
        <v>3. 7. 2023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E15</f>
        <v>Město Valašské Meziříčí</v>
      </c>
      <c r="G126" s="41"/>
      <c r="H126" s="41"/>
      <c r="I126" s="33" t="s">
        <v>30</v>
      </c>
      <c r="J126" s="37" t="str">
        <f>E21</f>
        <v>LZ-PROJEKT plus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35</v>
      </c>
      <c r="J127" s="37" t="str">
        <f>E24</f>
        <v>Fajfrová Irena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122</v>
      </c>
      <c r="D129" s="195" t="s">
        <v>63</v>
      </c>
      <c r="E129" s="195" t="s">
        <v>59</v>
      </c>
      <c r="F129" s="195" t="s">
        <v>60</v>
      </c>
      <c r="G129" s="195" t="s">
        <v>123</v>
      </c>
      <c r="H129" s="195" t="s">
        <v>124</v>
      </c>
      <c r="I129" s="195" t="s">
        <v>125</v>
      </c>
      <c r="J129" s="195" t="s">
        <v>115</v>
      </c>
      <c r="K129" s="196" t="s">
        <v>126</v>
      </c>
      <c r="L129" s="197"/>
      <c r="M129" s="101" t="s">
        <v>1</v>
      </c>
      <c r="N129" s="102" t="s">
        <v>42</v>
      </c>
      <c r="O129" s="102" t="s">
        <v>127</v>
      </c>
      <c r="P129" s="102" t="s">
        <v>128</v>
      </c>
      <c r="Q129" s="102" t="s">
        <v>129</v>
      </c>
      <c r="R129" s="102" t="s">
        <v>130</v>
      </c>
      <c r="S129" s="102" t="s">
        <v>131</v>
      </c>
      <c r="T129" s="103" t="s">
        <v>132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133</v>
      </c>
      <c r="D130" s="41"/>
      <c r="E130" s="41"/>
      <c r="F130" s="41"/>
      <c r="G130" s="41"/>
      <c r="H130" s="41"/>
      <c r="I130" s="41"/>
      <c r="J130" s="198">
        <f>BK130</f>
        <v>0</v>
      </c>
      <c r="K130" s="41"/>
      <c r="L130" s="45"/>
      <c r="M130" s="104"/>
      <c r="N130" s="199"/>
      <c r="O130" s="105"/>
      <c r="P130" s="200">
        <f>P131+P291+P292+P298</f>
        <v>0</v>
      </c>
      <c r="Q130" s="105"/>
      <c r="R130" s="200">
        <f>R131+R291+R292+R298</f>
        <v>517.88794236000001</v>
      </c>
      <c r="S130" s="105"/>
      <c r="T130" s="201">
        <f>T131+T291+T292+T298</f>
        <v>6.9956000000000005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77</v>
      </c>
      <c r="AU130" s="18" t="s">
        <v>117</v>
      </c>
      <c r="BK130" s="202">
        <f>BK131+BK291+BK292+BK298</f>
        <v>0</v>
      </c>
    </row>
    <row r="131" s="12" customFormat="1" ht="25.92" customHeight="1">
      <c r="A131" s="12"/>
      <c r="B131" s="203"/>
      <c r="C131" s="204"/>
      <c r="D131" s="205" t="s">
        <v>77</v>
      </c>
      <c r="E131" s="206" t="s">
        <v>134</v>
      </c>
      <c r="F131" s="206" t="s">
        <v>135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P132+P192+P206+P232+P259+P281+P288</f>
        <v>0</v>
      </c>
      <c r="Q131" s="211"/>
      <c r="R131" s="212">
        <f>R132+R192+R206+R232+R259+R281+R288</f>
        <v>517.86828635999996</v>
      </c>
      <c r="S131" s="211"/>
      <c r="T131" s="213">
        <f>T132+T192+T206+T232+T259+T281+T288</f>
        <v>6.9956000000000005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77</v>
      </c>
      <c r="AU131" s="215" t="s">
        <v>78</v>
      </c>
      <c r="AY131" s="214" t="s">
        <v>136</v>
      </c>
      <c r="BK131" s="216">
        <f>BK132+BK192+BK206+BK232+BK259+BK281+BK288</f>
        <v>0</v>
      </c>
    </row>
    <row r="132" s="12" customFormat="1" ht="22.8" customHeight="1">
      <c r="A132" s="12"/>
      <c r="B132" s="203"/>
      <c r="C132" s="204"/>
      <c r="D132" s="205" t="s">
        <v>77</v>
      </c>
      <c r="E132" s="217" t="s">
        <v>86</v>
      </c>
      <c r="F132" s="217" t="s">
        <v>183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SUM(P133:P191)</f>
        <v>0</v>
      </c>
      <c r="Q132" s="211"/>
      <c r="R132" s="212">
        <f>SUM(R133:R191)</f>
        <v>88.805785999999998</v>
      </c>
      <c r="S132" s="211"/>
      <c r="T132" s="213">
        <f>SUM(T133:T191)</f>
        <v>6.9956000000000005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86</v>
      </c>
      <c r="AT132" s="215" t="s">
        <v>77</v>
      </c>
      <c r="AU132" s="215" t="s">
        <v>86</v>
      </c>
      <c r="AY132" s="214" t="s">
        <v>136</v>
      </c>
      <c r="BK132" s="216">
        <f>SUM(BK133:BK191)</f>
        <v>0</v>
      </c>
    </row>
    <row r="133" s="2" customFormat="1" ht="21.75" customHeight="1">
      <c r="A133" s="39"/>
      <c r="B133" s="40"/>
      <c r="C133" s="219" t="s">
        <v>86</v>
      </c>
      <c r="D133" s="219" t="s">
        <v>139</v>
      </c>
      <c r="E133" s="220" t="s">
        <v>1034</v>
      </c>
      <c r="F133" s="221" t="s">
        <v>1035</v>
      </c>
      <c r="G133" s="222" t="s">
        <v>248</v>
      </c>
      <c r="H133" s="223">
        <v>17.600000000000001</v>
      </c>
      <c r="I133" s="224"/>
      <c r="J133" s="225">
        <f>ROUND(I133*H133,2)</f>
        <v>0</v>
      </c>
      <c r="K133" s="221" t="s">
        <v>143</v>
      </c>
      <c r="L133" s="45"/>
      <c r="M133" s="226" t="s">
        <v>1</v>
      </c>
      <c r="N133" s="227" t="s">
        <v>43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0.28100000000000003</v>
      </c>
      <c r="T133" s="229">
        <f>S133*H133</f>
        <v>4.9456000000000007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144</v>
      </c>
      <c r="AT133" s="230" t="s">
        <v>139</v>
      </c>
      <c r="AU133" s="230" t="s">
        <v>88</v>
      </c>
      <c r="AY133" s="18" t="s">
        <v>136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86</v>
      </c>
      <c r="BK133" s="231">
        <f>ROUND(I133*H133,2)</f>
        <v>0</v>
      </c>
      <c r="BL133" s="18" t="s">
        <v>144</v>
      </c>
      <c r="BM133" s="230" t="s">
        <v>1036</v>
      </c>
    </row>
    <row r="134" s="14" customFormat="1">
      <c r="A134" s="14"/>
      <c r="B134" s="244"/>
      <c r="C134" s="245"/>
      <c r="D134" s="234" t="s">
        <v>146</v>
      </c>
      <c r="E134" s="246" t="s">
        <v>1</v>
      </c>
      <c r="F134" s="247" t="s">
        <v>1037</v>
      </c>
      <c r="G134" s="245"/>
      <c r="H134" s="246" t="s">
        <v>1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146</v>
      </c>
      <c r="AU134" s="253" t="s">
        <v>88</v>
      </c>
      <c r="AV134" s="14" t="s">
        <v>86</v>
      </c>
      <c r="AW134" s="14" t="s">
        <v>34</v>
      </c>
      <c r="AX134" s="14" t="s">
        <v>78</v>
      </c>
      <c r="AY134" s="253" t="s">
        <v>136</v>
      </c>
    </row>
    <row r="135" s="13" customFormat="1">
      <c r="A135" s="13"/>
      <c r="B135" s="232"/>
      <c r="C135" s="233"/>
      <c r="D135" s="234" t="s">
        <v>146</v>
      </c>
      <c r="E135" s="235" t="s">
        <v>1</v>
      </c>
      <c r="F135" s="236" t="s">
        <v>1038</v>
      </c>
      <c r="G135" s="233"/>
      <c r="H135" s="237">
        <v>17.600000000000001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146</v>
      </c>
      <c r="AU135" s="243" t="s">
        <v>88</v>
      </c>
      <c r="AV135" s="13" t="s">
        <v>88</v>
      </c>
      <c r="AW135" s="13" t="s">
        <v>34</v>
      </c>
      <c r="AX135" s="13" t="s">
        <v>86</v>
      </c>
      <c r="AY135" s="243" t="s">
        <v>136</v>
      </c>
    </row>
    <row r="136" s="2" customFormat="1" ht="16.5" customHeight="1">
      <c r="A136" s="39"/>
      <c r="B136" s="40"/>
      <c r="C136" s="219" t="s">
        <v>88</v>
      </c>
      <c r="D136" s="219" t="s">
        <v>139</v>
      </c>
      <c r="E136" s="220" t="s">
        <v>1039</v>
      </c>
      <c r="F136" s="221" t="s">
        <v>1040</v>
      </c>
      <c r="G136" s="222" t="s">
        <v>298</v>
      </c>
      <c r="H136" s="223">
        <v>10</v>
      </c>
      <c r="I136" s="224"/>
      <c r="J136" s="225">
        <f>ROUND(I136*H136,2)</f>
        <v>0</v>
      </c>
      <c r="K136" s="221" t="s">
        <v>143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0.20499999999999999</v>
      </c>
      <c r="T136" s="229">
        <f>S136*H136</f>
        <v>2.0499999999999998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144</v>
      </c>
      <c r="AT136" s="230" t="s">
        <v>139</v>
      </c>
      <c r="AU136" s="230" t="s">
        <v>88</v>
      </c>
      <c r="AY136" s="18" t="s">
        <v>136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144</v>
      </c>
      <c r="BM136" s="230" t="s">
        <v>1041</v>
      </c>
    </row>
    <row r="137" s="2" customFormat="1" ht="16.5" customHeight="1">
      <c r="A137" s="39"/>
      <c r="B137" s="40"/>
      <c r="C137" s="219" t="s">
        <v>155</v>
      </c>
      <c r="D137" s="219" t="s">
        <v>139</v>
      </c>
      <c r="E137" s="220" t="s">
        <v>512</v>
      </c>
      <c r="F137" s="221" t="s">
        <v>513</v>
      </c>
      <c r="G137" s="222" t="s">
        <v>248</v>
      </c>
      <c r="H137" s="223">
        <v>200</v>
      </c>
      <c r="I137" s="224"/>
      <c r="J137" s="225">
        <f>ROUND(I137*H137,2)</f>
        <v>0</v>
      </c>
      <c r="K137" s="221" t="s">
        <v>143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144</v>
      </c>
      <c r="AT137" s="230" t="s">
        <v>139</v>
      </c>
      <c r="AU137" s="230" t="s">
        <v>88</v>
      </c>
      <c r="AY137" s="18" t="s">
        <v>136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144</v>
      </c>
      <c r="BM137" s="230" t="s">
        <v>1042</v>
      </c>
    </row>
    <row r="138" s="13" customFormat="1">
      <c r="A138" s="13"/>
      <c r="B138" s="232"/>
      <c r="C138" s="233"/>
      <c r="D138" s="234" t="s">
        <v>146</v>
      </c>
      <c r="E138" s="235" t="s">
        <v>498</v>
      </c>
      <c r="F138" s="236" t="s">
        <v>1043</v>
      </c>
      <c r="G138" s="233"/>
      <c r="H138" s="237">
        <v>200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146</v>
      </c>
      <c r="AU138" s="243" t="s">
        <v>88</v>
      </c>
      <c r="AV138" s="13" t="s">
        <v>88</v>
      </c>
      <c r="AW138" s="13" t="s">
        <v>34</v>
      </c>
      <c r="AX138" s="13" t="s">
        <v>86</v>
      </c>
      <c r="AY138" s="243" t="s">
        <v>136</v>
      </c>
    </row>
    <row r="139" s="2" customFormat="1" ht="16.5" customHeight="1">
      <c r="A139" s="39"/>
      <c r="B139" s="40"/>
      <c r="C139" s="219" t="s">
        <v>144</v>
      </c>
      <c r="D139" s="219" t="s">
        <v>139</v>
      </c>
      <c r="E139" s="220" t="s">
        <v>184</v>
      </c>
      <c r="F139" s="221" t="s">
        <v>185</v>
      </c>
      <c r="G139" s="222" t="s">
        <v>142</v>
      </c>
      <c r="H139" s="223">
        <v>125.92</v>
      </c>
      <c r="I139" s="224"/>
      <c r="J139" s="225">
        <f>ROUND(I139*H139,2)</f>
        <v>0</v>
      </c>
      <c r="K139" s="221" t="s">
        <v>143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144</v>
      </c>
      <c r="AT139" s="230" t="s">
        <v>139</v>
      </c>
      <c r="AU139" s="230" t="s">
        <v>88</v>
      </c>
      <c r="AY139" s="18" t="s">
        <v>136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86</v>
      </c>
      <c r="BK139" s="231">
        <f>ROUND(I139*H139,2)</f>
        <v>0</v>
      </c>
      <c r="BL139" s="18" t="s">
        <v>144</v>
      </c>
      <c r="BM139" s="230" t="s">
        <v>1044</v>
      </c>
    </row>
    <row r="140" s="13" customFormat="1">
      <c r="A140" s="13"/>
      <c r="B140" s="232"/>
      <c r="C140" s="233"/>
      <c r="D140" s="234" t="s">
        <v>146</v>
      </c>
      <c r="E140" s="235" t="s">
        <v>1</v>
      </c>
      <c r="F140" s="236" t="s">
        <v>1045</v>
      </c>
      <c r="G140" s="233"/>
      <c r="H140" s="237">
        <v>94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146</v>
      </c>
      <c r="AU140" s="243" t="s">
        <v>88</v>
      </c>
      <c r="AV140" s="13" t="s">
        <v>88</v>
      </c>
      <c r="AW140" s="13" t="s">
        <v>34</v>
      </c>
      <c r="AX140" s="13" t="s">
        <v>78</v>
      </c>
      <c r="AY140" s="243" t="s">
        <v>136</v>
      </c>
    </row>
    <row r="141" s="14" customFormat="1">
      <c r="A141" s="14"/>
      <c r="B141" s="244"/>
      <c r="C141" s="245"/>
      <c r="D141" s="234" t="s">
        <v>146</v>
      </c>
      <c r="E141" s="246" t="s">
        <v>1</v>
      </c>
      <c r="F141" s="247" t="s">
        <v>1046</v>
      </c>
      <c r="G141" s="245"/>
      <c r="H141" s="246" t="s">
        <v>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146</v>
      </c>
      <c r="AU141" s="253" t="s">
        <v>88</v>
      </c>
      <c r="AV141" s="14" t="s">
        <v>86</v>
      </c>
      <c r="AW141" s="14" t="s">
        <v>34</v>
      </c>
      <c r="AX141" s="14" t="s">
        <v>78</v>
      </c>
      <c r="AY141" s="253" t="s">
        <v>136</v>
      </c>
    </row>
    <row r="142" s="13" customFormat="1">
      <c r="A142" s="13"/>
      <c r="B142" s="232"/>
      <c r="C142" s="233"/>
      <c r="D142" s="234" t="s">
        <v>146</v>
      </c>
      <c r="E142" s="235" t="s">
        <v>1</v>
      </c>
      <c r="F142" s="236" t="s">
        <v>1047</v>
      </c>
      <c r="G142" s="233"/>
      <c r="H142" s="237">
        <v>17.68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146</v>
      </c>
      <c r="AU142" s="243" t="s">
        <v>88</v>
      </c>
      <c r="AV142" s="13" t="s">
        <v>88</v>
      </c>
      <c r="AW142" s="13" t="s">
        <v>34</v>
      </c>
      <c r="AX142" s="13" t="s">
        <v>78</v>
      </c>
      <c r="AY142" s="243" t="s">
        <v>136</v>
      </c>
    </row>
    <row r="143" s="14" customFormat="1">
      <c r="A143" s="14"/>
      <c r="B143" s="244"/>
      <c r="C143" s="245"/>
      <c r="D143" s="234" t="s">
        <v>146</v>
      </c>
      <c r="E143" s="246" t="s">
        <v>1</v>
      </c>
      <c r="F143" s="247" t="s">
        <v>1048</v>
      </c>
      <c r="G143" s="245"/>
      <c r="H143" s="246" t="s">
        <v>1</v>
      </c>
      <c r="I143" s="248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146</v>
      </c>
      <c r="AU143" s="253" t="s">
        <v>88</v>
      </c>
      <c r="AV143" s="14" t="s">
        <v>86</v>
      </c>
      <c r="AW143" s="14" t="s">
        <v>34</v>
      </c>
      <c r="AX143" s="14" t="s">
        <v>78</v>
      </c>
      <c r="AY143" s="253" t="s">
        <v>136</v>
      </c>
    </row>
    <row r="144" s="13" customFormat="1">
      <c r="A144" s="13"/>
      <c r="B144" s="232"/>
      <c r="C144" s="233"/>
      <c r="D144" s="234" t="s">
        <v>146</v>
      </c>
      <c r="E144" s="235" t="s">
        <v>1</v>
      </c>
      <c r="F144" s="236" t="s">
        <v>1049</v>
      </c>
      <c r="G144" s="233"/>
      <c r="H144" s="237">
        <v>2.8079999999999998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146</v>
      </c>
      <c r="AU144" s="243" t="s">
        <v>88</v>
      </c>
      <c r="AV144" s="13" t="s">
        <v>88</v>
      </c>
      <c r="AW144" s="13" t="s">
        <v>34</v>
      </c>
      <c r="AX144" s="13" t="s">
        <v>78</v>
      </c>
      <c r="AY144" s="243" t="s">
        <v>136</v>
      </c>
    </row>
    <row r="145" s="13" customFormat="1">
      <c r="A145" s="13"/>
      <c r="B145" s="232"/>
      <c r="C145" s="233"/>
      <c r="D145" s="234" t="s">
        <v>146</v>
      </c>
      <c r="E145" s="235" t="s">
        <v>1</v>
      </c>
      <c r="F145" s="236" t="s">
        <v>1050</v>
      </c>
      <c r="G145" s="233"/>
      <c r="H145" s="237">
        <v>0.432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146</v>
      </c>
      <c r="AU145" s="243" t="s">
        <v>88</v>
      </c>
      <c r="AV145" s="13" t="s">
        <v>88</v>
      </c>
      <c r="AW145" s="13" t="s">
        <v>34</v>
      </c>
      <c r="AX145" s="13" t="s">
        <v>78</v>
      </c>
      <c r="AY145" s="243" t="s">
        <v>136</v>
      </c>
    </row>
    <row r="146" s="13" customFormat="1">
      <c r="A146" s="13"/>
      <c r="B146" s="232"/>
      <c r="C146" s="233"/>
      <c r="D146" s="234" t="s">
        <v>146</v>
      </c>
      <c r="E146" s="235" t="s">
        <v>1</v>
      </c>
      <c r="F146" s="236" t="s">
        <v>1051</v>
      </c>
      <c r="G146" s="233"/>
      <c r="H146" s="237">
        <v>1.3999999999999999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146</v>
      </c>
      <c r="AU146" s="243" t="s">
        <v>88</v>
      </c>
      <c r="AV146" s="13" t="s">
        <v>88</v>
      </c>
      <c r="AW146" s="13" t="s">
        <v>34</v>
      </c>
      <c r="AX146" s="13" t="s">
        <v>78</v>
      </c>
      <c r="AY146" s="243" t="s">
        <v>136</v>
      </c>
    </row>
    <row r="147" s="14" customFormat="1">
      <c r="A147" s="14"/>
      <c r="B147" s="244"/>
      <c r="C147" s="245"/>
      <c r="D147" s="234" t="s">
        <v>146</v>
      </c>
      <c r="E147" s="246" t="s">
        <v>1</v>
      </c>
      <c r="F147" s="247" t="s">
        <v>1052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146</v>
      </c>
      <c r="AU147" s="253" t="s">
        <v>88</v>
      </c>
      <c r="AV147" s="14" t="s">
        <v>86</v>
      </c>
      <c r="AW147" s="14" t="s">
        <v>34</v>
      </c>
      <c r="AX147" s="14" t="s">
        <v>78</v>
      </c>
      <c r="AY147" s="253" t="s">
        <v>136</v>
      </c>
    </row>
    <row r="148" s="13" customFormat="1">
      <c r="A148" s="13"/>
      <c r="B148" s="232"/>
      <c r="C148" s="233"/>
      <c r="D148" s="234" t="s">
        <v>146</v>
      </c>
      <c r="E148" s="235" t="s">
        <v>1</v>
      </c>
      <c r="F148" s="236" t="s">
        <v>1053</v>
      </c>
      <c r="G148" s="233"/>
      <c r="H148" s="237">
        <v>9.5999999999999996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146</v>
      </c>
      <c r="AU148" s="243" t="s">
        <v>88</v>
      </c>
      <c r="AV148" s="13" t="s">
        <v>88</v>
      </c>
      <c r="AW148" s="13" t="s">
        <v>34</v>
      </c>
      <c r="AX148" s="13" t="s">
        <v>78</v>
      </c>
      <c r="AY148" s="243" t="s">
        <v>136</v>
      </c>
    </row>
    <row r="149" s="15" customFormat="1">
      <c r="A149" s="15"/>
      <c r="B149" s="260"/>
      <c r="C149" s="261"/>
      <c r="D149" s="234" t="s">
        <v>146</v>
      </c>
      <c r="E149" s="262" t="s">
        <v>168</v>
      </c>
      <c r="F149" s="263" t="s">
        <v>191</v>
      </c>
      <c r="G149" s="261"/>
      <c r="H149" s="264">
        <v>125.92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146</v>
      </c>
      <c r="AU149" s="270" t="s">
        <v>88</v>
      </c>
      <c r="AV149" s="15" t="s">
        <v>144</v>
      </c>
      <c r="AW149" s="15" t="s">
        <v>34</v>
      </c>
      <c r="AX149" s="15" t="s">
        <v>86</v>
      </c>
      <c r="AY149" s="270" t="s">
        <v>136</v>
      </c>
    </row>
    <row r="150" s="2" customFormat="1" ht="37.8" customHeight="1">
      <c r="A150" s="39"/>
      <c r="B150" s="40"/>
      <c r="C150" s="219" t="s">
        <v>164</v>
      </c>
      <c r="D150" s="219" t="s">
        <v>139</v>
      </c>
      <c r="E150" s="220" t="s">
        <v>192</v>
      </c>
      <c r="F150" s="221" t="s">
        <v>193</v>
      </c>
      <c r="G150" s="222" t="s">
        <v>142</v>
      </c>
      <c r="H150" s="223">
        <v>125.92</v>
      </c>
      <c r="I150" s="224"/>
      <c r="J150" s="225">
        <f>ROUND(I150*H150,2)</f>
        <v>0</v>
      </c>
      <c r="K150" s="221" t="s">
        <v>143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144</v>
      </c>
      <c r="AT150" s="230" t="s">
        <v>139</v>
      </c>
      <c r="AU150" s="230" t="s">
        <v>88</v>
      </c>
      <c r="AY150" s="18" t="s">
        <v>136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144</v>
      </c>
      <c r="BM150" s="230" t="s">
        <v>1054</v>
      </c>
    </row>
    <row r="151" s="13" customFormat="1">
      <c r="A151" s="13"/>
      <c r="B151" s="232"/>
      <c r="C151" s="233"/>
      <c r="D151" s="234" t="s">
        <v>146</v>
      </c>
      <c r="E151" s="235" t="s">
        <v>1</v>
      </c>
      <c r="F151" s="236" t="s">
        <v>168</v>
      </c>
      <c r="G151" s="233"/>
      <c r="H151" s="237">
        <v>125.92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146</v>
      </c>
      <c r="AU151" s="243" t="s">
        <v>88</v>
      </c>
      <c r="AV151" s="13" t="s">
        <v>88</v>
      </c>
      <c r="AW151" s="13" t="s">
        <v>34</v>
      </c>
      <c r="AX151" s="13" t="s">
        <v>86</v>
      </c>
      <c r="AY151" s="243" t="s">
        <v>136</v>
      </c>
    </row>
    <row r="152" s="2" customFormat="1" ht="37.8" customHeight="1">
      <c r="A152" s="39"/>
      <c r="B152" s="40"/>
      <c r="C152" s="219" t="s">
        <v>206</v>
      </c>
      <c r="D152" s="219" t="s">
        <v>139</v>
      </c>
      <c r="E152" s="220" t="s">
        <v>195</v>
      </c>
      <c r="F152" s="221" t="s">
        <v>196</v>
      </c>
      <c r="G152" s="222" t="s">
        <v>142</v>
      </c>
      <c r="H152" s="223">
        <v>503.68000000000001</v>
      </c>
      <c r="I152" s="224"/>
      <c r="J152" s="225">
        <f>ROUND(I152*H152,2)</f>
        <v>0</v>
      </c>
      <c r="K152" s="221" t="s">
        <v>143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144</v>
      </c>
      <c r="AT152" s="230" t="s">
        <v>139</v>
      </c>
      <c r="AU152" s="230" t="s">
        <v>88</v>
      </c>
      <c r="AY152" s="18" t="s">
        <v>136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86</v>
      </c>
      <c r="BK152" s="231">
        <f>ROUND(I152*H152,2)</f>
        <v>0</v>
      </c>
      <c r="BL152" s="18" t="s">
        <v>144</v>
      </c>
      <c r="BM152" s="230" t="s">
        <v>1055</v>
      </c>
    </row>
    <row r="153" s="13" customFormat="1">
      <c r="A153" s="13"/>
      <c r="B153" s="232"/>
      <c r="C153" s="233"/>
      <c r="D153" s="234" t="s">
        <v>146</v>
      </c>
      <c r="E153" s="235" t="s">
        <v>1</v>
      </c>
      <c r="F153" s="236" t="s">
        <v>198</v>
      </c>
      <c r="G153" s="233"/>
      <c r="H153" s="237">
        <v>503.68000000000001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146</v>
      </c>
      <c r="AU153" s="243" t="s">
        <v>88</v>
      </c>
      <c r="AV153" s="13" t="s">
        <v>88</v>
      </c>
      <c r="AW153" s="13" t="s">
        <v>34</v>
      </c>
      <c r="AX153" s="13" t="s">
        <v>86</v>
      </c>
      <c r="AY153" s="243" t="s">
        <v>136</v>
      </c>
    </row>
    <row r="154" s="2" customFormat="1" ht="37.8" customHeight="1">
      <c r="A154" s="39"/>
      <c r="B154" s="40"/>
      <c r="C154" s="219" t="s">
        <v>210</v>
      </c>
      <c r="D154" s="219" t="s">
        <v>139</v>
      </c>
      <c r="E154" s="220" t="s">
        <v>530</v>
      </c>
      <c r="F154" s="221" t="s">
        <v>531</v>
      </c>
      <c r="G154" s="222" t="s">
        <v>142</v>
      </c>
      <c r="H154" s="223">
        <v>58.5</v>
      </c>
      <c r="I154" s="224"/>
      <c r="J154" s="225">
        <f>ROUND(I154*H154,2)</f>
        <v>0</v>
      </c>
      <c r="K154" s="221" t="s">
        <v>143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144</v>
      </c>
      <c r="AT154" s="230" t="s">
        <v>139</v>
      </c>
      <c r="AU154" s="230" t="s">
        <v>88</v>
      </c>
      <c r="AY154" s="18" t="s">
        <v>136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86</v>
      </c>
      <c r="BK154" s="231">
        <f>ROUND(I154*H154,2)</f>
        <v>0</v>
      </c>
      <c r="BL154" s="18" t="s">
        <v>144</v>
      </c>
      <c r="BM154" s="230" t="s">
        <v>1056</v>
      </c>
    </row>
    <row r="155" s="14" customFormat="1">
      <c r="A155" s="14"/>
      <c r="B155" s="244"/>
      <c r="C155" s="245"/>
      <c r="D155" s="234" t="s">
        <v>146</v>
      </c>
      <c r="E155" s="246" t="s">
        <v>1</v>
      </c>
      <c r="F155" s="247" t="s">
        <v>533</v>
      </c>
      <c r="G155" s="245"/>
      <c r="H155" s="246" t="s">
        <v>1</v>
      </c>
      <c r="I155" s="248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146</v>
      </c>
      <c r="AU155" s="253" t="s">
        <v>88</v>
      </c>
      <c r="AV155" s="14" t="s">
        <v>86</v>
      </c>
      <c r="AW155" s="14" t="s">
        <v>34</v>
      </c>
      <c r="AX155" s="14" t="s">
        <v>78</v>
      </c>
      <c r="AY155" s="253" t="s">
        <v>136</v>
      </c>
    </row>
    <row r="156" s="13" customFormat="1">
      <c r="A156" s="13"/>
      <c r="B156" s="232"/>
      <c r="C156" s="233"/>
      <c r="D156" s="234" t="s">
        <v>146</v>
      </c>
      <c r="E156" s="235" t="s">
        <v>1</v>
      </c>
      <c r="F156" s="236" t="s">
        <v>1057</v>
      </c>
      <c r="G156" s="233"/>
      <c r="H156" s="237">
        <v>30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146</v>
      </c>
      <c r="AU156" s="243" t="s">
        <v>88</v>
      </c>
      <c r="AV156" s="13" t="s">
        <v>88</v>
      </c>
      <c r="AW156" s="13" t="s">
        <v>34</v>
      </c>
      <c r="AX156" s="13" t="s">
        <v>78</v>
      </c>
      <c r="AY156" s="243" t="s">
        <v>136</v>
      </c>
    </row>
    <row r="157" s="14" customFormat="1">
      <c r="A157" s="14"/>
      <c r="B157" s="244"/>
      <c r="C157" s="245"/>
      <c r="D157" s="234" t="s">
        <v>146</v>
      </c>
      <c r="E157" s="246" t="s">
        <v>1</v>
      </c>
      <c r="F157" s="247" t="s">
        <v>535</v>
      </c>
      <c r="G157" s="245"/>
      <c r="H157" s="246" t="s">
        <v>1</v>
      </c>
      <c r="I157" s="248"/>
      <c r="J157" s="245"/>
      <c r="K157" s="245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146</v>
      </c>
      <c r="AU157" s="253" t="s">
        <v>88</v>
      </c>
      <c r="AV157" s="14" t="s">
        <v>86</v>
      </c>
      <c r="AW157" s="14" t="s">
        <v>34</v>
      </c>
      <c r="AX157" s="14" t="s">
        <v>78</v>
      </c>
      <c r="AY157" s="253" t="s">
        <v>136</v>
      </c>
    </row>
    <row r="158" s="13" customFormat="1">
      <c r="A158" s="13"/>
      <c r="B158" s="232"/>
      <c r="C158" s="233"/>
      <c r="D158" s="234" t="s">
        <v>146</v>
      </c>
      <c r="E158" s="235" t="s">
        <v>1</v>
      </c>
      <c r="F158" s="236" t="s">
        <v>536</v>
      </c>
      <c r="G158" s="233"/>
      <c r="H158" s="237">
        <v>28.5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146</v>
      </c>
      <c r="AU158" s="243" t="s">
        <v>88</v>
      </c>
      <c r="AV158" s="13" t="s">
        <v>88</v>
      </c>
      <c r="AW158" s="13" t="s">
        <v>34</v>
      </c>
      <c r="AX158" s="13" t="s">
        <v>78</v>
      </c>
      <c r="AY158" s="243" t="s">
        <v>136</v>
      </c>
    </row>
    <row r="159" s="15" customFormat="1">
      <c r="A159" s="15"/>
      <c r="B159" s="260"/>
      <c r="C159" s="261"/>
      <c r="D159" s="234" t="s">
        <v>146</v>
      </c>
      <c r="E159" s="262" t="s">
        <v>1</v>
      </c>
      <c r="F159" s="263" t="s">
        <v>191</v>
      </c>
      <c r="G159" s="261"/>
      <c r="H159" s="264">
        <v>58.5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0" t="s">
        <v>146</v>
      </c>
      <c r="AU159" s="270" t="s">
        <v>88</v>
      </c>
      <c r="AV159" s="15" t="s">
        <v>144</v>
      </c>
      <c r="AW159" s="15" t="s">
        <v>34</v>
      </c>
      <c r="AX159" s="15" t="s">
        <v>86</v>
      </c>
      <c r="AY159" s="270" t="s">
        <v>136</v>
      </c>
    </row>
    <row r="160" s="2" customFormat="1" ht="37.8" customHeight="1">
      <c r="A160" s="39"/>
      <c r="B160" s="40"/>
      <c r="C160" s="219" t="s">
        <v>215</v>
      </c>
      <c r="D160" s="219" t="s">
        <v>139</v>
      </c>
      <c r="E160" s="220" t="s">
        <v>199</v>
      </c>
      <c r="F160" s="221" t="s">
        <v>200</v>
      </c>
      <c r="G160" s="222" t="s">
        <v>142</v>
      </c>
      <c r="H160" s="223">
        <v>125.92</v>
      </c>
      <c r="I160" s="224"/>
      <c r="J160" s="225">
        <f>ROUND(I160*H160,2)</f>
        <v>0</v>
      </c>
      <c r="K160" s="221" t="s">
        <v>143</v>
      </c>
      <c r="L160" s="45"/>
      <c r="M160" s="226" t="s">
        <v>1</v>
      </c>
      <c r="N160" s="227" t="s">
        <v>43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144</v>
      </c>
      <c r="AT160" s="230" t="s">
        <v>139</v>
      </c>
      <c r="AU160" s="230" t="s">
        <v>88</v>
      </c>
      <c r="AY160" s="18" t="s">
        <v>136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86</v>
      </c>
      <c r="BK160" s="231">
        <f>ROUND(I160*H160,2)</f>
        <v>0</v>
      </c>
      <c r="BL160" s="18" t="s">
        <v>144</v>
      </c>
      <c r="BM160" s="230" t="s">
        <v>1058</v>
      </c>
    </row>
    <row r="161" s="13" customFormat="1">
      <c r="A161" s="13"/>
      <c r="B161" s="232"/>
      <c r="C161" s="233"/>
      <c r="D161" s="234" t="s">
        <v>146</v>
      </c>
      <c r="E161" s="235" t="s">
        <v>1</v>
      </c>
      <c r="F161" s="236" t="s">
        <v>168</v>
      </c>
      <c r="G161" s="233"/>
      <c r="H161" s="237">
        <v>125.92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146</v>
      </c>
      <c r="AU161" s="243" t="s">
        <v>88</v>
      </c>
      <c r="AV161" s="13" t="s">
        <v>88</v>
      </c>
      <c r="AW161" s="13" t="s">
        <v>34</v>
      </c>
      <c r="AX161" s="13" t="s">
        <v>86</v>
      </c>
      <c r="AY161" s="243" t="s">
        <v>136</v>
      </c>
    </row>
    <row r="162" s="2" customFormat="1" ht="37.8" customHeight="1">
      <c r="A162" s="39"/>
      <c r="B162" s="40"/>
      <c r="C162" s="219" t="s">
        <v>137</v>
      </c>
      <c r="D162" s="219" t="s">
        <v>139</v>
      </c>
      <c r="E162" s="220" t="s">
        <v>202</v>
      </c>
      <c r="F162" s="221" t="s">
        <v>203</v>
      </c>
      <c r="G162" s="222" t="s">
        <v>142</v>
      </c>
      <c r="H162" s="223">
        <v>629.60000000000002</v>
      </c>
      <c r="I162" s="224"/>
      <c r="J162" s="225">
        <f>ROUND(I162*H162,2)</f>
        <v>0</v>
      </c>
      <c r="K162" s="221" t="s">
        <v>143</v>
      </c>
      <c r="L162" s="45"/>
      <c r="M162" s="226" t="s">
        <v>1</v>
      </c>
      <c r="N162" s="227" t="s">
        <v>43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144</v>
      </c>
      <c r="AT162" s="230" t="s">
        <v>139</v>
      </c>
      <c r="AU162" s="230" t="s">
        <v>88</v>
      </c>
      <c r="AY162" s="18" t="s">
        <v>136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86</v>
      </c>
      <c r="BK162" s="231">
        <f>ROUND(I162*H162,2)</f>
        <v>0</v>
      </c>
      <c r="BL162" s="18" t="s">
        <v>144</v>
      </c>
      <c r="BM162" s="230" t="s">
        <v>1059</v>
      </c>
    </row>
    <row r="163" s="13" customFormat="1">
      <c r="A163" s="13"/>
      <c r="B163" s="232"/>
      <c r="C163" s="233"/>
      <c r="D163" s="234" t="s">
        <v>146</v>
      </c>
      <c r="E163" s="235" t="s">
        <v>1</v>
      </c>
      <c r="F163" s="236" t="s">
        <v>205</v>
      </c>
      <c r="G163" s="233"/>
      <c r="H163" s="237">
        <v>629.60000000000002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146</v>
      </c>
      <c r="AU163" s="243" t="s">
        <v>88</v>
      </c>
      <c r="AV163" s="13" t="s">
        <v>88</v>
      </c>
      <c r="AW163" s="13" t="s">
        <v>34</v>
      </c>
      <c r="AX163" s="13" t="s">
        <v>86</v>
      </c>
      <c r="AY163" s="243" t="s">
        <v>136</v>
      </c>
    </row>
    <row r="164" s="2" customFormat="1" ht="24.15" customHeight="1">
      <c r="A164" s="39"/>
      <c r="B164" s="40"/>
      <c r="C164" s="219" t="s">
        <v>229</v>
      </c>
      <c r="D164" s="219" t="s">
        <v>139</v>
      </c>
      <c r="E164" s="220" t="s">
        <v>539</v>
      </c>
      <c r="F164" s="221" t="s">
        <v>540</v>
      </c>
      <c r="G164" s="222" t="s">
        <v>142</v>
      </c>
      <c r="H164" s="223">
        <v>28.5</v>
      </c>
      <c r="I164" s="224"/>
      <c r="J164" s="225">
        <f>ROUND(I164*H164,2)</f>
        <v>0</v>
      </c>
      <c r="K164" s="221" t="s">
        <v>143</v>
      </c>
      <c r="L164" s="45"/>
      <c r="M164" s="226" t="s">
        <v>1</v>
      </c>
      <c r="N164" s="227" t="s">
        <v>43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144</v>
      </c>
      <c r="AT164" s="230" t="s">
        <v>139</v>
      </c>
      <c r="AU164" s="230" t="s">
        <v>88</v>
      </c>
      <c r="AY164" s="18" t="s">
        <v>136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86</v>
      </c>
      <c r="BK164" s="231">
        <f>ROUND(I164*H164,2)</f>
        <v>0</v>
      </c>
      <c r="BL164" s="18" t="s">
        <v>144</v>
      </c>
      <c r="BM164" s="230" t="s">
        <v>1060</v>
      </c>
    </row>
    <row r="165" s="14" customFormat="1">
      <c r="A165" s="14"/>
      <c r="B165" s="244"/>
      <c r="C165" s="245"/>
      <c r="D165" s="234" t="s">
        <v>146</v>
      </c>
      <c r="E165" s="246" t="s">
        <v>1</v>
      </c>
      <c r="F165" s="247" t="s">
        <v>535</v>
      </c>
      <c r="G165" s="245"/>
      <c r="H165" s="246" t="s">
        <v>1</v>
      </c>
      <c r="I165" s="248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146</v>
      </c>
      <c r="AU165" s="253" t="s">
        <v>88</v>
      </c>
      <c r="AV165" s="14" t="s">
        <v>86</v>
      </c>
      <c r="AW165" s="14" t="s">
        <v>34</v>
      </c>
      <c r="AX165" s="14" t="s">
        <v>78</v>
      </c>
      <c r="AY165" s="253" t="s">
        <v>136</v>
      </c>
    </row>
    <row r="166" s="13" customFormat="1">
      <c r="A166" s="13"/>
      <c r="B166" s="232"/>
      <c r="C166" s="233"/>
      <c r="D166" s="234" t="s">
        <v>146</v>
      </c>
      <c r="E166" s="235" t="s">
        <v>1</v>
      </c>
      <c r="F166" s="236" t="s">
        <v>536</v>
      </c>
      <c r="G166" s="233"/>
      <c r="H166" s="237">
        <v>28.5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146</v>
      </c>
      <c r="AU166" s="243" t="s">
        <v>88</v>
      </c>
      <c r="AV166" s="13" t="s">
        <v>88</v>
      </c>
      <c r="AW166" s="13" t="s">
        <v>34</v>
      </c>
      <c r="AX166" s="13" t="s">
        <v>86</v>
      </c>
      <c r="AY166" s="243" t="s">
        <v>136</v>
      </c>
    </row>
    <row r="167" s="2" customFormat="1" ht="16.5" customHeight="1">
      <c r="A167" s="39"/>
      <c r="B167" s="40"/>
      <c r="C167" s="219" t="s">
        <v>237</v>
      </c>
      <c r="D167" s="219" t="s">
        <v>139</v>
      </c>
      <c r="E167" s="220" t="s">
        <v>207</v>
      </c>
      <c r="F167" s="221" t="s">
        <v>208</v>
      </c>
      <c r="G167" s="222" t="s">
        <v>142</v>
      </c>
      <c r="H167" s="223">
        <v>125.92</v>
      </c>
      <c r="I167" s="224"/>
      <c r="J167" s="225">
        <f>ROUND(I167*H167,2)</f>
        <v>0</v>
      </c>
      <c r="K167" s="221" t="s">
        <v>143</v>
      </c>
      <c r="L167" s="45"/>
      <c r="M167" s="226" t="s">
        <v>1</v>
      </c>
      <c r="N167" s="227" t="s">
        <v>43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144</v>
      </c>
      <c r="AT167" s="230" t="s">
        <v>139</v>
      </c>
      <c r="AU167" s="230" t="s">
        <v>88</v>
      </c>
      <c r="AY167" s="18" t="s">
        <v>136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86</v>
      </c>
      <c r="BK167" s="231">
        <f>ROUND(I167*H167,2)</f>
        <v>0</v>
      </c>
      <c r="BL167" s="18" t="s">
        <v>144</v>
      </c>
      <c r="BM167" s="230" t="s">
        <v>1061</v>
      </c>
    </row>
    <row r="168" s="13" customFormat="1">
      <c r="A168" s="13"/>
      <c r="B168" s="232"/>
      <c r="C168" s="233"/>
      <c r="D168" s="234" t="s">
        <v>146</v>
      </c>
      <c r="E168" s="235" t="s">
        <v>1</v>
      </c>
      <c r="F168" s="236" t="s">
        <v>168</v>
      </c>
      <c r="G168" s="233"/>
      <c r="H168" s="237">
        <v>125.92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146</v>
      </c>
      <c r="AU168" s="243" t="s">
        <v>88</v>
      </c>
      <c r="AV168" s="13" t="s">
        <v>88</v>
      </c>
      <c r="AW168" s="13" t="s">
        <v>34</v>
      </c>
      <c r="AX168" s="13" t="s">
        <v>86</v>
      </c>
      <c r="AY168" s="243" t="s">
        <v>136</v>
      </c>
    </row>
    <row r="169" s="2" customFormat="1" ht="33" customHeight="1">
      <c r="A169" s="39"/>
      <c r="B169" s="40"/>
      <c r="C169" s="219" t="s">
        <v>245</v>
      </c>
      <c r="D169" s="219" t="s">
        <v>139</v>
      </c>
      <c r="E169" s="220" t="s">
        <v>211</v>
      </c>
      <c r="F169" s="221" t="s">
        <v>212</v>
      </c>
      <c r="G169" s="222" t="s">
        <v>158</v>
      </c>
      <c r="H169" s="223">
        <v>210.286</v>
      </c>
      <c r="I169" s="224"/>
      <c r="J169" s="225">
        <f>ROUND(I169*H169,2)</f>
        <v>0</v>
      </c>
      <c r="K169" s="221" t="s">
        <v>143</v>
      </c>
      <c r="L169" s="45"/>
      <c r="M169" s="226" t="s">
        <v>1</v>
      </c>
      <c r="N169" s="227" t="s">
        <v>43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144</v>
      </c>
      <c r="AT169" s="230" t="s">
        <v>139</v>
      </c>
      <c r="AU169" s="230" t="s">
        <v>88</v>
      </c>
      <c r="AY169" s="18" t="s">
        <v>136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86</v>
      </c>
      <c r="BK169" s="231">
        <f>ROUND(I169*H169,2)</f>
        <v>0</v>
      </c>
      <c r="BL169" s="18" t="s">
        <v>144</v>
      </c>
      <c r="BM169" s="230" t="s">
        <v>1062</v>
      </c>
    </row>
    <row r="170" s="13" customFormat="1">
      <c r="A170" s="13"/>
      <c r="B170" s="232"/>
      <c r="C170" s="233"/>
      <c r="D170" s="234" t="s">
        <v>146</v>
      </c>
      <c r="E170" s="235" t="s">
        <v>1</v>
      </c>
      <c r="F170" s="236" t="s">
        <v>214</v>
      </c>
      <c r="G170" s="233"/>
      <c r="H170" s="237">
        <v>210.286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146</v>
      </c>
      <c r="AU170" s="243" t="s">
        <v>88</v>
      </c>
      <c r="AV170" s="13" t="s">
        <v>88</v>
      </c>
      <c r="AW170" s="13" t="s">
        <v>34</v>
      </c>
      <c r="AX170" s="13" t="s">
        <v>86</v>
      </c>
      <c r="AY170" s="243" t="s">
        <v>136</v>
      </c>
    </row>
    <row r="171" s="2" customFormat="1" ht="24.15" customHeight="1">
      <c r="A171" s="39"/>
      <c r="B171" s="40"/>
      <c r="C171" s="219" t="s">
        <v>252</v>
      </c>
      <c r="D171" s="219" t="s">
        <v>139</v>
      </c>
      <c r="E171" s="220" t="s">
        <v>216</v>
      </c>
      <c r="F171" s="221" t="s">
        <v>217</v>
      </c>
      <c r="G171" s="222" t="s">
        <v>142</v>
      </c>
      <c r="H171" s="223">
        <v>44.399999999999999</v>
      </c>
      <c r="I171" s="224"/>
      <c r="J171" s="225">
        <f>ROUND(I171*H171,2)</f>
        <v>0</v>
      </c>
      <c r="K171" s="221" t="s">
        <v>143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144</v>
      </c>
      <c r="AT171" s="230" t="s">
        <v>139</v>
      </c>
      <c r="AU171" s="230" t="s">
        <v>88</v>
      </c>
      <c r="AY171" s="18" t="s">
        <v>136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86</v>
      </c>
      <c r="BK171" s="231">
        <f>ROUND(I171*H171,2)</f>
        <v>0</v>
      </c>
      <c r="BL171" s="18" t="s">
        <v>144</v>
      </c>
      <c r="BM171" s="230" t="s">
        <v>1063</v>
      </c>
    </row>
    <row r="172" s="14" customFormat="1">
      <c r="A172" s="14"/>
      <c r="B172" s="244"/>
      <c r="C172" s="245"/>
      <c r="D172" s="234" t="s">
        <v>146</v>
      </c>
      <c r="E172" s="246" t="s">
        <v>1</v>
      </c>
      <c r="F172" s="247" t="s">
        <v>1046</v>
      </c>
      <c r="G172" s="245"/>
      <c r="H172" s="246" t="s">
        <v>1</v>
      </c>
      <c r="I172" s="248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146</v>
      </c>
      <c r="AU172" s="253" t="s">
        <v>88</v>
      </c>
      <c r="AV172" s="14" t="s">
        <v>86</v>
      </c>
      <c r="AW172" s="14" t="s">
        <v>34</v>
      </c>
      <c r="AX172" s="14" t="s">
        <v>78</v>
      </c>
      <c r="AY172" s="253" t="s">
        <v>136</v>
      </c>
    </row>
    <row r="173" s="13" customFormat="1">
      <c r="A173" s="13"/>
      <c r="B173" s="232"/>
      <c r="C173" s="233"/>
      <c r="D173" s="234" t="s">
        <v>146</v>
      </c>
      <c r="E173" s="235" t="s">
        <v>1</v>
      </c>
      <c r="F173" s="236" t="s">
        <v>1047</v>
      </c>
      <c r="G173" s="233"/>
      <c r="H173" s="237">
        <v>17.68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146</v>
      </c>
      <c r="AU173" s="243" t="s">
        <v>88</v>
      </c>
      <c r="AV173" s="13" t="s">
        <v>88</v>
      </c>
      <c r="AW173" s="13" t="s">
        <v>34</v>
      </c>
      <c r="AX173" s="13" t="s">
        <v>78</v>
      </c>
      <c r="AY173" s="243" t="s">
        <v>136</v>
      </c>
    </row>
    <row r="174" s="13" customFormat="1">
      <c r="A174" s="13"/>
      <c r="B174" s="232"/>
      <c r="C174" s="233"/>
      <c r="D174" s="234" t="s">
        <v>146</v>
      </c>
      <c r="E174" s="235" t="s">
        <v>1</v>
      </c>
      <c r="F174" s="236" t="s">
        <v>1064</v>
      </c>
      <c r="G174" s="233"/>
      <c r="H174" s="237">
        <v>-1.6799999999999999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146</v>
      </c>
      <c r="AU174" s="243" t="s">
        <v>88</v>
      </c>
      <c r="AV174" s="13" t="s">
        <v>88</v>
      </c>
      <c r="AW174" s="13" t="s">
        <v>34</v>
      </c>
      <c r="AX174" s="13" t="s">
        <v>78</v>
      </c>
      <c r="AY174" s="243" t="s">
        <v>136</v>
      </c>
    </row>
    <row r="175" s="13" customFormat="1">
      <c r="A175" s="13"/>
      <c r="B175" s="232"/>
      <c r="C175" s="233"/>
      <c r="D175" s="234" t="s">
        <v>146</v>
      </c>
      <c r="E175" s="235" t="s">
        <v>1</v>
      </c>
      <c r="F175" s="236" t="s">
        <v>1065</v>
      </c>
      <c r="G175" s="233"/>
      <c r="H175" s="237">
        <v>-1.6000000000000001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146</v>
      </c>
      <c r="AU175" s="243" t="s">
        <v>88</v>
      </c>
      <c r="AV175" s="13" t="s">
        <v>88</v>
      </c>
      <c r="AW175" s="13" t="s">
        <v>34</v>
      </c>
      <c r="AX175" s="13" t="s">
        <v>78</v>
      </c>
      <c r="AY175" s="243" t="s">
        <v>136</v>
      </c>
    </row>
    <row r="176" s="16" customFormat="1">
      <c r="A176" s="16"/>
      <c r="B176" s="281"/>
      <c r="C176" s="282"/>
      <c r="D176" s="234" t="s">
        <v>146</v>
      </c>
      <c r="E176" s="283" t="s">
        <v>1</v>
      </c>
      <c r="F176" s="284" t="s">
        <v>720</v>
      </c>
      <c r="G176" s="282"/>
      <c r="H176" s="285">
        <v>14.4</v>
      </c>
      <c r="I176" s="286"/>
      <c r="J176" s="282"/>
      <c r="K176" s="282"/>
      <c r="L176" s="287"/>
      <c r="M176" s="288"/>
      <c r="N176" s="289"/>
      <c r="O176" s="289"/>
      <c r="P176" s="289"/>
      <c r="Q176" s="289"/>
      <c r="R176" s="289"/>
      <c r="S176" s="289"/>
      <c r="T176" s="290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91" t="s">
        <v>146</v>
      </c>
      <c r="AU176" s="291" t="s">
        <v>88</v>
      </c>
      <c r="AV176" s="16" t="s">
        <v>155</v>
      </c>
      <c r="AW176" s="16" t="s">
        <v>34</v>
      </c>
      <c r="AX176" s="16" t="s">
        <v>78</v>
      </c>
      <c r="AY176" s="291" t="s">
        <v>136</v>
      </c>
    </row>
    <row r="177" s="14" customFormat="1">
      <c r="A177" s="14"/>
      <c r="B177" s="244"/>
      <c r="C177" s="245"/>
      <c r="D177" s="234" t="s">
        <v>146</v>
      </c>
      <c r="E177" s="246" t="s">
        <v>1</v>
      </c>
      <c r="F177" s="247" t="s">
        <v>1066</v>
      </c>
      <c r="G177" s="245"/>
      <c r="H177" s="246" t="s">
        <v>1</v>
      </c>
      <c r="I177" s="248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146</v>
      </c>
      <c r="AU177" s="253" t="s">
        <v>88</v>
      </c>
      <c r="AV177" s="14" t="s">
        <v>86</v>
      </c>
      <c r="AW177" s="14" t="s">
        <v>34</v>
      </c>
      <c r="AX177" s="14" t="s">
        <v>78</v>
      </c>
      <c r="AY177" s="253" t="s">
        <v>136</v>
      </c>
    </row>
    <row r="178" s="13" customFormat="1">
      <c r="A178" s="13"/>
      <c r="B178" s="232"/>
      <c r="C178" s="233"/>
      <c r="D178" s="234" t="s">
        <v>146</v>
      </c>
      <c r="E178" s="235" t="s">
        <v>1</v>
      </c>
      <c r="F178" s="236" t="s">
        <v>1067</v>
      </c>
      <c r="G178" s="233"/>
      <c r="H178" s="237">
        <v>30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146</v>
      </c>
      <c r="AU178" s="243" t="s">
        <v>88</v>
      </c>
      <c r="AV178" s="13" t="s">
        <v>88</v>
      </c>
      <c r="AW178" s="13" t="s">
        <v>34</v>
      </c>
      <c r="AX178" s="13" t="s">
        <v>78</v>
      </c>
      <c r="AY178" s="243" t="s">
        <v>136</v>
      </c>
    </row>
    <row r="179" s="15" customFormat="1">
      <c r="A179" s="15"/>
      <c r="B179" s="260"/>
      <c r="C179" s="261"/>
      <c r="D179" s="234" t="s">
        <v>146</v>
      </c>
      <c r="E179" s="262" t="s">
        <v>1</v>
      </c>
      <c r="F179" s="263" t="s">
        <v>191</v>
      </c>
      <c r="G179" s="261"/>
      <c r="H179" s="264">
        <v>44.399999999999999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146</v>
      </c>
      <c r="AU179" s="270" t="s">
        <v>88</v>
      </c>
      <c r="AV179" s="15" t="s">
        <v>144</v>
      </c>
      <c r="AW179" s="15" t="s">
        <v>34</v>
      </c>
      <c r="AX179" s="15" t="s">
        <v>86</v>
      </c>
      <c r="AY179" s="270" t="s">
        <v>136</v>
      </c>
    </row>
    <row r="180" s="2" customFormat="1" ht="16.5" customHeight="1">
      <c r="A180" s="39"/>
      <c r="B180" s="40"/>
      <c r="C180" s="271" t="s">
        <v>256</v>
      </c>
      <c r="D180" s="271" t="s">
        <v>224</v>
      </c>
      <c r="E180" s="272" t="s">
        <v>225</v>
      </c>
      <c r="F180" s="273" t="s">
        <v>226</v>
      </c>
      <c r="G180" s="274" t="s">
        <v>158</v>
      </c>
      <c r="H180" s="275">
        <v>88.799999999999997</v>
      </c>
      <c r="I180" s="276"/>
      <c r="J180" s="277">
        <f>ROUND(I180*H180,2)</f>
        <v>0</v>
      </c>
      <c r="K180" s="273" t="s">
        <v>143</v>
      </c>
      <c r="L180" s="278"/>
      <c r="M180" s="279" t="s">
        <v>1</v>
      </c>
      <c r="N180" s="280" t="s">
        <v>43</v>
      </c>
      <c r="O180" s="92"/>
      <c r="P180" s="228">
        <f>O180*H180</f>
        <v>0</v>
      </c>
      <c r="Q180" s="228">
        <v>1</v>
      </c>
      <c r="R180" s="228">
        <f>Q180*H180</f>
        <v>88.799999999999997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215</v>
      </c>
      <c r="AT180" s="230" t="s">
        <v>224</v>
      </c>
      <c r="AU180" s="230" t="s">
        <v>88</v>
      </c>
      <c r="AY180" s="18" t="s">
        <v>136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86</v>
      </c>
      <c r="BK180" s="231">
        <f>ROUND(I180*H180,2)</f>
        <v>0</v>
      </c>
      <c r="BL180" s="18" t="s">
        <v>144</v>
      </c>
      <c r="BM180" s="230" t="s">
        <v>1068</v>
      </c>
    </row>
    <row r="181" s="13" customFormat="1">
      <c r="A181" s="13"/>
      <c r="B181" s="232"/>
      <c r="C181" s="233"/>
      <c r="D181" s="234" t="s">
        <v>146</v>
      </c>
      <c r="E181" s="235" t="s">
        <v>1</v>
      </c>
      <c r="F181" s="236" t="s">
        <v>1069</v>
      </c>
      <c r="G181" s="233"/>
      <c r="H181" s="237">
        <v>88.799999999999997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146</v>
      </c>
      <c r="AU181" s="243" t="s">
        <v>88</v>
      </c>
      <c r="AV181" s="13" t="s">
        <v>88</v>
      </c>
      <c r="AW181" s="13" t="s">
        <v>34</v>
      </c>
      <c r="AX181" s="13" t="s">
        <v>86</v>
      </c>
      <c r="AY181" s="243" t="s">
        <v>136</v>
      </c>
    </row>
    <row r="182" s="2" customFormat="1" ht="24.15" customHeight="1">
      <c r="A182" s="39"/>
      <c r="B182" s="40"/>
      <c r="C182" s="219" t="s">
        <v>8</v>
      </c>
      <c r="D182" s="219" t="s">
        <v>139</v>
      </c>
      <c r="E182" s="220" t="s">
        <v>583</v>
      </c>
      <c r="F182" s="221" t="s">
        <v>584</v>
      </c>
      <c r="G182" s="222" t="s">
        <v>248</v>
      </c>
      <c r="H182" s="223">
        <v>190</v>
      </c>
      <c r="I182" s="224"/>
      <c r="J182" s="225">
        <f>ROUND(I182*H182,2)</f>
        <v>0</v>
      </c>
      <c r="K182" s="221" t="s">
        <v>143</v>
      </c>
      <c r="L182" s="45"/>
      <c r="M182" s="226" t="s">
        <v>1</v>
      </c>
      <c r="N182" s="227" t="s">
        <v>43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144</v>
      </c>
      <c r="AT182" s="230" t="s">
        <v>139</v>
      </c>
      <c r="AU182" s="230" t="s">
        <v>88</v>
      </c>
      <c r="AY182" s="18" t="s">
        <v>136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86</v>
      </c>
      <c r="BK182" s="231">
        <f>ROUND(I182*H182,2)</f>
        <v>0</v>
      </c>
      <c r="BL182" s="18" t="s">
        <v>144</v>
      </c>
      <c r="BM182" s="230" t="s">
        <v>1070</v>
      </c>
    </row>
    <row r="183" s="13" customFormat="1">
      <c r="A183" s="13"/>
      <c r="B183" s="232"/>
      <c r="C183" s="233"/>
      <c r="D183" s="234" t="s">
        <v>146</v>
      </c>
      <c r="E183" s="235" t="s">
        <v>500</v>
      </c>
      <c r="F183" s="236" t="s">
        <v>1071</v>
      </c>
      <c r="G183" s="233"/>
      <c r="H183" s="237">
        <v>190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146</v>
      </c>
      <c r="AU183" s="243" t="s">
        <v>88</v>
      </c>
      <c r="AV183" s="13" t="s">
        <v>88</v>
      </c>
      <c r="AW183" s="13" t="s">
        <v>34</v>
      </c>
      <c r="AX183" s="13" t="s">
        <v>86</v>
      </c>
      <c r="AY183" s="243" t="s">
        <v>136</v>
      </c>
    </row>
    <row r="184" s="2" customFormat="1" ht="24.15" customHeight="1">
      <c r="A184" s="39"/>
      <c r="B184" s="40"/>
      <c r="C184" s="219" t="s">
        <v>266</v>
      </c>
      <c r="D184" s="219" t="s">
        <v>139</v>
      </c>
      <c r="E184" s="220" t="s">
        <v>587</v>
      </c>
      <c r="F184" s="221" t="s">
        <v>588</v>
      </c>
      <c r="G184" s="222" t="s">
        <v>248</v>
      </c>
      <c r="H184" s="223">
        <v>190</v>
      </c>
      <c r="I184" s="224"/>
      <c r="J184" s="225">
        <f>ROUND(I184*H184,2)</f>
        <v>0</v>
      </c>
      <c r="K184" s="221" t="s">
        <v>143</v>
      </c>
      <c r="L184" s="45"/>
      <c r="M184" s="226" t="s">
        <v>1</v>
      </c>
      <c r="N184" s="227" t="s">
        <v>43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144</v>
      </c>
      <c r="AT184" s="230" t="s">
        <v>139</v>
      </c>
      <c r="AU184" s="230" t="s">
        <v>88</v>
      </c>
      <c r="AY184" s="18" t="s">
        <v>136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86</v>
      </c>
      <c r="BK184" s="231">
        <f>ROUND(I184*H184,2)</f>
        <v>0</v>
      </c>
      <c r="BL184" s="18" t="s">
        <v>144</v>
      </c>
      <c r="BM184" s="230" t="s">
        <v>1072</v>
      </c>
    </row>
    <row r="185" s="13" customFormat="1">
      <c r="A185" s="13"/>
      <c r="B185" s="232"/>
      <c r="C185" s="233"/>
      <c r="D185" s="234" t="s">
        <v>146</v>
      </c>
      <c r="E185" s="235" t="s">
        <v>1</v>
      </c>
      <c r="F185" s="236" t="s">
        <v>500</v>
      </c>
      <c r="G185" s="233"/>
      <c r="H185" s="237">
        <v>190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146</v>
      </c>
      <c r="AU185" s="243" t="s">
        <v>88</v>
      </c>
      <c r="AV185" s="13" t="s">
        <v>88</v>
      </c>
      <c r="AW185" s="13" t="s">
        <v>34</v>
      </c>
      <c r="AX185" s="13" t="s">
        <v>86</v>
      </c>
      <c r="AY185" s="243" t="s">
        <v>136</v>
      </c>
    </row>
    <row r="186" s="2" customFormat="1" ht="16.5" customHeight="1">
      <c r="A186" s="39"/>
      <c r="B186" s="40"/>
      <c r="C186" s="271" t="s">
        <v>275</v>
      </c>
      <c r="D186" s="271" t="s">
        <v>224</v>
      </c>
      <c r="E186" s="272" t="s">
        <v>590</v>
      </c>
      <c r="F186" s="273" t="s">
        <v>591</v>
      </c>
      <c r="G186" s="274" t="s">
        <v>441</v>
      </c>
      <c r="H186" s="275">
        <v>5.7859999999999996</v>
      </c>
      <c r="I186" s="276"/>
      <c r="J186" s="277">
        <f>ROUND(I186*H186,2)</f>
        <v>0</v>
      </c>
      <c r="K186" s="273" t="s">
        <v>143</v>
      </c>
      <c r="L186" s="278"/>
      <c r="M186" s="279" t="s">
        <v>1</v>
      </c>
      <c r="N186" s="280" t="s">
        <v>43</v>
      </c>
      <c r="O186" s="92"/>
      <c r="P186" s="228">
        <f>O186*H186</f>
        <v>0</v>
      </c>
      <c r="Q186" s="228">
        <v>0.001</v>
      </c>
      <c r="R186" s="228">
        <f>Q186*H186</f>
        <v>0.0057859999999999995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215</v>
      </c>
      <c r="AT186" s="230" t="s">
        <v>224</v>
      </c>
      <c r="AU186" s="230" t="s">
        <v>88</v>
      </c>
      <c r="AY186" s="18" t="s">
        <v>136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86</v>
      </c>
      <c r="BK186" s="231">
        <f>ROUND(I186*H186,2)</f>
        <v>0</v>
      </c>
      <c r="BL186" s="18" t="s">
        <v>144</v>
      </c>
      <c r="BM186" s="230" t="s">
        <v>1073</v>
      </c>
    </row>
    <row r="187" s="13" customFormat="1">
      <c r="A187" s="13"/>
      <c r="B187" s="232"/>
      <c r="C187" s="233"/>
      <c r="D187" s="234" t="s">
        <v>146</v>
      </c>
      <c r="E187" s="235" t="s">
        <v>1</v>
      </c>
      <c r="F187" s="236" t="s">
        <v>1074</v>
      </c>
      <c r="G187" s="233"/>
      <c r="H187" s="237">
        <v>5.7859999999999996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146</v>
      </c>
      <c r="AU187" s="243" t="s">
        <v>88</v>
      </c>
      <c r="AV187" s="13" t="s">
        <v>88</v>
      </c>
      <c r="AW187" s="13" t="s">
        <v>34</v>
      </c>
      <c r="AX187" s="13" t="s">
        <v>86</v>
      </c>
      <c r="AY187" s="243" t="s">
        <v>136</v>
      </c>
    </row>
    <row r="188" s="2" customFormat="1" ht="21.75" customHeight="1">
      <c r="A188" s="39"/>
      <c r="B188" s="40"/>
      <c r="C188" s="219" t="s">
        <v>280</v>
      </c>
      <c r="D188" s="219" t="s">
        <v>139</v>
      </c>
      <c r="E188" s="220" t="s">
        <v>600</v>
      </c>
      <c r="F188" s="221" t="s">
        <v>601</v>
      </c>
      <c r="G188" s="222" t="s">
        <v>248</v>
      </c>
      <c r="H188" s="223">
        <v>190</v>
      </c>
      <c r="I188" s="224"/>
      <c r="J188" s="225">
        <f>ROUND(I188*H188,2)</f>
        <v>0</v>
      </c>
      <c r="K188" s="221" t="s">
        <v>143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144</v>
      </c>
      <c r="AT188" s="230" t="s">
        <v>139</v>
      </c>
      <c r="AU188" s="230" t="s">
        <v>88</v>
      </c>
      <c r="AY188" s="18" t="s">
        <v>136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144</v>
      </c>
      <c r="BM188" s="230" t="s">
        <v>1075</v>
      </c>
    </row>
    <row r="189" s="13" customFormat="1">
      <c r="A189" s="13"/>
      <c r="B189" s="232"/>
      <c r="C189" s="233"/>
      <c r="D189" s="234" t="s">
        <v>146</v>
      </c>
      <c r="E189" s="235" t="s">
        <v>1</v>
      </c>
      <c r="F189" s="236" t="s">
        <v>500</v>
      </c>
      <c r="G189" s="233"/>
      <c r="H189" s="237">
        <v>190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146</v>
      </c>
      <c r="AU189" s="243" t="s">
        <v>88</v>
      </c>
      <c r="AV189" s="13" t="s">
        <v>88</v>
      </c>
      <c r="AW189" s="13" t="s">
        <v>34</v>
      </c>
      <c r="AX189" s="13" t="s">
        <v>86</v>
      </c>
      <c r="AY189" s="243" t="s">
        <v>136</v>
      </c>
    </row>
    <row r="190" s="2" customFormat="1" ht="16.5" customHeight="1">
      <c r="A190" s="39"/>
      <c r="B190" s="40"/>
      <c r="C190" s="219" t="s">
        <v>285</v>
      </c>
      <c r="D190" s="219" t="s">
        <v>139</v>
      </c>
      <c r="E190" s="220" t="s">
        <v>603</v>
      </c>
      <c r="F190" s="221" t="s">
        <v>604</v>
      </c>
      <c r="G190" s="222" t="s">
        <v>248</v>
      </c>
      <c r="H190" s="223">
        <v>190</v>
      </c>
      <c r="I190" s="224"/>
      <c r="J190" s="225">
        <f>ROUND(I190*H190,2)</f>
        <v>0</v>
      </c>
      <c r="K190" s="221" t="s">
        <v>143</v>
      </c>
      <c r="L190" s="45"/>
      <c r="M190" s="226" t="s">
        <v>1</v>
      </c>
      <c r="N190" s="227" t="s">
        <v>43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144</v>
      </c>
      <c r="AT190" s="230" t="s">
        <v>139</v>
      </c>
      <c r="AU190" s="230" t="s">
        <v>88</v>
      </c>
      <c r="AY190" s="18" t="s">
        <v>136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86</v>
      </c>
      <c r="BK190" s="231">
        <f>ROUND(I190*H190,2)</f>
        <v>0</v>
      </c>
      <c r="BL190" s="18" t="s">
        <v>144</v>
      </c>
      <c r="BM190" s="230" t="s">
        <v>1076</v>
      </c>
    </row>
    <row r="191" s="2" customFormat="1" ht="16.5" customHeight="1">
      <c r="A191" s="39"/>
      <c r="B191" s="40"/>
      <c r="C191" s="219" t="s">
        <v>290</v>
      </c>
      <c r="D191" s="219" t="s">
        <v>139</v>
      </c>
      <c r="E191" s="220" t="s">
        <v>606</v>
      </c>
      <c r="F191" s="221" t="s">
        <v>607</v>
      </c>
      <c r="G191" s="222" t="s">
        <v>248</v>
      </c>
      <c r="H191" s="223">
        <v>190</v>
      </c>
      <c r="I191" s="224"/>
      <c r="J191" s="225">
        <f>ROUND(I191*H191,2)</f>
        <v>0</v>
      </c>
      <c r="K191" s="221" t="s">
        <v>143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144</v>
      </c>
      <c r="AT191" s="230" t="s">
        <v>139</v>
      </c>
      <c r="AU191" s="230" t="s">
        <v>88</v>
      </c>
      <c r="AY191" s="18" t="s">
        <v>136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86</v>
      </c>
      <c r="BK191" s="231">
        <f>ROUND(I191*H191,2)</f>
        <v>0</v>
      </c>
      <c r="BL191" s="18" t="s">
        <v>144</v>
      </c>
      <c r="BM191" s="230" t="s">
        <v>1077</v>
      </c>
    </row>
    <row r="192" s="12" customFormat="1" ht="22.8" customHeight="1">
      <c r="A192" s="12"/>
      <c r="B192" s="203"/>
      <c r="C192" s="204"/>
      <c r="D192" s="205" t="s">
        <v>77</v>
      </c>
      <c r="E192" s="217" t="s">
        <v>88</v>
      </c>
      <c r="F192" s="217" t="s">
        <v>228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SUM(P193:P205)</f>
        <v>0</v>
      </c>
      <c r="Q192" s="211"/>
      <c r="R192" s="212">
        <f>SUM(R193:R205)</f>
        <v>11.450472699999999</v>
      </c>
      <c r="S192" s="211"/>
      <c r="T192" s="213">
        <f>SUM(T193:T205)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86</v>
      </c>
      <c r="AT192" s="215" t="s">
        <v>77</v>
      </c>
      <c r="AU192" s="215" t="s">
        <v>86</v>
      </c>
      <c r="AY192" s="214" t="s">
        <v>136</v>
      </c>
      <c r="BK192" s="216">
        <f>SUM(BK193:BK205)</f>
        <v>0</v>
      </c>
    </row>
    <row r="193" s="2" customFormat="1" ht="24.15" customHeight="1">
      <c r="A193" s="39"/>
      <c r="B193" s="40"/>
      <c r="C193" s="219" t="s">
        <v>7</v>
      </c>
      <c r="D193" s="219" t="s">
        <v>139</v>
      </c>
      <c r="E193" s="220" t="s">
        <v>1078</v>
      </c>
      <c r="F193" s="221" t="s">
        <v>1079</v>
      </c>
      <c r="G193" s="222" t="s">
        <v>142</v>
      </c>
      <c r="H193" s="223">
        <v>0.64000000000000001</v>
      </c>
      <c r="I193" s="224"/>
      <c r="J193" s="225">
        <f>ROUND(I193*H193,2)</f>
        <v>0</v>
      </c>
      <c r="K193" s="221" t="s">
        <v>143</v>
      </c>
      <c r="L193" s="45"/>
      <c r="M193" s="226" t="s">
        <v>1</v>
      </c>
      <c r="N193" s="227" t="s">
        <v>43</v>
      </c>
      <c r="O193" s="92"/>
      <c r="P193" s="228">
        <f>O193*H193</f>
        <v>0</v>
      </c>
      <c r="Q193" s="228">
        <v>1.665</v>
      </c>
      <c r="R193" s="228">
        <f>Q193*H193</f>
        <v>1.0656000000000001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144</v>
      </c>
      <c r="AT193" s="230" t="s">
        <v>139</v>
      </c>
      <c r="AU193" s="230" t="s">
        <v>88</v>
      </c>
      <c r="AY193" s="18" t="s">
        <v>136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86</v>
      </c>
      <c r="BK193" s="231">
        <f>ROUND(I193*H193,2)</f>
        <v>0</v>
      </c>
      <c r="BL193" s="18" t="s">
        <v>144</v>
      </c>
      <c r="BM193" s="230" t="s">
        <v>1080</v>
      </c>
    </row>
    <row r="194" s="13" customFormat="1">
      <c r="A194" s="13"/>
      <c r="B194" s="232"/>
      <c r="C194" s="233"/>
      <c r="D194" s="234" t="s">
        <v>146</v>
      </c>
      <c r="E194" s="235" t="s">
        <v>1</v>
      </c>
      <c r="F194" s="236" t="s">
        <v>1081</v>
      </c>
      <c r="G194" s="233"/>
      <c r="H194" s="237">
        <v>0.64000000000000001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146</v>
      </c>
      <c r="AU194" s="243" t="s">
        <v>88</v>
      </c>
      <c r="AV194" s="13" t="s">
        <v>88</v>
      </c>
      <c r="AW194" s="13" t="s">
        <v>34</v>
      </c>
      <c r="AX194" s="13" t="s">
        <v>86</v>
      </c>
      <c r="AY194" s="243" t="s">
        <v>136</v>
      </c>
    </row>
    <row r="195" s="2" customFormat="1" ht="24.15" customHeight="1">
      <c r="A195" s="39"/>
      <c r="B195" s="40"/>
      <c r="C195" s="219" t="s">
        <v>301</v>
      </c>
      <c r="D195" s="219" t="s">
        <v>139</v>
      </c>
      <c r="E195" s="220" t="s">
        <v>622</v>
      </c>
      <c r="F195" s="221" t="s">
        <v>623</v>
      </c>
      <c r="G195" s="222" t="s">
        <v>298</v>
      </c>
      <c r="H195" s="223">
        <v>8</v>
      </c>
      <c r="I195" s="224"/>
      <c r="J195" s="225">
        <f>ROUND(I195*H195,2)</f>
        <v>0</v>
      </c>
      <c r="K195" s="221" t="s">
        <v>143</v>
      </c>
      <c r="L195" s="45"/>
      <c r="M195" s="226" t="s">
        <v>1</v>
      </c>
      <c r="N195" s="227" t="s">
        <v>43</v>
      </c>
      <c r="O195" s="92"/>
      <c r="P195" s="228">
        <f>O195*H195</f>
        <v>0</v>
      </c>
      <c r="Q195" s="228">
        <v>0.00048999999999999998</v>
      </c>
      <c r="R195" s="228">
        <f>Q195*H195</f>
        <v>0.0039199999999999999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144</v>
      </c>
      <c r="AT195" s="230" t="s">
        <v>139</v>
      </c>
      <c r="AU195" s="230" t="s">
        <v>88</v>
      </c>
      <c r="AY195" s="18" t="s">
        <v>136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86</v>
      </c>
      <c r="BK195" s="231">
        <f>ROUND(I195*H195,2)</f>
        <v>0</v>
      </c>
      <c r="BL195" s="18" t="s">
        <v>144</v>
      </c>
      <c r="BM195" s="230" t="s">
        <v>1082</v>
      </c>
    </row>
    <row r="196" s="2" customFormat="1" ht="24.15" customHeight="1">
      <c r="A196" s="39"/>
      <c r="B196" s="40"/>
      <c r="C196" s="219" t="s">
        <v>306</v>
      </c>
      <c r="D196" s="219" t="s">
        <v>139</v>
      </c>
      <c r="E196" s="220" t="s">
        <v>230</v>
      </c>
      <c r="F196" s="221" t="s">
        <v>231</v>
      </c>
      <c r="G196" s="222" t="s">
        <v>142</v>
      </c>
      <c r="H196" s="223">
        <v>1.2</v>
      </c>
      <c r="I196" s="224"/>
      <c r="J196" s="225">
        <f>ROUND(I196*H196,2)</f>
        <v>0</v>
      </c>
      <c r="K196" s="221" t="s">
        <v>143</v>
      </c>
      <c r="L196" s="45"/>
      <c r="M196" s="226" t="s">
        <v>1</v>
      </c>
      <c r="N196" s="227" t="s">
        <v>43</v>
      </c>
      <c r="O196" s="92"/>
      <c r="P196" s="228">
        <f>O196*H196</f>
        <v>0</v>
      </c>
      <c r="Q196" s="228">
        <v>2.1600000000000001</v>
      </c>
      <c r="R196" s="228">
        <f>Q196*H196</f>
        <v>2.5920000000000001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144</v>
      </c>
      <c r="AT196" s="230" t="s">
        <v>139</v>
      </c>
      <c r="AU196" s="230" t="s">
        <v>88</v>
      </c>
      <c r="AY196" s="18" t="s">
        <v>136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86</v>
      </c>
      <c r="BK196" s="231">
        <f>ROUND(I196*H196,2)</f>
        <v>0</v>
      </c>
      <c r="BL196" s="18" t="s">
        <v>144</v>
      </c>
      <c r="BM196" s="230" t="s">
        <v>1083</v>
      </c>
    </row>
    <row r="197" s="14" customFormat="1">
      <c r="A197" s="14"/>
      <c r="B197" s="244"/>
      <c r="C197" s="245"/>
      <c r="D197" s="234" t="s">
        <v>146</v>
      </c>
      <c r="E197" s="246" t="s">
        <v>1</v>
      </c>
      <c r="F197" s="247" t="s">
        <v>1084</v>
      </c>
      <c r="G197" s="245"/>
      <c r="H197" s="246" t="s">
        <v>1</v>
      </c>
      <c r="I197" s="248"/>
      <c r="J197" s="245"/>
      <c r="K197" s="245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146</v>
      </c>
      <c r="AU197" s="253" t="s">
        <v>88</v>
      </c>
      <c r="AV197" s="14" t="s">
        <v>86</v>
      </c>
      <c r="AW197" s="14" t="s">
        <v>34</v>
      </c>
      <c r="AX197" s="14" t="s">
        <v>78</v>
      </c>
      <c r="AY197" s="253" t="s">
        <v>136</v>
      </c>
    </row>
    <row r="198" s="13" customFormat="1">
      <c r="A198" s="13"/>
      <c r="B198" s="232"/>
      <c r="C198" s="233"/>
      <c r="D198" s="234" t="s">
        <v>146</v>
      </c>
      <c r="E198" s="235" t="s">
        <v>1</v>
      </c>
      <c r="F198" s="236" t="s">
        <v>1085</v>
      </c>
      <c r="G198" s="233"/>
      <c r="H198" s="237">
        <v>1.2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146</v>
      </c>
      <c r="AU198" s="243" t="s">
        <v>88</v>
      </c>
      <c r="AV198" s="13" t="s">
        <v>88</v>
      </c>
      <c r="AW198" s="13" t="s">
        <v>34</v>
      </c>
      <c r="AX198" s="13" t="s">
        <v>86</v>
      </c>
      <c r="AY198" s="243" t="s">
        <v>136</v>
      </c>
    </row>
    <row r="199" s="2" customFormat="1" ht="16.5" customHeight="1">
      <c r="A199" s="39"/>
      <c r="B199" s="40"/>
      <c r="C199" s="219" t="s">
        <v>310</v>
      </c>
      <c r="D199" s="219" t="s">
        <v>139</v>
      </c>
      <c r="E199" s="220" t="s">
        <v>1086</v>
      </c>
      <c r="F199" s="221" t="s">
        <v>1087</v>
      </c>
      <c r="G199" s="222" t="s">
        <v>142</v>
      </c>
      <c r="H199" s="223">
        <v>3.3849999999999998</v>
      </c>
      <c r="I199" s="224"/>
      <c r="J199" s="225">
        <f>ROUND(I199*H199,2)</f>
        <v>0</v>
      </c>
      <c r="K199" s="221" t="s">
        <v>143</v>
      </c>
      <c r="L199" s="45"/>
      <c r="M199" s="226" t="s">
        <v>1</v>
      </c>
      <c r="N199" s="227" t="s">
        <v>43</v>
      </c>
      <c r="O199" s="92"/>
      <c r="P199" s="228">
        <f>O199*H199</f>
        <v>0</v>
      </c>
      <c r="Q199" s="228">
        <v>2.3010199999999998</v>
      </c>
      <c r="R199" s="228">
        <f>Q199*H199</f>
        <v>7.7889526999999994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144</v>
      </c>
      <c r="AT199" s="230" t="s">
        <v>139</v>
      </c>
      <c r="AU199" s="230" t="s">
        <v>88</v>
      </c>
      <c r="AY199" s="18" t="s">
        <v>136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86</v>
      </c>
      <c r="BK199" s="231">
        <f>ROUND(I199*H199,2)</f>
        <v>0</v>
      </c>
      <c r="BL199" s="18" t="s">
        <v>144</v>
      </c>
      <c r="BM199" s="230" t="s">
        <v>1088</v>
      </c>
    </row>
    <row r="200" s="14" customFormat="1">
      <c r="A200" s="14"/>
      <c r="B200" s="244"/>
      <c r="C200" s="245"/>
      <c r="D200" s="234" t="s">
        <v>146</v>
      </c>
      <c r="E200" s="246" t="s">
        <v>1</v>
      </c>
      <c r="F200" s="247" t="s">
        <v>1089</v>
      </c>
      <c r="G200" s="245"/>
      <c r="H200" s="246" t="s">
        <v>1</v>
      </c>
      <c r="I200" s="248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146</v>
      </c>
      <c r="AU200" s="253" t="s">
        <v>88</v>
      </c>
      <c r="AV200" s="14" t="s">
        <v>86</v>
      </c>
      <c r="AW200" s="14" t="s">
        <v>34</v>
      </c>
      <c r="AX200" s="14" t="s">
        <v>78</v>
      </c>
      <c r="AY200" s="253" t="s">
        <v>136</v>
      </c>
    </row>
    <row r="201" s="13" customFormat="1">
      <c r="A201" s="13"/>
      <c r="B201" s="232"/>
      <c r="C201" s="233"/>
      <c r="D201" s="234" t="s">
        <v>146</v>
      </c>
      <c r="E201" s="235" t="s">
        <v>1</v>
      </c>
      <c r="F201" s="236" t="s">
        <v>1090</v>
      </c>
      <c r="G201" s="233"/>
      <c r="H201" s="237">
        <v>2.4340000000000002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146</v>
      </c>
      <c r="AU201" s="243" t="s">
        <v>88</v>
      </c>
      <c r="AV201" s="13" t="s">
        <v>88</v>
      </c>
      <c r="AW201" s="13" t="s">
        <v>34</v>
      </c>
      <c r="AX201" s="13" t="s">
        <v>78</v>
      </c>
      <c r="AY201" s="243" t="s">
        <v>136</v>
      </c>
    </row>
    <row r="202" s="13" customFormat="1">
      <c r="A202" s="13"/>
      <c r="B202" s="232"/>
      <c r="C202" s="233"/>
      <c r="D202" s="234" t="s">
        <v>146</v>
      </c>
      <c r="E202" s="235" t="s">
        <v>1</v>
      </c>
      <c r="F202" s="236" t="s">
        <v>1091</v>
      </c>
      <c r="G202" s="233"/>
      <c r="H202" s="237">
        <v>0.45900000000000002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146</v>
      </c>
      <c r="AU202" s="243" t="s">
        <v>88</v>
      </c>
      <c r="AV202" s="13" t="s">
        <v>88</v>
      </c>
      <c r="AW202" s="13" t="s">
        <v>34</v>
      </c>
      <c r="AX202" s="13" t="s">
        <v>78</v>
      </c>
      <c r="AY202" s="243" t="s">
        <v>136</v>
      </c>
    </row>
    <row r="203" s="13" customFormat="1">
      <c r="A203" s="13"/>
      <c r="B203" s="232"/>
      <c r="C203" s="233"/>
      <c r="D203" s="234" t="s">
        <v>146</v>
      </c>
      <c r="E203" s="235" t="s">
        <v>1</v>
      </c>
      <c r="F203" s="236" t="s">
        <v>1092</v>
      </c>
      <c r="G203" s="233"/>
      <c r="H203" s="237">
        <v>0.378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146</v>
      </c>
      <c r="AU203" s="243" t="s">
        <v>88</v>
      </c>
      <c r="AV203" s="13" t="s">
        <v>88</v>
      </c>
      <c r="AW203" s="13" t="s">
        <v>34</v>
      </c>
      <c r="AX203" s="13" t="s">
        <v>78</v>
      </c>
      <c r="AY203" s="243" t="s">
        <v>136</v>
      </c>
    </row>
    <row r="204" s="15" customFormat="1">
      <c r="A204" s="15"/>
      <c r="B204" s="260"/>
      <c r="C204" s="261"/>
      <c r="D204" s="234" t="s">
        <v>146</v>
      </c>
      <c r="E204" s="262" t="s">
        <v>1</v>
      </c>
      <c r="F204" s="263" t="s">
        <v>191</v>
      </c>
      <c r="G204" s="261"/>
      <c r="H204" s="264">
        <v>3.2709999999999999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146</v>
      </c>
      <c r="AU204" s="270" t="s">
        <v>88</v>
      </c>
      <c r="AV204" s="15" t="s">
        <v>144</v>
      </c>
      <c r="AW204" s="15" t="s">
        <v>34</v>
      </c>
      <c r="AX204" s="15" t="s">
        <v>78</v>
      </c>
      <c r="AY204" s="270" t="s">
        <v>136</v>
      </c>
    </row>
    <row r="205" s="13" customFormat="1">
      <c r="A205" s="13"/>
      <c r="B205" s="232"/>
      <c r="C205" s="233"/>
      <c r="D205" s="234" t="s">
        <v>146</v>
      </c>
      <c r="E205" s="235" t="s">
        <v>1</v>
      </c>
      <c r="F205" s="236" t="s">
        <v>1093</v>
      </c>
      <c r="G205" s="233"/>
      <c r="H205" s="237">
        <v>3.3849999999999998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146</v>
      </c>
      <c r="AU205" s="243" t="s">
        <v>88</v>
      </c>
      <c r="AV205" s="13" t="s">
        <v>88</v>
      </c>
      <c r="AW205" s="13" t="s">
        <v>34</v>
      </c>
      <c r="AX205" s="13" t="s">
        <v>86</v>
      </c>
      <c r="AY205" s="243" t="s">
        <v>136</v>
      </c>
    </row>
    <row r="206" s="12" customFormat="1" ht="22.8" customHeight="1">
      <c r="A206" s="12"/>
      <c r="B206" s="203"/>
      <c r="C206" s="204"/>
      <c r="D206" s="205" t="s">
        <v>77</v>
      </c>
      <c r="E206" s="217" t="s">
        <v>155</v>
      </c>
      <c r="F206" s="217" t="s">
        <v>265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SUM(P207:P231)</f>
        <v>0</v>
      </c>
      <c r="Q206" s="211"/>
      <c r="R206" s="212">
        <f>SUM(R207:R231)</f>
        <v>38.747555219999988</v>
      </c>
      <c r="S206" s="211"/>
      <c r="T206" s="213">
        <f>SUM(T207:T231)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86</v>
      </c>
      <c r="AT206" s="215" t="s">
        <v>77</v>
      </c>
      <c r="AU206" s="215" t="s">
        <v>86</v>
      </c>
      <c r="AY206" s="214" t="s">
        <v>136</v>
      </c>
      <c r="BK206" s="216">
        <f>SUM(BK207:BK231)</f>
        <v>0</v>
      </c>
    </row>
    <row r="207" s="2" customFormat="1" ht="24.15" customHeight="1">
      <c r="A207" s="39"/>
      <c r="B207" s="40"/>
      <c r="C207" s="219" t="s">
        <v>315</v>
      </c>
      <c r="D207" s="219" t="s">
        <v>139</v>
      </c>
      <c r="E207" s="220" t="s">
        <v>1094</v>
      </c>
      <c r="F207" s="221" t="s">
        <v>1095</v>
      </c>
      <c r="G207" s="222" t="s">
        <v>142</v>
      </c>
      <c r="H207" s="223">
        <v>1.575</v>
      </c>
      <c r="I207" s="224"/>
      <c r="J207" s="225">
        <f>ROUND(I207*H207,2)</f>
        <v>0</v>
      </c>
      <c r="K207" s="221" t="s">
        <v>143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2.86436</v>
      </c>
      <c r="R207" s="228">
        <f>Q207*H207</f>
        <v>4.5113669999999999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144</v>
      </c>
      <c r="AT207" s="230" t="s">
        <v>139</v>
      </c>
      <c r="AU207" s="230" t="s">
        <v>88</v>
      </c>
      <c r="AY207" s="18" t="s">
        <v>136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86</v>
      </c>
      <c r="BK207" s="231">
        <f>ROUND(I207*H207,2)</f>
        <v>0</v>
      </c>
      <c r="BL207" s="18" t="s">
        <v>144</v>
      </c>
      <c r="BM207" s="230" t="s">
        <v>1096</v>
      </c>
    </row>
    <row r="208" s="13" customFormat="1">
      <c r="A208" s="13"/>
      <c r="B208" s="232"/>
      <c r="C208" s="233"/>
      <c r="D208" s="234" t="s">
        <v>146</v>
      </c>
      <c r="E208" s="235" t="s">
        <v>1</v>
      </c>
      <c r="F208" s="236" t="s">
        <v>1097</v>
      </c>
      <c r="G208" s="233"/>
      <c r="H208" s="237">
        <v>1.575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146</v>
      </c>
      <c r="AU208" s="243" t="s">
        <v>88</v>
      </c>
      <c r="AV208" s="13" t="s">
        <v>88</v>
      </c>
      <c r="AW208" s="13" t="s">
        <v>34</v>
      </c>
      <c r="AX208" s="13" t="s">
        <v>86</v>
      </c>
      <c r="AY208" s="243" t="s">
        <v>136</v>
      </c>
    </row>
    <row r="209" s="2" customFormat="1" ht="16.5" customHeight="1">
      <c r="A209" s="39"/>
      <c r="B209" s="40"/>
      <c r="C209" s="219" t="s">
        <v>320</v>
      </c>
      <c r="D209" s="219" t="s">
        <v>139</v>
      </c>
      <c r="E209" s="220" t="s">
        <v>638</v>
      </c>
      <c r="F209" s="221" t="s">
        <v>639</v>
      </c>
      <c r="G209" s="222" t="s">
        <v>142</v>
      </c>
      <c r="H209" s="223">
        <v>3.48</v>
      </c>
      <c r="I209" s="224"/>
      <c r="J209" s="225">
        <f>ROUND(I209*H209,2)</f>
        <v>0</v>
      </c>
      <c r="K209" s="221" t="s">
        <v>143</v>
      </c>
      <c r="L209" s="45"/>
      <c r="M209" s="226" t="s">
        <v>1</v>
      </c>
      <c r="N209" s="227" t="s">
        <v>43</v>
      </c>
      <c r="O209" s="92"/>
      <c r="P209" s="228">
        <f>O209*H209</f>
        <v>0</v>
      </c>
      <c r="Q209" s="228">
        <v>2.5018699999999998</v>
      </c>
      <c r="R209" s="228">
        <f>Q209*H209</f>
        <v>8.7065076000000001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144</v>
      </c>
      <c r="AT209" s="230" t="s">
        <v>139</v>
      </c>
      <c r="AU209" s="230" t="s">
        <v>88</v>
      </c>
      <c r="AY209" s="18" t="s">
        <v>136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86</v>
      </c>
      <c r="BK209" s="231">
        <f>ROUND(I209*H209,2)</f>
        <v>0</v>
      </c>
      <c r="BL209" s="18" t="s">
        <v>144</v>
      </c>
      <c r="BM209" s="230" t="s">
        <v>1098</v>
      </c>
    </row>
    <row r="210" s="13" customFormat="1">
      <c r="A210" s="13"/>
      <c r="B210" s="232"/>
      <c r="C210" s="233"/>
      <c r="D210" s="234" t="s">
        <v>146</v>
      </c>
      <c r="E210" s="235" t="s">
        <v>1</v>
      </c>
      <c r="F210" s="236" t="s">
        <v>1099</v>
      </c>
      <c r="G210" s="233"/>
      <c r="H210" s="237">
        <v>1.6799999999999999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146</v>
      </c>
      <c r="AU210" s="243" t="s">
        <v>88</v>
      </c>
      <c r="AV210" s="13" t="s">
        <v>88</v>
      </c>
      <c r="AW210" s="13" t="s">
        <v>34</v>
      </c>
      <c r="AX210" s="13" t="s">
        <v>78</v>
      </c>
      <c r="AY210" s="243" t="s">
        <v>136</v>
      </c>
    </row>
    <row r="211" s="13" customFormat="1">
      <c r="A211" s="13"/>
      <c r="B211" s="232"/>
      <c r="C211" s="233"/>
      <c r="D211" s="234" t="s">
        <v>146</v>
      </c>
      <c r="E211" s="235" t="s">
        <v>1</v>
      </c>
      <c r="F211" s="236" t="s">
        <v>1100</v>
      </c>
      <c r="G211" s="233"/>
      <c r="H211" s="237">
        <v>1.8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146</v>
      </c>
      <c r="AU211" s="243" t="s">
        <v>88</v>
      </c>
      <c r="AV211" s="13" t="s">
        <v>88</v>
      </c>
      <c r="AW211" s="13" t="s">
        <v>34</v>
      </c>
      <c r="AX211" s="13" t="s">
        <v>78</v>
      </c>
      <c r="AY211" s="243" t="s">
        <v>136</v>
      </c>
    </row>
    <row r="212" s="15" customFormat="1">
      <c r="A212" s="15"/>
      <c r="B212" s="260"/>
      <c r="C212" s="261"/>
      <c r="D212" s="234" t="s">
        <v>146</v>
      </c>
      <c r="E212" s="262" t="s">
        <v>1</v>
      </c>
      <c r="F212" s="263" t="s">
        <v>191</v>
      </c>
      <c r="G212" s="261"/>
      <c r="H212" s="264">
        <v>3.48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0" t="s">
        <v>146</v>
      </c>
      <c r="AU212" s="270" t="s">
        <v>88</v>
      </c>
      <c r="AV212" s="15" t="s">
        <v>144</v>
      </c>
      <c r="AW212" s="15" t="s">
        <v>34</v>
      </c>
      <c r="AX212" s="15" t="s">
        <v>86</v>
      </c>
      <c r="AY212" s="270" t="s">
        <v>136</v>
      </c>
    </row>
    <row r="213" s="2" customFormat="1" ht="24.15" customHeight="1">
      <c r="A213" s="39"/>
      <c r="B213" s="40"/>
      <c r="C213" s="219" t="s">
        <v>329</v>
      </c>
      <c r="D213" s="219" t="s">
        <v>139</v>
      </c>
      <c r="E213" s="220" t="s">
        <v>642</v>
      </c>
      <c r="F213" s="221" t="s">
        <v>643</v>
      </c>
      <c r="G213" s="222" t="s">
        <v>248</v>
      </c>
      <c r="H213" s="223">
        <v>20.07</v>
      </c>
      <c r="I213" s="224"/>
      <c r="J213" s="225">
        <f>ROUND(I213*H213,2)</f>
        <v>0</v>
      </c>
      <c r="K213" s="221" t="s">
        <v>143</v>
      </c>
      <c r="L213" s="45"/>
      <c r="M213" s="226" t="s">
        <v>1</v>
      </c>
      <c r="N213" s="227" t="s">
        <v>43</v>
      </c>
      <c r="O213" s="92"/>
      <c r="P213" s="228">
        <f>O213*H213</f>
        <v>0</v>
      </c>
      <c r="Q213" s="228">
        <v>0.0033500000000000001</v>
      </c>
      <c r="R213" s="228">
        <f>Q213*H213</f>
        <v>0.067234500000000003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144</v>
      </c>
      <c r="AT213" s="230" t="s">
        <v>139</v>
      </c>
      <c r="AU213" s="230" t="s">
        <v>88</v>
      </c>
      <c r="AY213" s="18" t="s">
        <v>136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86</v>
      </c>
      <c r="BK213" s="231">
        <f>ROUND(I213*H213,2)</f>
        <v>0</v>
      </c>
      <c r="BL213" s="18" t="s">
        <v>144</v>
      </c>
      <c r="BM213" s="230" t="s">
        <v>1101</v>
      </c>
    </row>
    <row r="214" s="13" customFormat="1">
      <c r="A214" s="13"/>
      <c r="B214" s="232"/>
      <c r="C214" s="233"/>
      <c r="D214" s="234" t="s">
        <v>146</v>
      </c>
      <c r="E214" s="235" t="s">
        <v>1</v>
      </c>
      <c r="F214" s="236" t="s">
        <v>1102</v>
      </c>
      <c r="G214" s="233"/>
      <c r="H214" s="237">
        <v>19.199999999999999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146</v>
      </c>
      <c r="AU214" s="243" t="s">
        <v>88</v>
      </c>
      <c r="AV214" s="13" t="s">
        <v>88</v>
      </c>
      <c r="AW214" s="13" t="s">
        <v>34</v>
      </c>
      <c r="AX214" s="13" t="s">
        <v>78</v>
      </c>
      <c r="AY214" s="243" t="s">
        <v>136</v>
      </c>
    </row>
    <row r="215" s="13" customFormat="1">
      <c r="A215" s="13"/>
      <c r="B215" s="232"/>
      <c r="C215" s="233"/>
      <c r="D215" s="234" t="s">
        <v>146</v>
      </c>
      <c r="E215" s="235" t="s">
        <v>1</v>
      </c>
      <c r="F215" s="236" t="s">
        <v>1103</v>
      </c>
      <c r="G215" s="233"/>
      <c r="H215" s="237">
        <v>0.41999999999999998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146</v>
      </c>
      <c r="AU215" s="243" t="s">
        <v>88</v>
      </c>
      <c r="AV215" s="13" t="s">
        <v>88</v>
      </c>
      <c r="AW215" s="13" t="s">
        <v>34</v>
      </c>
      <c r="AX215" s="13" t="s">
        <v>78</v>
      </c>
      <c r="AY215" s="243" t="s">
        <v>136</v>
      </c>
    </row>
    <row r="216" s="13" customFormat="1">
      <c r="A216" s="13"/>
      <c r="B216" s="232"/>
      <c r="C216" s="233"/>
      <c r="D216" s="234" t="s">
        <v>146</v>
      </c>
      <c r="E216" s="235" t="s">
        <v>1</v>
      </c>
      <c r="F216" s="236" t="s">
        <v>1104</v>
      </c>
      <c r="G216" s="233"/>
      <c r="H216" s="237">
        <v>0.45000000000000001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146</v>
      </c>
      <c r="AU216" s="243" t="s">
        <v>88</v>
      </c>
      <c r="AV216" s="13" t="s">
        <v>88</v>
      </c>
      <c r="AW216" s="13" t="s">
        <v>34</v>
      </c>
      <c r="AX216" s="13" t="s">
        <v>78</v>
      </c>
      <c r="AY216" s="243" t="s">
        <v>136</v>
      </c>
    </row>
    <row r="217" s="15" customFormat="1">
      <c r="A217" s="15"/>
      <c r="B217" s="260"/>
      <c r="C217" s="261"/>
      <c r="D217" s="234" t="s">
        <v>146</v>
      </c>
      <c r="E217" s="262" t="s">
        <v>1</v>
      </c>
      <c r="F217" s="263" t="s">
        <v>191</v>
      </c>
      <c r="G217" s="261"/>
      <c r="H217" s="264">
        <v>20.07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0" t="s">
        <v>146</v>
      </c>
      <c r="AU217" s="270" t="s">
        <v>88</v>
      </c>
      <c r="AV217" s="15" t="s">
        <v>144</v>
      </c>
      <c r="AW217" s="15" t="s">
        <v>34</v>
      </c>
      <c r="AX217" s="15" t="s">
        <v>86</v>
      </c>
      <c r="AY217" s="270" t="s">
        <v>136</v>
      </c>
    </row>
    <row r="218" s="2" customFormat="1" ht="24.15" customHeight="1">
      <c r="A218" s="39"/>
      <c r="B218" s="40"/>
      <c r="C218" s="219" t="s">
        <v>339</v>
      </c>
      <c r="D218" s="219" t="s">
        <v>139</v>
      </c>
      <c r="E218" s="220" t="s">
        <v>651</v>
      </c>
      <c r="F218" s="221" t="s">
        <v>652</v>
      </c>
      <c r="G218" s="222" t="s">
        <v>248</v>
      </c>
      <c r="H218" s="223">
        <v>20.07</v>
      </c>
      <c r="I218" s="224"/>
      <c r="J218" s="225">
        <f>ROUND(I218*H218,2)</f>
        <v>0</v>
      </c>
      <c r="K218" s="221" t="s">
        <v>143</v>
      </c>
      <c r="L218" s="45"/>
      <c r="M218" s="226" t="s">
        <v>1</v>
      </c>
      <c r="N218" s="227" t="s">
        <v>43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144</v>
      </c>
      <c r="AT218" s="230" t="s">
        <v>139</v>
      </c>
      <c r="AU218" s="230" t="s">
        <v>88</v>
      </c>
      <c r="AY218" s="18" t="s">
        <v>136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86</v>
      </c>
      <c r="BK218" s="231">
        <f>ROUND(I218*H218,2)</f>
        <v>0</v>
      </c>
      <c r="BL218" s="18" t="s">
        <v>144</v>
      </c>
      <c r="BM218" s="230" t="s">
        <v>1105</v>
      </c>
    </row>
    <row r="219" s="2" customFormat="1" ht="24.15" customHeight="1">
      <c r="A219" s="39"/>
      <c r="B219" s="40"/>
      <c r="C219" s="219" t="s">
        <v>344</v>
      </c>
      <c r="D219" s="219" t="s">
        <v>139</v>
      </c>
      <c r="E219" s="220" t="s">
        <v>654</v>
      </c>
      <c r="F219" s="221" t="s">
        <v>655</v>
      </c>
      <c r="G219" s="222" t="s">
        <v>158</v>
      </c>
      <c r="H219" s="223">
        <v>0.048000000000000001</v>
      </c>
      <c r="I219" s="224"/>
      <c r="J219" s="225">
        <f>ROUND(I219*H219,2)</f>
        <v>0</v>
      </c>
      <c r="K219" s="221" t="s">
        <v>143</v>
      </c>
      <c r="L219" s="45"/>
      <c r="M219" s="226" t="s">
        <v>1</v>
      </c>
      <c r="N219" s="227" t="s">
        <v>43</v>
      </c>
      <c r="O219" s="92"/>
      <c r="P219" s="228">
        <f>O219*H219</f>
        <v>0</v>
      </c>
      <c r="Q219" s="228">
        <v>1.04359</v>
      </c>
      <c r="R219" s="228">
        <f>Q219*H219</f>
        <v>0.050092320000000003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144</v>
      </c>
      <c r="AT219" s="230" t="s">
        <v>139</v>
      </c>
      <c r="AU219" s="230" t="s">
        <v>88</v>
      </c>
      <c r="AY219" s="18" t="s">
        <v>136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86</v>
      </c>
      <c r="BK219" s="231">
        <f>ROUND(I219*H219,2)</f>
        <v>0</v>
      </c>
      <c r="BL219" s="18" t="s">
        <v>144</v>
      </c>
      <c r="BM219" s="230" t="s">
        <v>1106</v>
      </c>
    </row>
    <row r="220" s="13" customFormat="1">
      <c r="A220" s="13"/>
      <c r="B220" s="232"/>
      <c r="C220" s="233"/>
      <c r="D220" s="234" t="s">
        <v>146</v>
      </c>
      <c r="E220" s="235" t="s">
        <v>1</v>
      </c>
      <c r="F220" s="236" t="s">
        <v>1107</v>
      </c>
      <c r="G220" s="233"/>
      <c r="H220" s="237">
        <v>0.048000000000000001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146</v>
      </c>
      <c r="AU220" s="243" t="s">
        <v>88</v>
      </c>
      <c r="AV220" s="13" t="s">
        <v>88</v>
      </c>
      <c r="AW220" s="13" t="s">
        <v>34</v>
      </c>
      <c r="AX220" s="13" t="s">
        <v>86</v>
      </c>
      <c r="AY220" s="243" t="s">
        <v>136</v>
      </c>
    </row>
    <row r="221" s="2" customFormat="1" ht="16.5" customHeight="1">
      <c r="A221" s="39"/>
      <c r="B221" s="40"/>
      <c r="C221" s="219" t="s">
        <v>348</v>
      </c>
      <c r="D221" s="219" t="s">
        <v>139</v>
      </c>
      <c r="E221" s="220" t="s">
        <v>658</v>
      </c>
      <c r="F221" s="221" t="s">
        <v>659</v>
      </c>
      <c r="G221" s="222" t="s">
        <v>158</v>
      </c>
      <c r="H221" s="223">
        <v>0.20499999999999999</v>
      </c>
      <c r="I221" s="224"/>
      <c r="J221" s="225">
        <f>ROUND(I221*H221,2)</f>
        <v>0</v>
      </c>
      <c r="K221" s="221" t="s">
        <v>143</v>
      </c>
      <c r="L221" s="45"/>
      <c r="M221" s="226" t="s">
        <v>1</v>
      </c>
      <c r="N221" s="227" t="s">
        <v>43</v>
      </c>
      <c r="O221" s="92"/>
      <c r="P221" s="228">
        <f>O221*H221</f>
        <v>0</v>
      </c>
      <c r="Q221" s="228">
        <v>1.07636</v>
      </c>
      <c r="R221" s="228">
        <f>Q221*H221</f>
        <v>0.22065379999999998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144</v>
      </c>
      <c r="AT221" s="230" t="s">
        <v>139</v>
      </c>
      <c r="AU221" s="230" t="s">
        <v>88</v>
      </c>
      <c r="AY221" s="18" t="s">
        <v>136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86</v>
      </c>
      <c r="BK221" s="231">
        <f>ROUND(I221*H221,2)</f>
        <v>0</v>
      </c>
      <c r="BL221" s="18" t="s">
        <v>144</v>
      </c>
      <c r="BM221" s="230" t="s">
        <v>1108</v>
      </c>
    </row>
    <row r="222" s="14" customFormat="1">
      <c r="A222" s="14"/>
      <c r="B222" s="244"/>
      <c r="C222" s="245"/>
      <c r="D222" s="234" t="s">
        <v>146</v>
      </c>
      <c r="E222" s="246" t="s">
        <v>1</v>
      </c>
      <c r="F222" s="247" t="s">
        <v>645</v>
      </c>
      <c r="G222" s="245"/>
      <c r="H222" s="246" t="s">
        <v>1</v>
      </c>
      <c r="I222" s="248"/>
      <c r="J222" s="245"/>
      <c r="K222" s="245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146</v>
      </c>
      <c r="AU222" s="253" t="s">
        <v>88</v>
      </c>
      <c r="AV222" s="14" t="s">
        <v>86</v>
      </c>
      <c r="AW222" s="14" t="s">
        <v>34</v>
      </c>
      <c r="AX222" s="14" t="s">
        <v>78</v>
      </c>
      <c r="AY222" s="253" t="s">
        <v>136</v>
      </c>
    </row>
    <row r="223" s="13" customFormat="1">
      <c r="A223" s="13"/>
      <c r="B223" s="232"/>
      <c r="C223" s="233"/>
      <c r="D223" s="234" t="s">
        <v>146</v>
      </c>
      <c r="E223" s="235" t="s">
        <v>1</v>
      </c>
      <c r="F223" s="236" t="s">
        <v>1109</v>
      </c>
      <c r="G223" s="233"/>
      <c r="H223" s="237">
        <v>0.20499999999999999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146</v>
      </c>
      <c r="AU223" s="243" t="s">
        <v>88</v>
      </c>
      <c r="AV223" s="13" t="s">
        <v>88</v>
      </c>
      <c r="AW223" s="13" t="s">
        <v>34</v>
      </c>
      <c r="AX223" s="13" t="s">
        <v>86</v>
      </c>
      <c r="AY223" s="243" t="s">
        <v>136</v>
      </c>
    </row>
    <row r="224" s="2" customFormat="1" ht="24.15" customHeight="1">
      <c r="A224" s="39"/>
      <c r="B224" s="40"/>
      <c r="C224" s="219" t="s">
        <v>353</v>
      </c>
      <c r="D224" s="219" t="s">
        <v>139</v>
      </c>
      <c r="E224" s="220" t="s">
        <v>1110</v>
      </c>
      <c r="F224" s="221" t="s">
        <v>1111</v>
      </c>
      <c r="G224" s="222" t="s">
        <v>142</v>
      </c>
      <c r="H224" s="223">
        <v>12</v>
      </c>
      <c r="I224" s="224"/>
      <c r="J224" s="225">
        <f>ROUND(I224*H224,2)</f>
        <v>0</v>
      </c>
      <c r="K224" s="221" t="s">
        <v>143</v>
      </c>
      <c r="L224" s="45"/>
      <c r="M224" s="226" t="s">
        <v>1</v>
      </c>
      <c r="N224" s="227" t="s">
        <v>43</v>
      </c>
      <c r="O224" s="92"/>
      <c r="P224" s="228">
        <f>O224*H224</f>
        <v>0</v>
      </c>
      <c r="Q224" s="228">
        <v>2.0874999999999999</v>
      </c>
      <c r="R224" s="228">
        <f>Q224*H224</f>
        <v>25.049999999999997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144</v>
      </c>
      <c r="AT224" s="230" t="s">
        <v>139</v>
      </c>
      <c r="AU224" s="230" t="s">
        <v>88</v>
      </c>
      <c r="AY224" s="18" t="s">
        <v>136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86</v>
      </c>
      <c r="BK224" s="231">
        <f>ROUND(I224*H224,2)</f>
        <v>0</v>
      </c>
      <c r="BL224" s="18" t="s">
        <v>144</v>
      </c>
      <c r="BM224" s="230" t="s">
        <v>1112</v>
      </c>
    </row>
    <row r="225" s="13" customFormat="1">
      <c r="A225" s="13"/>
      <c r="B225" s="232"/>
      <c r="C225" s="233"/>
      <c r="D225" s="234" t="s">
        <v>146</v>
      </c>
      <c r="E225" s="235" t="s">
        <v>1</v>
      </c>
      <c r="F225" s="236" t="s">
        <v>1113</v>
      </c>
      <c r="G225" s="233"/>
      <c r="H225" s="237">
        <v>12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146</v>
      </c>
      <c r="AU225" s="243" t="s">
        <v>88</v>
      </c>
      <c r="AV225" s="13" t="s">
        <v>88</v>
      </c>
      <c r="AW225" s="13" t="s">
        <v>34</v>
      </c>
      <c r="AX225" s="13" t="s">
        <v>86</v>
      </c>
      <c r="AY225" s="243" t="s">
        <v>136</v>
      </c>
    </row>
    <row r="226" s="2" customFormat="1" ht="24.15" customHeight="1">
      <c r="A226" s="39"/>
      <c r="B226" s="40"/>
      <c r="C226" s="219" t="s">
        <v>357</v>
      </c>
      <c r="D226" s="219" t="s">
        <v>139</v>
      </c>
      <c r="E226" s="220" t="s">
        <v>436</v>
      </c>
      <c r="F226" s="221" t="s">
        <v>1114</v>
      </c>
      <c r="G226" s="222" t="s">
        <v>298</v>
      </c>
      <c r="H226" s="223">
        <v>8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43</v>
      </c>
      <c r="O226" s="92"/>
      <c r="P226" s="228">
        <f>O226*H226</f>
        <v>0</v>
      </c>
      <c r="Q226" s="228">
        <v>0.0039500000000000004</v>
      </c>
      <c r="R226" s="228">
        <f>Q226*H226</f>
        <v>0.031600000000000003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144</v>
      </c>
      <c r="AT226" s="230" t="s">
        <v>139</v>
      </c>
      <c r="AU226" s="230" t="s">
        <v>88</v>
      </c>
      <c r="AY226" s="18" t="s">
        <v>136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86</v>
      </c>
      <c r="BK226" s="231">
        <f>ROUND(I226*H226,2)</f>
        <v>0</v>
      </c>
      <c r="BL226" s="18" t="s">
        <v>144</v>
      </c>
      <c r="BM226" s="230" t="s">
        <v>1115</v>
      </c>
    </row>
    <row r="227" s="2" customFormat="1" ht="24.15" customHeight="1">
      <c r="A227" s="39"/>
      <c r="B227" s="40"/>
      <c r="C227" s="271" t="s">
        <v>364</v>
      </c>
      <c r="D227" s="271" t="s">
        <v>224</v>
      </c>
      <c r="E227" s="272" t="s">
        <v>439</v>
      </c>
      <c r="F227" s="273" t="s">
        <v>440</v>
      </c>
      <c r="G227" s="274" t="s">
        <v>441</v>
      </c>
      <c r="H227" s="275">
        <v>91.099999999999994</v>
      </c>
      <c r="I227" s="276"/>
      <c r="J227" s="277">
        <f>ROUND(I227*H227,2)</f>
        <v>0</v>
      </c>
      <c r="K227" s="273" t="s">
        <v>1</v>
      </c>
      <c r="L227" s="278"/>
      <c r="M227" s="279" t="s">
        <v>1</v>
      </c>
      <c r="N227" s="280" t="s">
        <v>43</v>
      </c>
      <c r="O227" s="92"/>
      <c r="P227" s="228">
        <f>O227*H227</f>
        <v>0</v>
      </c>
      <c r="Q227" s="228">
        <v>0.001</v>
      </c>
      <c r="R227" s="228">
        <f>Q227*H227</f>
        <v>0.0911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215</v>
      </c>
      <c r="AT227" s="230" t="s">
        <v>224</v>
      </c>
      <c r="AU227" s="230" t="s">
        <v>88</v>
      </c>
      <c r="AY227" s="18" t="s">
        <v>136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144</v>
      </c>
      <c r="BM227" s="230" t="s">
        <v>1116</v>
      </c>
    </row>
    <row r="228" s="14" customFormat="1">
      <c r="A228" s="14"/>
      <c r="B228" s="244"/>
      <c r="C228" s="245"/>
      <c r="D228" s="234" t="s">
        <v>146</v>
      </c>
      <c r="E228" s="246" t="s">
        <v>1</v>
      </c>
      <c r="F228" s="247" t="s">
        <v>1117</v>
      </c>
      <c r="G228" s="245"/>
      <c r="H228" s="246" t="s">
        <v>1</v>
      </c>
      <c r="I228" s="248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146</v>
      </c>
      <c r="AU228" s="253" t="s">
        <v>88</v>
      </c>
      <c r="AV228" s="14" t="s">
        <v>86</v>
      </c>
      <c r="AW228" s="14" t="s">
        <v>34</v>
      </c>
      <c r="AX228" s="14" t="s">
        <v>78</v>
      </c>
      <c r="AY228" s="253" t="s">
        <v>136</v>
      </c>
    </row>
    <row r="229" s="13" customFormat="1">
      <c r="A229" s="13"/>
      <c r="B229" s="232"/>
      <c r="C229" s="233"/>
      <c r="D229" s="234" t="s">
        <v>146</v>
      </c>
      <c r="E229" s="235" t="s">
        <v>1</v>
      </c>
      <c r="F229" s="236" t="s">
        <v>1118</v>
      </c>
      <c r="G229" s="233"/>
      <c r="H229" s="237">
        <v>91.099999999999994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146</v>
      </c>
      <c r="AU229" s="243" t="s">
        <v>88</v>
      </c>
      <c r="AV229" s="13" t="s">
        <v>88</v>
      </c>
      <c r="AW229" s="13" t="s">
        <v>34</v>
      </c>
      <c r="AX229" s="13" t="s">
        <v>86</v>
      </c>
      <c r="AY229" s="243" t="s">
        <v>136</v>
      </c>
    </row>
    <row r="230" s="2" customFormat="1" ht="16.5" customHeight="1">
      <c r="A230" s="39"/>
      <c r="B230" s="40"/>
      <c r="C230" s="271" t="s">
        <v>368</v>
      </c>
      <c r="D230" s="271" t="s">
        <v>224</v>
      </c>
      <c r="E230" s="272" t="s">
        <v>668</v>
      </c>
      <c r="F230" s="273" t="s">
        <v>669</v>
      </c>
      <c r="G230" s="274" t="s">
        <v>304</v>
      </c>
      <c r="H230" s="275">
        <v>10</v>
      </c>
      <c r="I230" s="276"/>
      <c r="J230" s="277">
        <f>ROUND(I230*H230,2)</f>
        <v>0</v>
      </c>
      <c r="K230" s="273" t="s">
        <v>1</v>
      </c>
      <c r="L230" s="278"/>
      <c r="M230" s="279" t="s">
        <v>1</v>
      </c>
      <c r="N230" s="280" t="s">
        <v>43</v>
      </c>
      <c r="O230" s="92"/>
      <c r="P230" s="228">
        <f>O230*H230</f>
        <v>0</v>
      </c>
      <c r="Q230" s="228">
        <v>0.001</v>
      </c>
      <c r="R230" s="228">
        <f>Q230*H230</f>
        <v>0.01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215</v>
      </c>
      <c r="AT230" s="230" t="s">
        <v>224</v>
      </c>
      <c r="AU230" s="230" t="s">
        <v>88</v>
      </c>
      <c r="AY230" s="18" t="s">
        <v>136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86</v>
      </c>
      <c r="BK230" s="231">
        <f>ROUND(I230*H230,2)</f>
        <v>0</v>
      </c>
      <c r="BL230" s="18" t="s">
        <v>144</v>
      </c>
      <c r="BM230" s="230" t="s">
        <v>1119</v>
      </c>
    </row>
    <row r="231" s="2" customFormat="1" ht="16.5" customHeight="1">
      <c r="A231" s="39"/>
      <c r="B231" s="40"/>
      <c r="C231" s="271" t="s">
        <v>376</v>
      </c>
      <c r="D231" s="271" t="s">
        <v>224</v>
      </c>
      <c r="E231" s="272" t="s">
        <v>671</v>
      </c>
      <c r="F231" s="273" t="s">
        <v>672</v>
      </c>
      <c r="G231" s="274" t="s">
        <v>304</v>
      </c>
      <c r="H231" s="275">
        <v>9</v>
      </c>
      <c r="I231" s="276"/>
      <c r="J231" s="277">
        <f>ROUND(I231*H231,2)</f>
        <v>0</v>
      </c>
      <c r="K231" s="273" t="s">
        <v>1</v>
      </c>
      <c r="L231" s="278"/>
      <c r="M231" s="279" t="s">
        <v>1</v>
      </c>
      <c r="N231" s="280" t="s">
        <v>43</v>
      </c>
      <c r="O231" s="92"/>
      <c r="P231" s="228">
        <f>O231*H231</f>
        <v>0</v>
      </c>
      <c r="Q231" s="228">
        <v>0.001</v>
      </c>
      <c r="R231" s="228">
        <f>Q231*H231</f>
        <v>0.0090000000000000011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215</v>
      </c>
      <c r="AT231" s="230" t="s">
        <v>224</v>
      </c>
      <c r="AU231" s="230" t="s">
        <v>88</v>
      </c>
      <c r="AY231" s="18" t="s">
        <v>136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86</v>
      </c>
      <c r="BK231" s="231">
        <f>ROUND(I231*H231,2)</f>
        <v>0</v>
      </c>
      <c r="BL231" s="18" t="s">
        <v>144</v>
      </c>
      <c r="BM231" s="230" t="s">
        <v>1120</v>
      </c>
    </row>
    <row r="232" s="12" customFormat="1" ht="22.8" customHeight="1">
      <c r="A232" s="12"/>
      <c r="B232" s="203"/>
      <c r="C232" s="204"/>
      <c r="D232" s="205" t="s">
        <v>77</v>
      </c>
      <c r="E232" s="217" t="s">
        <v>164</v>
      </c>
      <c r="F232" s="217" t="s">
        <v>796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SUM(P233:P258)</f>
        <v>0</v>
      </c>
      <c r="Q232" s="211"/>
      <c r="R232" s="212">
        <f>SUM(R233:R258)</f>
        <v>296.01290600000004</v>
      </c>
      <c r="S232" s="211"/>
      <c r="T232" s="213">
        <f>SUM(T233:T258)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86</v>
      </c>
      <c r="AT232" s="215" t="s">
        <v>77</v>
      </c>
      <c r="AU232" s="215" t="s">
        <v>86</v>
      </c>
      <c r="AY232" s="214" t="s">
        <v>136</v>
      </c>
      <c r="BK232" s="216">
        <f>SUM(BK233:BK258)</f>
        <v>0</v>
      </c>
    </row>
    <row r="233" s="2" customFormat="1" ht="16.5" customHeight="1">
      <c r="A233" s="39"/>
      <c r="B233" s="40"/>
      <c r="C233" s="219" t="s">
        <v>380</v>
      </c>
      <c r="D233" s="219" t="s">
        <v>139</v>
      </c>
      <c r="E233" s="220" t="s">
        <v>1121</v>
      </c>
      <c r="F233" s="221" t="s">
        <v>1122</v>
      </c>
      <c r="G233" s="222" t="s">
        <v>248</v>
      </c>
      <c r="H233" s="223">
        <v>301.33999999999997</v>
      </c>
      <c r="I233" s="224"/>
      <c r="J233" s="225">
        <f>ROUND(I233*H233,2)</f>
        <v>0</v>
      </c>
      <c r="K233" s="221" t="s">
        <v>143</v>
      </c>
      <c r="L233" s="45"/>
      <c r="M233" s="226" t="s">
        <v>1</v>
      </c>
      <c r="N233" s="227" t="s">
        <v>43</v>
      </c>
      <c r="O233" s="92"/>
      <c r="P233" s="228">
        <f>O233*H233</f>
        <v>0</v>
      </c>
      <c r="Q233" s="228">
        <v>0.46000000000000002</v>
      </c>
      <c r="R233" s="228">
        <f>Q233*H233</f>
        <v>138.6164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144</v>
      </c>
      <c r="AT233" s="230" t="s">
        <v>139</v>
      </c>
      <c r="AU233" s="230" t="s">
        <v>88</v>
      </c>
      <c r="AY233" s="18" t="s">
        <v>136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86</v>
      </c>
      <c r="BK233" s="231">
        <f>ROUND(I233*H233,2)</f>
        <v>0</v>
      </c>
      <c r="BL233" s="18" t="s">
        <v>144</v>
      </c>
      <c r="BM233" s="230" t="s">
        <v>1123</v>
      </c>
    </row>
    <row r="234" s="13" customFormat="1">
      <c r="A234" s="13"/>
      <c r="B234" s="232"/>
      <c r="C234" s="233"/>
      <c r="D234" s="234" t="s">
        <v>146</v>
      </c>
      <c r="E234" s="235" t="s">
        <v>1</v>
      </c>
      <c r="F234" s="236" t="s">
        <v>1124</v>
      </c>
      <c r="G234" s="233"/>
      <c r="H234" s="237">
        <v>301.33999999999997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146</v>
      </c>
      <c r="AU234" s="243" t="s">
        <v>88</v>
      </c>
      <c r="AV234" s="13" t="s">
        <v>88</v>
      </c>
      <c r="AW234" s="13" t="s">
        <v>34</v>
      </c>
      <c r="AX234" s="13" t="s">
        <v>86</v>
      </c>
      <c r="AY234" s="243" t="s">
        <v>136</v>
      </c>
    </row>
    <row r="235" s="2" customFormat="1" ht="24.15" customHeight="1">
      <c r="A235" s="39"/>
      <c r="B235" s="40"/>
      <c r="C235" s="219" t="s">
        <v>384</v>
      </c>
      <c r="D235" s="219" t="s">
        <v>139</v>
      </c>
      <c r="E235" s="220" t="s">
        <v>1125</v>
      </c>
      <c r="F235" s="221" t="s">
        <v>1126</v>
      </c>
      <c r="G235" s="222" t="s">
        <v>248</v>
      </c>
      <c r="H235" s="223">
        <v>231.80000000000001</v>
      </c>
      <c r="I235" s="224"/>
      <c r="J235" s="225">
        <f>ROUND(I235*H235,2)</f>
        <v>0</v>
      </c>
      <c r="K235" s="221" t="s">
        <v>143</v>
      </c>
      <c r="L235" s="45"/>
      <c r="M235" s="226" t="s">
        <v>1</v>
      </c>
      <c r="N235" s="227" t="s">
        <v>43</v>
      </c>
      <c r="O235" s="92"/>
      <c r="P235" s="228">
        <f>O235*H235</f>
        <v>0</v>
      </c>
      <c r="Q235" s="228">
        <v>0.37190000000000001</v>
      </c>
      <c r="R235" s="228">
        <f>Q235*H235</f>
        <v>86.206420000000008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144</v>
      </c>
      <c r="AT235" s="230" t="s">
        <v>139</v>
      </c>
      <c r="AU235" s="230" t="s">
        <v>88</v>
      </c>
      <c r="AY235" s="18" t="s">
        <v>136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86</v>
      </c>
      <c r="BK235" s="231">
        <f>ROUND(I235*H235,2)</f>
        <v>0</v>
      </c>
      <c r="BL235" s="18" t="s">
        <v>144</v>
      </c>
      <c r="BM235" s="230" t="s">
        <v>1127</v>
      </c>
    </row>
    <row r="236" s="13" customFormat="1">
      <c r="A236" s="13"/>
      <c r="B236" s="232"/>
      <c r="C236" s="233"/>
      <c r="D236" s="234" t="s">
        <v>146</v>
      </c>
      <c r="E236" s="235" t="s">
        <v>1</v>
      </c>
      <c r="F236" s="236" t="s">
        <v>1128</v>
      </c>
      <c r="G236" s="233"/>
      <c r="H236" s="237">
        <v>231.80000000000001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146</v>
      </c>
      <c r="AU236" s="243" t="s">
        <v>88</v>
      </c>
      <c r="AV236" s="13" t="s">
        <v>88</v>
      </c>
      <c r="AW236" s="13" t="s">
        <v>34</v>
      </c>
      <c r="AX236" s="13" t="s">
        <v>86</v>
      </c>
      <c r="AY236" s="243" t="s">
        <v>136</v>
      </c>
    </row>
    <row r="237" s="2" customFormat="1" ht="24.15" customHeight="1">
      <c r="A237" s="39"/>
      <c r="B237" s="40"/>
      <c r="C237" s="219" t="s">
        <v>392</v>
      </c>
      <c r="D237" s="219" t="s">
        <v>139</v>
      </c>
      <c r="E237" s="220" t="s">
        <v>1129</v>
      </c>
      <c r="F237" s="221" t="s">
        <v>1130</v>
      </c>
      <c r="G237" s="222" t="s">
        <v>248</v>
      </c>
      <c r="H237" s="223">
        <v>17.600000000000001</v>
      </c>
      <c r="I237" s="224"/>
      <c r="J237" s="225">
        <f>ROUND(I237*H237,2)</f>
        <v>0</v>
      </c>
      <c r="K237" s="221" t="s">
        <v>143</v>
      </c>
      <c r="L237" s="45"/>
      <c r="M237" s="226" t="s">
        <v>1</v>
      </c>
      <c r="N237" s="227" t="s">
        <v>43</v>
      </c>
      <c r="O237" s="92"/>
      <c r="P237" s="228">
        <f>O237*H237</f>
        <v>0</v>
      </c>
      <c r="Q237" s="228">
        <v>0.1837</v>
      </c>
      <c r="R237" s="228">
        <f>Q237*H237</f>
        <v>3.2331200000000004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144</v>
      </c>
      <c r="AT237" s="230" t="s">
        <v>139</v>
      </c>
      <c r="AU237" s="230" t="s">
        <v>88</v>
      </c>
      <c r="AY237" s="18" t="s">
        <v>136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86</v>
      </c>
      <c r="BK237" s="231">
        <f>ROUND(I237*H237,2)</f>
        <v>0</v>
      </c>
      <c r="BL237" s="18" t="s">
        <v>144</v>
      </c>
      <c r="BM237" s="230" t="s">
        <v>1131</v>
      </c>
    </row>
    <row r="238" s="14" customFormat="1">
      <c r="A238" s="14"/>
      <c r="B238" s="244"/>
      <c r="C238" s="245"/>
      <c r="D238" s="234" t="s">
        <v>146</v>
      </c>
      <c r="E238" s="246" t="s">
        <v>1</v>
      </c>
      <c r="F238" s="247" t="s">
        <v>1037</v>
      </c>
      <c r="G238" s="245"/>
      <c r="H238" s="246" t="s">
        <v>1</v>
      </c>
      <c r="I238" s="248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146</v>
      </c>
      <c r="AU238" s="253" t="s">
        <v>88</v>
      </c>
      <c r="AV238" s="14" t="s">
        <v>86</v>
      </c>
      <c r="AW238" s="14" t="s">
        <v>34</v>
      </c>
      <c r="AX238" s="14" t="s">
        <v>78</v>
      </c>
      <c r="AY238" s="253" t="s">
        <v>136</v>
      </c>
    </row>
    <row r="239" s="13" customFormat="1">
      <c r="A239" s="13"/>
      <c r="B239" s="232"/>
      <c r="C239" s="233"/>
      <c r="D239" s="234" t="s">
        <v>146</v>
      </c>
      <c r="E239" s="235" t="s">
        <v>1</v>
      </c>
      <c r="F239" s="236" t="s">
        <v>1038</v>
      </c>
      <c r="G239" s="233"/>
      <c r="H239" s="237">
        <v>17.600000000000001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146</v>
      </c>
      <c r="AU239" s="243" t="s">
        <v>88</v>
      </c>
      <c r="AV239" s="13" t="s">
        <v>88</v>
      </c>
      <c r="AW239" s="13" t="s">
        <v>34</v>
      </c>
      <c r="AX239" s="13" t="s">
        <v>86</v>
      </c>
      <c r="AY239" s="243" t="s">
        <v>136</v>
      </c>
    </row>
    <row r="240" s="2" customFormat="1" ht="55.5" customHeight="1">
      <c r="A240" s="39"/>
      <c r="B240" s="40"/>
      <c r="C240" s="219" t="s">
        <v>398</v>
      </c>
      <c r="D240" s="219" t="s">
        <v>139</v>
      </c>
      <c r="E240" s="220" t="s">
        <v>1132</v>
      </c>
      <c r="F240" s="221" t="s">
        <v>1133</v>
      </c>
      <c r="G240" s="222" t="s">
        <v>248</v>
      </c>
      <c r="H240" s="223">
        <v>208.90000000000001</v>
      </c>
      <c r="I240" s="224"/>
      <c r="J240" s="225">
        <f>ROUND(I240*H240,2)</f>
        <v>0</v>
      </c>
      <c r="K240" s="221" t="s">
        <v>143</v>
      </c>
      <c r="L240" s="45"/>
      <c r="M240" s="226" t="s">
        <v>1</v>
      </c>
      <c r="N240" s="227" t="s">
        <v>43</v>
      </c>
      <c r="O240" s="92"/>
      <c r="P240" s="228">
        <f>O240*H240</f>
        <v>0</v>
      </c>
      <c r="Q240" s="228">
        <v>0.16700000000000001</v>
      </c>
      <c r="R240" s="228">
        <f>Q240*H240</f>
        <v>34.886300000000006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144</v>
      </c>
      <c r="AT240" s="230" t="s">
        <v>139</v>
      </c>
      <c r="AU240" s="230" t="s">
        <v>88</v>
      </c>
      <c r="AY240" s="18" t="s">
        <v>136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86</v>
      </c>
      <c r="BK240" s="231">
        <f>ROUND(I240*H240,2)</f>
        <v>0</v>
      </c>
      <c r="BL240" s="18" t="s">
        <v>144</v>
      </c>
      <c r="BM240" s="230" t="s">
        <v>1134</v>
      </c>
    </row>
    <row r="241" s="13" customFormat="1">
      <c r="A241" s="13"/>
      <c r="B241" s="232"/>
      <c r="C241" s="233"/>
      <c r="D241" s="234" t="s">
        <v>146</v>
      </c>
      <c r="E241" s="235" t="s">
        <v>1</v>
      </c>
      <c r="F241" s="236" t="s">
        <v>1135</v>
      </c>
      <c r="G241" s="233"/>
      <c r="H241" s="237">
        <v>181.09999999999999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146</v>
      </c>
      <c r="AU241" s="243" t="s">
        <v>88</v>
      </c>
      <c r="AV241" s="13" t="s">
        <v>88</v>
      </c>
      <c r="AW241" s="13" t="s">
        <v>34</v>
      </c>
      <c r="AX241" s="13" t="s">
        <v>78</v>
      </c>
      <c r="AY241" s="243" t="s">
        <v>136</v>
      </c>
    </row>
    <row r="242" s="13" customFormat="1">
      <c r="A242" s="13"/>
      <c r="B242" s="232"/>
      <c r="C242" s="233"/>
      <c r="D242" s="234" t="s">
        <v>146</v>
      </c>
      <c r="E242" s="235" t="s">
        <v>1</v>
      </c>
      <c r="F242" s="236" t="s">
        <v>1136</v>
      </c>
      <c r="G242" s="233"/>
      <c r="H242" s="237">
        <v>27.800000000000001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146</v>
      </c>
      <c r="AU242" s="243" t="s">
        <v>88</v>
      </c>
      <c r="AV242" s="13" t="s">
        <v>88</v>
      </c>
      <c r="AW242" s="13" t="s">
        <v>34</v>
      </c>
      <c r="AX242" s="13" t="s">
        <v>78</v>
      </c>
      <c r="AY242" s="243" t="s">
        <v>136</v>
      </c>
    </row>
    <row r="243" s="15" customFormat="1">
      <c r="A243" s="15"/>
      <c r="B243" s="260"/>
      <c r="C243" s="261"/>
      <c r="D243" s="234" t="s">
        <v>146</v>
      </c>
      <c r="E243" s="262" t="s">
        <v>1</v>
      </c>
      <c r="F243" s="263" t="s">
        <v>191</v>
      </c>
      <c r="G243" s="261"/>
      <c r="H243" s="264">
        <v>208.90000000000001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0" t="s">
        <v>146</v>
      </c>
      <c r="AU243" s="270" t="s">
        <v>88</v>
      </c>
      <c r="AV243" s="15" t="s">
        <v>144</v>
      </c>
      <c r="AW243" s="15" t="s">
        <v>34</v>
      </c>
      <c r="AX243" s="15" t="s">
        <v>86</v>
      </c>
      <c r="AY243" s="270" t="s">
        <v>136</v>
      </c>
    </row>
    <row r="244" s="2" customFormat="1" ht="16.5" customHeight="1">
      <c r="A244" s="39"/>
      <c r="B244" s="40"/>
      <c r="C244" s="271" t="s">
        <v>404</v>
      </c>
      <c r="D244" s="271" t="s">
        <v>224</v>
      </c>
      <c r="E244" s="272" t="s">
        <v>1137</v>
      </c>
      <c r="F244" s="273" t="s">
        <v>1138</v>
      </c>
      <c r="G244" s="274" t="s">
        <v>248</v>
      </c>
      <c r="H244" s="275">
        <v>199.21000000000001</v>
      </c>
      <c r="I244" s="276"/>
      <c r="J244" s="277">
        <f>ROUND(I244*H244,2)</f>
        <v>0</v>
      </c>
      <c r="K244" s="273" t="s">
        <v>143</v>
      </c>
      <c r="L244" s="278"/>
      <c r="M244" s="279" t="s">
        <v>1</v>
      </c>
      <c r="N244" s="280" t="s">
        <v>43</v>
      </c>
      <c r="O244" s="92"/>
      <c r="P244" s="228">
        <f>O244*H244</f>
        <v>0</v>
      </c>
      <c r="Q244" s="228">
        <v>0.11799999999999999</v>
      </c>
      <c r="R244" s="228">
        <f>Q244*H244</f>
        <v>23.506779999999999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215</v>
      </c>
      <c r="AT244" s="230" t="s">
        <v>224</v>
      </c>
      <c r="AU244" s="230" t="s">
        <v>88</v>
      </c>
      <c r="AY244" s="18" t="s">
        <v>136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86</v>
      </c>
      <c r="BK244" s="231">
        <f>ROUND(I244*H244,2)</f>
        <v>0</v>
      </c>
      <c r="BL244" s="18" t="s">
        <v>144</v>
      </c>
      <c r="BM244" s="230" t="s">
        <v>1139</v>
      </c>
    </row>
    <row r="245" s="13" customFormat="1">
      <c r="A245" s="13"/>
      <c r="B245" s="232"/>
      <c r="C245" s="233"/>
      <c r="D245" s="234" t="s">
        <v>146</v>
      </c>
      <c r="E245" s="235" t="s">
        <v>1</v>
      </c>
      <c r="F245" s="236" t="s">
        <v>1140</v>
      </c>
      <c r="G245" s="233"/>
      <c r="H245" s="237">
        <v>199.21000000000001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146</v>
      </c>
      <c r="AU245" s="243" t="s">
        <v>88</v>
      </c>
      <c r="AV245" s="13" t="s">
        <v>88</v>
      </c>
      <c r="AW245" s="13" t="s">
        <v>34</v>
      </c>
      <c r="AX245" s="13" t="s">
        <v>86</v>
      </c>
      <c r="AY245" s="243" t="s">
        <v>136</v>
      </c>
    </row>
    <row r="246" s="2" customFormat="1" ht="16.5" customHeight="1">
      <c r="A246" s="39"/>
      <c r="B246" s="40"/>
      <c r="C246" s="271" t="s">
        <v>411</v>
      </c>
      <c r="D246" s="271" t="s">
        <v>224</v>
      </c>
      <c r="E246" s="272" t="s">
        <v>1141</v>
      </c>
      <c r="F246" s="273" t="s">
        <v>1142</v>
      </c>
      <c r="G246" s="274" t="s">
        <v>248</v>
      </c>
      <c r="H246" s="275">
        <v>30.579999999999998</v>
      </c>
      <c r="I246" s="276"/>
      <c r="J246" s="277">
        <f>ROUND(I246*H246,2)</f>
        <v>0</v>
      </c>
      <c r="K246" s="273" t="s">
        <v>1</v>
      </c>
      <c r="L246" s="278"/>
      <c r="M246" s="279" t="s">
        <v>1</v>
      </c>
      <c r="N246" s="280" t="s">
        <v>43</v>
      </c>
      <c r="O246" s="92"/>
      <c r="P246" s="228">
        <f>O246*H246</f>
        <v>0</v>
      </c>
      <c r="Q246" s="228">
        <v>0.11799999999999999</v>
      </c>
      <c r="R246" s="228">
        <f>Q246*H246</f>
        <v>3.6084399999999994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215</v>
      </c>
      <c r="AT246" s="230" t="s">
        <v>224</v>
      </c>
      <c r="AU246" s="230" t="s">
        <v>88</v>
      </c>
      <c r="AY246" s="18" t="s">
        <v>136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86</v>
      </c>
      <c r="BK246" s="231">
        <f>ROUND(I246*H246,2)</f>
        <v>0</v>
      </c>
      <c r="BL246" s="18" t="s">
        <v>144</v>
      </c>
      <c r="BM246" s="230" t="s">
        <v>1143</v>
      </c>
    </row>
    <row r="247" s="13" customFormat="1">
      <c r="A247" s="13"/>
      <c r="B247" s="232"/>
      <c r="C247" s="233"/>
      <c r="D247" s="234" t="s">
        <v>146</v>
      </c>
      <c r="E247" s="235" t="s">
        <v>1</v>
      </c>
      <c r="F247" s="236" t="s">
        <v>1144</v>
      </c>
      <c r="G247" s="233"/>
      <c r="H247" s="237">
        <v>30.579999999999998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146</v>
      </c>
      <c r="AU247" s="243" t="s">
        <v>88</v>
      </c>
      <c r="AV247" s="13" t="s">
        <v>88</v>
      </c>
      <c r="AW247" s="13" t="s">
        <v>34</v>
      </c>
      <c r="AX247" s="13" t="s">
        <v>86</v>
      </c>
      <c r="AY247" s="243" t="s">
        <v>136</v>
      </c>
    </row>
    <row r="248" s="2" customFormat="1" ht="21.75" customHeight="1">
      <c r="A248" s="39"/>
      <c r="B248" s="40"/>
      <c r="C248" s="219" t="s">
        <v>417</v>
      </c>
      <c r="D248" s="219" t="s">
        <v>139</v>
      </c>
      <c r="E248" s="220" t="s">
        <v>1145</v>
      </c>
      <c r="F248" s="221" t="s">
        <v>1146</v>
      </c>
      <c r="G248" s="222" t="s">
        <v>248</v>
      </c>
      <c r="H248" s="223">
        <v>10.5</v>
      </c>
      <c r="I248" s="224"/>
      <c r="J248" s="225">
        <f>ROUND(I248*H248,2)</f>
        <v>0</v>
      </c>
      <c r="K248" s="221" t="s">
        <v>1</v>
      </c>
      <c r="L248" s="45"/>
      <c r="M248" s="226" t="s">
        <v>1</v>
      </c>
      <c r="N248" s="227" t="s">
        <v>43</v>
      </c>
      <c r="O248" s="92"/>
      <c r="P248" s="228">
        <f>O248*H248</f>
        <v>0</v>
      </c>
      <c r="Q248" s="228">
        <v>0.18995999999999999</v>
      </c>
      <c r="R248" s="228">
        <f>Q248*H248</f>
        <v>1.9945799999999998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144</v>
      </c>
      <c r="AT248" s="230" t="s">
        <v>139</v>
      </c>
      <c r="AU248" s="230" t="s">
        <v>88</v>
      </c>
      <c r="AY248" s="18" t="s">
        <v>136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86</v>
      </c>
      <c r="BK248" s="231">
        <f>ROUND(I248*H248,2)</f>
        <v>0</v>
      </c>
      <c r="BL248" s="18" t="s">
        <v>144</v>
      </c>
      <c r="BM248" s="230" t="s">
        <v>1147</v>
      </c>
    </row>
    <row r="249" s="2" customFormat="1" ht="16.5" customHeight="1">
      <c r="A249" s="39"/>
      <c r="B249" s="40"/>
      <c r="C249" s="271" t="s">
        <v>421</v>
      </c>
      <c r="D249" s="271" t="s">
        <v>224</v>
      </c>
      <c r="E249" s="272" t="s">
        <v>1148</v>
      </c>
      <c r="F249" s="273" t="s">
        <v>1149</v>
      </c>
      <c r="G249" s="274" t="s">
        <v>158</v>
      </c>
      <c r="H249" s="275">
        <v>2.5419999999999998</v>
      </c>
      <c r="I249" s="276"/>
      <c r="J249" s="277">
        <f>ROUND(I249*H249,2)</f>
        <v>0</v>
      </c>
      <c r="K249" s="273" t="s">
        <v>1</v>
      </c>
      <c r="L249" s="278"/>
      <c r="M249" s="279" t="s">
        <v>1</v>
      </c>
      <c r="N249" s="280" t="s">
        <v>43</v>
      </c>
      <c r="O249" s="92"/>
      <c r="P249" s="228">
        <f>O249*H249</f>
        <v>0</v>
      </c>
      <c r="Q249" s="228">
        <v>1</v>
      </c>
      <c r="R249" s="228">
        <f>Q249*H249</f>
        <v>2.5419999999999998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215</v>
      </c>
      <c r="AT249" s="230" t="s">
        <v>224</v>
      </c>
      <c r="AU249" s="230" t="s">
        <v>88</v>
      </c>
      <c r="AY249" s="18" t="s">
        <v>136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86</v>
      </c>
      <c r="BK249" s="231">
        <f>ROUND(I249*H249,2)</f>
        <v>0</v>
      </c>
      <c r="BL249" s="18" t="s">
        <v>144</v>
      </c>
      <c r="BM249" s="230" t="s">
        <v>1150</v>
      </c>
    </row>
    <row r="250" s="13" customFormat="1">
      <c r="A250" s="13"/>
      <c r="B250" s="232"/>
      <c r="C250" s="233"/>
      <c r="D250" s="234" t="s">
        <v>146</v>
      </c>
      <c r="E250" s="235" t="s">
        <v>1</v>
      </c>
      <c r="F250" s="236" t="s">
        <v>1151</v>
      </c>
      <c r="G250" s="233"/>
      <c r="H250" s="237">
        <v>2.5419999999999998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146</v>
      </c>
      <c r="AU250" s="243" t="s">
        <v>88</v>
      </c>
      <c r="AV250" s="13" t="s">
        <v>88</v>
      </c>
      <c r="AW250" s="13" t="s">
        <v>34</v>
      </c>
      <c r="AX250" s="13" t="s">
        <v>86</v>
      </c>
      <c r="AY250" s="243" t="s">
        <v>136</v>
      </c>
    </row>
    <row r="251" s="2" customFormat="1" ht="24.15" customHeight="1">
      <c r="A251" s="39"/>
      <c r="B251" s="40"/>
      <c r="C251" s="219" t="s">
        <v>427</v>
      </c>
      <c r="D251" s="219" t="s">
        <v>139</v>
      </c>
      <c r="E251" s="220" t="s">
        <v>1152</v>
      </c>
      <c r="F251" s="221" t="s">
        <v>1153</v>
      </c>
      <c r="G251" s="222" t="s">
        <v>248</v>
      </c>
      <c r="H251" s="223">
        <v>5.2999999999999998</v>
      </c>
      <c r="I251" s="224"/>
      <c r="J251" s="225">
        <f>ROUND(I251*H251,2)</f>
        <v>0</v>
      </c>
      <c r="K251" s="221" t="s">
        <v>143</v>
      </c>
      <c r="L251" s="45"/>
      <c r="M251" s="226" t="s">
        <v>1</v>
      </c>
      <c r="N251" s="227" t="s">
        <v>43</v>
      </c>
      <c r="O251" s="92"/>
      <c r="P251" s="228">
        <f>O251*H251</f>
        <v>0</v>
      </c>
      <c r="Q251" s="228">
        <v>0.089219999999999994</v>
      </c>
      <c r="R251" s="228">
        <f>Q251*H251</f>
        <v>0.47286599999999995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144</v>
      </c>
      <c r="AT251" s="230" t="s">
        <v>139</v>
      </c>
      <c r="AU251" s="230" t="s">
        <v>88</v>
      </c>
      <c r="AY251" s="18" t="s">
        <v>136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86</v>
      </c>
      <c r="BK251" s="231">
        <f>ROUND(I251*H251,2)</f>
        <v>0</v>
      </c>
      <c r="BL251" s="18" t="s">
        <v>144</v>
      </c>
      <c r="BM251" s="230" t="s">
        <v>1154</v>
      </c>
    </row>
    <row r="252" s="13" customFormat="1">
      <c r="A252" s="13"/>
      <c r="B252" s="232"/>
      <c r="C252" s="233"/>
      <c r="D252" s="234" t="s">
        <v>146</v>
      </c>
      <c r="E252" s="235" t="s">
        <v>1</v>
      </c>
      <c r="F252" s="236" t="s">
        <v>1155</v>
      </c>
      <c r="G252" s="233"/>
      <c r="H252" s="237">
        <v>3.2000000000000002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146</v>
      </c>
      <c r="AU252" s="243" t="s">
        <v>88</v>
      </c>
      <c r="AV252" s="13" t="s">
        <v>88</v>
      </c>
      <c r="AW252" s="13" t="s">
        <v>34</v>
      </c>
      <c r="AX252" s="13" t="s">
        <v>78</v>
      </c>
      <c r="AY252" s="243" t="s">
        <v>136</v>
      </c>
    </row>
    <row r="253" s="13" customFormat="1">
      <c r="A253" s="13"/>
      <c r="B253" s="232"/>
      <c r="C253" s="233"/>
      <c r="D253" s="234" t="s">
        <v>146</v>
      </c>
      <c r="E253" s="235" t="s">
        <v>1</v>
      </c>
      <c r="F253" s="236" t="s">
        <v>1156</v>
      </c>
      <c r="G253" s="233"/>
      <c r="H253" s="237">
        <v>2.1000000000000001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146</v>
      </c>
      <c r="AU253" s="243" t="s">
        <v>88</v>
      </c>
      <c r="AV253" s="13" t="s">
        <v>88</v>
      </c>
      <c r="AW253" s="13" t="s">
        <v>34</v>
      </c>
      <c r="AX253" s="13" t="s">
        <v>78</v>
      </c>
      <c r="AY253" s="243" t="s">
        <v>136</v>
      </c>
    </row>
    <row r="254" s="15" customFormat="1">
      <c r="A254" s="15"/>
      <c r="B254" s="260"/>
      <c r="C254" s="261"/>
      <c r="D254" s="234" t="s">
        <v>146</v>
      </c>
      <c r="E254" s="262" t="s">
        <v>1</v>
      </c>
      <c r="F254" s="263" t="s">
        <v>191</v>
      </c>
      <c r="G254" s="261"/>
      <c r="H254" s="264">
        <v>5.2999999999999998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0" t="s">
        <v>146</v>
      </c>
      <c r="AU254" s="270" t="s">
        <v>88</v>
      </c>
      <c r="AV254" s="15" t="s">
        <v>144</v>
      </c>
      <c r="AW254" s="15" t="s">
        <v>34</v>
      </c>
      <c r="AX254" s="15" t="s">
        <v>86</v>
      </c>
      <c r="AY254" s="270" t="s">
        <v>136</v>
      </c>
    </row>
    <row r="255" s="2" customFormat="1" ht="24.15" customHeight="1">
      <c r="A255" s="39"/>
      <c r="B255" s="40"/>
      <c r="C255" s="271" t="s">
        <v>431</v>
      </c>
      <c r="D255" s="271" t="s">
        <v>224</v>
      </c>
      <c r="E255" s="272" t="s">
        <v>1157</v>
      </c>
      <c r="F255" s="273" t="s">
        <v>1158</v>
      </c>
      <c r="G255" s="274" t="s">
        <v>248</v>
      </c>
      <c r="H255" s="275">
        <v>3.52</v>
      </c>
      <c r="I255" s="276"/>
      <c r="J255" s="277">
        <f>ROUND(I255*H255,2)</f>
        <v>0</v>
      </c>
      <c r="K255" s="273" t="s">
        <v>1</v>
      </c>
      <c r="L255" s="278"/>
      <c r="M255" s="279" t="s">
        <v>1</v>
      </c>
      <c r="N255" s="280" t="s">
        <v>43</v>
      </c>
      <c r="O255" s="92"/>
      <c r="P255" s="228">
        <f>O255*H255</f>
        <v>0</v>
      </c>
      <c r="Q255" s="228">
        <v>0.13750000000000001</v>
      </c>
      <c r="R255" s="228">
        <f>Q255*H255</f>
        <v>0.48400000000000004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215</v>
      </c>
      <c r="AT255" s="230" t="s">
        <v>224</v>
      </c>
      <c r="AU255" s="230" t="s">
        <v>88</v>
      </c>
      <c r="AY255" s="18" t="s">
        <v>136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86</v>
      </c>
      <c r="BK255" s="231">
        <f>ROUND(I255*H255,2)</f>
        <v>0</v>
      </c>
      <c r="BL255" s="18" t="s">
        <v>144</v>
      </c>
      <c r="BM255" s="230" t="s">
        <v>1159</v>
      </c>
    </row>
    <row r="256" s="13" customFormat="1">
      <c r="A256" s="13"/>
      <c r="B256" s="232"/>
      <c r="C256" s="233"/>
      <c r="D256" s="234" t="s">
        <v>146</v>
      </c>
      <c r="E256" s="235" t="s">
        <v>1</v>
      </c>
      <c r="F256" s="236" t="s">
        <v>1160</v>
      </c>
      <c r="G256" s="233"/>
      <c r="H256" s="237">
        <v>3.52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146</v>
      </c>
      <c r="AU256" s="243" t="s">
        <v>88</v>
      </c>
      <c r="AV256" s="13" t="s">
        <v>88</v>
      </c>
      <c r="AW256" s="13" t="s">
        <v>34</v>
      </c>
      <c r="AX256" s="13" t="s">
        <v>86</v>
      </c>
      <c r="AY256" s="243" t="s">
        <v>136</v>
      </c>
    </row>
    <row r="257" s="2" customFormat="1" ht="16.5" customHeight="1">
      <c r="A257" s="39"/>
      <c r="B257" s="40"/>
      <c r="C257" s="271" t="s">
        <v>680</v>
      </c>
      <c r="D257" s="271" t="s">
        <v>224</v>
      </c>
      <c r="E257" s="272" t="s">
        <v>1161</v>
      </c>
      <c r="F257" s="273" t="s">
        <v>1162</v>
      </c>
      <c r="G257" s="274" t="s">
        <v>248</v>
      </c>
      <c r="H257" s="275">
        <v>2.3100000000000001</v>
      </c>
      <c r="I257" s="276"/>
      <c r="J257" s="277">
        <f>ROUND(I257*H257,2)</f>
        <v>0</v>
      </c>
      <c r="K257" s="273" t="s">
        <v>1</v>
      </c>
      <c r="L257" s="278"/>
      <c r="M257" s="279" t="s">
        <v>1</v>
      </c>
      <c r="N257" s="280" t="s">
        <v>43</v>
      </c>
      <c r="O257" s="92"/>
      <c r="P257" s="228">
        <f>O257*H257</f>
        <v>0</v>
      </c>
      <c r="Q257" s="228">
        <v>0.20000000000000001</v>
      </c>
      <c r="R257" s="228">
        <f>Q257*H257</f>
        <v>0.46200000000000002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215</v>
      </c>
      <c r="AT257" s="230" t="s">
        <v>224</v>
      </c>
      <c r="AU257" s="230" t="s">
        <v>88</v>
      </c>
      <c r="AY257" s="18" t="s">
        <v>136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86</v>
      </c>
      <c r="BK257" s="231">
        <f>ROUND(I257*H257,2)</f>
        <v>0</v>
      </c>
      <c r="BL257" s="18" t="s">
        <v>144</v>
      </c>
      <c r="BM257" s="230" t="s">
        <v>1163</v>
      </c>
    </row>
    <row r="258" s="13" customFormat="1">
      <c r="A258" s="13"/>
      <c r="B258" s="232"/>
      <c r="C258" s="233"/>
      <c r="D258" s="234" t="s">
        <v>146</v>
      </c>
      <c r="E258" s="235" t="s">
        <v>1</v>
      </c>
      <c r="F258" s="236" t="s">
        <v>1164</v>
      </c>
      <c r="G258" s="233"/>
      <c r="H258" s="237">
        <v>2.3100000000000001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146</v>
      </c>
      <c r="AU258" s="243" t="s">
        <v>88</v>
      </c>
      <c r="AV258" s="13" t="s">
        <v>88</v>
      </c>
      <c r="AW258" s="13" t="s">
        <v>34</v>
      </c>
      <c r="AX258" s="13" t="s">
        <v>86</v>
      </c>
      <c r="AY258" s="243" t="s">
        <v>136</v>
      </c>
    </row>
    <row r="259" s="12" customFormat="1" ht="22.8" customHeight="1">
      <c r="A259" s="12"/>
      <c r="B259" s="203"/>
      <c r="C259" s="204"/>
      <c r="D259" s="205" t="s">
        <v>77</v>
      </c>
      <c r="E259" s="217" t="s">
        <v>137</v>
      </c>
      <c r="F259" s="217" t="s">
        <v>138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SUM(P260:P280)</f>
        <v>0</v>
      </c>
      <c r="Q259" s="211"/>
      <c r="R259" s="212">
        <f>SUM(R260:R280)</f>
        <v>82.851566439999999</v>
      </c>
      <c r="S259" s="211"/>
      <c r="T259" s="213">
        <f>SUM(T260:T280)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86</v>
      </c>
      <c r="AT259" s="215" t="s">
        <v>77</v>
      </c>
      <c r="AU259" s="215" t="s">
        <v>86</v>
      </c>
      <c r="AY259" s="214" t="s">
        <v>136</v>
      </c>
      <c r="BK259" s="216">
        <f>SUM(BK260:BK280)</f>
        <v>0</v>
      </c>
    </row>
    <row r="260" s="2" customFormat="1" ht="24.15" customHeight="1">
      <c r="A260" s="39"/>
      <c r="B260" s="40"/>
      <c r="C260" s="219" t="s">
        <v>684</v>
      </c>
      <c r="D260" s="219" t="s">
        <v>139</v>
      </c>
      <c r="E260" s="220" t="s">
        <v>345</v>
      </c>
      <c r="F260" s="221" t="s">
        <v>346</v>
      </c>
      <c r="G260" s="222" t="s">
        <v>298</v>
      </c>
      <c r="H260" s="223">
        <v>175.09999999999999</v>
      </c>
      <c r="I260" s="224"/>
      <c r="J260" s="225">
        <f>ROUND(I260*H260,2)</f>
        <v>0</v>
      </c>
      <c r="K260" s="221" t="s">
        <v>143</v>
      </c>
      <c r="L260" s="45"/>
      <c r="M260" s="226" t="s">
        <v>1</v>
      </c>
      <c r="N260" s="227" t="s">
        <v>43</v>
      </c>
      <c r="O260" s="92"/>
      <c r="P260" s="228">
        <f>O260*H260</f>
        <v>0</v>
      </c>
      <c r="Q260" s="228">
        <v>0.14066999999999999</v>
      </c>
      <c r="R260" s="228">
        <f>Q260*H260</f>
        <v>24.631316999999996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144</v>
      </c>
      <c r="AT260" s="230" t="s">
        <v>139</v>
      </c>
      <c r="AU260" s="230" t="s">
        <v>88</v>
      </c>
      <c r="AY260" s="18" t="s">
        <v>136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86</v>
      </c>
      <c r="BK260" s="231">
        <f>ROUND(I260*H260,2)</f>
        <v>0</v>
      </c>
      <c r="BL260" s="18" t="s">
        <v>144</v>
      </c>
      <c r="BM260" s="230" t="s">
        <v>1165</v>
      </c>
    </row>
    <row r="261" s="2" customFormat="1" ht="16.5" customHeight="1">
      <c r="A261" s="39"/>
      <c r="B261" s="40"/>
      <c r="C261" s="271" t="s">
        <v>686</v>
      </c>
      <c r="D261" s="271" t="s">
        <v>224</v>
      </c>
      <c r="E261" s="272" t="s">
        <v>349</v>
      </c>
      <c r="F261" s="273" t="s">
        <v>350</v>
      </c>
      <c r="G261" s="274" t="s">
        <v>298</v>
      </c>
      <c r="H261" s="275">
        <v>192.61000000000001</v>
      </c>
      <c r="I261" s="276"/>
      <c r="J261" s="277">
        <f>ROUND(I261*H261,2)</f>
        <v>0</v>
      </c>
      <c r="K261" s="273" t="s">
        <v>143</v>
      </c>
      <c r="L261" s="278"/>
      <c r="M261" s="279" t="s">
        <v>1</v>
      </c>
      <c r="N261" s="280" t="s">
        <v>43</v>
      </c>
      <c r="O261" s="92"/>
      <c r="P261" s="228">
        <f>O261*H261</f>
        <v>0</v>
      </c>
      <c r="Q261" s="228">
        <v>0.082000000000000003</v>
      </c>
      <c r="R261" s="228">
        <f>Q261*H261</f>
        <v>15.794020000000002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215</v>
      </c>
      <c r="AT261" s="230" t="s">
        <v>224</v>
      </c>
      <c r="AU261" s="230" t="s">
        <v>88</v>
      </c>
      <c r="AY261" s="18" t="s">
        <v>136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86</v>
      </c>
      <c r="BK261" s="231">
        <f>ROUND(I261*H261,2)</f>
        <v>0</v>
      </c>
      <c r="BL261" s="18" t="s">
        <v>144</v>
      </c>
      <c r="BM261" s="230" t="s">
        <v>1166</v>
      </c>
    </row>
    <row r="262" s="13" customFormat="1">
      <c r="A262" s="13"/>
      <c r="B262" s="232"/>
      <c r="C262" s="233"/>
      <c r="D262" s="234" t="s">
        <v>146</v>
      </c>
      <c r="E262" s="235" t="s">
        <v>1</v>
      </c>
      <c r="F262" s="236" t="s">
        <v>1167</v>
      </c>
      <c r="G262" s="233"/>
      <c r="H262" s="237">
        <v>192.61000000000001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146</v>
      </c>
      <c r="AU262" s="243" t="s">
        <v>88</v>
      </c>
      <c r="AV262" s="13" t="s">
        <v>88</v>
      </c>
      <c r="AW262" s="13" t="s">
        <v>34</v>
      </c>
      <c r="AX262" s="13" t="s">
        <v>86</v>
      </c>
      <c r="AY262" s="243" t="s">
        <v>136</v>
      </c>
    </row>
    <row r="263" s="2" customFormat="1" ht="24.15" customHeight="1">
      <c r="A263" s="39"/>
      <c r="B263" s="40"/>
      <c r="C263" s="219" t="s">
        <v>689</v>
      </c>
      <c r="D263" s="219" t="s">
        <v>139</v>
      </c>
      <c r="E263" s="220" t="s">
        <v>1168</v>
      </c>
      <c r="F263" s="221" t="s">
        <v>1169</v>
      </c>
      <c r="G263" s="222" t="s">
        <v>142</v>
      </c>
      <c r="H263" s="223">
        <v>16.440999999999999</v>
      </c>
      <c r="I263" s="224"/>
      <c r="J263" s="225">
        <f>ROUND(I263*H263,2)</f>
        <v>0</v>
      </c>
      <c r="K263" s="221" t="s">
        <v>143</v>
      </c>
      <c r="L263" s="45"/>
      <c r="M263" s="226" t="s">
        <v>1</v>
      </c>
      <c r="N263" s="227" t="s">
        <v>43</v>
      </c>
      <c r="O263" s="92"/>
      <c r="P263" s="228">
        <f>O263*H263</f>
        <v>0</v>
      </c>
      <c r="Q263" s="228">
        <v>2.2563399999999998</v>
      </c>
      <c r="R263" s="228">
        <f>Q263*H263</f>
        <v>37.096485939999994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144</v>
      </c>
      <c r="AT263" s="230" t="s">
        <v>139</v>
      </c>
      <c r="AU263" s="230" t="s">
        <v>88</v>
      </c>
      <c r="AY263" s="18" t="s">
        <v>136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86</v>
      </c>
      <c r="BK263" s="231">
        <f>ROUND(I263*H263,2)</f>
        <v>0</v>
      </c>
      <c r="BL263" s="18" t="s">
        <v>144</v>
      </c>
      <c r="BM263" s="230" t="s">
        <v>1170</v>
      </c>
    </row>
    <row r="264" s="13" customFormat="1">
      <c r="A264" s="13"/>
      <c r="B264" s="232"/>
      <c r="C264" s="233"/>
      <c r="D264" s="234" t="s">
        <v>146</v>
      </c>
      <c r="E264" s="235" t="s">
        <v>1</v>
      </c>
      <c r="F264" s="236" t="s">
        <v>1171</v>
      </c>
      <c r="G264" s="233"/>
      <c r="H264" s="237">
        <v>14.708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146</v>
      </c>
      <c r="AU264" s="243" t="s">
        <v>88</v>
      </c>
      <c r="AV264" s="13" t="s">
        <v>88</v>
      </c>
      <c r="AW264" s="13" t="s">
        <v>34</v>
      </c>
      <c r="AX264" s="13" t="s">
        <v>78</v>
      </c>
      <c r="AY264" s="243" t="s">
        <v>136</v>
      </c>
    </row>
    <row r="265" s="14" customFormat="1">
      <c r="A265" s="14"/>
      <c r="B265" s="244"/>
      <c r="C265" s="245"/>
      <c r="D265" s="234" t="s">
        <v>146</v>
      </c>
      <c r="E265" s="246" t="s">
        <v>1</v>
      </c>
      <c r="F265" s="247" t="s">
        <v>1172</v>
      </c>
      <c r="G265" s="245"/>
      <c r="H265" s="246" t="s">
        <v>1</v>
      </c>
      <c r="I265" s="248"/>
      <c r="J265" s="245"/>
      <c r="K265" s="245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146</v>
      </c>
      <c r="AU265" s="253" t="s">
        <v>88</v>
      </c>
      <c r="AV265" s="14" t="s">
        <v>86</v>
      </c>
      <c r="AW265" s="14" t="s">
        <v>34</v>
      </c>
      <c r="AX265" s="14" t="s">
        <v>78</v>
      </c>
      <c r="AY265" s="253" t="s">
        <v>136</v>
      </c>
    </row>
    <row r="266" s="13" customFormat="1">
      <c r="A266" s="13"/>
      <c r="B266" s="232"/>
      <c r="C266" s="233"/>
      <c r="D266" s="234" t="s">
        <v>146</v>
      </c>
      <c r="E266" s="235" t="s">
        <v>1</v>
      </c>
      <c r="F266" s="236" t="s">
        <v>1173</v>
      </c>
      <c r="G266" s="233"/>
      <c r="H266" s="237">
        <v>1.7330000000000001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146</v>
      </c>
      <c r="AU266" s="243" t="s">
        <v>88</v>
      </c>
      <c r="AV266" s="13" t="s">
        <v>88</v>
      </c>
      <c r="AW266" s="13" t="s">
        <v>34</v>
      </c>
      <c r="AX266" s="13" t="s">
        <v>78</v>
      </c>
      <c r="AY266" s="243" t="s">
        <v>136</v>
      </c>
    </row>
    <row r="267" s="15" customFormat="1">
      <c r="A267" s="15"/>
      <c r="B267" s="260"/>
      <c r="C267" s="261"/>
      <c r="D267" s="234" t="s">
        <v>146</v>
      </c>
      <c r="E267" s="262" t="s">
        <v>1</v>
      </c>
      <c r="F267" s="263" t="s">
        <v>191</v>
      </c>
      <c r="G267" s="261"/>
      <c r="H267" s="264">
        <v>16.440999999999999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0" t="s">
        <v>146</v>
      </c>
      <c r="AU267" s="270" t="s">
        <v>88</v>
      </c>
      <c r="AV267" s="15" t="s">
        <v>144</v>
      </c>
      <c r="AW267" s="15" t="s">
        <v>34</v>
      </c>
      <c r="AX267" s="15" t="s">
        <v>86</v>
      </c>
      <c r="AY267" s="270" t="s">
        <v>136</v>
      </c>
    </row>
    <row r="268" s="2" customFormat="1" ht="24.15" customHeight="1">
      <c r="A268" s="39"/>
      <c r="B268" s="40"/>
      <c r="C268" s="219" t="s">
        <v>695</v>
      </c>
      <c r="D268" s="219" t="s">
        <v>139</v>
      </c>
      <c r="E268" s="220" t="s">
        <v>859</v>
      </c>
      <c r="F268" s="221" t="s">
        <v>1174</v>
      </c>
      <c r="G268" s="222" t="s">
        <v>298</v>
      </c>
      <c r="H268" s="223">
        <v>8.5</v>
      </c>
      <c r="I268" s="224"/>
      <c r="J268" s="225">
        <f>ROUND(I268*H268,2)</f>
        <v>0</v>
      </c>
      <c r="K268" s="221" t="s">
        <v>143</v>
      </c>
      <c r="L268" s="45"/>
      <c r="M268" s="226" t="s">
        <v>1</v>
      </c>
      <c r="N268" s="227" t="s">
        <v>43</v>
      </c>
      <c r="O268" s="92"/>
      <c r="P268" s="228">
        <f>O268*H268</f>
        <v>0</v>
      </c>
      <c r="Q268" s="228">
        <v>0.13095999999999999</v>
      </c>
      <c r="R268" s="228">
        <f>Q268*H268</f>
        <v>1.1131599999999999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144</v>
      </c>
      <c r="AT268" s="230" t="s">
        <v>139</v>
      </c>
      <c r="AU268" s="230" t="s">
        <v>88</v>
      </c>
      <c r="AY268" s="18" t="s">
        <v>136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86</v>
      </c>
      <c r="BK268" s="231">
        <f>ROUND(I268*H268,2)</f>
        <v>0</v>
      </c>
      <c r="BL268" s="18" t="s">
        <v>144</v>
      </c>
      <c r="BM268" s="230" t="s">
        <v>1175</v>
      </c>
    </row>
    <row r="269" s="2" customFormat="1" ht="16.5" customHeight="1">
      <c r="A269" s="39"/>
      <c r="B269" s="40"/>
      <c r="C269" s="271" t="s">
        <v>701</v>
      </c>
      <c r="D269" s="271" t="s">
        <v>224</v>
      </c>
      <c r="E269" s="272" t="s">
        <v>865</v>
      </c>
      <c r="F269" s="273" t="s">
        <v>1176</v>
      </c>
      <c r="G269" s="274" t="s">
        <v>298</v>
      </c>
      <c r="H269" s="275">
        <v>9.3499999999999996</v>
      </c>
      <c r="I269" s="276"/>
      <c r="J269" s="277">
        <f>ROUND(I269*H269,2)</f>
        <v>0</v>
      </c>
      <c r="K269" s="273" t="s">
        <v>1</v>
      </c>
      <c r="L269" s="278"/>
      <c r="M269" s="279" t="s">
        <v>1</v>
      </c>
      <c r="N269" s="280" t="s">
        <v>43</v>
      </c>
      <c r="O269" s="92"/>
      <c r="P269" s="228">
        <f>O269*H269</f>
        <v>0</v>
      </c>
      <c r="Q269" s="228">
        <v>0.12726000000000001</v>
      </c>
      <c r="R269" s="228">
        <f>Q269*H269</f>
        <v>1.189881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215</v>
      </c>
      <c r="AT269" s="230" t="s">
        <v>224</v>
      </c>
      <c r="AU269" s="230" t="s">
        <v>88</v>
      </c>
      <c r="AY269" s="18" t="s">
        <v>136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86</v>
      </c>
      <c r="BK269" s="231">
        <f>ROUND(I269*H269,2)</f>
        <v>0</v>
      </c>
      <c r="BL269" s="18" t="s">
        <v>144</v>
      </c>
      <c r="BM269" s="230" t="s">
        <v>1177</v>
      </c>
    </row>
    <row r="270" s="13" customFormat="1">
      <c r="A270" s="13"/>
      <c r="B270" s="232"/>
      <c r="C270" s="233"/>
      <c r="D270" s="234" t="s">
        <v>146</v>
      </c>
      <c r="E270" s="235" t="s">
        <v>1</v>
      </c>
      <c r="F270" s="236" t="s">
        <v>1178</v>
      </c>
      <c r="G270" s="233"/>
      <c r="H270" s="237">
        <v>9.3499999999999996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146</v>
      </c>
      <c r="AU270" s="243" t="s">
        <v>88</v>
      </c>
      <c r="AV270" s="13" t="s">
        <v>88</v>
      </c>
      <c r="AW270" s="13" t="s">
        <v>34</v>
      </c>
      <c r="AX270" s="13" t="s">
        <v>86</v>
      </c>
      <c r="AY270" s="243" t="s">
        <v>136</v>
      </c>
    </row>
    <row r="271" s="2" customFormat="1" ht="24.15" customHeight="1">
      <c r="A271" s="39"/>
      <c r="B271" s="40"/>
      <c r="C271" s="219" t="s">
        <v>707</v>
      </c>
      <c r="D271" s="219" t="s">
        <v>139</v>
      </c>
      <c r="E271" s="220" t="s">
        <v>870</v>
      </c>
      <c r="F271" s="221" t="s">
        <v>871</v>
      </c>
      <c r="G271" s="222" t="s">
        <v>248</v>
      </c>
      <c r="H271" s="223">
        <v>4.25</v>
      </c>
      <c r="I271" s="224"/>
      <c r="J271" s="225">
        <f>ROUND(I271*H271,2)</f>
        <v>0</v>
      </c>
      <c r="K271" s="221" t="s">
        <v>143</v>
      </c>
      <c r="L271" s="45"/>
      <c r="M271" s="226" t="s">
        <v>1</v>
      </c>
      <c r="N271" s="227" t="s">
        <v>43</v>
      </c>
      <c r="O271" s="92"/>
      <c r="P271" s="228">
        <f>O271*H271</f>
        <v>0</v>
      </c>
      <c r="Q271" s="228">
        <v>0.02681</v>
      </c>
      <c r="R271" s="228">
        <f>Q271*H271</f>
        <v>0.1139425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144</v>
      </c>
      <c r="AT271" s="230" t="s">
        <v>139</v>
      </c>
      <c r="AU271" s="230" t="s">
        <v>88</v>
      </c>
      <c r="AY271" s="18" t="s">
        <v>136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86</v>
      </c>
      <c r="BK271" s="231">
        <f>ROUND(I271*H271,2)</f>
        <v>0</v>
      </c>
      <c r="BL271" s="18" t="s">
        <v>144</v>
      </c>
      <c r="BM271" s="230" t="s">
        <v>1179</v>
      </c>
    </row>
    <row r="272" s="13" customFormat="1">
      <c r="A272" s="13"/>
      <c r="B272" s="232"/>
      <c r="C272" s="233"/>
      <c r="D272" s="234" t="s">
        <v>146</v>
      </c>
      <c r="E272" s="235" t="s">
        <v>1</v>
      </c>
      <c r="F272" s="236" t="s">
        <v>1180</v>
      </c>
      <c r="G272" s="233"/>
      <c r="H272" s="237">
        <v>4.25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146</v>
      </c>
      <c r="AU272" s="243" t="s">
        <v>88</v>
      </c>
      <c r="AV272" s="13" t="s">
        <v>88</v>
      </c>
      <c r="AW272" s="13" t="s">
        <v>34</v>
      </c>
      <c r="AX272" s="13" t="s">
        <v>86</v>
      </c>
      <c r="AY272" s="243" t="s">
        <v>136</v>
      </c>
    </row>
    <row r="273" s="2" customFormat="1" ht="24.15" customHeight="1">
      <c r="A273" s="39"/>
      <c r="B273" s="40"/>
      <c r="C273" s="219" t="s">
        <v>732</v>
      </c>
      <c r="D273" s="219" t="s">
        <v>139</v>
      </c>
      <c r="E273" s="220" t="s">
        <v>1181</v>
      </c>
      <c r="F273" s="221" t="s">
        <v>1182</v>
      </c>
      <c r="G273" s="222" t="s">
        <v>298</v>
      </c>
      <c r="H273" s="223">
        <v>3</v>
      </c>
      <c r="I273" s="224"/>
      <c r="J273" s="225">
        <f>ROUND(I273*H273,2)</f>
        <v>0</v>
      </c>
      <c r="K273" s="221" t="s">
        <v>1</v>
      </c>
      <c r="L273" s="45"/>
      <c r="M273" s="226" t="s">
        <v>1</v>
      </c>
      <c r="N273" s="227" t="s">
        <v>43</v>
      </c>
      <c r="O273" s="92"/>
      <c r="P273" s="228">
        <f>O273*H273</f>
        <v>0</v>
      </c>
      <c r="Q273" s="228">
        <v>0.43819000000000002</v>
      </c>
      <c r="R273" s="228">
        <f>Q273*H273</f>
        <v>1.31457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144</v>
      </c>
      <c r="AT273" s="230" t="s">
        <v>139</v>
      </c>
      <c r="AU273" s="230" t="s">
        <v>88</v>
      </c>
      <c r="AY273" s="18" t="s">
        <v>136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86</v>
      </c>
      <c r="BK273" s="231">
        <f>ROUND(I273*H273,2)</f>
        <v>0</v>
      </c>
      <c r="BL273" s="18" t="s">
        <v>144</v>
      </c>
      <c r="BM273" s="230" t="s">
        <v>1183</v>
      </c>
    </row>
    <row r="274" s="2" customFormat="1" ht="16.5" customHeight="1">
      <c r="A274" s="39"/>
      <c r="B274" s="40"/>
      <c r="C274" s="219" t="s">
        <v>736</v>
      </c>
      <c r="D274" s="219" t="s">
        <v>139</v>
      </c>
      <c r="E274" s="220" t="s">
        <v>1184</v>
      </c>
      <c r="F274" s="221" t="s">
        <v>1185</v>
      </c>
      <c r="G274" s="222" t="s">
        <v>304</v>
      </c>
      <c r="H274" s="223">
        <v>7</v>
      </c>
      <c r="I274" s="224"/>
      <c r="J274" s="225">
        <f>ROUND(I274*H274,2)</f>
        <v>0</v>
      </c>
      <c r="K274" s="221" t="s">
        <v>143</v>
      </c>
      <c r="L274" s="45"/>
      <c r="M274" s="226" t="s">
        <v>1</v>
      </c>
      <c r="N274" s="227" t="s">
        <v>43</v>
      </c>
      <c r="O274" s="92"/>
      <c r="P274" s="228">
        <f>O274*H274</f>
        <v>0</v>
      </c>
      <c r="Q274" s="228">
        <v>0.072870000000000004</v>
      </c>
      <c r="R274" s="228">
        <f>Q274*H274</f>
        <v>0.51009000000000004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144</v>
      </c>
      <c r="AT274" s="230" t="s">
        <v>139</v>
      </c>
      <c r="AU274" s="230" t="s">
        <v>88</v>
      </c>
      <c r="AY274" s="18" t="s">
        <v>136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86</v>
      </c>
      <c r="BK274" s="231">
        <f>ROUND(I274*H274,2)</f>
        <v>0</v>
      </c>
      <c r="BL274" s="18" t="s">
        <v>144</v>
      </c>
      <c r="BM274" s="230" t="s">
        <v>1186</v>
      </c>
    </row>
    <row r="275" s="2" customFormat="1" ht="24.15" customHeight="1">
      <c r="A275" s="39"/>
      <c r="B275" s="40"/>
      <c r="C275" s="271" t="s">
        <v>742</v>
      </c>
      <c r="D275" s="271" t="s">
        <v>224</v>
      </c>
      <c r="E275" s="272" t="s">
        <v>1187</v>
      </c>
      <c r="F275" s="273" t="s">
        <v>1188</v>
      </c>
      <c r="G275" s="274" t="s">
        <v>304</v>
      </c>
      <c r="H275" s="275">
        <v>7</v>
      </c>
      <c r="I275" s="276"/>
      <c r="J275" s="277">
        <f>ROUND(I275*H275,2)</f>
        <v>0</v>
      </c>
      <c r="K275" s="273" t="s">
        <v>1</v>
      </c>
      <c r="L275" s="278"/>
      <c r="M275" s="279" t="s">
        <v>1</v>
      </c>
      <c r="N275" s="280" t="s">
        <v>43</v>
      </c>
      <c r="O275" s="92"/>
      <c r="P275" s="228">
        <f>O275*H275</f>
        <v>0</v>
      </c>
      <c r="Q275" s="228">
        <v>0.014500000000000001</v>
      </c>
      <c r="R275" s="228">
        <f>Q275*H275</f>
        <v>0.10150000000000001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215</v>
      </c>
      <c r="AT275" s="230" t="s">
        <v>224</v>
      </c>
      <c r="AU275" s="230" t="s">
        <v>88</v>
      </c>
      <c r="AY275" s="18" t="s">
        <v>136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86</v>
      </c>
      <c r="BK275" s="231">
        <f>ROUND(I275*H275,2)</f>
        <v>0</v>
      </c>
      <c r="BL275" s="18" t="s">
        <v>144</v>
      </c>
      <c r="BM275" s="230" t="s">
        <v>1189</v>
      </c>
    </row>
    <row r="276" s="2" customFormat="1" ht="24.15" customHeight="1">
      <c r="A276" s="39"/>
      <c r="B276" s="40"/>
      <c r="C276" s="219" t="s">
        <v>746</v>
      </c>
      <c r="D276" s="219" t="s">
        <v>139</v>
      </c>
      <c r="E276" s="220" t="s">
        <v>1190</v>
      </c>
      <c r="F276" s="221" t="s">
        <v>1191</v>
      </c>
      <c r="G276" s="222" t="s">
        <v>304</v>
      </c>
      <c r="H276" s="223">
        <v>13</v>
      </c>
      <c r="I276" s="224"/>
      <c r="J276" s="225">
        <f>ROUND(I276*H276,2)</f>
        <v>0</v>
      </c>
      <c r="K276" s="221" t="s">
        <v>143</v>
      </c>
      <c r="L276" s="45"/>
      <c r="M276" s="226" t="s">
        <v>1</v>
      </c>
      <c r="N276" s="227" t="s">
        <v>43</v>
      </c>
      <c r="O276" s="92"/>
      <c r="P276" s="228">
        <f>O276*H276</f>
        <v>0</v>
      </c>
      <c r="Q276" s="228">
        <v>0.001</v>
      </c>
      <c r="R276" s="228">
        <f>Q276*H276</f>
        <v>0.013000000000000001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144</v>
      </c>
      <c r="AT276" s="230" t="s">
        <v>139</v>
      </c>
      <c r="AU276" s="230" t="s">
        <v>88</v>
      </c>
      <c r="AY276" s="18" t="s">
        <v>136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86</v>
      </c>
      <c r="BK276" s="231">
        <f>ROUND(I276*H276,2)</f>
        <v>0</v>
      </c>
      <c r="BL276" s="18" t="s">
        <v>144</v>
      </c>
      <c r="BM276" s="230" t="s">
        <v>1192</v>
      </c>
    </row>
    <row r="277" s="2" customFormat="1" ht="24.15" customHeight="1">
      <c r="A277" s="39"/>
      <c r="B277" s="40"/>
      <c r="C277" s="271" t="s">
        <v>751</v>
      </c>
      <c r="D277" s="271" t="s">
        <v>224</v>
      </c>
      <c r="E277" s="272" t="s">
        <v>1193</v>
      </c>
      <c r="F277" s="273" t="s">
        <v>1194</v>
      </c>
      <c r="G277" s="274" t="s">
        <v>304</v>
      </c>
      <c r="H277" s="275">
        <v>13</v>
      </c>
      <c r="I277" s="276"/>
      <c r="J277" s="277">
        <f>ROUND(I277*H277,2)</f>
        <v>0</v>
      </c>
      <c r="K277" s="273" t="s">
        <v>1</v>
      </c>
      <c r="L277" s="278"/>
      <c r="M277" s="279" t="s">
        <v>1</v>
      </c>
      <c r="N277" s="280" t="s">
        <v>43</v>
      </c>
      <c r="O277" s="92"/>
      <c r="P277" s="228">
        <f>O277*H277</f>
        <v>0</v>
      </c>
      <c r="Q277" s="228">
        <v>0.070000000000000007</v>
      </c>
      <c r="R277" s="228">
        <f>Q277*H277</f>
        <v>0.91000000000000014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215</v>
      </c>
      <c r="AT277" s="230" t="s">
        <v>224</v>
      </c>
      <c r="AU277" s="230" t="s">
        <v>88</v>
      </c>
      <c r="AY277" s="18" t="s">
        <v>136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86</v>
      </c>
      <c r="BK277" s="231">
        <f>ROUND(I277*H277,2)</f>
        <v>0</v>
      </c>
      <c r="BL277" s="18" t="s">
        <v>144</v>
      </c>
      <c r="BM277" s="230" t="s">
        <v>1195</v>
      </c>
    </row>
    <row r="278" s="2" customFormat="1" ht="24.15" customHeight="1">
      <c r="A278" s="39"/>
      <c r="B278" s="40"/>
      <c r="C278" s="219" t="s">
        <v>755</v>
      </c>
      <c r="D278" s="219" t="s">
        <v>139</v>
      </c>
      <c r="E278" s="220" t="s">
        <v>1196</v>
      </c>
      <c r="F278" s="221" t="s">
        <v>1197</v>
      </c>
      <c r="G278" s="222" t="s">
        <v>304</v>
      </c>
      <c r="H278" s="223">
        <v>3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43</v>
      </c>
      <c r="O278" s="92"/>
      <c r="P278" s="228">
        <f>O278*H278</f>
        <v>0</v>
      </c>
      <c r="Q278" s="228">
        <v>0.0011999999999999999</v>
      </c>
      <c r="R278" s="228">
        <f>Q278*H278</f>
        <v>0.0035999999999999999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144</v>
      </c>
      <c r="AT278" s="230" t="s">
        <v>139</v>
      </c>
      <c r="AU278" s="230" t="s">
        <v>88</v>
      </c>
      <c r="AY278" s="18" t="s">
        <v>136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86</v>
      </c>
      <c r="BK278" s="231">
        <f>ROUND(I278*H278,2)</f>
        <v>0</v>
      </c>
      <c r="BL278" s="18" t="s">
        <v>144</v>
      </c>
      <c r="BM278" s="230" t="s">
        <v>1198</v>
      </c>
    </row>
    <row r="279" s="2" customFormat="1" ht="16.5" customHeight="1">
      <c r="A279" s="39"/>
      <c r="B279" s="40"/>
      <c r="C279" s="271" t="s">
        <v>764</v>
      </c>
      <c r="D279" s="271" t="s">
        <v>224</v>
      </c>
      <c r="E279" s="272" t="s">
        <v>1199</v>
      </c>
      <c r="F279" s="273" t="s">
        <v>1200</v>
      </c>
      <c r="G279" s="274" t="s">
        <v>304</v>
      </c>
      <c r="H279" s="275">
        <v>3</v>
      </c>
      <c r="I279" s="276"/>
      <c r="J279" s="277">
        <f>ROUND(I279*H279,2)</f>
        <v>0</v>
      </c>
      <c r="K279" s="273" t="s">
        <v>1</v>
      </c>
      <c r="L279" s="278"/>
      <c r="M279" s="279" t="s">
        <v>1</v>
      </c>
      <c r="N279" s="280" t="s">
        <v>43</v>
      </c>
      <c r="O279" s="92"/>
      <c r="P279" s="228">
        <f>O279*H279</f>
        <v>0</v>
      </c>
      <c r="Q279" s="228">
        <v>0.02</v>
      </c>
      <c r="R279" s="228">
        <f>Q279*H279</f>
        <v>0.059999999999999998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215</v>
      </c>
      <c r="AT279" s="230" t="s">
        <v>224</v>
      </c>
      <c r="AU279" s="230" t="s">
        <v>88</v>
      </c>
      <c r="AY279" s="18" t="s">
        <v>136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86</v>
      </c>
      <c r="BK279" s="231">
        <f>ROUND(I279*H279,2)</f>
        <v>0</v>
      </c>
      <c r="BL279" s="18" t="s">
        <v>144</v>
      </c>
      <c r="BM279" s="230" t="s">
        <v>1201</v>
      </c>
    </row>
    <row r="280" s="2" customFormat="1" ht="24.15" customHeight="1">
      <c r="A280" s="39"/>
      <c r="B280" s="40"/>
      <c r="C280" s="219" t="s">
        <v>769</v>
      </c>
      <c r="D280" s="219" t="s">
        <v>139</v>
      </c>
      <c r="E280" s="220" t="s">
        <v>1202</v>
      </c>
      <c r="F280" s="221" t="s">
        <v>1203</v>
      </c>
      <c r="G280" s="222" t="s">
        <v>248</v>
      </c>
      <c r="H280" s="223">
        <v>17.600000000000001</v>
      </c>
      <c r="I280" s="224"/>
      <c r="J280" s="225">
        <f>ROUND(I280*H280,2)</f>
        <v>0</v>
      </c>
      <c r="K280" s="221" t="s">
        <v>143</v>
      </c>
      <c r="L280" s="45"/>
      <c r="M280" s="226" t="s">
        <v>1</v>
      </c>
      <c r="N280" s="227" t="s">
        <v>43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144</v>
      </c>
      <c r="AT280" s="230" t="s">
        <v>139</v>
      </c>
      <c r="AU280" s="230" t="s">
        <v>88</v>
      </c>
      <c r="AY280" s="18" t="s">
        <v>136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86</v>
      </c>
      <c r="BK280" s="231">
        <f>ROUND(I280*H280,2)</f>
        <v>0</v>
      </c>
      <c r="BL280" s="18" t="s">
        <v>144</v>
      </c>
      <c r="BM280" s="230" t="s">
        <v>1204</v>
      </c>
    </row>
    <row r="281" s="12" customFormat="1" ht="22.8" customHeight="1">
      <c r="A281" s="12"/>
      <c r="B281" s="203"/>
      <c r="C281" s="204"/>
      <c r="D281" s="205" t="s">
        <v>77</v>
      </c>
      <c r="E281" s="217" t="s">
        <v>153</v>
      </c>
      <c r="F281" s="217" t="s">
        <v>154</v>
      </c>
      <c r="G281" s="204"/>
      <c r="H281" s="204"/>
      <c r="I281" s="207"/>
      <c r="J281" s="218">
        <f>BK281</f>
        <v>0</v>
      </c>
      <c r="K281" s="204"/>
      <c r="L281" s="209"/>
      <c r="M281" s="210"/>
      <c r="N281" s="211"/>
      <c r="O281" s="211"/>
      <c r="P281" s="212">
        <f>SUM(P282:P287)</f>
        <v>0</v>
      </c>
      <c r="Q281" s="211"/>
      <c r="R281" s="212">
        <f>SUM(R282:R287)</f>
        <v>0</v>
      </c>
      <c r="S281" s="211"/>
      <c r="T281" s="213">
        <f>SUM(T282:T287)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4" t="s">
        <v>86</v>
      </c>
      <c r="AT281" s="215" t="s">
        <v>77</v>
      </c>
      <c r="AU281" s="215" t="s">
        <v>86</v>
      </c>
      <c r="AY281" s="214" t="s">
        <v>136</v>
      </c>
      <c r="BK281" s="216">
        <f>SUM(BK282:BK287)</f>
        <v>0</v>
      </c>
    </row>
    <row r="282" s="2" customFormat="1" ht="24.15" customHeight="1">
      <c r="A282" s="39"/>
      <c r="B282" s="40"/>
      <c r="C282" s="219" t="s">
        <v>775</v>
      </c>
      <c r="D282" s="219" t="s">
        <v>139</v>
      </c>
      <c r="E282" s="220" t="s">
        <v>1205</v>
      </c>
      <c r="F282" s="221" t="s">
        <v>1206</v>
      </c>
      <c r="G282" s="222" t="s">
        <v>158</v>
      </c>
      <c r="H282" s="223">
        <v>6.9960000000000004</v>
      </c>
      <c r="I282" s="224"/>
      <c r="J282" s="225">
        <f>ROUND(I282*H282,2)</f>
        <v>0</v>
      </c>
      <c r="K282" s="221" t="s">
        <v>143</v>
      </c>
      <c r="L282" s="45"/>
      <c r="M282" s="226" t="s">
        <v>1</v>
      </c>
      <c r="N282" s="227" t="s">
        <v>43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144</v>
      </c>
      <c r="AT282" s="230" t="s">
        <v>139</v>
      </c>
      <c r="AU282" s="230" t="s">
        <v>88</v>
      </c>
      <c r="AY282" s="18" t="s">
        <v>136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86</v>
      </c>
      <c r="BK282" s="231">
        <f>ROUND(I282*H282,2)</f>
        <v>0</v>
      </c>
      <c r="BL282" s="18" t="s">
        <v>144</v>
      </c>
      <c r="BM282" s="230" t="s">
        <v>1207</v>
      </c>
    </row>
    <row r="283" s="2" customFormat="1" ht="21.75" customHeight="1">
      <c r="A283" s="39"/>
      <c r="B283" s="40"/>
      <c r="C283" s="219" t="s">
        <v>780</v>
      </c>
      <c r="D283" s="219" t="s">
        <v>139</v>
      </c>
      <c r="E283" s="220" t="s">
        <v>1208</v>
      </c>
      <c r="F283" s="221" t="s">
        <v>1209</v>
      </c>
      <c r="G283" s="222" t="s">
        <v>158</v>
      </c>
      <c r="H283" s="223">
        <v>6.9960000000000004</v>
      </c>
      <c r="I283" s="224"/>
      <c r="J283" s="225">
        <f>ROUND(I283*H283,2)</f>
        <v>0</v>
      </c>
      <c r="K283" s="221" t="s">
        <v>143</v>
      </c>
      <c r="L283" s="45"/>
      <c r="M283" s="226" t="s">
        <v>1</v>
      </c>
      <c r="N283" s="227" t="s">
        <v>43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144</v>
      </c>
      <c r="AT283" s="230" t="s">
        <v>139</v>
      </c>
      <c r="AU283" s="230" t="s">
        <v>88</v>
      </c>
      <c r="AY283" s="18" t="s">
        <v>136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86</v>
      </c>
      <c r="BK283" s="231">
        <f>ROUND(I283*H283,2)</f>
        <v>0</v>
      </c>
      <c r="BL283" s="18" t="s">
        <v>144</v>
      </c>
      <c r="BM283" s="230" t="s">
        <v>1210</v>
      </c>
    </row>
    <row r="284" s="2" customFormat="1" ht="24.15" customHeight="1">
      <c r="A284" s="39"/>
      <c r="B284" s="40"/>
      <c r="C284" s="219" t="s">
        <v>786</v>
      </c>
      <c r="D284" s="219" t="s">
        <v>139</v>
      </c>
      <c r="E284" s="220" t="s">
        <v>1211</v>
      </c>
      <c r="F284" s="221" t="s">
        <v>1212</v>
      </c>
      <c r="G284" s="222" t="s">
        <v>158</v>
      </c>
      <c r="H284" s="223">
        <v>97.944000000000003</v>
      </c>
      <c r="I284" s="224"/>
      <c r="J284" s="225">
        <f>ROUND(I284*H284,2)</f>
        <v>0</v>
      </c>
      <c r="K284" s="221" t="s">
        <v>143</v>
      </c>
      <c r="L284" s="45"/>
      <c r="M284" s="226" t="s">
        <v>1</v>
      </c>
      <c r="N284" s="227" t="s">
        <v>43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144</v>
      </c>
      <c r="AT284" s="230" t="s">
        <v>139</v>
      </c>
      <c r="AU284" s="230" t="s">
        <v>88</v>
      </c>
      <c r="AY284" s="18" t="s">
        <v>136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86</v>
      </c>
      <c r="BK284" s="231">
        <f>ROUND(I284*H284,2)</f>
        <v>0</v>
      </c>
      <c r="BL284" s="18" t="s">
        <v>144</v>
      </c>
      <c r="BM284" s="230" t="s">
        <v>1213</v>
      </c>
    </row>
    <row r="285" s="13" customFormat="1">
      <c r="A285" s="13"/>
      <c r="B285" s="232"/>
      <c r="C285" s="233"/>
      <c r="D285" s="234" t="s">
        <v>146</v>
      </c>
      <c r="E285" s="233"/>
      <c r="F285" s="236" t="s">
        <v>1214</v>
      </c>
      <c r="G285" s="233"/>
      <c r="H285" s="237">
        <v>97.944000000000003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146</v>
      </c>
      <c r="AU285" s="243" t="s">
        <v>88</v>
      </c>
      <c r="AV285" s="13" t="s">
        <v>88</v>
      </c>
      <c r="AW285" s="13" t="s">
        <v>4</v>
      </c>
      <c r="AX285" s="13" t="s">
        <v>86</v>
      </c>
      <c r="AY285" s="243" t="s">
        <v>136</v>
      </c>
    </row>
    <row r="286" s="2" customFormat="1" ht="24.15" customHeight="1">
      <c r="A286" s="39"/>
      <c r="B286" s="40"/>
      <c r="C286" s="219" t="s">
        <v>395</v>
      </c>
      <c r="D286" s="219" t="s">
        <v>139</v>
      </c>
      <c r="E286" s="220" t="s">
        <v>1215</v>
      </c>
      <c r="F286" s="221" t="s">
        <v>1216</v>
      </c>
      <c r="G286" s="222" t="s">
        <v>158</v>
      </c>
      <c r="H286" s="223">
        <v>6.9960000000000004</v>
      </c>
      <c r="I286" s="224"/>
      <c r="J286" s="225">
        <f>ROUND(I286*H286,2)</f>
        <v>0</v>
      </c>
      <c r="K286" s="221" t="s">
        <v>143</v>
      </c>
      <c r="L286" s="45"/>
      <c r="M286" s="226" t="s">
        <v>1</v>
      </c>
      <c r="N286" s="227" t="s">
        <v>43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144</v>
      </c>
      <c r="AT286" s="230" t="s">
        <v>139</v>
      </c>
      <c r="AU286" s="230" t="s">
        <v>88</v>
      </c>
      <c r="AY286" s="18" t="s">
        <v>136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86</v>
      </c>
      <c r="BK286" s="231">
        <f>ROUND(I286*H286,2)</f>
        <v>0</v>
      </c>
      <c r="BL286" s="18" t="s">
        <v>144</v>
      </c>
      <c r="BM286" s="230" t="s">
        <v>1217</v>
      </c>
    </row>
    <row r="287" s="2" customFormat="1" ht="33" customHeight="1">
      <c r="A287" s="39"/>
      <c r="B287" s="40"/>
      <c r="C287" s="219" t="s">
        <v>797</v>
      </c>
      <c r="D287" s="219" t="s">
        <v>139</v>
      </c>
      <c r="E287" s="220" t="s">
        <v>1218</v>
      </c>
      <c r="F287" s="221" t="s">
        <v>1219</v>
      </c>
      <c r="G287" s="222" t="s">
        <v>158</v>
      </c>
      <c r="H287" s="223">
        <v>6.9960000000000004</v>
      </c>
      <c r="I287" s="224"/>
      <c r="J287" s="225">
        <f>ROUND(I287*H287,2)</f>
        <v>0</v>
      </c>
      <c r="K287" s="221" t="s">
        <v>143</v>
      </c>
      <c r="L287" s="45"/>
      <c r="M287" s="226" t="s">
        <v>1</v>
      </c>
      <c r="N287" s="227" t="s">
        <v>43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144</v>
      </c>
      <c r="AT287" s="230" t="s">
        <v>139</v>
      </c>
      <c r="AU287" s="230" t="s">
        <v>88</v>
      </c>
      <c r="AY287" s="18" t="s">
        <v>136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86</v>
      </c>
      <c r="BK287" s="231">
        <f>ROUND(I287*H287,2)</f>
        <v>0</v>
      </c>
      <c r="BL287" s="18" t="s">
        <v>144</v>
      </c>
      <c r="BM287" s="230" t="s">
        <v>1220</v>
      </c>
    </row>
    <row r="288" s="12" customFormat="1" ht="22.8" customHeight="1">
      <c r="A288" s="12"/>
      <c r="B288" s="203"/>
      <c r="C288" s="204"/>
      <c r="D288" s="205" t="s">
        <v>77</v>
      </c>
      <c r="E288" s="217" t="s">
        <v>362</v>
      </c>
      <c r="F288" s="217" t="s">
        <v>363</v>
      </c>
      <c r="G288" s="204"/>
      <c r="H288" s="204"/>
      <c r="I288" s="207"/>
      <c r="J288" s="218">
        <f>BK288</f>
        <v>0</v>
      </c>
      <c r="K288" s="204"/>
      <c r="L288" s="209"/>
      <c r="M288" s="210"/>
      <c r="N288" s="211"/>
      <c r="O288" s="211"/>
      <c r="P288" s="212">
        <f>SUM(P289:P290)</f>
        <v>0</v>
      </c>
      <c r="Q288" s="211"/>
      <c r="R288" s="212">
        <f>SUM(R289:R290)</f>
        <v>0</v>
      </c>
      <c r="S288" s="211"/>
      <c r="T288" s="213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4" t="s">
        <v>86</v>
      </c>
      <c r="AT288" s="215" t="s">
        <v>77</v>
      </c>
      <c r="AU288" s="215" t="s">
        <v>86</v>
      </c>
      <c r="AY288" s="214" t="s">
        <v>136</v>
      </c>
      <c r="BK288" s="216">
        <f>SUM(BK289:BK290)</f>
        <v>0</v>
      </c>
    </row>
    <row r="289" s="2" customFormat="1" ht="24.15" customHeight="1">
      <c r="A289" s="39"/>
      <c r="B289" s="40"/>
      <c r="C289" s="219" t="s">
        <v>803</v>
      </c>
      <c r="D289" s="219" t="s">
        <v>139</v>
      </c>
      <c r="E289" s="220" t="s">
        <v>1221</v>
      </c>
      <c r="F289" s="221" t="s">
        <v>1222</v>
      </c>
      <c r="G289" s="222" t="s">
        <v>158</v>
      </c>
      <c r="H289" s="223">
        <v>517.86800000000005</v>
      </c>
      <c r="I289" s="224"/>
      <c r="J289" s="225">
        <f>ROUND(I289*H289,2)</f>
        <v>0</v>
      </c>
      <c r="K289" s="221" t="s">
        <v>143</v>
      </c>
      <c r="L289" s="45"/>
      <c r="M289" s="226" t="s">
        <v>1</v>
      </c>
      <c r="N289" s="227" t="s">
        <v>43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144</v>
      </c>
      <c r="AT289" s="230" t="s">
        <v>139</v>
      </c>
      <c r="AU289" s="230" t="s">
        <v>88</v>
      </c>
      <c r="AY289" s="18" t="s">
        <v>136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86</v>
      </c>
      <c r="BK289" s="231">
        <f>ROUND(I289*H289,2)</f>
        <v>0</v>
      </c>
      <c r="BL289" s="18" t="s">
        <v>144</v>
      </c>
      <c r="BM289" s="230" t="s">
        <v>1223</v>
      </c>
    </row>
    <row r="290" s="2" customFormat="1" ht="33" customHeight="1">
      <c r="A290" s="39"/>
      <c r="B290" s="40"/>
      <c r="C290" s="219" t="s">
        <v>820</v>
      </c>
      <c r="D290" s="219" t="s">
        <v>139</v>
      </c>
      <c r="E290" s="220" t="s">
        <v>1224</v>
      </c>
      <c r="F290" s="221" t="s">
        <v>1225</v>
      </c>
      <c r="G290" s="222" t="s">
        <v>158</v>
      </c>
      <c r="H290" s="223">
        <v>517.86800000000005</v>
      </c>
      <c r="I290" s="224"/>
      <c r="J290" s="225">
        <f>ROUND(I290*H290,2)</f>
        <v>0</v>
      </c>
      <c r="K290" s="221" t="s">
        <v>143</v>
      </c>
      <c r="L290" s="45"/>
      <c r="M290" s="226" t="s">
        <v>1</v>
      </c>
      <c r="N290" s="227" t="s">
        <v>43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144</v>
      </c>
      <c r="AT290" s="230" t="s">
        <v>139</v>
      </c>
      <c r="AU290" s="230" t="s">
        <v>88</v>
      </c>
      <c r="AY290" s="18" t="s">
        <v>136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86</v>
      </c>
      <c r="BK290" s="231">
        <f>ROUND(I290*H290,2)</f>
        <v>0</v>
      </c>
      <c r="BL290" s="18" t="s">
        <v>144</v>
      </c>
      <c r="BM290" s="230" t="s">
        <v>1226</v>
      </c>
    </row>
    <row r="291" s="12" customFormat="1" ht="25.92" customHeight="1">
      <c r="A291" s="12"/>
      <c r="B291" s="203"/>
      <c r="C291" s="204"/>
      <c r="D291" s="205" t="s">
        <v>77</v>
      </c>
      <c r="E291" s="206" t="s">
        <v>372</v>
      </c>
      <c r="F291" s="206" t="s">
        <v>373</v>
      </c>
      <c r="G291" s="204"/>
      <c r="H291" s="204"/>
      <c r="I291" s="207"/>
      <c r="J291" s="208">
        <f>BK291</f>
        <v>0</v>
      </c>
      <c r="K291" s="204"/>
      <c r="L291" s="209"/>
      <c r="M291" s="210"/>
      <c r="N291" s="211"/>
      <c r="O291" s="211"/>
      <c r="P291" s="212">
        <v>0</v>
      </c>
      <c r="Q291" s="211"/>
      <c r="R291" s="212">
        <v>0</v>
      </c>
      <c r="S291" s="211"/>
      <c r="T291" s="213"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88</v>
      </c>
      <c r="AT291" s="215" t="s">
        <v>77</v>
      </c>
      <c r="AU291" s="215" t="s">
        <v>78</v>
      </c>
      <c r="AY291" s="214" t="s">
        <v>136</v>
      </c>
      <c r="BK291" s="216">
        <v>0</v>
      </c>
    </row>
    <row r="292" s="12" customFormat="1" ht="25.92" customHeight="1">
      <c r="A292" s="12"/>
      <c r="B292" s="203"/>
      <c r="C292" s="204"/>
      <c r="D292" s="205" t="s">
        <v>77</v>
      </c>
      <c r="E292" s="206" t="s">
        <v>224</v>
      </c>
      <c r="F292" s="206" t="s">
        <v>389</v>
      </c>
      <c r="G292" s="204"/>
      <c r="H292" s="204"/>
      <c r="I292" s="207"/>
      <c r="J292" s="208">
        <f>BK292</f>
        <v>0</v>
      </c>
      <c r="K292" s="204"/>
      <c r="L292" s="209"/>
      <c r="M292" s="210"/>
      <c r="N292" s="211"/>
      <c r="O292" s="211"/>
      <c r="P292" s="212">
        <f>P293</f>
        <v>0</v>
      </c>
      <c r="Q292" s="211"/>
      <c r="R292" s="212">
        <f>R293</f>
        <v>0.019656</v>
      </c>
      <c r="S292" s="211"/>
      <c r="T292" s="213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155</v>
      </c>
      <c r="AT292" s="215" t="s">
        <v>77</v>
      </c>
      <c r="AU292" s="215" t="s">
        <v>78</v>
      </c>
      <c r="AY292" s="214" t="s">
        <v>136</v>
      </c>
      <c r="BK292" s="216">
        <f>BK293</f>
        <v>0</v>
      </c>
    </row>
    <row r="293" s="12" customFormat="1" ht="22.8" customHeight="1">
      <c r="A293" s="12"/>
      <c r="B293" s="203"/>
      <c r="C293" s="204"/>
      <c r="D293" s="205" t="s">
        <v>77</v>
      </c>
      <c r="E293" s="217" t="s">
        <v>390</v>
      </c>
      <c r="F293" s="217" t="s">
        <v>391</v>
      </c>
      <c r="G293" s="204"/>
      <c r="H293" s="204"/>
      <c r="I293" s="207"/>
      <c r="J293" s="218">
        <f>BK293</f>
        <v>0</v>
      </c>
      <c r="K293" s="204"/>
      <c r="L293" s="209"/>
      <c r="M293" s="210"/>
      <c r="N293" s="211"/>
      <c r="O293" s="211"/>
      <c r="P293" s="212">
        <f>SUM(P294:P297)</f>
        <v>0</v>
      </c>
      <c r="Q293" s="211"/>
      <c r="R293" s="212">
        <f>SUM(R294:R297)</f>
        <v>0.019656</v>
      </c>
      <c r="S293" s="211"/>
      <c r="T293" s="213">
        <f>SUM(T294:T297)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4" t="s">
        <v>155</v>
      </c>
      <c r="AT293" s="215" t="s">
        <v>77</v>
      </c>
      <c r="AU293" s="215" t="s">
        <v>86</v>
      </c>
      <c r="AY293" s="214" t="s">
        <v>136</v>
      </c>
      <c r="BK293" s="216">
        <f>SUM(BK294:BK297)</f>
        <v>0</v>
      </c>
    </row>
    <row r="294" s="2" customFormat="1" ht="33" customHeight="1">
      <c r="A294" s="39"/>
      <c r="B294" s="40"/>
      <c r="C294" s="219" t="s">
        <v>824</v>
      </c>
      <c r="D294" s="219" t="s">
        <v>139</v>
      </c>
      <c r="E294" s="220" t="s">
        <v>393</v>
      </c>
      <c r="F294" s="221" t="s">
        <v>394</v>
      </c>
      <c r="G294" s="222" t="s">
        <v>298</v>
      </c>
      <c r="H294" s="223">
        <v>24</v>
      </c>
      <c r="I294" s="224"/>
      <c r="J294" s="225">
        <f>ROUND(I294*H294,2)</f>
        <v>0</v>
      </c>
      <c r="K294" s="221" t="s">
        <v>143</v>
      </c>
      <c r="L294" s="45"/>
      <c r="M294" s="226" t="s">
        <v>1</v>
      </c>
      <c r="N294" s="227" t="s">
        <v>43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395</v>
      </c>
      <c r="AT294" s="230" t="s">
        <v>139</v>
      </c>
      <c r="AU294" s="230" t="s">
        <v>88</v>
      </c>
      <c r="AY294" s="18" t="s">
        <v>136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86</v>
      </c>
      <c r="BK294" s="231">
        <f>ROUND(I294*H294,2)</f>
        <v>0</v>
      </c>
      <c r="BL294" s="18" t="s">
        <v>395</v>
      </c>
      <c r="BM294" s="230" t="s">
        <v>1227</v>
      </c>
    </row>
    <row r="295" s="2" customFormat="1" ht="24.15" customHeight="1">
      <c r="A295" s="39"/>
      <c r="B295" s="40"/>
      <c r="C295" s="271" t="s">
        <v>829</v>
      </c>
      <c r="D295" s="271" t="s">
        <v>224</v>
      </c>
      <c r="E295" s="272" t="s">
        <v>399</v>
      </c>
      <c r="F295" s="273" t="s">
        <v>400</v>
      </c>
      <c r="G295" s="274" t="s">
        <v>298</v>
      </c>
      <c r="H295" s="275">
        <v>25.199999999999999</v>
      </c>
      <c r="I295" s="276"/>
      <c r="J295" s="277">
        <f>ROUND(I295*H295,2)</f>
        <v>0</v>
      </c>
      <c r="K295" s="273" t="s">
        <v>143</v>
      </c>
      <c r="L295" s="278"/>
      <c r="M295" s="279" t="s">
        <v>1</v>
      </c>
      <c r="N295" s="280" t="s">
        <v>43</v>
      </c>
      <c r="O295" s="92"/>
      <c r="P295" s="228">
        <f>O295*H295</f>
        <v>0</v>
      </c>
      <c r="Q295" s="228">
        <v>0.00077999999999999999</v>
      </c>
      <c r="R295" s="228">
        <f>Q295*H295</f>
        <v>0.019656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401</v>
      </c>
      <c r="AT295" s="230" t="s">
        <v>224</v>
      </c>
      <c r="AU295" s="230" t="s">
        <v>88</v>
      </c>
      <c r="AY295" s="18" t="s">
        <v>136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86</v>
      </c>
      <c r="BK295" s="231">
        <f>ROUND(I295*H295,2)</f>
        <v>0</v>
      </c>
      <c r="BL295" s="18" t="s">
        <v>401</v>
      </c>
      <c r="BM295" s="230" t="s">
        <v>1228</v>
      </c>
    </row>
    <row r="296" s="13" customFormat="1">
      <c r="A296" s="13"/>
      <c r="B296" s="232"/>
      <c r="C296" s="233"/>
      <c r="D296" s="234" t="s">
        <v>146</v>
      </c>
      <c r="E296" s="233"/>
      <c r="F296" s="236" t="s">
        <v>1229</v>
      </c>
      <c r="G296" s="233"/>
      <c r="H296" s="237">
        <v>25.199999999999999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146</v>
      </c>
      <c r="AU296" s="243" t="s">
        <v>88</v>
      </c>
      <c r="AV296" s="13" t="s">
        <v>88</v>
      </c>
      <c r="AW296" s="13" t="s">
        <v>4</v>
      </c>
      <c r="AX296" s="13" t="s">
        <v>86</v>
      </c>
      <c r="AY296" s="243" t="s">
        <v>136</v>
      </c>
    </row>
    <row r="297" s="2" customFormat="1" ht="24.15" customHeight="1">
      <c r="A297" s="39"/>
      <c r="B297" s="40"/>
      <c r="C297" s="219" t="s">
        <v>834</v>
      </c>
      <c r="D297" s="219" t="s">
        <v>139</v>
      </c>
      <c r="E297" s="220" t="s">
        <v>405</v>
      </c>
      <c r="F297" s="221" t="s">
        <v>406</v>
      </c>
      <c r="G297" s="222" t="s">
        <v>158</v>
      </c>
      <c r="H297" s="223">
        <v>0.02</v>
      </c>
      <c r="I297" s="224"/>
      <c r="J297" s="225">
        <f>ROUND(I297*H297,2)</f>
        <v>0</v>
      </c>
      <c r="K297" s="221" t="s">
        <v>143</v>
      </c>
      <c r="L297" s="45"/>
      <c r="M297" s="226" t="s">
        <v>1</v>
      </c>
      <c r="N297" s="227" t="s">
        <v>43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395</v>
      </c>
      <c r="AT297" s="230" t="s">
        <v>139</v>
      </c>
      <c r="AU297" s="230" t="s">
        <v>88</v>
      </c>
      <c r="AY297" s="18" t="s">
        <v>136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86</v>
      </c>
      <c r="BK297" s="231">
        <f>ROUND(I297*H297,2)</f>
        <v>0</v>
      </c>
      <c r="BL297" s="18" t="s">
        <v>395</v>
      </c>
      <c r="BM297" s="230" t="s">
        <v>1230</v>
      </c>
    </row>
    <row r="298" s="12" customFormat="1" ht="25.92" customHeight="1">
      <c r="A298" s="12"/>
      <c r="B298" s="203"/>
      <c r="C298" s="204"/>
      <c r="D298" s="205" t="s">
        <v>77</v>
      </c>
      <c r="E298" s="206" t="s">
        <v>408</v>
      </c>
      <c r="F298" s="206" t="s">
        <v>108</v>
      </c>
      <c r="G298" s="204"/>
      <c r="H298" s="204"/>
      <c r="I298" s="207"/>
      <c r="J298" s="208">
        <f>BK298</f>
        <v>0</v>
      </c>
      <c r="K298" s="204"/>
      <c r="L298" s="209"/>
      <c r="M298" s="210"/>
      <c r="N298" s="211"/>
      <c r="O298" s="211"/>
      <c r="P298" s="212">
        <f>P299+P303</f>
        <v>0</v>
      </c>
      <c r="Q298" s="211"/>
      <c r="R298" s="212">
        <f>R299+R303</f>
        <v>0</v>
      </c>
      <c r="S298" s="211"/>
      <c r="T298" s="213">
        <f>T299+T303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164</v>
      </c>
      <c r="AT298" s="215" t="s">
        <v>77</v>
      </c>
      <c r="AU298" s="215" t="s">
        <v>78</v>
      </c>
      <c r="AY298" s="214" t="s">
        <v>136</v>
      </c>
      <c r="BK298" s="216">
        <f>BK299+BK303</f>
        <v>0</v>
      </c>
    </row>
    <row r="299" s="12" customFormat="1" ht="22.8" customHeight="1">
      <c r="A299" s="12"/>
      <c r="B299" s="203"/>
      <c r="C299" s="204"/>
      <c r="D299" s="205" t="s">
        <v>77</v>
      </c>
      <c r="E299" s="217" t="s">
        <v>409</v>
      </c>
      <c r="F299" s="217" t="s">
        <v>410</v>
      </c>
      <c r="G299" s="204"/>
      <c r="H299" s="204"/>
      <c r="I299" s="207"/>
      <c r="J299" s="218">
        <f>BK299</f>
        <v>0</v>
      </c>
      <c r="K299" s="204"/>
      <c r="L299" s="209"/>
      <c r="M299" s="210"/>
      <c r="N299" s="211"/>
      <c r="O299" s="211"/>
      <c r="P299" s="212">
        <f>SUM(P300:P302)</f>
        <v>0</v>
      </c>
      <c r="Q299" s="211"/>
      <c r="R299" s="212">
        <f>SUM(R300:R302)</f>
        <v>0</v>
      </c>
      <c r="S299" s="211"/>
      <c r="T299" s="213">
        <f>SUM(T300:T302)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4" t="s">
        <v>164</v>
      </c>
      <c r="AT299" s="215" t="s">
        <v>77</v>
      </c>
      <c r="AU299" s="215" t="s">
        <v>86</v>
      </c>
      <c r="AY299" s="214" t="s">
        <v>136</v>
      </c>
      <c r="BK299" s="216">
        <f>SUM(BK300:BK302)</f>
        <v>0</v>
      </c>
    </row>
    <row r="300" s="2" customFormat="1" ht="16.5" customHeight="1">
      <c r="A300" s="39"/>
      <c r="B300" s="40"/>
      <c r="C300" s="219" t="s">
        <v>838</v>
      </c>
      <c r="D300" s="219" t="s">
        <v>139</v>
      </c>
      <c r="E300" s="220" t="s">
        <v>412</v>
      </c>
      <c r="F300" s="221" t="s">
        <v>413</v>
      </c>
      <c r="G300" s="222" t="s">
        <v>414</v>
      </c>
      <c r="H300" s="223">
        <v>1</v>
      </c>
      <c r="I300" s="224"/>
      <c r="J300" s="225">
        <f>ROUND(I300*H300,2)</f>
        <v>0</v>
      </c>
      <c r="K300" s="221" t="s">
        <v>143</v>
      </c>
      <c r="L300" s="45"/>
      <c r="M300" s="226" t="s">
        <v>1</v>
      </c>
      <c r="N300" s="227" t="s">
        <v>43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415</v>
      </c>
      <c r="AT300" s="230" t="s">
        <v>139</v>
      </c>
      <c r="AU300" s="230" t="s">
        <v>88</v>
      </c>
      <c r="AY300" s="18" t="s">
        <v>136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86</v>
      </c>
      <c r="BK300" s="231">
        <f>ROUND(I300*H300,2)</f>
        <v>0</v>
      </c>
      <c r="BL300" s="18" t="s">
        <v>415</v>
      </c>
      <c r="BM300" s="230" t="s">
        <v>1231</v>
      </c>
    </row>
    <row r="301" s="2" customFormat="1" ht="16.5" customHeight="1">
      <c r="A301" s="39"/>
      <c r="B301" s="40"/>
      <c r="C301" s="219" t="s">
        <v>842</v>
      </c>
      <c r="D301" s="219" t="s">
        <v>139</v>
      </c>
      <c r="E301" s="220" t="s">
        <v>418</v>
      </c>
      <c r="F301" s="221" t="s">
        <v>419</v>
      </c>
      <c r="G301" s="222" t="s">
        <v>414</v>
      </c>
      <c r="H301" s="223">
        <v>1</v>
      </c>
      <c r="I301" s="224"/>
      <c r="J301" s="225">
        <f>ROUND(I301*H301,2)</f>
        <v>0</v>
      </c>
      <c r="K301" s="221" t="s">
        <v>143</v>
      </c>
      <c r="L301" s="45"/>
      <c r="M301" s="226" t="s">
        <v>1</v>
      </c>
      <c r="N301" s="227" t="s">
        <v>43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415</v>
      </c>
      <c r="AT301" s="230" t="s">
        <v>139</v>
      </c>
      <c r="AU301" s="230" t="s">
        <v>88</v>
      </c>
      <c r="AY301" s="18" t="s">
        <v>136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86</v>
      </c>
      <c r="BK301" s="231">
        <f>ROUND(I301*H301,2)</f>
        <v>0</v>
      </c>
      <c r="BL301" s="18" t="s">
        <v>415</v>
      </c>
      <c r="BM301" s="230" t="s">
        <v>1232</v>
      </c>
    </row>
    <row r="302" s="2" customFormat="1" ht="16.5" customHeight="1">
      <c r="A302" s="39"/>
      <c r="B302" s="40"/>
      <c r="C302" s="219" t="s">
        <v>846</v>
      </c>
      <c r="D302" s="219" t="s">
        <v>139</v>
      </c>
      <c r="E302" s="220" t="s">
        <v>422</v>
      </c>
      <c r="F302" s="221" t="s">
        <v>423</v>
      </c>
      <c r="G302" s="222" t="s">
        <v>414</v>
      </c>
      <c r="H302" s="223">
        <v>1</v>
      </c>
      <c r="I302" s="224"/>
      <c r="J302" s="225">
        <f>ROUND(I302*H302,2)</f>
        <v>0</v>
      </c>
      <c r="K302" s="221" t="s">
        <v>143</v>
      </c>
      <c r="L302" s="45"/>
      <c r="M302" s="226" t="s">
        <v>1</v>
      </c>
      <c r="N302" s="227" t="s">
        <v>43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415</v>
      </c>
      <c r="AT302" s="230" t="s">
        <v>139</v>
      </c>
      <c r="AU302" s="230" t="s">
        <v>88</v>
      </c>
      <c r="AY302" s="18" t="s">
        <v>136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86</v>
      </c>
      <c r="BK302" s="231">
        <f>ROUND(I302*H302,2)</f>
        <v>0</v>
      </c>
      <c r="BL302" s="18" t="s">
        <v>415</v>
      </c>
      <c r="BM302" s="230" t="s">
        <v>1233</v>
      </c>
    </row>
    <row r="303" s="12" customFormat="1" ht="22.8" customHeight="1">
      <c r="A303" s="12"/>
      <c r="B303" s="203"/>
      <c r="C303" s="204"/>
      <c r="D303" s="205" t="s">
        <v>77</v>
      </c>
      <c r="E303" s="217" t="s">
        <v>425</v>
      </c>
      <c r="F303" s="217" t="s">
        <v>426</v>
      </c>
      <c r="G303" s="204"/>
      <c r="H303" s="204"/>
      <c r="I303" s="207"/>
      <c r="J303" s="218">
        <f>BK303</f>
        <v>0</v>
      </c>
      <c r="K303" s="204"/>
      <c r="L303" s="209"/>
      <c r="M303" s="210"/>
      <c r="N303" s="211"/>
      <c r="O303" s="211"/>
      <c r="P303" s="212">
        <f>SUM(P304:P305)</f>
        <v>0</v>
      </c>
      <c r="Q303" s="211"/>
      <c r="R303" s="212">
        <f>SUM(R304:R305)</f>
        <v>0</v>
      </c>
      <c r="S303" s="211"/>
      <c r="T303" s="213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4" t="s">
        <v>164</v>
      </c>
      <c r="AT303" s="215" t="s">
        <v>77</v>
      </c>
      <c r="AU303" s="215" t="s">
        <v>86</v>
      </c>
      <c r="AY303" s="214" t="s">
        <v>136</v>
      </c>
      <c r="BK303" s="216">
        <f>SUM(BK304:BK305)</f>
        <v>0</v>
      </c>
    </row>
    <row r="304" s="2" customFormat="1" ht="16.5" customHeight="1">
      <c r="A304" s="39"/>
      <c r="B304" s="40"/>
      <c r="C304" s="219" t="s">
        <v>850</v>
      </c>
      <c r="D304" s="219" t="s">
        <v>139</v>
      </c>
      <c r="E304" s="220" t="s">
        <v>428</v>
      </c>
      <c r="F304" s="221" t="s">
        <v>429</v>
      </c>
      <c r="G304" s="222" t="s">
        <v>414</v>
      </c>
      <c r="H304" s="223">
        <v>1</v>
      </c>
      <c r="I304" s="224"/>
      <c r="J304" s="225">
        <f>ROUND(I304*H304,2)</f>
        <v>0</v>
      </c>
      <c r="K304" s="221" t="s">
        <v>143</v>
      </c>
      <c r="L304" s="45"/>
      <c r="M304" s="226" t="s">
        <v>1</v>
      </c>
      <c r="N304" s="227" t="s">
        <v>43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415</v>
      </c>
      <c r="AT304" s="230" t="s">
        <v>139</v>
      </c>
      <c r="AU304" s="230" t="s">
        <v>88</v>
      </c>
      <c r="AY304" s="18" t="s">
        <v>136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86</v>
      </c>
      <c r="BK304" s="231">
        <f>ROUND(I304*H304,2)</f>
        <v>0</v>
      </c>
      <c r="BL304" s="18" t="s">
        <v>415</v>
      </c>
      <c r="BM304" s="230" t="s">
        <v>1234</v>
      </c>
    </row>
    <row r="305" s="2" customFormat="1" ht="16.5" customHeight="1">
      <c r="A305" s="39"/>
      <c r="B305" s="40"/>
      <c r="C305" s="219" t="s">
        <v>854</v>
      </c>
      <c r="D305" s="219" t="s">
        <v>139</v>
      </c>
      <c r="E305" s="220" t="s">
        <v>432</v>
      </c>
      <c r="F305" s="221" t="s">
        <v>433</v>
      </c>
      <c r="G305" s="222" t="s">
        <v>414</v>
      </c>
      <c r="H305" s="223">
        <v>1</v>
      </c>
      <c r="I305" s="224"/>
      <c r="J305" s="225">
        <f>ROUND(I305*H305,2)</f>
        <v>0</v>
      </c>
      <c r="K305" s="221" t="s">
        <v>143</v>
      </c>
      <c r="L305" s="45"/>
      <c r="M305" s="254" t="s">
        <v>1</v>
      </c>
      <c r="N305" s="255" t="s">
        <v>43</v>
      </c>
      <c r="O305" s="256"/>
      <c r="P305" s="257">
        <f>O305*H305</f>
        <v>0</v>
      </c>
      <c r="Q305" s="257">
        <v>0</v>
      </c>
      <c r="R305" s="257">
        <f>Q305*H305</f>
        <v>0</v>
      </c>
      <c r="S305" s="257">
        <v>0</v>
      </c>
      <c r="T305" s="25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415</v>
      </c>
      <c r="AT305" s="230" t="s">
        <v>139</v>
      </c>
      <c r="AU305" s="230" t="s">
        <v>88</v>
      </c>
      <c r="AY305" s="18" t="s">
        <v>136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86</v>
      </c>
      <c r="BK305" s="231">
        <f>ROUND(I305*H305,2)</f>
        <v>0</v>
      </c>
      <c r="BL305" s="18" t="s">
        <v>415</v>
      </c>
      <c r="BM305" s="230" t="s">
        <v>1235</v>
      </c>
    </row>
    <row r="306" s="2" customFormat="1" ht="6.96" customHeight="1">
      <c r="A306" s="39"/>
      <c r="B306" s="67"/>
      <c r="C306" s="68"/>
      <c r="D306" s="68"/>
      <c r="E306" s="68"/>
      <c r="F306" s="68"/>
      <c r="G306" s="68"/>
      <c r="H306" s="68"/>
      <c r="I306" s="68"/>
      <c r="J306" s="68"/>
      <c r="K306" s="68"/>
      <c r="L306" s="45"/>
      <c r="M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</sheetData>
  <sheetProtection sheet="1" autoFilter="0" formatColumns="0" formatRows="0" objects="1" scenarios="1" spinCount="100000" saltValue="vUN9pI0rCSDPviJBbu7iyIwYHkrFIKt3Mouk8Qi+ZfPo/+bNMTmGOgi/Ujgmk0xsH8VXLZK/ti2aqj/e2LZeTg==" hashValue="CYv9loZfg/JtB17m5+tJxl6GOw2Z/6tkLOSdgyIpx0vC0DYbPP/TdYTsj4S1HLAmQ6BxS5mQabRFa0k8FKXWAA==" algorithmName="SHA-512" password="CC35"/>
  <autoFilter ref="C129:K305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  <c r="AZ2" s="259" t="s">
        <v>168</v>
      </c>
      <c r="BA2" s="259" t="s">
        <v>1</v>
      </c>
      <c r="BB2" s="259" t="s">
        <v>1</v>
      </c>
      <c r="BC2" s="259" t="s">
        <v>215</v>
      </c>
      <c r="BD2" s="259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Revitalizace a zpřístupnění terasy zámeckého parku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ROUND((SUM(BE120:BE149)),  2)</f>
        <v>0</v>
      </c>
      <c r="G33" s="39"/>
      <c r="H33" s="39"/>
      <c r="I33" s="156">
        <v>0.20999999999999999</v>
      </c>
      <c r="J33" s="155">
        <f>ROUND(((SUM(BE120:BE149))*I33),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ROUND((SUM(BF120:BF149)),  2)</f>
        <v>0</v>
      </c>
      <c r="G34" s="39"/>
      <c r="H34" s="39"/>
      <c r="I34" s="156">
        <v>0.14999999999999999</v>
      </c>
      <c r="J34" s="155">
        <f>ROUND(((SUM(BF120:BF149))*I34),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ROUND((SUM(BG120:BG149)),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ROUND((SUM(BH120:BH149)),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ROUND((SUM(BI120:BI149)),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a zpřístupnění terasy zámeckého parku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006 - SO 06 Základ pod sochu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3. 7. 2023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171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172</v>
      </c>
      <c r="E99" s="189"/>
      <c r="F99" s="189"/>
      <c r="G99" s="189"/>
      <c r="H99" s="189"/>
      <c r="I99" s="189"/>
      <c r="J99" s="190">
        <f>J141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175</v>
      </c>
      <c r="E100" s="189"/>
      <c r="F100" s="189"/>
      <c r="G100" s="189"/>
      <c r="H100" s="189"/>
      <c r="I100" s="189"/>
      <c r="J100" s="190">
        <f>J147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121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Revitalizace a zpřístupnění terasy zámeckého parku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111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006 - SO 06 Základ pod sochu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Valašské Meziříčí</v>
      </c>
      <c r="G114" s="41"/>
      <c r="H114" s="41"/>
      <c r="I114" s="33" t="s">
        <v>22</v>
      </c>
      <c r="J114" s="80" t="str">
        <f>IF(J12="","",J12)</f>
        <v>3. 7. 2023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Město Valašské Meziříčí</v>
      </c>
      <c r="G116" s="41"/>
      <c r="H116" s="41"/>
      <c r="I116" s="33" t="s">
        <v>30</v>
      </c>
      <c r="J116" s="37" t="str">
        <f>E21</f>
        <v>LZ-PROJEKT plus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>Fajfrová Irena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122</v>
      </c>
      <c r="D119" s="195" t="s">
        <v>63</v>
      </c>
      <c r="E119" s="195" t="s">
        <v>59</v>
      </c>
      <c r="F119" s="195" t="s">
        <v>60</v>
      </c>
      <c r="G119" s="195" t="s">
        <v>123</v>
      </c>
      <c r="H119" s="195" t="s">
        <v>124</v>
      </c>
      <c r="I119" s="195" t="s">
        <v>125</v>
      </c>
      <c r="J119" s="195" t="s">
        <v>115</v>
      </c>
      <c r="K119" s="196" t="s">
        <v>126</v>
      </c>
      <c r="L119" s="197"/>
      <c r="M119" s="101" t="s">
        <v>1</v>
      </c>
      <c r="N119" s="102" t="s">
        <v>42</v>
      </c>
      <c r="O119" s="102" t="s">
        <v>127</v>
      </c>
      <c r="P119" s="102" t="s">
        <v>128</v>
      </c>
      <c r="Q119" s="102" t="s">
        <v>129</v>
      </c>
      <c r="R119" s="102" t="s">
        <v>130</v>
      </c>
      <c r="S119" s="102" t="s">
        <v>131</v>
      </c>
      <c r="T119" s="103" t="s">
        <v>132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133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15.993443599999999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117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77</v>
      </c>
      <c r="E121" s="206" t="s">
        <v>134</v>
      </c>
      <c r="F121" s="206" t="s">
        <v>135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P122+P141+P147</f>
        <v>0</v>
      </c>
      <c r="Q121" s="211"/>
      <c r="R121" s="212">
        <f>R122+R141+R147</f>
        <v>15.993443599999999</v>
      </c>
      <c r="S121" s="211"/>
      <c r="T121" s="213">
        <f>T122+T141+T147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86</v>
      </c>
      <c r="AT121" s="215" t="s">
        <v>77</v>
      </c>
      <c r="AU121" s="215" t="s">
        <v>78</v>
      </c>
      <c r="AY121" s="214" t="s">
        <v>136</v>
      </c>
      <c r="BK121" s="216">
        <f>BK122+BK141+BK147</f>
        <v>0</v>
      </c>
    </row>
    <row r="122" s="12" customFormat="1" ht="22.8" customHeight="1">
      <c r="A122" s="12"/>
      <c r="B122" s="203"/>
      <c r="C122" s="204"/>
      <c r="D122" s="205" t="s">
        <v>77</v>
      </c>
      <c r="E122" s="217" t="s">
        <v>86</v>
      </c>
      <c r="F122" s="217" t="s">
        <v>183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SUM(P123:P140)</f>
        <v>0</v>
      </c>
      <c r="Q122" s="211"/>
      <c r="R122" s="212">
        <f>SUM(R123:R140)</f>
        <v>12</v>
      </c>
      <c r="S122" s="211"/>
      <c r="T122" s="213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77</v>
      </c>
      <c r="AU122" s="215" t="s">
        <v>86</v>
      </c>
      <c r="AY122" s="214" t="s">
        <v>136</v>
      </c>
      <c r="BK122" s="216">
        <f>SUM(BK123:BK140)</f>
        <v>0</v>
      </c>
    </row>
    <row r="123" s="2" customFormat="1" ht="16.5" customHeight="1">
      <c r="A123" s="39"/>
      <c r="B123" s="40"/>
      <c r="C123" s="219" t="s">
        <v>86</v>
      </c>
      <c r="D123" s="219" t="s">
        <v>139</v>
      </c>
      <c r="E123" s="220" t="s">
        <v>184</v>
      </c>
      <c r="F123" s="221" t="s">
        <v>185</v>
      </c>
      <c r="G123" s="222" t="s">
        <v>142</v>
      </c>
      <c r="H123" s="223">
        <v>8</v>
      </c>
      <c r="I123" s="224"/>
      <c r="J123" s="225">
        <f>ROUND(I123*H123,2)</f>
        <v>0</v>
      </c>
      <c r="K123" s="221" t="s">
        <v>143</v>
      </c>
      <c r="L123" s="45"/>
      <c r="M123" s="226" t="s">
        <v>1</v>
      </c>
      <c r="N123" s="227" t="s">
        <v>43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144</v>
      </c>
      <c r="AT123" s="230" t="s">
        <v>139</v>
      </c>
      <c r="AU123" s="230" t="s">
        <v>88</v>
      </c>
      <c r="AY123" s="18" t="s">
        <v>136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86</v>
      </c>
      <c r="BK123" s="231">
        <f>ROUND(I123*H123,2)</f>
        <v>0</v>
      </c>
      <c r="BL123" s="18" t="s">
        <v>144</v>
      </c>
      <c r="BM123" s="230" t="s">
        <v>1237</v>
      </c>
    </row>
    <row r="124" s="13" customFormat="1">
      <c r="A124" s="13"/>
      <c r="B124" s="232"/>
      <c r="C124" s="233"/>
      <c r="D124" s="234" t="s">
        <v>146</v>
      </c>
      <c r="E124" s="235" t="s">
        <v>1</v>
      </c>
      <c r="F124" s="236" t="s">
        <v>1238</v>
      </c>
      <c r="G124" s="233"/>
      <c r="H124" s="237">
        <v>8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146</v>
      </c>
      <c r="AU124" s="243" t="s">
        <v>88</v>
      </c>
      <c r="AV124" s="13" t="s">
        <v>88</v>
      </c>
      <c r="AW124" s="13" t="s">
        <v>34</v>
      </c>
      <c r="AX124" s="13" t="s">
        <v>78</v>
      </c>
      <c r="AY124" s="243" t="s">
        <v>136</v>
      </c>
    </row>
    <row r="125" s="15" customFormat="1">
      <c r="A125" s="15"/>
      <c r="B125" s="260"/>
      <c r="C125" s="261"/>
      <c r="D125" s="234" t="s">
        <v>146</v>
      </c>
      <c r="E125" s="262" t="s">
        <v>168</v>
      </c>
      <c r="F125" s="263" t="s">
        <v>191</v>
      </c>
      <c r="G125" s="261"/>
      <c r="H125" s="264">
        <v>8</v>
      </c>
      <c r="I125" s="265"/>
      <c r="J125" s="261"/>
      <c r="K125" s="261"/>
      <c r="L125" s="266"/>
      <c r="M125" s="267"/>
      <c r="N125" s="268"/>
      <c r="O125" s="268"/>
      <c r="P125" s="268"/>
      <c r="Q125" s="268"/>
      <c r="R125" s="268"/>
      <c r="S125" s="268"/>
      <c r="T125" s="26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0" t="s">
        <v>146</v>
      </c>
      <c r="AU125" s="270" t="s">
        <v>88</v>
      </c>
      <c r="AV125" s="15" t="s">
        <v>144</v>
      </c>
      <c r="AW125" s="15" t="s">
        <v>34</v>
      </c>
      <c r="AX125" s="15" t="s">
        <v>86</v>
      </c>
      <c r="AY125" s="270" t="s">
        <v>136</v>
      </c>
    </row>
    <row r="126" s="2" customFormat="1" ht="37.8" customHeight="1">
      <c r="A126" s="39"/>
      <c r="B126" s="40"/>
      <c r="C126" s="219" t="s">
        <v>88</v>
      </c>
      <c r="D126" s="219" t="s">
        <v>139</v>
      </c>
      <c r="E126" s="220" t="s">
        <v>192</v>
      </c>
      <c r="F126" s="221" t="s">
        <v>193</v>
      </c>
      <c r="G126" s="222" t="s">
        <v>142</v>
      </c>
      <c r="H126" s="223">
        <v>8</v>
      </c>
      <c r="I126" s="224"/>
      <c r="J126" s="225">
        <f>ROUND(I126*H126,2)</f>
        <v>0</v>
      </c>
      <c r="K126" s="221" t="s">
        <v>143</v>
      </c>
      <c r="L126" s="45"/>
      <c r="M126" s="226" t="s">
        <v>1</v>
      </c>
      <c r="N126" s="227" t="s">
        <v>43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144</v>
      </c>
      <c r="AT126" s="230" t="s">
        <v>139</v>
      </c>
      <c r="AU126" s="230" t="s">
        <v>88</v>
      </c>
      <c r="AY126" s="18" t="s">
        <v>136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86</v>
      </c>
      <c r="BK126" s="231">
        <f>ROUND(I126*H126,2)</f>
        <v>0</v>
      </c>
      <c r="BL126" s="18" t="s">
        <v>144</v>
      </c>
      <c r="BM126" s="230" t="s">
        <v>1239</v>
      </c>
    </row>
    <row r="127" s="13" customFormat="1">
      <c r="A127" s="13"/>
      <c r="B127" s="232"/>
      <c r="C127" s="233"/>
      <c r="D127" s="234" t="s">
        <v>146</v>
      </c>
      <c r="E127" s="235" t="s">
        <v>1</v>
      </c>
      <c r="F127" s="236" t="s">
        <v>168</v>
      </c>
      <c r="G127" s="233"/>
      <c r="H127" s="237">
        <v>8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146</v>
      </c>
      <c r="AU127" s="243" t="s">
        <v>88</v>
      </c>
      <c r="AV127" s="13" t="s">
        <v>88</v>
      </c>
      <c r="AW127" s="13" t="s">
        <v>34</v>
      </c>
      <c r="AX127" s="13" t="s">
        <v>86</v>
      </c>
      <c r="AY127" s="243" t="s">
        <v>136</v>
      </c>
    </row>
    <row r="128" s="2" customFormat="1" ht="37.8" customHeight="1">
      <c r="A128" s="39"/>
      <c r="B128" s="40"/>
      <c r="C128" s="219" t="s">
        <v>155</v>
      </c>
      <c r="D128" s="219" t="s">
        <v>139</v>
      </c>
      <c r="E128" s="220" t="s">
        <v>195</v>
      </c>
      <c r="F128" s="221" t="s">
        <v>196</v>
      </c>
      <c r="G128" s="222" t="s">
        <v>142</v>
      </c>
      <c r="H128" s="223">
        <v>32</v>
      </c>
      <c r="I128" s="224"/>
      <c r="J128" s="225">
        <f>ROUND(I128*H128,2)</f>
        <v>0</v>
      </c>
      <c r="K128" s="221" t="s">
        <v>143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144</v>
      </c>
      <c r="AT128" s="230" t="s">
        <v>139</v>
      </c>
      <c r="AU128" s="230" t="s">
        <v>88</v>
      </c>
      <c r="AY128" s="18" t="s">
        <v>136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144</v>
      </c>
      <c r="BM128" s="230" t="s">
        <v>1240</v>
      </c>
    </row>
    <row r="129" s="13" customFormat="1">
      <c r="A129" s="13"/>
      <c r="B129" s="232"/>
      <c r="C129" s="233"/>
      <c r="D129" s="234" t="s">
        <v>146</v>
      </c>
      <c r="E129" s="235" t="s">
        <v>1</v>
      </c>
      <c r="F129" s="236" t="s">
        <v>198</v>
      </c>
      <c r="G129" s="233"/>
      <c r="H129" s="237">
        <v>32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146</v>
      </c>
      <c r="AU129" s="243" t="s">
        <v>88</v>
      </c>
      <c r="AV129" s="13" t="s">
        <v>88</v>
      </c>
      <c r="AW129" s="13" t="s">
        <v>34</v>
      </c>
      <c r="AX129" s="13" t="s">
        <v>86</v>
      </c>
      <c r="AY129" s="243" t="s">
        <v>136</v>
      </c>
    </row>
    <row r="130" s="2" customFormat="1" ht="37.8" customHeight="1">
      <c r="A130" s="39"/>
      <c r="B130" s="40"/>
      <c r="C130" s="219" t="s">
        <v>144</v>
      </c>
      <c r="D130" s="219" t="s">
        <v>139</v>
      </c>
      <c r="E130" s="220" t="s">
        <v>199</v>
      </c>
      <c r="F130" s="221" t="s">
        <v>200</v>
      </c>
      <c r="G130" s="222" t="s">
        <v>142</v>
      </c>
      <c r="H130" s="223">
        <v>8</v>
      </c>
      <c r="I130" s="224"/>
      <c r="J130" s="225">
        <f>ROUND(I130*H130,2)</f>
        <v>0</v>
      </c>
      <c r="K130" s="221" t="s">
        <v>143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144</v>
      </c>
      <c r="AT130" s="230" t="s">
        <v>139</v>
      </c>
      <c r="AU130" s="230" t="s">
        <v>88</v>
      </c>
      <c r="AY130" s="18" t="s">
        <v>136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144</v>
      </c>
      <c r="BM130" s="230" t="s">
        <v>1241</v>
      </c>
    </row>
    <row r="131" s="13" customFormat="1">
      <c r="A131" s="13"/>
      <c r="B131" s="232"/>
      <c r="C131" s="233"/>
      <c r="D131" s="234" t="s">
        <v>146</v>
      </c>
      <c r="E131" s="235" t="s">
        <v>1</v>
      </c>
      <c r="F131" s="236" t="s">
        <v>168</v>
      </c>
      <c r="G131" s="233"/>
      <c r="H131" s="237">
        <v>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146</v>
      </c>
      <c r="AU131" s="243" t="s">
        <v>88</v>
      </c>
      <c r="AV131" s="13" t="s">
        <v>88</v>
      </c>
      <c r="AW131" s="13" t="s">
        <v>34</v>
      </c>
      <c r="AX131" s="13" t="s">
        <v>86</v>
      </c>
      <c r="AY131" s="243" t="s">
        <v>136</v>
      </c>
    </row>
    <row r="132" s="2" customFormat="1" ht="37.8" customHeight="1">
      <c r="A132" s="39"/>
      <c r="B132" s="40"/>
      <c r="C132" s="219" t="s">
        <v>164</v>
      </c>
      <c r="D132" s="219" t="s">
        <v>139</v>
      </c>
      <c r="E132" s="220" t="s">
        <v>202</v>
      </c>
      <c r="F132" s="221" t="s">
        <v>203</v>
      </c>
      <c r="G132" s="222" t="s">
        <v>142</v>
      </c>
      <c r="H132" s="223">
        <v>40</v>
      </c>
      <c r="I132" s="224"/>
      <c r="J132" s="225">
        <f>ROUND(I132*H132,2)</f>
        <v>0</v>
      </c>
      <c r="K132" s="221" t="s">
        <v>143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144</v>
      </c>
      <c r="AT132" s="230" t="s">
        <v>139</v>
      </c>
      <c r="AU132" s="230" t="s">
        <v>88</v>
      </c>
      <c r="AY132" s="18" t="s">
        <v>136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144</v>
      </c>
      <c r="BM132" s="230" t="s">
        <v>1242</v>
      </c>
    </row>
    <row r="133" s="13" customFormat="1">
      <c r="A133" s="13"/>
      <c r="B133" s="232"/>
      <c r="C133" s="233"/>
      <c r="D133" s="234" t="s">
        <v>146</v>
      </c>
      <c r="E133" s="235" t="s">
        <v>1</v>
      </c>
      <c r="F133" s="236" t="s">
        <v>205</v>
      </c>
      <c r="G133" s="233"/>
      <c r="H133" s="237">
        <v>40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146</v>
      </c>
      <c r="AU133" s="243" t="s">
        <v>88</v>
      </c>
      <c r="AV133" s="13" t="s">
        <v>88</v>
      </c>
      <c r="AW133" s="13" t="s">
        <v>34</v>
      </c>
      <c r="AX133" s="13" t="s">
        <v>86</v>
      </c>
      <c r="AY133" s="243" t="s">
        <v>136</v>
      </c>
    </row>
    <row r="134" s="2" customFormat="1" ht="16.5" customHeight="1">
      <c r="A134" s="39"/>
      <c r="B134" s="40"/>
      <c r="C134" s="219" t="s">
        <v>206</v>
      </c>
      <c r="D134" s="219" t="s">
        <v>139</v>
      </c>
      <c r="E134" s="220" t="s">
        <v>207</v>
      </c>
      <c r="F134" s="221" t="s">
        <v>208</v>
      </c>
      <c r="G134" s="222" t="s">
        <v>142</v>
      </c>
      <c r="H134" s="223">
        <v>8</v>
      </c>
      <c r="I134" s="224"/>
      <c r="J134" s="225">
        <f>ROUND(I134*H134,2)</f>
        <v>0</v>
      </c>
      <c r="K134" s="221" t="s">
        <v>143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144</v>
      </c>
      <c r="AT134" s="230" t="s">
        <v>139</v>
      </c>
      <c r="AU134" s="230" t="s">
        <v>88</v>
      </c>
      <c r="AY134" s="18" t="s">
        <v>136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144</v>
      </c>
      <c r="BM134" s="230" t="s">
        <v>1243</v>
      </c>
    </row>
    <row r="135" s="13" customFormat="1">
      <c r="A135" s="13"/>
      <c r="B135" s="232"/>
      <c r="C135" s="233"/>
      <c r="D135" s="234" t="s">
        <v>146</v>
      </c>
      <c r="E135" s="235" t="s">
        <v>1</v>
      </c>
      <c r="F135" s="236" t="s">
        <v>168</v>
      </c>
      <c r="G135" s="233"/>
      <c r="H135" s="237">
        <v>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146</v>
      </c>
      <c r="AU135" s="243" t="s">
        <v>88</v>
      </c>
      <c r="AV135" s="13" t="s">
        <v>88</v>
      </c>
      <c r="AW135" s="13" t="s">
        <v>34</v>
      </c>
      <c r="AX135" s="13" t="s">
        <v>86</v>
      </c>
      <c r="AY135" s="243" t="s">
        <v>136</v>
      </c>
    </row>
    <row r="136" s="2" customFormat="1" ht="33" customHeight="1">
      <c r="A136" s="39"/>
      <c r="B136" s="40"/>
      <c r="C136" s="219" t="s">
        <v>210</v>
      </c>
      <c r="D136" s="219" t="s">
        <v>139</v>
      </c>
      <c r="E136" s="220" t="s">
        <v>211</v>
      </c>
      <c r="F136" s="221" t="s">
        <v>212</v>
      </c>
      <c r="G136" s="222" t="s">
        <v>158</v>
      </c>
      <c r="H136" s="223">
        <v>13.359999999999999</v>
      </c>
      <c r="I136" s="224"/>
      <c r="J136" s="225">
        <f>ROUND(I136*H136,2)</f>
        <v>0</v>
      </c>
      <c r="K136" s="221" t="s">
        <v>143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144</v>
      </c>
      <c r="AT136" s="230" t="s">
        <v>139</v>
      </c>
      <c r="AU136" s="230" t="s">
        <v>88</v>
      </c>
      <c r="AY136" s="18" t="s">
        <v>136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144</v>
      </c>
      <c r="BM136" s="230" t="s">
        <v>1244</v>
      </c>
    </row>
    <row r="137" s="13" customFormat="1">
      <c r="A137" s="13"/>
      <c r="B137" s="232"/>
      <c r="C137" s="233"/>
      <c r="D137" s="234" t="s">
        <v>146</v>
      </c>
      <c r="E137" s="235" t="s">
        <v>1</v>
      </c>
      <c r="F137" s="236" t="s">
        <v>214</v>
      </c>
      <c r="G137" s="233"/>
      <c r="H137" s="237">
        <v>13.359999999999999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146</v>
      </c>
      <c r="AU137" s="243" t="s">
        <v>88</v>
      </c>
      <c r="AV137" s="13" t="s">
        <v>88</v>
      </c>
      <c r="AW137" s="13" t="s">
        <v>34</v>
      </c>
      <c r="AX137" s="13" t="s">
        <v>86</v>
      </c>
      <c r="AY137" s="243" t="s">
        <v>136</v>
      </c>
    </row>
    <row r="138" s="2" customFormat="1" ht="24.15" customHeight="1">
      <c r="A138" s="39"/>
      <c r="B138" s="40"/>
      <c r="C138" s="219" t="s">
        <v>215</v>
      </c>
      <c r="D138" s="219" t="s">
        <v>139</v>
      </c>
      <c r="E138" s="220" t="s">
        <v>216</v>
      </c>
      <c r="F138" s="221" t="s">
        <v>217</v>
      </c>
      <c r="G138" s="222" t="s">
        <v>142</v>
      </c>
      <c r="H138" s="223">
        <v>6</v>
      </c>
      <c r="I138" s="224"/>
      <c r="J138" s="225">
        <f>ROUND(I138*H138,2)</f>
        <v>0</v>
      </c>
      <c r="K138" s="221" t="s">
        <v>143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144</v>
      </c>
      <c r="AT138" s="230" t="s">
        <v>139</v>
      </c>
      <c r="AU138" s="230" t="s">
        <v>88</v>
      </c>
      <c r="AY138" s="18" t="s">
        <v>136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144</v>
      </c>
      <c r="BM138" s="230" t="s">
        <v>1245</v>
      </c>
    </row>
    <row r="139" s="13" customFormat="1">
      <c r="A139" s="13"/>
      <c r="B139" s="232"/>
      <c r="C139" s="233"/>
      <c r="D139" s="234" t="s">
        <v>146</v>
      </c>
      <c r="E139" s="235" t="s">
        <v>1</v>
      </c>
      <c r="F139" s="236" t="s">
        <v>1246</v>
      </c>
      <c r="G139" s="233"/>
      <c r="H139" s="237">
        <v>6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146</v>
      </c>
      <c r="AU139" s="243" t="s">
        <v>88</v>
      </c>
      <c r="AV139" s="13" t="s">
        <v>88</v>
      </c>
      <c r="AW139" s="13" t="s">
        <v>34</v>
      </c>
      <c r="AX139" s="13" t="s">
        <v>86</v>
      </c>
      <c r="AY139" s="243" t="s">
        <v>136</v>
      </c>
    </row>
    <row r="140" s="2" customFormat="1" ht="16.5" customHeight="1">
      <c r="A140" s="39"/>
      <c r="B140" s="40"/>
      <c r="C140" s="271" t="s">
        <v>137</v>
      </c>
      <c r="D140" s="271" t="s">
        <v>224</v>
      </c>
      <c r="E140" s="272" t="s">
        <v>225</v>
      </c>
      <c r="F140" s="273" t="s">
        <v>226</v>
      </c>
      <c r="G140" s="274" t="s">
        <v>158</v>
      </c>
      <c r="H140" s="275">
        <v>12</v>
      </c>
      <c r="I140" s="276"/>
      <c r="J140" s="277">
        <f>ROUND(I140*H140,2)</f>
        <v>0</v>
      </c>
      <c r="K140" s="273" t="s">
        <v>143</v>
      </c>
      <c r="L140" s="278"/>
      <c r="M140" s="279" t="s">
        <v>1</v>
      </c>
      <c r="N140" s="280" t="s">
        <v>43</v>
      </c>
      <c r="O140" s="92"/>
      <c r="P140" s="228">
        <f>O140*H140</f>
        <v>0</v>
      </c>
      <c r="Q140" s="228">
        <v>1</v>
      </c>
      <c r="R140" s="228">
        <f>Q140*H140</f>
        <v>12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215</v>
      </c>
      <c r="AT140" s="230" t="s">
        <v>224</v>
      </c>
      <c r="AU140" s="230" t="s">
        <v>88</v>
      </c>
      <c r="AY140" s="18" t="s">
        <v>136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144</v>
      </c>
      <c r="BM140" s="230" t="s">
        <v>1247</v>
      </c>
    </row>
    <row r="141" s="12" customFormat="1" ht="22.8" customHeight="1">
      <c r="A141" s="12"/>
      <c r="B141" s="203"/>
      <c r="C141" s="204"/>
      <c r="D141" s="205" t="s">
        <v>77</v>
      </c>
      <c r="E141" s="217" t="s">
        <v>88</v>
      </c>
      <c r="F141" s="217" t="s">
        <v>228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SUM(P142:P146)</f>
        <v>0</v>
      </c>
      <c r="Q141" s="211"/>
      <c r="R141" s="212">
        <f>SUM(R142:R146)</f>
        <v>3.9934436</v>
      </c>
      <c r="S141" s="211"/>
      <c r="T141" s="213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86</v>
      </c>
      <c r="AT141" s="215" t="s">
        <v>77</v>
      </c>
      <c r="AU141" s="215" t="s">
        <v>86</v>
      </c>
      <c r="AY141" s="214" t="s">
        <v>136</v>
      </c>
      <c r="BK141" s="216">
        <f>SUM(BK142:BK146)</f>
        <v>0</v>
      </c>
    </row>
    <row r="142" s="2" customFormat="1" ht="24.15" customHeight="1">
      <c r="A142" s="39"/>
      <c r="B142" s="40"/>
      <c r="C142" s="219" t="s">
        <v>229</v>
      </c>
      <c r="D142" s="219" t="s">
        <v>139</v>
      </c>
      <c r="E142" s="220" t="s">
        <v>1248</v>
      </c>
      <c r="F142" s="221" t="s">
        <v>1249</v>
      </c>
      <c r="G142" s="222" t="s">
        <v>142</v>
      </c>
      <c r="H142" s="223">
        <v>0.5</v>
      </c>
      <c r="I142" s="224"/>
      <c r="J142" s="225">
        <f>ROUND(I142*H142,2)</f>
        <v>0</v>
      </c>
      <c r="K142" s="221" t="s">
        <v>143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1.98</v>
      </c>
      <c r="R142" s="228">
        <f>Q142*H142</f>
        <v>0.98999999999999999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144</v>
      </c>
      <c r="AT142" s="230" t="s">
        <v>139</v>
      </c>
      <c r="AU142" s="230" t="s">
        <v>88</v>
      </c>
      <c r="AY142" s="18" t="s">
        <v>136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86</v>
      </c>
      <c r="BK142" s="231">
        <f>ROUND(I142*H142,2)</f>
        <v>0</v>
      </c>
      <c r="BL142" s="18" t="s">
        <v>144</v>
      </c>
      <c r="BM142" s="230" t="s">
        <v>1250</v>
      </c>
    </row>
    <row r="143" s="2" customFormat="1" ht="24.15" customHeight="1">
      <c r="A143" s="39"/>
      <c r="B143" s="40"/>
      <c r="C143" s="219" t="s">
        <v>237</v>
      </c>
      <c r="D143" s="219" t="s">
        <v>139</v>
      </c>
      <c r="E143" s="220" t="s">
        <v>1251</v>
      </c>
      <c r="F143" s="221" t="s">
        <v>1252</v>
      </c>
      <c r="G143" s="222" t="s">
        <v>142</v>
      </c>
      <c r="H143" s="223">
        <v>1.3</v>
      </c>
      <c r="I143" s="224"/>
      <c r="J143" s="225">
        <f>ROUND(I143*H143,2)</f>
        <v>0</v>
      </c>
      <c r="K143" s="221" t="s">
        <v>143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2.3010199999999998</v>
      </c>
      <c r="R143" s="228">
        <f>Q143*H143</f>
        <v>2.9913259999999999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144</v>
      </c>
      <c r="AT143" s="230" t="s">
        <v>139</v>
      </c>
      <c r="AU143" s="230" t="s">
        <v>88</v>
      </c>
      <c r="AY143" s="18" t="s">
        <v>136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86</v>
      </c>
      <c r="BK143" s="231">
        <f>ROUND(I143*H143,2)</f>
        <v>0</v>
      </c>
      <c r="BL143" s="18" t="s">
        <v>144</v>
      </c>
      <c r="BM143" s="230" t="s">
        <v>1253</v>
      </c>
    </row>
    <row r="144" s="2" customFormat="1" ht="16.5" customHeight="1">
      <c r="A144" s="39"/>
      <c r="B144" s="40"/>
      <c r="C144" s="219" t="s">
        <v>245</v>
      </c>
      <c r="D144" s="219" t="s">
        <v>139</v>
      </c>
      <c r="E144" s="220" t="s">
        <v>1254</v>
      </c>
      <c r="F144" s="221" t="s">
        <v>1255</v>
      </c>
      <c r="G144" s="222" t="s">
        <v>248</v>
      </c>
      <c r="H144" s="223">
        <v>4.5899999999999999</v>
      </c>
      <c r="I144" s="224"/>
      <c r="J144" s="225">
        <f>ROUND(I144*H144,2)</f>
        <v>0</v>
      </c>
      <c r="K144" s="221" t="s">
        <v>143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0.00264</v>
      </c>
      <c r="R144" s="228">
        <f>Q144*H144</f>
        <v>0.012117599999999999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144</v>
      </c>
      <c r="AT144" s="230" t="s">
        <v>139</v>
      </c>
      <c r="AU144" s="230" t="s">
        <v>88</v>
      </c>
      <c r="AY144" s="18" t="s">
        <v>136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144</v>
      </c>
      <c r="BM144" s="230" t="s">
        <v>1256</v>
      </c>
    </row>
    <row r="145" s="13" customFormat="1">
      <c r="A145" s="13"/>
      <c r="B145" s="232"/>
      <c r="C145" s="233"/>
      <c r="D145" s="234" t="s">
        <v>146</v>
      </c>
      <c r="E145" s="235" t="s">
        <v>1</v>
      </c>
      <c r="F145" s="236" t="s">
        <v>1257</v>
      </c>
      <c r="G145" s="233"/>
      <c r="H145" s="237">
        <v>4.5899999999999999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146</v>
      </c>
      <c r="AU145" s="243" t="s">
        <v>88</v>
      </c>
      <c r="AV145" s="13" t="s">
        <v>88</v>
      </c>
      <c r="AW145" s="13" t="s">
        <v>34</v>
      </c>
      <c r="AX145" s="13" t="s">
        <v>86</v>
      </c>
      <c r="AY145" s="243" t="s">
        <v>136</v>
      </c>
    </row>
    <row r="146" s="2" customFormat="1" ht="16.5" customHeight="1">
      <c r="A146" s="39"/>
      <c r="B146" s="40"/>
      <c r="C146" s="219" t="s">
        <v>252</v>
      </c>
      <c r="D146" s="219" t="s">
        <v>139</v>
      </c>
      <c r="E146" s="220" t="s">
        <v>1258</v>
      </c>
      <c r="F146" s="221" t="s">
        <v>1259</v>
      </c>
      <c r="G146" s="222" t="s">
        <v>248</v>
      </c>
      <c r="H146" s="223">
        <v>4.5899999999999999</v>
      </c>
      <c r="I146" s="224"/>
      <c r="J146" s="225">
        <f>ROUND(I146*H146,2)</f>
        <v>0</v>
      </c>
      <c r="K146" s="221" t="s">
        <v>143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144</v>
      </c>
      <c r="AT146" s="230" t="s">
        <v>139</v>
      </c>
      <c r="AU146" s="230" t="s">
        <v>88</v>
      </c>
      <c r="AY146" s="18" t="s">
        <v>136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144</v>
      </c>
      <c r="BM146" s="230" t="s">
        <v>1260</v>
      </c>
    </row>
    <row r="147" s="12" customFormat="1" ht="22.8" customHeight="1">
      <c r="A147" s="12"/>
      <c r="B147" s="203"/>
      <c r="C147" s="204"/>
      <c r="D147" s="205" t="s">
        <v>77</v>
      </c>
      <c r="E147" s="217" t="s">
        <v>362</v>
      </c>
      <c r="F147" s="217" t="s">
        <v>363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SUM(P148:P149)</f>
        <v>0</v>
      </c>
      <c r="Q147" s="211"/>
      <c r="R147" s="212">
        <f>SUM(R148:R149)</f>
        <v>0</v>
      </c>
      <c r="S147" s="211"/>
      <c r="T147" s="21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86</v>
      </c>
      <c r="AT147" s="215" t="s">
        <v>77</v>
      </c>
      <c r="AU147" s="215" t="s">
        <v>86</v>
      </c>
      <c r="AY147" s="214" t="s">
        <v>136</v>
      </c>
      <c r="BK147" s="216">
        <f>SUM(BK148:BK149)</f>
        <v>0</v>
      </c>
    </row>
    <row r="148" s="2" customFormat="1" ht="16.5" customHeight="1">
      <c r="A148" s="39"/>
      <c r="B148" s="40"/>
      <c r="C148" s="219" t="s">
        <v>256</v>
      </c>
      <c r="D148" s="219" t="s">
        <v>139</v>
      </c>
      <c r="E148" s="220" t="s">
        <v>1261</v>
      </c>
      <c r="F148" s="221" t="s">
        <v>1262</v>
      </c>
      <c r="G148" s="222" t="s">
        <v>158</v>
      </c>
      <c r="H148" s="223">
        <v>15.993</v>
      </c>
      <c r="I148" s="224"/>
      <c r="J148" s="225">
        <f>ROUND(I148*H148,2)</f>
        <v>0</v>
      </c>
      <c r="K148" s="221" t="s">
        <v>143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144</v>
      </c>
      <c r="AT148" s="230" t="s">
        <v>139</v>
      </c>
      <c r="AU148" s="230" t="s">
        <v>88</v>
      </c>
      <c r="AY148" s="18" t="s">
        <v>136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144</v>
      </c>
      <c r="BM148" s="230" t="s">
        <v>1263</v>
      </c>
    </row>
    <row r="149" s="2" customFormat="1" ht="24.15" customHeight="1">
      <c r="A149" s="39"/>
      <c r="B149" s="40"/>
      <c r="C149" s="219" t="s">
        <v>8</v>
      </c>
      <c r="D149" s="219" t="s">
        <v>139</v>
      </c>
      <c r="E149" s="220" t="s">
        <v>1264</v>
      </c>
      <c r="F149" s="221" t="s">
        <v>1265</v>
      </c>
      <c r="G149" s="222" t="s">
        <v>158</v>
      </c>
      <c r="H149" s="223">
        <v>15.993</v>
      </c>
      <c r="I149" s="224"/>
      <c r="J149" s="225">
        <f>ROUND(I149*H149,2)</f>
        <v>0</v>
      </c>
      <c r="K149" s="221" t="s">
        <v>143</v>
      </c>
      <c r="L149" s="45"/>
      <c r="M149" s="254" t="s">
        <v>1</v>
      </c>
      <c r="N149" s="255" t="s">
        <v>43</v>
      </c>
      <c r="O149" s="256"/>
      <c r="P149" s="257">
        <f>O149*H149</f>
        <v>0</v>
      </c>
      <c r="Q149" s="257">
        <v>0</v>
      </c>
      <c r="R149" s="257">
        <f>Q149*H149</f>
        <v>0</v>
      </c>
      <c r="S149" s="257">
        <v>0</v>
      </c>
      <c r="T149" s="25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144</v>
      </c>
      <c r="AT149" s="230" t="s">
        <v>139</v>
      </c>
      <c r="AU149" s="230" t="s">
        <v>88</v>
      </c>
      <c r="AY149" s="18" t="s">
        <v>136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86</v>
      </c>
      <c r="BK149" s="231">
        <f>ROUND(I149*H149,2)</f>
        <v>0</v>
      </c>
      <c r="BL149" s="18" t="s">
        <v>144</v>
      </c>
      <c r="BM149" s="230" t="s">
        <v>1266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SEZBE0wzgp1szr4BxlOiha/pLgaFAsVYrFEWNHXQnrUfvI55dE0WoFEUox/QM540sPrF0CWbVaz+1xXy5nqbwQ==" hashValue="AHjaqdfeyOl8m7m5MmYqtqrfgC6Lml0VioFxBbnaxm88lqa5u8a4rLibk1HhKRtMxrTQShuj3pu2/MO071xaTA==" algorithmName="SHA-512" password="CC35"/>
  <autoFilter ref="C119:K14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  <c r="AZ2" s="259" t="s">
        <v>168</v>
      </c>
      <c r="BA2" s="259" t="s">
        <v>1</v>
      </c>
      <c r="BB2" s="259" t="s">
        <v>1</v>
      </c>
      <c r="BC2" s="259" t="s">
        <v>290</v>
      </c>
      <c r="BD2" s="259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  <c r="AZ3" s="259" t="s">
        <v>1267</v>
      </c>
      <c r="BA3" s="259" t="s">
        <v>1</v>
      </c>
      <c r="BB3" s="259" t="s">
        <v>1</v>
      </c>
      <c r="BC3" s="259" t="s">
        <v>686</v>
      </c>
      <c r="BD3" s="259" t="s">
        <v>88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  <c r="AZ4" s="259" t="s">
        <v>500</v>
      </c>
      <c r="BA4" s="259" t="s">
        <v>1</v>
      </c>
      <c r="BB4" s="259" t="s">
        <v>1</v>
      </c>
      <c r="BC4" s="259" t="s">
        <v>686</v>
      </c>
      <c r="BD4" s="259" t="s">
        <v>88</v>
      </c>
    </row>
    <row r="5" s="1" customFormat="1" ht="6.96" customHeight="1">
      <c r="B5" s="21"/>
      <c r="L5" s="21"/>
      <c r="AZ5" s="259" t="s">
        <v>1268</v>
      </c>
      <c r="BA5" s="259" t="s">
        <v>1</v>
      </c>
      <c r="BB5" s="259" t="s">
        <v>1</v>
      </c>
      <c r="BC5" s="259" t="s">
        <v>1269</v>
      </c>
      <c r="BD5" s="259" t="s">
        <v>88</v>
      </c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Revitalizace a zpřístupnění terasy zámeckého parku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ROUND((SUM(BE125:BE196)),  2)</f>
        <v>0</v>
      </c>
      <c r="G33" s="39"/>
      <c r="H33" s="39"/>
      <c r="I33" s="156">
        <v>0.20999999999999999</v>
      </c>
      <c r="J33" s="155">
        <f>ROUND(((SUM(BE125:BE196))*I33),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ROUND((SUM(BF125:BF196)),  2)</f>
        <v>0</v>
      </c>
      <c r="G34" s="39"/>
      <c r="H34" s="39"/>
      <c r="I34" s="156">
        <v>0.14999999999999999</v>
      </c>
      <c r="J34" s="155">
        <f>ROUND(((SUM(BF125:BF196))*I34),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ROUND((SUM(BG125:BG196)),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ROUND((SUM(BH125:BH196)),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ROUND((SUM(BI125:BI196)),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a zpřístupnění terasy zámeckého parku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007 - SO 07 Úprava mlatové plochy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3. 7. 2023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171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504</v>
      </c>
      <c r="E99" s="189"/>
      <c r="F99" s="189"/>
      <c r="G99" s="189"/>
      <c r="H99" s="189"/>
      <c r="I99" s="189"/>
      <c r="J99" s="190">
        <f>J165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89"/>
      <c r="J100" s="190">
        <f>J169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89"/>
      <c r="J101" s="190">
        <f>J174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175</v>
      </c>
      <c r="E102" s="189"/>
      <c r="F102" s="189"/>
      <c r="G102" s="189"/>
      <c r="H102" s="189"/>
      <c r="I102" s="189"/>
      <c r="J102" s="190">
        <f>J186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180</v>
      </c>
      <c r="E103" s="183"/>
      <c r="F103" s="183"/>
      <c r="G103" s="183"/>
      <c r="H103" s="183"/>
      <c r="I103" s="183"/>
      <c r="J103" s="184">
        <f>J189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181</v>
      </c>
      <c r="E104" s="189"/>
      <c r="F104" s="189"/>
      <c r="G104" s="189"/>
      <c r="H104" s="189"/>
      <c r="I104" s="189"/>
      <c r="J104" s="190">
        <f>J190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182</v>
      </c>
      <c r="E105" s="189"/>
      <c r="F105" s="189"/>
      <c r="G105" s="189"/>
      <c r="H105" s="189"/>
      <c r="I105" s="189"/>
      <c r="J105" s="190">
        <f>J194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121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Revitalizace a zpřístupnění terasy zámeckého parku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111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007 - SO 07 Úprava mlatové plochy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Valašské Meziříčí</v>
      </c>
      <c r="G119" s="41"/>
      <c r="H119" s="41"/>
      <c r="I119" s="33" t="s">
        <v>22</v>
      </c>
      <c r="J119" s="80" t="str">
        <f>IF(J12="","",J12)</f>
        <v>3. 7. 2023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Město Valašské Meziříčí</v>
      </c>
      <c r="G121" s="41"/>
      <c r="H121" s="41"/>
      <c r="I121" s="33" t="s">
        <v>30</v>
      </c>
      <c r="J121" s="37" t="str">
        <f>E21</f>
        <v>LZ-PROJEKT plus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35</v>
      </c>
      <c r="J122" s="37" t="str">
        <f>E24</f>
        <v>Fajfrová Irena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122</v>
      </c>
      <c r="D124" s="195" t="s">
        <v>63</v>
      </c>
      <c r="E124" s="195" t="s">
        <v>59</v>
      </c>
      <c r="F124" s="195" t="s">
        <v>60</v>
      </c>
      <c r="G124" s="195" t="s">
        <v>123</v>
      </c>
      <c r="H124" s="195" t="s">
        <v>124</v>
      </c>
      <c r="I124" s="195" t="s">
        <v>125</v>
      </c>
      <c r="J124" s="195" t="s">
        <v>115</v>
      </c>
      <c r="K124" s="196" t="s">
        <v>126</v>
      </c>
      <c r="L124" s="197"/>
      <c r="M124" s="101" t="s">
        <v>1</v>
      </c>
      <c r="N124" s="102" t="s">
        <v>42</v>
      </c>
      <c r="O124" s="102" t="s">
        <v>127</v>
      </c>
      <c r="P124" s="102" t="s">
        <v>128</v>
      </c>
      <c r="Q124" s="102" t="s">
        <v>129</v>
      </c>
      <c r="R124" s="102" t="s">
        <v>130</v>
      </c>
      <c r="S124" s="102" t="s">
        <v>131</v>
      </c>
      <c r="T124" s="103" t="s">
        <v>132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133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P126+P189</f>
        <v>0</v>
      </c>
      <c r="Q125" s="105"/>
      <c r="R125" s="200">
        <f>R126+R189</f>
        <v>143.461882</v>
      </c>
      <c r="S125" s="105"/>
      <c r="T125" s="201">
        <f>T126+T189</f>
        <v>62.857999999999997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117</v>
      </c>
      <c r="BK125" s="202">
        <f>BK126+BK189</f>
        <v>0</v>
      </c>
    </row>
    <row r="126" s="12" customFormat="1" ht="25.92" customHeight="1">
      <c r="A126" s="12"/>
      <c r="B126" s="203"/>
      <c r="C126" s="204"/>
      <c r="D126" s="205" t="s">
        <v>77</v>
      </c>
      <c r="E126" s="206" t="s">
        <v>134</v>
      </c>
      <c r="F126" s="206" t="s">
        <v>135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P127+P165+P169+P174+P186</f>
        <v>0</v>
      </c>
      <c r="Q126" s="211"/>
      <c r="R126" s="212">
        <f>R127+R165+R169+R174+R186</f>
        <v>143.461882</v>
      </c>
      <c r="S126" s="211"/>
      <c r="T126" s="213">
        <f>T127+T165+T169+T174+T186</f>
        <v>62.857999999999997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78</v>
      </c>
      <c r="AY126" s="214" t="s">
        <v>136</v>
      </c>
      <c r="BK126" s="216">
        <f>BK127+BK165+BK169+BK174+BK186</f>
        <v>0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86</v>
      </c>
      <c r="F127" s="217" t="s">
        <v>183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SUM(P128:P164)</f>
        <v>0</v>
      </c>
      <c r="Q127" s="211"/>
      <c r="R127" s="212">
        <f>SUM(R128:R164)</f>
        <v>0.001462</v>
      </c>
      <c r="S127" s="211"/>
      <c r="T127" s="213">
        <f>SUM(T128:T164)</f>
        <v>57.419999999999995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86</v>
      </c>
      <c r="AY127" s="214" t="s">
        <v>136</v>
      </c>
      <c r="BK127" s="216">
        <f>SUM(BK128:BK164)</f>
        <v>0</v>
      </c>
    </row>
    <row r="128" s="2" customFormat="1" ht="24.15" customHeight="1">
      <c r="A128" s="39"/>
      <c r="B128" s="40"/>
      <c r="C128" s="219" t="s">
        <v>86</v>
      </c>
      <c r="D128" s="219" t="s">
        <v>139</v>
      </c>
      <c r="E128" s="220" t="s">
        <v>1271</v>
      </c>
      <c r="F128" s="221" t="s">
        <v>1272</v>
      </c>
      <c r="G128" s="222" t="s">
        <v>248</v>
      </c>
      <c r="H128" s="223">
        <v>198</v>
      </c>
      <c r="I128" s="224"/>
      <c r="J128" s="225">
        <f>ROUND(I128*H128,2)</f>
        <v>0</v>
      </c>
      <c r="K128" s="221" t="s">
        <v>143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0.28999999999999998</v>
      </c>
      <c r="T128" s="229">
        <f>S128*H128</f>
        <v>57.419999999999995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144</v>
      </c>
      <c r="AT128" s="230" t="s">
        <v>139</v>
      </c>
      <c r="AU128" s="230" t="s">
        <v>88</v>
      </c>
      <c r="AY128" s="18" t="s">
        <v>136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144</v>
      </c>
      <c r="BM128" s="230" t="s">
        <v>1273</v>
      </c>
    </row>
    <row r="129" s="2" customFormat="1" ht="16.5" customHeight="1">
      <c r="A129" s="39"/>
      <c r="B129" s="40"/>
      <c r="C129" s="219" t="s">
        <v>88</v>
      </c>
      <c r="D129" s="219" t="s">
        <v>139</v>
      </c>
      <c r="E129" s="220" t="s">
        <v>512</v>
      </c>
      <c r="F129" s="221" t="s">
        <v>513</v>
      </c>
      <c r="G129" s="222" t="s">
        <v>248</v>
      </c>
      <c r="H129" s="223">
        <v>48</v>
      </c>
      <c r="I129" s="224"/>
      <c r="J129" s="225">
        <f>ROUND(I129*H129,2)</f>
        <v>0</v>
      </c>
      <c r="K129" s="221" t="s">
        <v>143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144</v>
      </c>
      <c r="AT129" s="230" t="s">
        <v>139</v>
      </c>
      <c r="AU129" s="230" t="s">
        <v>88</v>
      </c>
      <c r="AY129" s="18" t="s">
        <v>136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144</v>
      </c>
      <c r="BM129" s="230" t="s">
        <v>1274</v>
      </c>
    </row>
    <row r="130" s="13" customFormat="1">
      <c r="A130" s="13"/>
      <c r="B130" s="232"/>
      <c r="C130" s="233"/>
      <c r="D130" s="234" t="s">
        <v>146</v>
      </c>
      <c r="E130" s="235" t="s">
        <v>1267</v>
      </c>
      <c r="F130" s="236" t="s">
        <v>1275</v>
      </c>
      <c r="G130" s="233"/>
      <c r="H130" s="237">
        <v>48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146</v>
      </c>
      <c r="AU130" s="243" t="s">
        <v>88</v>
      </c>
      <c r="AV130" s="13" t="s">
        <v>88</v>
      </c>
      <c r="AW130" s="13" t="s">
        <v>34</v>
      </c>
      <c r="AX130" s="13" t="s">
        <v>86</v>
      </c>
      <c r="AY130" s="243" t="s">
        <v>136</v>
      </c>
    </row>
    <row r="131" s="2" customFormat="1" ht="24.15" customHeight="1">
      <c r="A131" s="39"/>
      <c r="B131" s="40"/>
      <c r="C131" s="219" t="s">
        <v>155</v>
      </c>
      <c r="D131" s="219" t="s">
        <v>139</v>
      </c>
      <c r="E131" s="220" t="s">
        <v>1276</v>
      </c>
      <c r="F131" s="221" t="s">
        <v>1277</v>
      </c>
      <c r="G131" s="222" t="s">
        <v>142</v>
      </c>
      <c r="H131" s="223">
        <v>20</v>
      </c>
      <c r="I131" s="224"/>
      <c r="J131" s="225">
        <f>ROUND(I131*H131,2)</f>
        <v>0</v>
      </c>
      <c r="K131" s="221" t="s">
        <v>143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144</v>
      </c>
      <c r="AT131" s="230" t="s">
        <v>139</v>
      </c>
      <c r="AU131" s="230" t="s">
        <v>88</v>
      </c>
      <c r="AY131" s="18" t="s">
        <v>136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144</v>
      </c>
      <c r="BM131" s="230" t="s">
        <v>1278</v>
      </c>
    </row>
    <row r="132" s="13" customFormat="1">
      <c r="A132" s="13"/>
      <c r="B132" s="232"/>
      <c r="C132" s="233"/>
      <c r="D132" s="234" t="s">
        <v>146</v>
      </c>
      <c r="E132" s="235" t="s">
        <v>1</v>
      </c>
      <c r="F132" s="236" t="s">
        <v>1279</v>
      </c>
      <c r="G132" s="233"/>
      <c r="H132" s="237">
        <v>20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146</v>
      </c>
      <c r="AU132" s="243" t="s">
        <v>88</v>
      </c>
      <c r="AV132" s="13" t="s">
        <v>88</v>
      </c>
      <c r="AW132" s="13" t="s">
        <v>34</v>
      </c>
      <c r="AX132" s="13" t="s">
        <v>78</v>
      </c>
      <c r="AY132" s="243" t="s">
        <v>136</v>
      </c>
    </row>
    <row r="133" s="15" customFormat="1">
      <c r="A133" s="15"/>
      <c r="B133" s="260"/>
      <c r="C133" s="261"/>
      <c r="D133" s="234" t="s">
        <v>146</v>
      </c>
      <c r="E133" s="262" t="s">
        <v>168</v>
      </c>
      <c r="F133" s="263" t="s">
        <v>191</v>
      </c>
      <c r="G133" s="261"/>
      <c r="H133" s="264">
        <v>20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0" t="s">
        <v>146</v>
      </c>
      <c r="AU133" s="270" t="s">
        <v>88</v>
      </c>
      <c r="AV133" s="15" t="s">
        <v>144</v>
      </c>
      <c r="AW133" s="15" t="s">
        <v>34</v>
      </c>
      <c r="AX133" s="15" t="s">
        <v>86</v>
      </c>
      <c r="AY133" s="270" t="s">
        <v>136</v>
      </c>
    </row>
    <row r="134" s="2" customFormat="1" ht="37.8" customHeight="1">
      <c r="A134" s="39"/>
      <c r="B134" s="40"/>
      <c r="C134" s="219" t="s">
        <v>144</v>
      </c>
      <c r="D134" s="219" t="s">
        <v>139</v>
      </c>
      <c r="E134" s="220" t="s">
        <v>192</v>
      </c>
      <c r="F134" s="221" t="s">
        <v>193</v>
      </c>
      <c r="G134" s="222" t="s">
        <v>142</v>
      </c>
      <c r="H134" s="223">
        <v>20</v>
      </c>
      <c r="I134" s="224"/>
      <c r="J134" s="225">
        <f>ROUND(I134*H134,2)</f>
        <v>0</v>
      </c>
      <c r="K134" s="221" t="s">
        <v>143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144</v>
      </c>
      <c r="AT134" s="230" t="s">
        <v>139</v>
      </c>
      <c r="AU134" s="230" t="s">
        <v>88</v>
      </c>
      <c r="AY134" s="18" t="s">
        <v>136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144</v>
      </c>
      <c r="BM134" s="230" t="s">
        <v>1280</v>
      </c>
    </row>
    <row r="135" s="13" customFormat="1">
      <c r="A135" s="13"/>
      <c r="B135" s="232"/>
      <c r="C135" s="233"/>
      <c r="D135" s="234" t="s">
        <v>146</v>
      </c>
      <c r="E135" s="235" t="s">
        <v>1</v>
      </c>
      <c r="F135" s="236" t="s">
        <v>168</v>
      </c>
      <c r="G135" s="233"/>
      <c r="H135" s="237">
        <v>20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146</v>
      </c>
      <c r="AU135" s="243" t="s">
        <v>88</v>
      </c>
      <c r="AV135" s="13" t="s">
        <v>88</v>
      </c>
      <c r="AW135" s="13" t="s">
        <v>34</v>
      </c>
      <c r="AX135" s="13" t="s">
        <v>86</v>
      </c>
      <c r="AY135" s="243" t="s">
        <v>136</v>
      </c>
    </row>
    <row r="136" s="2" customFormat="1" ht="37.8" customHeight="1">
      <c r="A136" s="39"/>
      <c r="B136" s="40"/>
      <c r="C136" s="219" t="s">
        <v>164</v>
      </c>
      <c r="D136" s="219" t="s">
        <v>139</v>
      </c>
      <c r="E136" s="220" t="s">
        <v>195</v>
      </c>
      <c r="F136" s="221" t="s">
        <v>196</v>
      </c>
      <c r="G136" s="222" t="s">
        <v>142</v>
      </c>
      <c r="H136" s="223">
        <v>80</v>
      </c>
      <c r="I136" s="224"/>
      <c r="J136" s="225">
        <f>ROUND(I136*H136,2)</f>
        <v>0</v>
      </c>
      <c r="K136" s="221" t="s">
        <v>143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144</v>
      </c>
      <c r="AT136" s="230" t="s">
        <v>139</v>
      </c>
      <c r="AU136" s="230" t="s">
        <v>88</v>
      </c>
      <c r="AY136" s="18" t="s">
        <v>136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144</v>
      </c>
      <c r="BM136" s="230" t="s">
        <v>1281</v>
      </c>
    </row>
    <row r="137" s="13" customFormat="1">
      <c r="A137" s="13"/>
      <c r="B137" s="232"/>
      <c r="C137" s="233"/>
      <c r="D137" s="234" t="s">
        <v>146</v>
      </c>
      <c r="E137" s="235" t="s">
        <v>1</v>
      </c>
      <c r="F137" s="236" t="s">
        <v>198</v>
      </c>
      <c r="G137" s="233"/>
      <c r="H137" s="237">
        <v>80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146</v>
      </c>
      <c r="AU137" s="243" t="s">
        <v>88</v>
      </c>
      <c r="AV137" s="13" t="s">
        <v>88</v>
      </c>
      <c r="AW137" s="13" t="s">
        <v>34</v>
      </c>
      <c r="AX137" s="13" t="s">
        <v>86</v>
      </c>
      <c r="AY137" s="243" t="s">
        <v>136</v>
      </c>
    </row>
    <row r="138" s="2" customFormat="1" ht="37.8" customHeight="1">
      <c r="A138" s="39"/>
      <c r="B138" s="40"/>
      <c r="C138" s="219" t="s">
        <v>206</v>
      </c>
      <c r="D138" s="219" t="s">
        <v>139</v>
      </c>
      <c r="E138" s="220" t="s">
        <v>530</v>
      </c>
      <c r="F138" s="221" t="s">
        <v>531</v>
      </c>
      <c r="G138" s="222" t="s">
        <v>142</v>
      </c>
      <c r="H138" s="223">
        <v>14.4</v>
      </c>
      <c r="I138" s="224"/>
      <c r="J138" s="225">
        <f>ROUND(I138*H138,2)</f>
        <v>0</v>
      </c>
      <c r="K138" s="221" t="s">
        <v>143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144</v>
      </c>
      <c r="AT138" s="230" t="s">
        <v>139</v>
      </c>
      <c r="AU138" s="230" t="s">
        <v>88</v>
      </c>
      <c r="AY138" s="18" t="s">
        <v>136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144</v>
      </c>
      <c r="BM138" s="230" t="s">
        <v>1282</v>
      </c>
    </row>
    <row r="139" s="14" customFormat="1">
      <c r="A139" s="14"/>
      <c r="B139" s="244"/>
      <c r="C139" s="245"/>
      <c r="D139" s="234" t="s">
        <v>146</v>
      </c>
      <c r="E139" s="246" t="s">
        <v>1</v>
      </c>
      <c r="F139" s="247" t="s">
        <v>533</v>
      </c>
      <c r="G139" s="245"/>
      <c r="H139" s="246" t="s">
        <v>1</v>
      </c>
      <c r="I139" s="248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146</v>
      </c>
      <c r="AU139" s="253" t="s">
        <v>88</v>
      </c>
      <c r="AV139" s="14" t="s">
        <v>86</v>
      </c>
      <c r="AW139" s="14" t="s">
        <v>34</v>
      </c>
      <c r="AX139" s="14" t="s">
        <v>78</v>
      </c>
      <c r="AY139" s="253" t="s">
        <v>136</v>
      </c>
    </row>
    <row r="140" s="13" customFormat="1">
      <c r="A140" s="13"/>
      <c r="B140" s="232"/>
      <c r="C140" s="233"/>
      <c r="D140" s="234" t="s">
        <v>146</v>
      </c>
      <c r="E140" s="235" t="s">
        <v>1</v>
      </c>
      <c r="F140" s="236" t="s">
        <v>1283</v>
      </c>
      <c r="G140" s="233"/>
      <c r="H140" s="237">
        <v>7.2000000000000002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146</v>
      </c>
      <c r="AU140" s="243" t="s">
        <v>88</v>
      </c>
      <c r="AV140" s="13" t="s">
        <v>88</v>
      </c>
      <c r="AW140" s="13" t="s">
        <v>34</v>
      </c>
      <c r="AX140" s="13" t="s">
        <v>78</v>
      </c>
      <c r="AY140" s="243" t="s">
        <v>136</v>
      </c>
    </row>
    <row r="141" s="14" customFormat="1">
      <c r="A141" s="14"/>
      <c r="B141" s="244"/>
      <c r="C141" s="245"/>
      <c r="D141" s="234" t="s">
        <v>146</v>
      </c>
      <c r="E141" s="246" t="s">
        <v>1</v>
      </c>
      <c r="F141" s="247" t="s">
        <v>535</v>
      </c>
      <c r="G141" s="245"/>
      <c r="H141" s="246" t="s">
        <v>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146</v>
      </c>
      <c r="AU141" s="253" t="s">
        <v>88</v>
      </c>
      <c r="AV141" s="14" t="s">
        <v>86</v>
      </c>
      <c r="AW141" s="14" t="s">
        <v>34</v>
      </c>
      <c r="AX141" s="14" t="s">
        <v>78</v>
      </c>
      <c r="AY141" s="253" t="s">
        <v>136</v>
      </c>
    </row>
    <row r="142" s="13" customFormat="1">
      <c r="A142" s="13"/>
      <c r="B142" s="232"/>
      <c r="C142" s="233"/>
      <c r="D142" s="234" t="s">
        <v>146</v>
      </c>
      <c r="E142" s="235" t="s">
        <v>1</v>
      </c>
      <c r="F142" s="236" t="s">
        <v>536</v>
      </c>
      <c r="G142" s="233"/>
      <c r="H142" s="237">
        <v>7.2000000000000002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146</v>
      </c>
      <c r="AU142" s="243" t="s">
        <v>88</v>
      </c>
      <c r="AV142" s="13" t="s">
        <v>88</v>
      </c>
      <c r="AW142" s="13" t="s">
        <v>34</v>
      </c>
      <c r="AX142" s="13" t="s">
        <v>78</v>
      </c>
      <c r="AY142" s="243" t="s">
        <v>136</v>
      </c>
    </row>
    <row r="143" s="15" customFormat="1">
      <c r="A143" s="15"/>
      <c r="B143" s="260"/>
      <c r="C143" s="261"/>
      <c r="D143" s="234" t="s">
        <v>146</v>
      </c>
      <c r="E143" s="262" t="s">
        <v>1</v>
      </c>
      <c r="F143" s="263" t="s">
        <v>191</v>
      </c>
      <c r="G143" s="261"/>
      <c r="H143" s="264">
        <v>14.4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0" t="s">
        <v>146</v>
      </c>
      <c r="AU143" s="270" t="s">
        <v>88</v>
      </c>
      <c r="AV143" s="15" t="s">
        <v>144</v>
      </c>
      <c r="AW143" s="15" t="s">
        <v>34</v>
      </c>
      <c r="AX143" s="15" t="s">
        <v>86</v>
      </c>
      <c r="AY143" s="270" t="s">
        <v>136</v>
      </c>
    </row>
    <row r="144" s="2" customFormat="1" ht="37.8" customHeight="1">
      <c r="A144" s="39"/>
      <c r="B144" s="40"/>
      <c r="C144" s="219" t="s">
        <v>210</v>
      </c>
      <c r="D144" s="219" t="s">
        <v>139</v>
      </c>
      <c r="E144" s="220" t="s">
        <v>199</v>
      </c>
      <c r="F144" s="221" t="s">
        <v>200</v>
      </c>
      <c r="G144" s="222" t="s">
        <v>142</v>
      </c>
      <c r="H144" s="223">
        <v>20</v>
      </c>
      <c r="I144" s="224"/>
      <c r="J144" s="225">
        <f>ROUND(I144*H144,2)</f>
        <v>0</v>
      </c>
      <c r="K144" s="221" t="s">
        <v>143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144</v>
      </c>
      <c r="AT144" s="230" t="s">
        <v>139</v>
      </c>
      <c r="AU144" s="230" t="s">
        <v>88</v>
      </c>
      <c r="AY144" s="18" t="s">
        <v>136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144</v>
      </c>
      <c r="BM144" s="230" t="s">
        <v>1284</v>
      </c>
    </row>
    <row r="145" s="13" customFormat="1">
      <c r="A145" s="13"/>
      <c r="B145" s="232"/>
      <c r="C145" s="233"/>
      <c r="D145" s="234" t="s">
        <v>146</v>
      </c>
      <c r="E145" s="235" t="s">
        <v>1</v>
      </c>
      <c r="F145" s="236" t="s">
        <v>168</v>
      </c>
      <c r="G145" s="233"/>
      <c r="H145" s="237">
        <v>20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146</v>
      </c>
      <c r="AU145" s="243" t="s">
        <v>88</v>
      </c>
      <c r="AV145" s="13" t="s">
        <v>88</v>
      </c>
      <c r="AW145" s="13" t="s">
        <v>34</v>
      </c>
      <c r="AX145" s="13" t="s">
        <v>86</v>
      </c>
      <c r="AY145" s="243" t="s">
        <v>136</v>
      </c>
    </row>
    <row r="146" s="2" customFormat="1" ht="37.8" customHeight="1">
      <c r="A146" s="39"/>
      <c r="B146" s="40"/>
      <c r="C146" s="219" t="s">
        <v>215</v>
      </c>
      <c r="D146" s="219" t="s">
        <v>139</v>
      </c>
      <c r="E146" s="220" t="s">
        <v>202</v>
      </c>
      <c r="F146" s="221" t="s">
        <v>203</v>
      </c>
      <c r="G146" s="222" t="s">
        <v>142</v>
      </c>
      <c r="H146" s="223">
        <v>100</v>
      </c>
      <c r="I146" s="224"/>
      <c r="J146" s="225">
        <f>ROUND(I146*H146,2)</f>
        <v>0</v>
      </c>
      <c r="K146" s="221" t="s">
        <v>143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144</v>
      </c>
      <c r="AT146" s="230" t="s">
        <v>139</v>
      </c>
      <c r="AU146" s="230" t="s">
        <v>88</v>
      </c>
      <c r="AY146" s="18" t="s">
        <v>136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144</v>
      </c>
      <c r="BM146" s="230" t="s">
        <v>1285</v>
      </c>
    </row>
    <row r="147" s="13" customFormat="1">
      <c r="A147" s="13"/>
      <c r="B147" s="232"/>
      <c r="C147" s="233"/>
      <c r="D147" s="234" t="s">
        <v>146</v>
      </c>
      <c r="E147" s="235" t="s">
        <v>1</v>
      </c>
      <c r="F147" s="236" t="s">
        <v>205</v>
      </c>
      <c r="G147" s="233"/>
      <c r="H147" s="237">
        <v>100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146</v>
      </c>
      <c r="AU147" s="243" t="s">
        <v>88</v>
      </c>
      <c r="AV147" s="13" t="s">
        <v>88</v>
      </c>
      <c r="AW147" s="13" t="s">
        <v>34</v>
      </c>
      <c r="AX147" s="13" t="s">
        <v>86</v>
      </c>
      <c r="AY147" s="243" t="s">
        <v>136</v>
      </c>
    </row>
    <row r="148" s="2" customFormat="1" ht="24.15" customHeight="1">
      <c r="A148" s="39"/>
      <c r="B148" s="40"/>
      <c r="C148" s="219" t="s">
        <v>137</v>
      </c>
      <c r="D148" s="219" t="s">
        <v>139</v>
      </c>
      <c r="E148" s="220" t="s">
        <v>539</v>
      </c>
      <c r="F148" s="221" t="s">
        <v>540</v>
      </c>
      <c r="G148" s="222" t="s">
        <v>142</v>
      </c>
      <c r="H148" s="223">
        <v>7.2000000000000002</v>
      </c>
      <c r="I148" s="224"/>
      <c r="J148" s="225">
        <f>ROUND(I148*H148,2)</f>
        <v>0</v>
      </c>
      <c r="K148" s="221" t="s">
        <v>143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144</v>
      </c>
      <c r="AT148" s="230" t="s">
        <v>139</v>
      </c>
      <c r="AU148" s="230" t="s">
        <v>88</v>
      </c>
      <c r="AY148" s="18" t="s">
        <v>136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144</v>
      </c>
      <c r="BM148" s="230" t="s">
        <v>1286</v>
      </c>
    </row>
    <row r="149" s="14" customFormat="1">
      <c r="A149" s="14"/>
      <c r="B149" s="244"/>
      <c r="C149" s="245"/>
      <c r="D149" s="234" t="s">
        <v>146</v>
      </c>
      <c r="E149" s="246" t="s">
        <v>1</v>
      </c>
      <c r="F149" s="247" t="s">
        <v>535</v>
      </c>
      <c r="G149" s="245"/>
      <c r="H149" s="246" t="s">
        <v>1</v>
      </c>
      <c r="I149" s="248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146</v>
      </c>
      <c r="AU149" s="253" t="s">
        <v>88</v>
      </c>
      <c r="AV149" s="14" t="s">
        <v>86</v>
      </c>
      <c r="AW149" s="14" t="s">
        <v>34</v>
      </c>
      <c r="AX149" s="14" t="s">
        <v>78</v>
      </c>
      <c r="AY149" s="253" t="s">
        <v>136</v>
      </c>
    </row>
    <row r="150" s="13" customFormat="1">
      <c r="A150" s="13"/>
      <c r="B150" s="232"/>
      <c r="C150" s="233"/>
      <c r="D150" s="234" t="s">
        <v>146</v>
      </c>
      <c r="E150" s="235" t="s">
        <v>1</v>
      </c>
      <c r="F150" s="236" t="s">
        <v>536</v>
      </c>
      <c r="G150" s="233"/>
      <c r="H150" s="237">
        <v>7.2000000000000002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146</v>
      </c>
      <c r="AU150" s="243" t="s">
        <v>88</v>
      </c>
      <c r="AV150" s="13" t="s">
        <v>88</v>
      </c>
      <c r="AW150" s="13" t="s">
        <v>34</v>
      </c>
      <c r="AX150" s="13" t="s">
        <v>86</v>
      </c>
      <c r="AY150" s="243" t="s">
        <v>136</v>
      </c>
    </row>
    <row r="151" s="2" customFormat="1" ht="16.5" customHeight="1">
      <c r="A151" s="39"/>
      <c r="B151" s="40"/>
      <c r="C151" s="219" t="s">
        <v>229</v>
      </c>
      <c r="D151" s="219" t="s">
        <v>139</v>
      </c>
      <c r="E151" s="220" t="s">
        <v>207</v>
      </c>
      <c r="F151" s="221" t="s">
        <v>208</v>
      </c>
      <c r="G151" s="222" t="s">
        <v>142</v>
      </c>
      <c r="H151" s="223">
        <v>20</v>
      </c>
      <c r="I151" s="224"/>
      <c r="J151" s="225">
        <f>ROUND(I151*H151,2)</f>
        <v>0</v>
      </c>
      <c r="K151" s="221" t="s">
        <v>143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144</v>
      </c>
      <c r="AT151" s="230" t="s">
        <v>139</v>
      </c>
      <c r="AU151" s="230" t="s">
        <v>88</v>
      </c>
      <c r="AY151" s="18" t="s">
        <v>136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86</v>
      </c>
      <c r="BK151" s="231">
        <f>ROUND(I151*H151,2)</f>
        <v>0</v>
      </c>
      <c r="BL151" s="18" t="s">
        <v>144</v>
      </c>
      <c r="BM151" s="230" t="s">
        <v>1287</v>
      </c>
    </row>
    <row r="152" s="13" customFormat="1">
      <c r="A152" s="13"/>
      <c r="B152" s="232"/>
      <c r="C152" s="233"/>
      <c r="D152" s="234" t="s">
        <v>146</v>
      </c>
      <c r="E152" s="235" t="s">
        <v>1</v>
      </c>
      <c r="F152" s="236" t="s">
        <v>168</v>
      </c>
      <c r="G152" s="233"/>
      <c r="H152" s="237">
        <v>20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146</v>
      </c>
      <c r="AU152" s="243" t="s">
        <v>88</v>
      </c>
      <c r="AV152" s="13" t="s">
        <v>88</v>
      </c>
      <c r="AW152" s="13" t="s">
        <v>34</v>
      </c>
      <c r="AX152" s="13" t="s">
        <v>86</v>
      </c>
      <c r="AY152" s="243" t="s">
        <v>136</v>
      </c>
    </row>
    <row r="153" s="2" customFormat="1" ht="33" customHeight="1">
      <c r="A153" s="39"/>
      <c r="B153" s="40"/>
      <c r="C153" s="219" t="s">
        <v>237</v>
      </c>
      <c r="D153" s="219" t="s">
        <v>139</v>
      </c>
      <c r="E153" s="220" t="s">
        <v>211</v>
      </c>
      <c r="F153" s="221" t="s">
        <v>212</v>
      </c>
      <c r="G153" s="222" t="s">
        <v>158</v>
      </c>
      <c r="H153" s="223">
        <v>33.399999999999999</v>
      </c>
      <c r="I153" s="224"/>
      <c r="J153" s="225">
        <f>ROUND(I153*H153,2)</f>
        <v>0</v>
      </c>
      <c r="K153" s="221" t="s">
        <v>143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144</v>
      </c>
      <c r="AT153" s="230" t="s">
        <v>139</v>
      </c>
      <c r="AU153" s="230" t="s">
        <v>88</v>
      </c>
      <c r="AY153" s="18" t="s">
        <v>136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86</v>
      </c>
      <c r="BK153" s="231">
        <f>ROUND(I153*H153,2)</f>
        <v>0</v>
      </c>
      <c r="BL153" s="18" t="s">
        <v>144</v>
      </c>
      <c r="BM153" s="230" t="s">
        <v>1288</v>
      </c>
    </row>
    <row r="154" s="13" customFormat="1">
      <c r="A154" s="13"/>
      <c r="B154" s="232"/>
      <c r="C154" s="233"/>
      <c r="D154" s="234" t="s">
        <v>146</v>
      </c>
      <c r="E154" s="235" t="s">
        <v>1</v>
      </c>
      <c r="F154" s="236" t="s">
        <v>214</v>
      </c>
      <c r="G154" s="233"/>
      <c r="H154" s="237">
        <v>33.399999999999999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146</v>
      </c>
      <c r="AU154" s="243" t="s">
        <v>88</v>
      </c>
      <c r="AV154" s="13" t="s">
        <v>88</v>
      </c>
      <c r="AW154" s="13" t="s">
        <v>34</v>
      </c>
      <c r="AX154" s="13" t="s">
        <v>86</v>
      </c>
      <c r="AY154" s="243" t="s">
        <v>136</v>
      </c>
    </row>
    <row r="155" s="2" customFormat="1" ht="24.15" customHeight="1">
      <c r="A155" s="39"/>
      <c r="B155" s="40"/>
      <c r="C155" s="219" t="s">
        <v>245</v>
      </c>
      <c r="D155" s="219" t="s">
        <v>139</v>
      </c>
      <c r="E155" s="220" t="s">
        <v>583</v>
      </c>
      <c r="F155" s="221" t="s">
        <v>584</v>
      </c>
      <c r="G155" s="222" t="s">
        <v>248</v>
      </c>
      <c r="H155" s="223">
        <v>48</v>
      </c>
      <c r="I155" s="224"/>
      <c r="J155" s="225">
        <f>ROUND(I155*H155,2)</f>
        <v>0</v>
      </c>
      <c r="K155" s="221" t="s">
        <v>143</v>
      </c>
      <c r="L155" s="45"/>
      <c r="M155" s="226" t="s">
        <v>1</v>
      </c>
      <c r="N155" s="227" t="s">
        <v>43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144</v>
      </c>
      <c r="AT155" s="230" t="s">
        <v>139</v>
      </c>
      <c r="AU155" s="230" t="s">
        <v>88</v>
      </c>
      <c r="AY155" s="18" t="s">
        <v>136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86</v>
      </c>
      <c r="BK155" s="231">
        <f>ROUND(I155*H155,2)</f>
        <v>0</v>
      </c>
      <c r="BL155" s="18" t="s">
        <v>144</v>
      </c>
      <c r="BM155" s="230" t="s">
        <v>1289</v>
      </c>
    </row>
    <row r="156" s="13" customFormat="1">
      <c r="A156" s="13"/>
      <c r="B156" s="232"/>
      <c r="C156" s="233"/>
      <c r="D156" s="234" t="s">
        <v>146</v>
      </c>
      <c r="E156" s="235" t="s">
        <v>500</v>
      </c>
      <c r="F156" s="236" t="s">
        <v>1290</v>
      </c>
      <c r="G156" s="233"/>
      <c r="H156" s="237">
        <v>48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146</v>
      </c>
      <c r="AU156" s="243" t="s">
        <v>88</v>
      </c>
      <c r="AV156" s="13" t="s">
        <v>88</v>
      </c>
      <c r="AW156" s="13" t="s">
        <v>34</v>
      </c>
      <c r="AX156" s="13" t="s">
        <v>86</v>
      </c>
      <c r="AY156" s="243" t="s">
        <v>136</v>
      </c>
    </row>
    <row r="157" s="2" customFormat="1" ht="24.15" customHeight="1">
      <c r="A157" s="39"/>
      <c r="B157" s="40"/>
      <c r="C157" s="219" t="s">
        <v>252</v>
      </c>
      <c r="D157" s="219" t="s">
        <v>139</v>
      </c>
      <c r="E157" s="220" t="s">
        <v>587</v>
      </c>
      <c r="F157" s="221" t="s">
        <v>588</v>
      </c>
      <c r="G157" s="222" t="s">
        <v>248</v>
      </c>
      <c r="H157" s="223">
        <v>48</v>
      </c>
      <c r="I157" s="224"/>
      <c r="J157" s="225">
        <f>ROUND(I157*H157,2)</f>
        <v>0</v>
      </c>
      <c r="K157" s="221" t="s">
        <v>143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144</v>
      </c>
      <c r="AT157" s="230" t="s">
        <v>139</v>
      </c>
      <c r="AU157" s="230" t="s">
        <v>88</v>
      </c>
      <c r="AY157" s="18" t="s">
        <v>136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86</v>
      </c>
      <c r="BK157" s="231">
        <f>ROUND(I157*H157,2)</f>
        <v>0</v>
      </c>
      <c r="BL157" s="18" t="s">
        <v>144</v>
      </c>
      <c r="BM157" s="230" t="s">
        <v>1291</v>
      </c>
    </row>
    <row r="158" s="13" customFormat="1">
      <c r="A158" s="13"/>
      <c r="B158" s="232"/>
      <c r="C158" s="233"/>
      <c r="D158" s="234" t="s">
        <v>146</v>
      </c>
      <c r="E158" s="235" t="s">
        <v>1</v>
      </c>
      <c r="F158" s="236" t="s">
        <v>500</v>
      </c>
      <c r="G158" s="233"/>
      <c r="H158" s="237">
        <v>48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146</v>
      </c>
      <c r="AU158" s="243" t="s">
        <v>88</v>
      </c>
      <c r="AV158" s="13" t="s">
        <v>88</v>
      </c>
      <c r="AW158" s="13" t="s">
        <v>34</v>
      </c>
      <c r="AX158" s="13" t="s">
        <v>86</v>
      </c>
      <c r="AY158" s="243" t="s">
        <v>136</v>
      </c>
    </row>
    <row r="159" s="2" customFormat="1" ht="16.5" customHeight="1">
      <c r="A159" s="39"/>
      <c r="B159" s="40"/>
      <c r="C159" s="271" t="s">
        <v>256</v>
      </c>
      <c r="D159" s="271" t="s">
        <v>224</v>
      </c>
      <c r="E159" s="272" t="s">
        <v>590</v>
      </c>
      <c r="F159" s="273" t="s">
        <v>591</v>
      </c>
      <c r="G159" s="274" t="s">
        <v>441</v>
      </c>
      <c r="H159" s="275">
        <v>1.462</v>
      </c>
      <c r="I159" s="276"/>
      <c r="J159" s="277">
        <f>ROUND(I159*H159,2)</f>
        <v>0</v>
      </c>
      <c r="K159" s="273" t="s">
        <v>143</v>
      </c>
      <c r="L159" s="278"/>
      <c r="M159" s="279" t="s">
        <v>1</v>
      </c>
      <c r="N159" s="280" t="s">
        <v>43</v>
      </c>
      <c r="O159" s="92"/>
      <c r="P159" s="228">
        <f>O159*H159</f>
        <v>0</v>
      </c>
      <c r="Q159" s="228">
        <v>0.001</v>
      </c>
      <c r="R159" s="228">
        <f>Q159*H159</f>
        <v>0.001462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215</v>
      </c>
      <c r="AT159" s="230" t="s">
        <v>224</v>
      </c>
      <c r="AU159" s="230" t="s">
        <v>88</v>
      </c>
      <c r="AY159" s="18" t="s">
        <v>136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86</v>
      </c>
      <c r="BK159" s="231">
        <f>ROUND(I159*H159,2)</f>
        <v>0</v>
      </c>
      <c r="BL159" s="18" t="s">
        <v>144</v>
      </c>
      <c r="BM159" s="230" t="s">
        <v>1292</v>
      </c>
    </row>
    <row r="160" s="2" customFormat="1" ht="24.15" customHeight="1">
      <c r="A160" s="39"/>
      <c r="B160" s="40"/>
      <c r="C160" s="219" t="s">
        <v>8</v>
      </c>
      <c r="D160" s="219" t="s">
        <v>139</v>
      </c>
      <c r="E160" s="220" t="s">
        <v>1293</v>
      </c>
      <c r="F160" s="221" t="s">
        <v>1294</v>
      </c>
      <c r="G160" s="222" t="s">
        <v>248</v>
      </c>
      <c r="H160" s="223">
        <v>198</v>
      </c>
      <c r="I160" s="224"/>
      <c r="J160" s="225">
        <f>ROUND(I160*H160,2)</f>
        <v>0</v>
      </c>
      <c r="K160" s="221" t="s">
        <v>143</v>
      </c>
      <c r="L160" s="45"/>
      <c r="M160" s="226" t="s">
        <v>1</v>
      </c>
      <c r="N160" s="227" t="s">
        <v>43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144</v>
      </c>
      <c r="AT160" s="230" t="s">
        <v>139</v>
      </c>
      <c r="AU160" s="230" t="s">
        <v>88</v>
      </c>
      <c r="AY160" s="18" t="s">
        <v>136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86</v>
      </c>
      <c r="BK160" s="231">
        <f>ROUND(I160*H160,2)</f>
        <v>0</v>
      </c>
      <c r="BL160" s="18" t="s">
        <v>144</v>
      </c>
      <c r="BM160" s="230" t="s">
        <v>1295</v>
      </c>
    </row>
    <row r="161" s="2" customFormat="1" ht="21.75" customHeight="1">
      <c r="A161" s="39"/>
      <c r="B161" s="40"/>
      <c r="C161" s="219" t="s">
        <v>266</v>
      </c>
      <c r="D161" s="219" t="s">
        <v>139</v>
      </c>
      <c r="E161" s="220" t="s">
        <v>600</v>
      </c>
      <c r="F161" s="221" t="s">
        <v>601</v>
      </c>
      <c r="G161" s="222" t="s">
        <v>248</v>
      </c>
      <c r="H161" s="223">
        <v>48</v>
      </c>
      <c r="I161" s="224"/>
      <c r="J161" s="225">
        <f>ROUND(I161*H161,2)</f>
        <v>0</v>
      </c>
      <c r="K161" s="221" t="s">
        <v>143</v>
      </c>
      <c r="L161" s="45"/>
      <c r="M161" s="226" t="s">
        <v>1</v>
      </c>
      <c r="N161" s="227" t="s">
        <v>43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144</v>
      </c>
      <c r="AT161" s="230" t="s">
        <v>139</v>
      </c>
      <c r="AU161" s="230" t="s">
        <v>88</v>
      </c>
      <c r="AY161" s="18" t="s">
        <v>136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86</v>
      </c>
      <c r="BK161" s="231">
        <f>ROUND(I161*H161,2)</f>
        <v>0</v>
      </c>
      <c r="BL161" s="18" t="s">
        <v>144</v>
      </c>
      <c r="BM161" s="230" t="s">
        <v>1296</v>
      </c>
    </row>
    <row r="162" s="13" customFormat="1">
      <c r="A162" s="13"/>
      <c r="B162" s="232"/>
      <c r="C162" s="233"/>
      <c r="D162" s="234" t="s">
        <v>146</v>
      </c>
      <c r="E162" s="235" t="s">
        <v>1</v>
      </c>
      <c r="F162" s="236" t="s">
        <v>500</v>
      </c>
      <c r="G162" s="233"/>
      <c r="H162" s="237">
        <v>48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146</v>
      </c>
      <c r="AU162" s="243" t="s">
        <v>88</v>
      </c>
      <c r="AV162" s="13" t="s">
        <v>88</v>
      </c>
      <c r="AW162" s="13" t="s">
        <v>34</v>
      </c>
      <c r="AX162" s="13" t="s">
        <v>86</v>
      </c>
      <c r="AY162" s="243" t="s">
        <v>136</v>
      </c>
    </row>
    <row r="163" s="2" customFormat="1" ht="16.5" customHeight="1">
      <c r="A163" s="39"/>
      <c r="B163" s="40"/>
      <c r="C163" s="219" t="s">
        <v>275</v>
      </c>
      <c r="D163" s="219" t="s">
        <v>139</v>
      </c>
      <c r="E163" s="220" t="s">
        <v>603</v>
      </c>
      <c r="F163" s="221" t="s">
        <v>604</v>
      </c>
      <c r="G163" s="222" t="s">
        <v>248</v>
      </c>
      <c r="H163" s="223">
        <v>48</v>
      </c>
      <c r="I163" s="224"/>
      <c r="J163" s="225">
        <f>ROUND(I163*H163,2)</f>
        <v>0</v>
      </c>
      <c r="K163" s="221" t="s">
        <v>143</v>
      </c>
      <c r="L163" s="45"/>
      <c r="M163" s="226" t="s">
        <v>1</v>
      </c>
      <c r="N163" s="227" t="s">
        <v>43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144</v>
      </c>
      <c r="AT163" s="230" t="s">
        <v>139</v>
      </c>
      <c r="AU163" s="230" t="s">
        <v>88</v>
      </c>
      <c r="AY163" s="18" t="s">
        <v>136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86</v>
      </c>
      <c r="BK163" s="231">
        <f>ROUND(I163*H163,2)</f>
        <v>0</v>
      </c>
      <c r="BL163" s="18" t="s">
        <v>144</v>
      </c>
      <c r="BM163" s="230" t="s">
        <v>1297</v>
      </c>
    </row>
    <row r="164" s="2" customFormat="1" ht="16.5" customHeight="1">
      <c r="A164" s="39"/>
      <c r="B164" s="40"/>
      <c r="C164" s="219" t="s">
        <v>280</v>
      </c>
      <c r="D164" s="219" t="s">
        <v>139</v>
      </c>
      <c r="E164" s="220" t="s">
        <v>606</v>
      </c>
      <c r="F164" s="221" t="s">
        <v>607</v>
      </c>
      <c r="G164" s="222" t="s">
        <v>248</v>
      </c>
      <c r="H164" s="223">
        <v>48</v>
      </c>
      <c r="I164" s="224"/>
      <c r="J164" s="225">
        <f>ROUND(I164*H164,2)</f>
        <v>0</v>
      </c>
      <c r="K164" s="221" t="s">
        <v>143</v>
      </c>
      <c r="L164" s="45"/>
      <c r="M164" s="226" t="s">
        <v>1</v>
      </c>
      <c r="N164" s="227" t="s">
        <v>43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144</v>
      </c>
      <c r="AT164" s="230" t="s">
        <v>139</v>
      </c>
      <c r="AU164" s="230" t="s">
        <v>88</v>
      </c>
      <c r="AY164" s="18" t="s">
        <v>136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86</v>
      </c>
      <c r="BK164" s="231">
        <f>ROUND(I164*H164,2)</f>
        <v>0</v>
      </c>
      <c r="BL164" s="18" t="s">
        <v>144</v>
      </c>
      <c r="BM164" s="230" t="s">
        <v>1298</v>
      </c>
    </row>
    <row r="165" s="12" customFormat="1" ht="22.8" customHeight="1">
      <c r="A165" s="12"/>
      <c r="B165" s="203"/>
      <c r="C165" s="204"/>
      <c r="D165" s="205" t="s">
        <v>77</v>
      </c>
      <c r="E165" s="217" t="s">
        <v>164</v>
      </c>
      <c r="F165" s="217" t="s">
        <v>796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SUM(P166:P168)</f>
        <v>0</v>
      </c>
      <c r="Q165" s="211"/>
      <c r="R165" s="212">
        <f>SUM(R166:R168)</f>
        <v>142.51050000000001</v>
      </c>
      <c r="S165" s="211"/>
      <c r="T165" s="213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86</v>
      </c>
      <c r="AT165" s="215" t="s">
        <v>77</v>
      </c>
      <c r="AU165" s="215" t="s">
        <v>86</v>
      </c>
      <c r="AY165" s="214" t="s">
        <v>136</v>
      </c>
      <c r="BK165" s="216">
        <f>SUM(BK166:BK168)</f>
        <v>0</v>
      </c>
    </row>
    <row r="166" s="2" customFormat="1" ht="24.15" customHeight="1">
      <c r="A166" s="39"/>
      <c r="B166" s="40"/>
      <c r="C166" s="219" t="s">
        <v>285</v>
      </c>
      <c r="D166" s="219" t="s">
        <v>139</v>
      </c>
      <c r="E166" s="220" t="s">
        <v>1299</v>
      </c>
      <c r="F166" s="221" t="s">
        <v>1300</v>
      </c>
      <c r="G166" s="222" t="s">
        <v>248</v>
      </c>
      <c r="H166" s="223">
        <v>198</v>
      </c>
      <c r="I166" s="224"/>
      <c r="J166" s="225">
        <f>ROUND(I166*H166,2)</f>
        <v>0</v>
      </c>
      <c r="K166" s="221" t="s">
        <v>143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0.33800000000000002</v>
      </c>
      <c r="R166" s="228">
        <f>Q166*H166</f>
        <v>66.924000000000007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144</v>
      </c>
      <c r="AT166" s="230" t="s">
        <v>139</v>
      </c>
      <c r="AU166" s="230" t="s">
        <v>88</v>
      </c>
      <c r="AY166" s="18" t="s">
        <v>136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86</v>
      </c>
      <c r="BK166" s="231">
        <f>ROUND(I166*H166,2)</f>
        <v>0</v>
      </c>
      <c r="BL166" s="18" t="s">
        <v>144</v>
      </c>
      <c r="BM166" s="230" t="s">
        <v>1301</v>
      </c>
    </row>
    <row r="167" s="2" customFormat="1" ht="16.5" customHeight="1">
      <c r="A167" s="39"/>
      <c r="B167" s="40"/>
      <c r="C167" s="219" t="s">
        <v>290</v>
      </c>
      <c r="D167" s="219" t="s">
        <v>139</v>
      </c>
      <c r="E167" s="220" t="s">
        <v>1302</v>
      </c>
      <c r="F167" s="221" t="s">
        <v>1303</v>
      </c>
      <c r="G167" s="222" t="s">
        <v>248</v>
      </c>
      <c r="H167" s="223">
        <v>198</v>
      </c>
      <c r="I167" s="224"/>
      <c r="J167" s="225">
        <f>ROUND(I167*H167,2)</f>
        <v>0</v>
      </c>
      <c r="K167" s="221" t="s">
        <v>143</v>
      </c>
      <c r="L167" s="45"/>
      <c r="M167" s="226" t="s">
        <v>1</v>
      </c>
      <c r="N167" s="227" t="s">
        <v>43</v>
      </c>
      <c r="O167" s="92"/>
      <c r="P167" s="228">
        <f>O167*H167</f>
        <v>0</v>
      </c>
      <c r="Q167" s="228">
        <v>0.23000000000000001</v>
      </c>
      <c r="R167" s="228">
        <f>Q167*H167</f>
        <v>45.539999999999999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144</v>
      </c>
      <c r="AT167" s="230" t="s">
        <v>139</v>
      </c>
      <c r="AU167" s="230" t="s">
        <v>88</v>
      </c>
      <c r="AY167" s="18" t="s">
        <v>136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86</v>
      </c>
      <c r="BK167" s="231">
        <f>ROUND(I167*H167,2)</f>
        <v>0</v>
      </c>
      <c r="BL167" s="18" t="s">
        <v>144</v>
      </c>
      <c r="BM167" s="230" t="s">
        <v>1304</v>
      </c>
    </row>
    <row r="168" s="2" customFormat="1" ht="16.5" customHeight="1">
      <c r="A168" s="39"/>
      <c r="B168" s="40"/>
      <c r="C168" s="219" t="s">
        <v>7</v>
      </c>
      <c r="D168" s="219" t="s">
        <v>139</v>
      </c>
      <c r="E168" s="220" t="s">
        <v>1305</v>
      </c>
      <c r="F168" s="221" t="s">
        <v>1306</v>
      </c>
      <c r="G168" s="222" t="s">
        <v>248</v>
      </c>
      <c r="H168" s="223">
        <v>198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0.15175</v>
      </c>
      <c r="R168" s="228">
        <f>Q168*H168</f>
        <v>30.046499999999998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144</v>
      </c>
      <c r="AT168" s="230" t="s">
        <v>139</v>
      </c>
      <c r="AU168" s="230" t="s">
        <v>88</v>
      </c>
      <c r="AY168" s="18" t="s">
        <v>136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144</v>
      </c>
      <c r="BM168" s="230" t="s">
        <v>1307</v>
      </c>
    </row>
    <row r="169" s="12" customFormat="1" ht="22.8" customHeight="1">
      <c r="A169" s="12"/>
      <c r="B169" s="203"/>
      <c r="C169" s="204"/>
      <c r="D169" s="205" t="s">
        <v>77</v>
      </c>
      <c r="E169" s="217" t="s">
        <v>137</v>
      </c>
      <c r="F169" s="217" t="s">
        <v>138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SUM(P170:P173)</f>
        <v>0</v>
      </c>
      <c r="Q169" s="211"/>
      <c r="R169" s="212">
        <f>SUM(R170:R173)</f>
        <v>0.94991999999999988</v>
      </c>
      <c r="S169" s="211"/>
      <c r="T169" s="213">
        <f>SUM(T170:T173)</f>
        <v>5.4379999999999997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86</v>
      </c>
      <c r="AT169" s="215" t="s">
        <v>77</v>
      </c>
      <c r="AU169" s="215" t="s">
        <v>86</v>
      </c>
      <c r="AY169" s="214" t="s">
        <v>136</v>
      </c>
      <c r="BK169" s="216">
        <f>SUM(BK170:BK173)</f>
        <v>0</v>
      </c>
    </row>
    <row r="170" s="2" customFormat="1" ht="16.5" customHeight="1">
      <c r="A170" s="39"/>
      <c r="B170" s="40"/>
      <c r="C170" s="219" t="s">
        <v>301</v>
      </c>
      <c r="D170" s="219" t="s">
        <v>139</v>
      </c>
      <c r="E170" s="220" t="s">
        <v>1308</v>
      </c>
      <c r="F170" s="221" t="s">
        <v>1309</v>
      </c>
      <c r="G170" s="222" t="s">
        <v>298</v>
      </c>
      <c r="H170" s="223">
        <v>48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0.019789999999999999</v>
      </c>
      <c r="R170" s="228">
        <f>Q170*H170</f>
        <v>0.94991999999999988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144</v>
      </c>
      <c r="AT170" s="230" t="s">
        <v>139</v>
      </c>
      <c r="AU170" s="230" t="s">
        <v>88</v>
      </c>
      <c r="AY170" s="18" t="s">
        <v>136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144</v>
      </c>
      <c r="BM170" s="230" t="s">
        <v>1310</v>
      </c>
    </row>
    <row r="171" s="2" customFormat="1" ht="21.75" customHeight="1">
      <c r="A171" s="39"/>
      <c r="B171" s="40"/>
      <c r="C171" s="219" t="s">
        <v>306</v>
      </c>
      <c r="D171" s="219" t="s">
        <v>139</v>
      </c>
      <c r="E171" s="220" t="s">
        <v>1311</v>
      </c>
      <c r="F171" s="221" t="s">
        <v>1312</v>
      </c>
      <c r="G171" s="222" t="s">
        <v>304</v>
      </c>
      <c r="H171" s="223">
        <v>4</v>
      </c>
      <c r="I171" s="224"/>
      <c r="J171" s="225">
        <f>ROUND(I171*H171,2)</f>
        <v>0</v>
      </c>
      <c r="K171" s="221" t="s">
        <v>143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0.48199999999999998</v>
      </c>
      <c r="T171" s="229">
        <f>S171*H171</f>
        <v>1.9279999999999999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144</v>
      </c>
      <c r="AT171" s="230" t="s">
        <v>139</v>
      </c>
      <c r="AU171" s="230" t="s">
        <v>88</v>
      </c>
      <c r="AY171" s="18" t="s">
        <v>136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86</v>
      </c>
      <c r="BK171" s="231">
        <f>ROUND(I171*H171,2)</f>
        <v>0</v>
      </c>
      <c r="BL171" s="18" t="s">
        <v>144</v>
      </c>
      <c r="BM171" s="230" t="s">
        <v>1313</v>
      </c>
    </row>
    <row r="172" s="2" customFormat="1" ht="16.5" customHeight="1">
      <c r="A172" s="39"/>
      <c r="B172" s="40"/>
      <c r="C172" s="219" t="s">
        <v>310</v>
      </c>
      <c r="D172" s="219" t="s">
        <v>139</v>
      </c>
      <c r="E172" s="220" t="s">
        <v>1314</v>
      </c>
      <c r="F172" s="221" t="s">
        <v>1315</v>
      </c>
      <c r="G172" s="222" t="s">
        <v>142</v>
      </c>
      <c r="H172" s="223">
        <v>1.8</v>
      </c>
      <c r="I172" s="224"/>
      <c r="J172" s="225">
        <f>ROUND(I172*H172,2)</f>
        <v>0</v>
      </c>
      <c r="K172" s="221" t="s">
        <v>143</v>
      </c>
      <c r="L172" s="45"/>
      <c r="M172" s="226" t="s">
        <v>1</v>
      </c>
      <c r="N172" s="227" t="s">
        <v>43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1.95</v>
      </c>
      <c r="T172" s="229">
        <f>S172*H172</f>
        <v>3.5099999999999998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144</v>
      </c>
      <c r="AT172" s="230" t="s">
        <v>139</v>
      </c>
      <c r="AU172" s="230" t="s">
        <v>88</v>
      </c>
      <c r="AY172" s="18" t="s">
        <v>136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86</v>
      </c>
      <c r="BK172" s="231">
        <f>ROUND(I172*H172,2)</f>
        <v>0</v>
      </c>
      <c r="BL172" s="18" t="s">
        <v>144</v>
      </c>
      <c r="BM172" s="230" t="s">
        <v>1316</v>
      </c>
    </row>
    <row r="173" s="13" customFormat="1">
      <c r="A173" s="13"/>
      <c r="B173" s="232"/>
      <c r="C173" s="233"/>
      <c r="D173" s="234" t="s">
        <v>146</v>
      </c>
      <c r="E173" s="235" t="s">
        <v>1</v>
      </c>
      <c r="F173" s="236" t="s">
        <v>1317</v>
      </c>
      <c r="G173" s="233"/>
      <c r="H173" s="237">
        <v>1.8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146</v>
      </c>
      <c r="AU173" s="243" t="s">
        <v>88</v>
      </c>
      <c r="AV173" s="13" t="s">
        <v>88</v>
      </c>
      <c r="AW173" s="13" t="s">
        <v>34</v>
      </c>
      <c r="AX173" s="13" t="s">
        <v>86</v>
      </c>
      <c r="AY173" s="243" t="s">
        <v>136</v>
      </c>
    </row>
    <row r="174" s="12" customFormat="1" ht="22.8" customHeight="1">
      <c r="A174" s="12"/>
      <c r="B174" s="203"/>
      <c r="C174" s="204"/>
      <c r="D174" s="205" t="s">
        <v>77</v>
      </c>
      <c r="E174" s="217" t="s">
        <v>153</v>
      </c>
      <c r="F174" s="217" t="s">
        <v>154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SUM(P175:P185)</f>
        <v>0</v>
      </c>
      <c r="Q174" s="211"/>
      <c r="R174" s="212">
        <f>SUM(R175:R185)</f>
        <v>0</v>
      </c>
      <c r="S174" s="211"/>
      <c r="T174" s="213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86</v>
      </c>
      <c r="AT174" s="215" t="s">
        <v>77</v>
      </c>
      <c r="AU174" s="215" t="s">
        <v>86</v>
      </c>
      <c r="AY174" s="214" t="s">
        <v>136</v>
      </c>
      <c r="BK174" s="216">
        <f>SUM(BK175:BK185)</f>
        <v>0</v>
      </c>
    </row>
    <row r="175" s="2" customFormat="1" ht="33" customHeight="1">
      <c r="A175" s="39"/>
      <c r="B175" s="40"/>
      <c r="C175" s="219" t="s">
        <v>315</v>
      </c>
      <c r="D175" s="219" t="s">
        <v>139</v>
      </c>
      <c r="E175" s="220" t="s">
        <v>165</v>
      </c>
      <c r="F175" s="221" t="s">
        <v>166</v>
      </c>
      <c r="G175" s="222" t="s">
        <v>158</v>
      </c>
      <c r="H175" s="223">
        <v>5.4379999999999997</v>
      </c>
      <c r="I175" s="224"/>
      <c r="J175" s="225">
        <f>ROUND(I175*H175,2)</f>
        <v>0</v>
      </c>
      <c r="K175" s="221" t="s">
        <v>143</v>
      </c>
      <c r="L175" s="45"/>
      <c r="M175" s="226" t="s">
        <v>1</v>
      </c>
      <c r="N175" s="227" t="s">
        <v>43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144</v>
      </c>
      <c r="AT175" s="230" t="s">
        <v>139</v>
      </c>
      <c r="AU175" s="230" t="s">
        <v>88</v>
      </c>
      <c r="AY175" s="18" t="s">
        <v>136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86</v>
      </c>
      <c r="BK175" s="231">
        <f>ROUND(I175*H175,2)</f>
        <v>0</v>
      </c>
      <c r="BL175" s="18" t="s">
        <v>144</v>
      </c>
      <c r="BM175" s="230" t="s">
        <v>1318</v>
      </c>
    </row>
    <row r="176" s="2" customFormat="1" ht="21.75" customHeight="1">
      <c r="A176" s="39"/>
      <c r="B176" s="40"/>
      <c r="C176" s="219" t="s">
        <v>320</v>
      </c>
      <c r="D176" s="219" t="s">
        <v>139</v>
      </c>
      <c r="E176" s="220" t="s">
        <v>1319</v>
      </c>
      <c r="F176" s="221" t="s">
        <v>1320</v>
      </c>
      <c r="G176" s="222" t="s">
        <v>158</v>
      </c>
      <c r="H176" s="223">
        <v>57.420000000000002</v>
      </c>
      <c r="I176" s="224"/>
      <c r="J176" s="225">
        <f>ROUND(I176*H176,2)</f>
        <v>0</v>
      </c>
      <c r="K176" s="221" t="s">
        <v>143</v>
      </c>
      <c r="L176" s="45"/>
      <c r="M176" s="226" t="s">
        <v>1</v>
      </c>
      <c r="N176" s="227" t="s">
        <v>43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144</v>
      </c>
      <c r="AT176" s="230" t="s">
        <v>139</v>
      </c>
      <c r="AU176" s="230" t="s">
        <v>88</v>
      </c>
      <c r="AY176" s="18" t="s">
        <v>136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86</v>
      </c>
      <c r="BK176" s="231">
        <f>ROUND(I176*H176,2)</f>
        <v>0</v>
      </c>
      <c r="BL176" s="18" t="s">
        <v>144</v>
      </c>
      <c r="BM176" s="230" t="s">
        <v>1321</v>
      </c>
    </row>
    <row r="177" s="13" customFormat="1">
      <c r="A177" s="13"/>
      <c r="B177" s="232"/>
      <c r="C177" s="233"/>
      <c r="D177" s="234" t="s">
        <v>146</v>
      </c>
      <c r="E177" s="235" t="s">
        <v>1268</v>
      </c>
      <c r="F177" s="236" t="s">
        <v>1322</v>
      </c>
      <c r="G177" s="233"/>
      <c r="H177" s="237">
        <v>57.420000000000002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146</v>
      </c>
      <c r="AU177" s="243" t="s">
        <v>88</v>
      </c>
      <c r="AV177" s="13" t="s">
        <v>88</v>
      </c>
      <c r="AW177" s="13" t="s">
        <v>34</v>
      </c>
      <c r="AX177" s="13" t="s">
        <v>86</v>
      </c>
      <c r="AY177" s="243" t="s">
        <v>136</v>
      </c>
    </row>
    <row r="178" s="2" customFormat="1" ht="24.15" customHeight="1">
      <c r="A178" s="39"/>
      <c r="B178" s="40"/>
      <c r="C178" s="219" t="s">
        <v>329</v>
      </c>
      <c r="D178" s="219" t="s">
        <v>139</v>
      </c>
      <c r="E178" s="220" t="s">
        <v>1323</v>
      </c>
      <c r="F178" s="221" t="s">
        <v>1324</v>
      </c>
      <c r="G178" s="222" t="s">
        <v>158</v>
      </c>
      <c r="H178" s="223">
        <v>803.88</v>
      </c>
      <c r="I178" s="224"/>
      <c r="J178" s="225">
        <f>ROUND(I178*H178,2)</f>
        <v>0</v>
      </c>
      <c r="K178" s="221" t="s">
        <v>143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144</v>
      </c>
      <c r="AT178" s="230" t="s">
        <v>139</v>
      </c>
      <c r="AU178" s="230" t="s">
        <v>88</v>
      </c>
      <c r="AY178" s="18" t="s">
        <v>136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86</v>
      </c>
      <c r="BK178" s="231">
        <f>ROUND(I178*H178,2)</f>
        <v>0</v>
      </c>
      <c r="BL178" s="18" t="s">
        <v>144</v>
      </c>
      <c r="BM178" s="230" t="s">
        <v>1325</v>
      </c>
    </row>
    <row r="179" s="13" customFormat="1">
      <c r="A179" s="13"/>
      <c r="B179" s="232"/>
      <c r="C179" s="233"/>
      <c r="D179" s="234" t="s">
        <v>146</v>
      </c>
      <c r="E179" s="235" t="s">
        <v>1</v>
      </c>
      <c r="F179" s="236" t="s">
        <v>1326</v>
      </c>
      <c r="G179" s="233"/>
      <c r="H179" s="237">
        <v>803.88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146</v>
      </c>
      <c r="AU179" s="243" t="s">
        <v>88</v>
      </c>
      <c r="AV179" s="13" t="s">
        <v>88</v>
      </c>
      <c r="AW179" s="13" t="s">
        <v>34</v>
      </c>
      <c r="AX179" s="13" t="s">
        <v>86</v>
      </c>
      <c r="AY179" s="243" t="s">
        <v>136</v>
      </c>
    </row>
    <row r="180" s="2" customFormat="1" ht="16.5" customHeight="1">
      <c r="A180" s="39"/>
      <c r="B180" s="40"/>
      <c r="C180" s="219" t="s">
        <v>339</v>
      </c>
      <c r="D180" s="219" t="s">
        <v>139</v>
      </c>
      <c r="E180" s="220" t="s">
        <v>1327</v>
      </c>
      <c r="F180" s="221" t="s">
        <v>1328</v>
      </c>
      <c r="G180" s="222" t="s">
        <v>158</v>
      </c>
      <c r="H180" s="223">
        <v>5.4379999999999997</v>
      </c>
      <c r="I180" s="224"/>
      <c r="J180" s="225">
        <f>ROUND(I180*H180,2)</f>
        <v>0</v>
      </c>
      <c r="K180" s="221" t="s">
        <v>143</v>
      </c>
      <c r="L180" s="45"/>
      <c r="M180" s="226" t="s">
        <v>1</v>
      </c>
      <c r="N180" s="227" t="s">
        <v>43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144</v>
      </c>
      <c r="AT180" s="230" t="s">
        <v>139</v>
      </c>
      <c r="AU180" s="230" t="s">
        <v>88</v>
      </c>
      <c r="AY180" s="18" t="s">
        <v>136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86</v>
      </c>
      <c r="BK180" s="231">
        <f>ROUND(I180*H180,2)</f>
        <v>0</v>
      </c>
      <c r="BL180" s="18" t="s">
        <v>144</v>
      </c>
      <c r="BM180" s="230" t="s">
        <v>1329</v>
      </c>
    </row>
    <row r="181" s="2" customFormat="1" ht="24.15" customHeight="1">
      <c r="A181" s="39"/>
      <c r="B181" s="40"/>
      <c r="C181" s="219" t="s">
        <v>344</v>
      </c>
      <c r="D181" s="219" t="s">
        <v>139</v>
      </c>
      <c r="E181" s="220" t="s">
        <v>1330</v>
      </c>
      <c r="F181" s="221" t="s">
        <v>1331</v>
      </c>
      <c r="G181" s="222" t="s">
        <v>158</v>
      </c>
      <c r="H181" s="223">
        <v>76.132000000000005</v>
      </c>
      <c r="I181" s="224"/>
      <c r="J181" s="225">
        <f>ROUND(I181*H181,2)</f>
        <v>0</v>
      </c>
      <c r="K181" s="221" t="s">
        <v>143</v>
      </c>
      <c r="L181" s="45"/>
      <c r="M181" s="226" t="s">
        <v>1</v>
      </c>
      <c r="N181" s="227" t="s">
        <v>43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144</v>
      </c>
      <c r="AT181" s="230" t="s">
        <v>139</v>
      </c>
      <c r="AU181" s="230" t="s">
        <v>88</v>
      </c>
      <c r="AY181" s="18" t="s">
        <v>136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86</v>
      </c>
      <c r="BK181" s="231">
        <f>ROUND(I181*H181,2)</f>
        <v>0</v>
      </c>
      <c r="BL181" s="18" t="s">
        <v>144</v>
      </c>
      <c r="BM181" s="230" t="s">
        <v>1332</v>
      </c>
    </row>
    <row r="182" s="13" customFormat="1">
      <c r="A182" s="13"/>
      <c r="B182" s="232"/>
      <c r="C182" s="233"/>
      <c r="D182" s="234" t="s">
        <v>146</v>
      </c>
      <c r="E182" s="235" t="s">
        <v>1</v>
      </c>
      <c r="F182" s="236" t="s">
        <v>1333</v>
      </c>
      <c r="G182" s="233"/>
      <c r="H182" s="237">
        <v>76.132000000000005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146</v>
      </c>
      <c r="AU182" s="243" t="s">
        <v>88</v>
      </c>
      <c r="AV182" s="13" t="s">
        <v>88</v>
      </c>
      <c r="AW182" s="13" t="s">
        <v>34</v>
      </c>
      <c r="AX182" s="13" t="s">
        <v>86</v>
      </c>
      <c r="AY182" s="243" t="s">
        <v>136</v>
      </c>
    </row>
    <row r="183" s="2" customFormat="1" ht="24.15" customHeight="1">
      <c r="A183" s="39"/>
      <c r="B183" s="40"/>
      <c r="C183" s="219" t="s">
        <v>348</v>
      </c>
      <c r="D183" s="219" t="s">
        <v>139</v>
      </c>
      <c r="E183" s="220" t="s">
        <v>1215</v>
      </c>
      <c r="F183" s="221" t="s">
        <v>1216</v>
      </c>
      <c r="G183" s="222" t="s">
        <v>158</v>
      </c>
      <c r="H183" s="223">
        <v>5.4379999999999997</v>
      </c>
      <c r="I183" s="224"/>
      <c r="J183" s="225">
        <f>ROUND(I183*H183,2)</f>
        <v>0</v>
      </c>
      <c r="K183" s="221" t="s">
        <v>143</v>
      </c>
      <c r="L183" s="45"/>
      <c r="M183" s="226" t="s">
        <v>1</v>
      </c>
      <c r="N183" s="227" t="s">
        <v>43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144</v>
      </c>
      <c r="AT183" s="230" t="s">
        <v>139</v>
      </c>
      <c r="AU183" s="230" t="s">
        <v>88</v>
      </c>
      <c r="AY183" s="18" t="s">
        <v>136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86</v>
      </c>
      <c r="BK183" s="231">
        <f>ROUND(I183*H183,2)</f>
        <v>0</v>
      </c>
      <c r="BL183" s="18" t="s">
        <v>144</v>
      </c>
      <c r="BM183" s="230" t="s">
        <v>1334</v>
      </c>
    </row>
    <row r="184" s="2" customFormat="1" ht="24.15" customHeight="1">
      <c r="A184" s="39"/>
      <c r="B184" s="40"/>
      <c r="C184" s="219" t="s">
        <v>353</v>
      </c>
      <c r="D184" s="219" t="s">
        <v>139</v>
      </c>
      <c r="E184" s="220" t="s">
        <v>1335</v>
      </c>
      <c r="F184" s="221" t="s">
        <v>1336</v>
      </c>
      <c r="G184" s="222" t="s">
        <v>158</v>
      </c>
      <c r="H184" s="223">
        <v>57.420000000000002</v>
      </c>
      <c r="I184" s="224"/>
      <c r="J184" s="225">
        <f>ROUND(I184*H184,2)</f>
        <v>0</v>
      </c>
      <c r="K184" s="221" t="s">
        <v>143</v>
      </c>
      <c r="L184" s="45"/>
      <c r="M184" s="226" t="s">
        <v>1</v>
      </c>
      <c r="N184" s="227" t="s">
        <v>43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144</v>
      </c>
      <c r="AT184" s="230" t="s">
        <v>139</v>
      </c>
      <c r="AU184" s="230" t="s">
        <v>88</v>
      </c>
      <c r="AY184" s="18" t="s">
        <v>136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86</v>
      </c>
      <c r="BK184" s="231">
        <f>ROUND(I184*H184,2)</f>
        <v>0</v>
      </c>
      <c r="BL184" s="18" t="s">
        <v>144</v>
      </c>
      <c r="BM184" s="230" t="s">
        <v>1337</v>
      </c>
    </row>
    <row r="185" s="2" customFormat="1" ht="44.25" customHeight="1">
      <c r="A185" s="39"/>
      <c r="B185" s="40"/>
      <c r="C185" s="219" t="s">
        <v>357</v>
      </c>
      <c r="D185" s="219" t="s">
        <v>139</v>
      </c>
      <c r="E185" s="220" t="s">
        <v>1338</v>
      </c>
      <c r="F185" s="221" t="s">
        <v>1339</v>
      </c>
      <c r="G185" s="222" t="s">
        <v>158</v>
      </c>
      <c r="H185" s="223">
        <v>57.420000000000002</v>
      </c>
      <c r="I185" s="224"/>
      <c r="J185" s="225">
        <f>ROUND(I185*H185,2)</f>
        <v>0</v>
      </c>
      <c r="K185" s="221" t="s">
        <v>143</v>
      </c>
      <c r="L185" s="45"/>
      <c r="M185" s="226" t="s">
        <v>1</v>
      </c>
      <c r="N185" s="227" t="s">
        <v>43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144</v>
      </c>
      <c r="AT185" s="230" t="s">
        <v>139</v>
      </c>
      <c r="AU185" s="230" t="s">
        <v>88</v>
      </c>
      <c r="AY185" s="18" t="s">
        <v>136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86</v>
      </c>
      <c r="BK185" s="231">
        <f>ROUND(I185*H185,2)</f>
        <v>0</v>
      </c>
      <c r="BL185" s="18" t="s">
        <v>144</v>
      </c>
      <c r="BM185" s="230" t="s">
        <v>1340</v>
      </c>
    </row>
    <row r="186" s="12" customFormat="1" ht="22.8" customHeight="1">
      <c r="A186" s="12"/>
      <c r="B186" s="203"/>
      <c r="C186" s="204"/>
      <c r="D186" s="205" t="s">
        <v>77</v>
      </c>
      <c r="E186" s="217" t="s">
        <v>362</v>
      </c>
      <c r="F186" s="217" t="s">
        <v>363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SUM(P187:P188)</f>
        <v>0</v>
      </c>
      <c r="Q186" s="211"/>
      <c r="R186" s="212">
        <f>SUM(R187:R188)</f>
        <v>0</v>
      </c>
      <c r="S186" s="211"/>
      <c r="T186" s="213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86</v>
      </c>
      <c r="AT186" s="215" t="s">
        <v>77</v>
      </c>
      <c r="AU186" s="215" t="s">
        <v>86</v>
      </c>
      <c r="AY186" s="214" t="s">
        <v>136</v>
      </c>
      <c r="BK186" s="216">
        <f>SUM(BK187:BK188)</f>
        <v>0</v>
      </c>
    </row>
    <row r="187" s="2" customFormat="1" ht="33" customHeight="1">
      <c r="A187" s="39"/>
      <c r="B187" s="40"/>
      <c r="C187" s="219" t="s">
        <v>364</v>
      </c>
      <c r="D187" s="219" t="s">
        <v>139</v>
      </c>
      <c r="E187" s="220" t="s">
        <v>1341</v>
      </c>
      <c r="F187" s="221" t="s">
        <v>1342</v>
      </c>
      <c r="G187" s="222" t="s">
        <v>158</v>
      </c>
      <c r="H187" s="223">
        <v>143.46199999999999</v>
      </c>
      <c r="I187" s="224"/>
      <c r="J187" s="225">
        <f>ROUND(I187*H187,2)</f>
        <v>0</v>
      </c>
      <c r="K187" s="221" t="s">
        <v>143</v>
      </c>
      <c r="L187" s="45"/>
      <c r="M187" s="226" t="s">
        <v>1</v>
      </c>
      <c r="N187" s="227" t="s">
        <v>43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144</v>
      </c>
      <c r="AT187" s="230" t="s">
        <v>139</v>
      </c>
      <c r="AU187" s="230" t="s">
        <v>88</v>
      </c>
      <c r="AY187" s="18" t="s">
        <v>136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86</v>
      </c>
      <c r="BK187" s="231">
        <f>ROUND(I187*H187,2)</f>
        <v>0</v>
      </c>
      <c r="BL187" s="18" t="s">
        <v>144</v>
      </c>
      <c r="BM187" s="230" t="s">
        <v>1343</v>
      </c>
    </row>
    <row r="188" s="2" customFormat="1" ht="33" customHeight="1">
      <c r="A188" s="39"/>
      <c r="B188" s="40"/>
      <c r="C188" s="219" t="s">
        <v>368</v>
      </c>
      <c r="D188" s="219" t="s">
        <v>139</v>
      </c>
      <c r="E188" s="220" t="s">
        <v>1344</v>
      </c>
      <c r="F188" s="221" t="s">
        <v>1345</v>
      </c>
      <c r="G188" s="222" t="s">
        <v>158</v>
      </c>
      <c r="H188" s="223">
        <v>143.46199999999999</v>
      </c>
      <c r="I188" s="224"/>
      <c r="J188" s="225">
        <f>ROUND(I188*H188,2)</f>
        <v>0</v>
      </c>
      <c r="K188" s="221" t="s">
        <v>1346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144</v>
      </c>
      <c r="AT188" s="230" t="s">
        <v>139</v>
      </c>
      <c r="AU188" s="230" t="s">
        <v>88</v>
      </c>
      <c r="AY188" s="18" t="s">
        <v>136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144</v>
      </c>
      <c r="BM188" s="230" t="s">
        <v>1347</v>
      </c>
    </row>
    <row r="189" s="12" customFormat="1" ht="25.92" customHeight="1">
      <c r="A189" s="12"/>
      <c r="B189" s="203"/>
      <c r="C189" s="204"/>
      <c r="D189" s="205" t="s">
        <v>77</v>
      </c>
      <c r="E189" s="206" t="s">
        <v>408</v>
      </c>
      <c r="F189" s="206" t="s">
        <v>108</v>
      </c>
      <c r="G189" s="204"/>
      <c r="H189" s="204"/>
      <c r="I189" s="207"/>
      <c r="J189" s="208">
        <f>BK189</f>
        <v>0</v>
      </c>
      <c r="K189" s="204"/>
      <c r="L189" s="209"/>
      <c r="M189" s="210"/>
      <c r="N189" s="211"/>
      <c r="O189" s="211"/>
      <c r="P189" s="212">
        <f>P190+P194</f>
        <v>0</v>
      </c>
      <c r="Q189" s="211"/>
      <c r="R189" s="212">
        <f>R190+R194</f>
        <v>0</v>
      </c>
      <c r="S189" s="211"/>
      <c r="T189" s="213">
        <f>T190+T194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164</v>
      </c>
      <c r="AT189" s="215" t="s">
        <v>77</v>
      </c>
      <c r="AU189" s="215" t="s">
        <v>78</v>
      </c>
      <c r="AY189" s="214" t="s">
        <v>136</v>
      </c>
      <c r="BK189" s="216">
        <f>BK190+BK194</f>
        <v>0</v>
      </c>
    </row>
    <row r="190" s="12" customFormat="1" ht="22.8" customHeight="1">
      <c r="A190" s="12"/>
      <c r="B190" s="203"/>
      <c r="C190" s="204"/>
      <c r="D190" s="205" t="s">
        <v>77</v>
      </c>
      <c r="E190" s="217" t="s">
        <v>409</v>
      </c>
      <c r="F190" s="217" t="s">
        <v>410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SUM(P191:P193)</f>
        <v>0</v>
      </c>
      <c r="Q190" s="211"/>
      <c r="R190" s="212">
        <f>SUM(R191:R193)</f>
        <v>0</v>
      </c>
      <c r="S190" s="211"/>
      <c r="T190" s="213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164</v>
      </c>
      <c r="AT190" s="215" t="s">
        <v>77</v>
      </c>
      <c r="AU190" s="215" t="s">
        <v>86</v>
      </c>
      <c r="AY190" s="214" t="s">
        <v>136</v>
      </c>
      <c r="BK190" s="216">
        <f>SUM(BK191:BK193)</f>
        <v>0</v>
      </c>
    </row>
    <row r="191" s="2" customFormat="1" ht="16.5" customHeight="1">
      <c r="A191" s="39"/>
      <c r="B191" s="40"/>
      <c r="C191" s="219" t="s">
        <v>376</v>
      </c>
      <c r="D191" s="219" t="s">
        <v>139</v>
      </c>
      <c r="E191" s="220" t="s">
        <v>412</v>
      </c>
      <c r="F191" s="221" t="s">
        <v>413</v>
      </c>
      <c r="G191" s="222" t="s">
        <v>414</v>
      </c>
      <c r="H191" s="223">
        <v>1</v>
      </c>
      <c r="I191" s="224"/>
      <c r="J191" s="225">
        <f>ROUND(I191*H191,2)</f>
        <v>0</v>
      </c>
      <c r="K191" s="221" t="s">
        <v>143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415</v>
      </c>
      <c r="AT191" s="230" t="s">
        <v>139</v>
      </c>
      <c r="AU191" s="230" t="s">
        <v>88</v>
      </c>
      <c r="AY191" s="18" t="s">
        <v>136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86</v>
      </c>
      <c r="BK191" s="231">
        <f>ROUND(I191*H191,2)</f>
        <v>0</v>
      </c>
      <c r="BL191" s="18" t="s">
        <v>415</v>
      </c>
      <c r="BM191" s="230" t="s">
        <v>1348</v>
      </c>
    </row>
    <row r="192" s="2" customFormat="1" ht="16.5" customHeight="1">
      <c r="A192" s="39"/>
      <c r="B192" s="40"/>
      <c r="C192" s="219" t="s">
        <v>380</v>
      </c>
      <c r="D192" s="219" t="s">
        <v>139</v>
      </c>
      <c r="E192" s="220" t="s">
        <v>418</v>
      </c>
      <c r="F192" s="221" t="s">
        <v>419</v>
      </c>
      <c r="G192" s="222" t="s">
        <v>414</v>
      </c>
      <c r="H192" s="223">
        <v>1</v>
      </c>
      <c r="I192" s="224"/>
      <c r="J192" s="225">
        <f>ROUND(I192*H192,2)</f>
        <v>0</v>
      </c>
      <c r="K192" s="221" t="s">
        <v>143</v>
      </c>
      <c r="L192" s="45"/>
      <c r="M192" s="226" t="s">
        <v>1</v>
      </c>
      <c r="N192" s="227" t="s">
        <v>43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415</v>
      </c>
      <c r="AT192" s="230" t="s">
        <v>139</v>
      </c>
      <c r="AU192" s="230" t="s">
        <v>88</v>
      </c>
      <c r="AY192" s="18" t="s">
        <v>136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86</v>
      </c>
      <c r="BK192" s="231">
        <f>ROUND(I192*H192,2)</f>
        <v>0</v>
      </c>
      <c r="BL192" s="18" t="s">
        <v>415</v>
      </c>
      <c r="BM192" s="230" t="s">
        <v>1349</v>
      </c>
    </row>
    <row r="193" s="2" customFormat="1" ht="16.5" customHeight="1">
      <c r="A193" s="39"/>
      <c r="B193" s="40"/>
      <c r="C193" s="219" t="s">
        <v>384</v>
      </c>
      <c r="D193" s="219" t="s">
        <v>139</v>
      </c>
      <c r="E193" s="220" t="s">
        <v>422</v>
      </c>
      <c r="F193" s="221" t="s">
        <v>423</v>
      </c>
      <c r="G193" s="222" t="s">
        <v>414</v>
      </c>
      <c r="H193" s="223">
        <v>1</v>
      </c>
      <c r="I193" s="224"/>
      <c r="J193" s="225">
        <f>ROUND(I193*H193,2)</f>
        <v>0</v>
      </c>
      <c r="K193" s="221" t="s">
        <v>143</v>
      </c>
      <c r="L193" s="45"/>
      <c r="M193" s="226" t="s">
        <v>1</v>
      </c>
      <c r="N193" s="227" t="s">
        <v>43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415</v>
      </c>
      <c r="AT193" s="230" t="s">
        <v>139</v>
      </c>
      <c r="AU193" s="230" t="s">
        <v>88</v>
      </c>
      <c r="AY193" s="18" t="s">
        <v>136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86</v>
      </c>
      <c r="BK193" s="231">
        <f>ROUND(I193*H193,2)</f>
        <v>0</v>
      </c>
      <c r="BL193" s="18" t="s">
        <v>415</v>
      </c>
      <c r="BM193" s="230" t="s">
        <v>1350</v>
      </c>
    </row>
    <row r="194" s="12" customFormat="1" ht="22.8" customHeight="1">
      <c r="A194" s="12"/>
      <c r="B194" s="203"/>
      <c r="C194" s="204"/>
      <c r="D194" s="205" t="s">
        <v>77</v>
      </c>
      <c r="E194" s="217" t="s">
        <v>425</v>
      </c>
      <c r="F194" s="217" t="s">
        <v>426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SUM(P195:P196)</f>
        <v>0</v>
      </c>
      <c r="Q194" s="211"/>
      <c r="R194" s="212">
        <f>SUM(R195:R196)</f>
        <v>0</v>
      </c>
      <c r="S194" s="211"/>
      <c r="T194" s="213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164</v>
      </c>
      <c r="AT194" s="215" t="s">
        <v>77</v>
      </c>
      <c r="AU194" s="215" t="s">
        <v>86</v>
      </c>
      <c r="AY194" s="214" t="s">
        <v>136</v>
      </c>
      <c r="BK194" s="216">
        <f>SUM(BK195:BK196)</f>
        <v>0</v>
      </c>
    </row>
    <row r="195" s="2" customFormat="1" ht="16.5" customHeight="1">
      <c r="A195" s="39"/>
      <c r="B195" s="40"/>
      <c r="C195" s="219" t="s">
        <v>392</v>
      </c>
      <c r="D195" s="219" t="s">
        <v>139</v>
      </c>
      <c r="E195" s="220" t="s">
        <v>428</v>
      </c>
      <c r="F195" s="221" t="s">
        <v>429</v>
      </c>
      <c r="G195" s="222" t="s">
        <v>414</v>
      </c>
      <c r="H195" s="223">
        <v>1</v>
      </c>
      <c r="I195" s="224"/>
      <c r="J195" s="225">
        <f>ROUND(I195*H195,2)</f>
        <v>0</v>
      </c>
      <c r="K195" s="221" t="s">
        <v>143</v>
      </c>
      <c r="L195" s="45"/>
      <c r="M195" s="226" t="s">
        <v>1</v>
      </c>
      <c r="N195" s="227" t="s">
        <v>43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415</v>
      </c>
      <c r="AT195" s="230" t="s">
        <v>139</v>
      </c>
      <c r="AU195" s="230" t="s">
        <v>88</v>
      </c>
      <c r="AY195" s="18" t="s">
        <v>136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86</v>
      </c>
      <c r="BK195" s="231">
        <f>ROUND(I195*H195,2)</f>
        <v>0</v>
      </c>
      <c r="BL195" s="18" t="s">
        <v>415</v>
      </c>
      <c r="BM195" s="230" t="s">
        <v>1351</v>
      </c>
    </row>
    <row r="196" s="2" customFormat="1" ht="16.5" customHeight="1">
      <c r="A196" s="39"/>
      <c r="B196" s="40"/>
      <c r="C196" s="219" t="s">
        <v>398</v>
      </c>
      <c r="D196" s="219" t="s">
        <v>139</v>
      </c>
      <c r="E196" s="220" t="s">
        <v>432</v>
      </c>
      <c r="F196" s="221" t="s">
        <v>433</v>
      </c>
      <c r="G196" s="222" t="s">
        <v>414</v>
      </c>
      <c r="H196" s="223">
        <v>1</v>
      </c>
      <c r="I196" s="224"/>
      <c r="J196" s="225">
        <f>ROUND(I196*H196,2)</f>
        <v>0</v>
      </c>
      <c r="K196" s="221" t="s">
        <v>143</v>
      </c>
      <c r="L196" s="45"/>
      <c r="M196" s="254" t="s">
        <v>1</v>
      </c>
      <c r="N196" s="255" t="s">
        <v>43</v>
      </c>
      <c r="O196" s="256"/>
      <c r="P196" s="257">
        <f>O196*H196</f>
        <v>0</v>
      </c>
      <c r="Q196" s="257">
        <v>0</v>
      </c>
      <c r="R196" s="257">
        <f>Q196*H196</f>
        <v>0</v>
      </c>
      <c r="S196" s="257">
        <v>0</v>
      </c>
      <c r="T196" s="25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415</v>
      </c>
      <c r="AT196" s="230" t="s">
        <v>139</v>
      </c>
      <c r="AU196" s="230" t="s">
        <v>88</v>
      </c>
      <c r="AY196" s="18" t="s">
        <v>136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86</v>
      </c>
      <c r="BK196" s="231">
        <f>ROUND(I196*H196,2)</f>
        <v>0</v>
      </c>
      <c r="BL196" s="18" t="s">
        <v>415</v>
      </c>
      <c r="BM196" s="230" t="s">
        <v>1352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qe8Gxn/zI6ejPym8KxEGP8ZYvnKhqp5vz8kD9S6WBPbV20Y+SyqqlnGKGhTkKjgCXen2ReWXudQ8zbgLleiQsg==" hashValue="5n9E61nbBEb9P7skr+vL1If5r3UhVT14frkpEH5Urqe2JOlGPj9Ngl1Uantf7gxjD7/f51pRrhCK51NzqPOmGg==" algorithmName="SHA-512" password="CC35"/>
  <autoFilter ref="C124:K19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110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Revitalizace a zpřístupnění terasy zámeckého parku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ROUND((SUM(BE121:BE130)),  2)</f>
        <v>0</v>
      </c>
      <c r="G33" s="39"/>
      <c r="H33" s="39"/>
      <c r="I33" s="156">
        <v>0.20999999999999999</v>
      </c>
      <c r="J33" s="155">
        <f>ROUND(((SUM(BE121:BE130))*I33),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ROUND((SUM(BF121:BF130)),  2)</f>
        <v>0</v>
      </c>
      <c r="G34" s="39"/>
      <c r="H34" s="39"/>
      <c r="I34" s="156">
        <v>0.14999999999999999</v>
      </c>
      <c r="J34" s="155">
        <f>ROUND(((SUM(BF121:BF130))*I34),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ROUND((SUM(BG121:BG130)),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ROUND((SUM(BH121:BH130)),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ROUND((SUM(BI121:BI130)),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Revitalizace a zpřístupnění terasy zámeckého parku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008 -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</v>
      </c>
      <c r="G89" s="41"/>
      <c r="H89" s="41"/>
      <c r="I89" s="33" t="s">
        <v>22</v>
      </c>
      <c r="J89" s="80" t="str">
        <f>IF(J12="","",J12)</f>
        <v>3. 7. 2023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Valašské Meziříčí</v>
      </c>
      <c r="G91" s="41"/>
      <c r="H91" s="41"/>
      <c r="I91" s="33" t="s">
        <v>30</v>
      </c>
      <c r="J91" s="37" t="str">
        <f>E21</f>
        <v>LZ-PROJEKT plus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116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0"/>
      <c r="C97" s="181"/>
      <c r="D97" s="182" t="s">
        <v>180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1354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1355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1356</v>
      </c>
      <c r="E100" s="189"/>
      <c r="F100" s="189"/>
      <c r="G100" s="189"/>
      <c r="H100" s="189"/>
      <c r="I100" s="189"/>
      <c r="J100" s="190">
        <f>J127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1357</v>
      </c>
      <c r="E101" s="189"/>
      <c r="F101" s="189"/>
      <c r="G101" s="189"/>
      <c r="H101" s="189"/>
      <c r="I101" s="189"/>
      <c r="J101" s="190">
        <f>J129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Revitalizace a zpřístupnění terasy zámeckého parku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008 -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Valašské Meziříčí</v>
      </c>
      <c r="G115" s="41"/>
      <c r="H115" s="41"/>
      <c r="I115" s="33" t="s">
        <v>22</v>
      </c>
      <c r="J115" s="80" t="str">
        <f>IF(J12="","",J12)</f>
        <v>3. 7. 2023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Město Valašské Meziříčí</v>
      </c>
      <c r="G117" s="41"/>
      <c r="H117" s="41"/>
      <c r="I117" s="33" t="s">
        <v>30</v>
      </c>
      <c r="J117" s="37" t="str">
        <f>E21</f>
        <v>LZ-PROJEKT plus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>Fajfrová Irena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122</v>
      </c>
      <c r="D120" s="195" t="s">
        <v>63</v>
      </c>
      <c r="E120" s="195" t="s">
        <v>59</v>
      </c>
      <c r="F120" s="195" t="s">
        <v>60</v>
      </c>
      <c r="G120" s="195" t="s">
        <v>123</v>
      </c>
      <c r="H120" s="195" t="s">
        <v>124</v>
      </c>
      <c r="I120" s="195" t="s">
        <v>125</v>
      </c>
      <c r="J120" s="195" t="s">
        <v>115</v>
      </c>
      <c r="K120" s="196" t="s">
        <v>126</v>
      </c>
      <c r="L120" s="197"/>
      <c r="M120" s="101" t="s">
        <v>1</v>
      </c>
      <c r="N120" s="102" t="s">
        <v>42</v>
      </c>
      <c r="O120" s="102" t="s">
        <v>127</v>
      </c>
      <c r="P120" s="102" t="s">
        <v>128</v>
      </c>
      <c r="Q120" s="102" t="s">
        <v>129</v>
      </c>
      <c r="R120" s="102" t="s">
        <v>130</v>
      </c>
      <c r="S120" s="102" t="s">
        <v>131</v>
      </c>
      <c r="T120" s="103" t="s">
        <v>132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133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117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408</v>
      </c>
      <c r="F122" s="206" t="s">
        <v>108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P123+P125+P127+P129</f>
        <v>0</v>
      </c>
      <c r="Q122" s="211"/>
      <c r="R122" s="212">
        <f>R123+R125+R127+R129</f>
        <v>0</v>
      </c>
      <c r="S122" s="211"/>
      <c r="T122" s="213">
        <f>T123+T125+T127+T129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164</v>
      </c>
      <c r="AT122" s="215" t="s">
        <v>77</v>
      </c>
      <c r="AU122" s="215" t="s">
        <v>78</v>
      </c>
      <c r="AY122" s="214" t="s">
        <v>136</v>
      </c>
      <c r="BK122" s="216">
        <f>BK123+BK125+BK127+BK129</f>
        <v>0</v>
      </c>
    </row>
    <row r="123" s="12" customFormat="1" ht="22.8" customHeight="1">
      <c r="A123" s="12"/>
      <c r="B123" s="203"/>
      <c r="C123" s="204"/>
      <c r="D123" s="205" t="s">
        <v>77</v>
      </c>
      <c r="E123" s="217" t="s">
        <v>1358</v>
      </c>
      <c r="F123" s="217" t="s">
        <v>1359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164</v>
      </c>
      <c r="AT123" s="215" t="s">
        <v>77</v>
      </c>
      <c r="AU123" s="215" t="s">
        <v>86</v>
      </c>
      <c r="AY123" s="214" t="s">
        <v>136</v>
      </c>
      <c r="BK123" s="216">
        <f>BK124</f>
        <v>0</v>
      </c>
    </row>
    <row r="124" s="2" customFormat="1" ht="16.5" customHeight="1">
      <c r="A124" s="39"/>
      <c r="B124" s="40"/>
      <c r="C124" s="219" t="s">
        <v>86</v>
      </c>
      <c r="D124" s="219" t="s">
        <v>139</v>
      </c>
      <c r="E124" s="220" t="s">
        <v>1360</v>
      </c>
      <c r="F124" s="221" t="s">
        <v>1359</v>
      </c>
      <c r="G124" s="222" t="s">
        <v>414</v>
      </c>
      <c r="H124" s="223">
        <v>1</v>
      </c>
      <c r="I124" s="224"/>
      <c r="J124" s="225">
        <f>ROUND(I124*H124,2)</f>
        <v>0</v>
      </c>
      <c r="K124" s="221" t="s">
        <v>143</v>
      </c>
      <c r="L124" s="45"/>
      <c r="M124" s="226" t="s">
        <v>1</v>
      </c>
      <c r="N124" s="227" t="s">
        <v>43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415</v>
      </c>
      <c r="AT124" s="230" t="s">
        <v>139</v>
      </c>
      <c r="AU124" s="230" t="s">
        <v>88</v>
      </c>
      <c r="AY124" s="18" t="s">
        <v>136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86</v>
      </c>
      <c r="BK124" s="231">
        <f>ROUND(I124*H124,2)</f>
        <v>0</v>
      </c>
      <c r="BL124" s="18" t="s">
        <v>415</v>
      </c>
      <c r="BM124" s="230" t="s">
        <v>1361</v>
      </c>
    </row>
    <row r="125" s="12" customFormat="1" ht="22.8" customHeight="1">
      <c r="A125" s="12"/>
      <c r="B125" s="203"/>
      <c r="C125" s="204"/>
      <c r="D125" s="205" t="s">
        <v>77</v>
      </c>
      <c r="E125" s="217" t="s">
        <v>1362</v>
      </c>
      <c r="F125" s="217" t="s">
        <v>1363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164</v>
      </c>
      <c r="AT125" s="215" t="s">
        <v>77</v>
      </c>
      <c r="AU125" s="215" t="s">
        <v>86</v>
      </c>
      <c r="AY125" s="214" t="s">
        <v>136</v>
      </c>
      <c r="BK125" s="216">
        <f>BK126</f>
        <v>0</v>
      </c>
    </row>
    <row r="126" s="2" customFormat="1" ht="16.5" customHeight="1">
      <c r="A126" s="39"/>
      <c r="B126" s="40"/>
      <c r="C126" s="219" t="s">
        <v>88</v>
      </c>
      <c r="D126" s="219" t="s">
        <v>139</v>
      </c>
      <c r="E126" s="220" t="s">
        <v>1364</v>
      </c>
      <c r="F126" s="221" t="s">
        <v>1363</v>
      </c>
      <c r="G126" s="222" t="s">
        <v>414</v>
      </c>
      <c r="H126" s="223">
        <v>1</v>
      </c>
      <c r="I126" s="224"/>
      <c r="J126" s="225">
        <f>ROUND(I126*H126,2)</f>
        <v>0</v>
      </c>
      <c r="K126" s="221" t="s">
        <v>143</v>
      </c>
      <c r="L126" s="45"/>
      <c r="M126" s="226" t="s">
        <v>1</v>
      </c>
      <c r="N126" s="227" t="s">
        <v>43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415</v>
      </c>
      <c r="AT126" s="230" t="s">
        <v>139</v>
      </c>
      <c r="AU126" s="230" t="s">
        <v>88</v>
      </c>
      <c r="AY126" s="18" t="s">
        <v>136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86</v>
      </c>
      <c r="BK126" s="231">
        <f>ROUND(I126*H126,2)</f>
        <v>0</v>
      </c>
      <c r="BL126" s="18" t="s">
        <v>415</v>
      </c>
      <c r="BM126" s="230" t="s">
        <v>1365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1366</v>
      </c>
      <c r="F127" s="217" t="s">
        <v>1367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164</v>
      </c>
      <c r="AT127" s="215" t="s">
        <v>77</v>
      </c>
      <c r="AU127" s="215" t="s">
        <v>86</v>
      </c>
      <c r="AY127" s="214" t="s">
        <v>136</v>
      </c>
      <c r="BK127" s="216">
        <f>BK128</f>
        <v>0</v>
      </c>
    </row>
    <row r="128" s="2" customFormat="1" ht="16.5" customHeight="1">
      <c r="A128" s="39"/>
      <c r="B128" s="40"/>
      <c r="C128" s="219" t="s">
        <v>155</v>
      </c>
      <c r="D128" s="219" t="s">
        <v>139</v>
      </c>
      <c r="E128" s="220" t="s">
        <v>1368</v>
      </c>
      <c r="F128" s="221" t="s">
        <v>1369</v>
      </c>
      <c r="G128" s="222" t="s">
        <v>414</v>
      </c>
      <c r="H128" s="223">
        <v>1</v>
      </c>
      <c r="I128" s="224"/>
      <c r="J128" s="225">
        <f>ROUND(I128*H128,2)</f>
        <v>0</v>
      </c>
      <c r="K128" s="221" t="s">
        <v>143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415</v>
      </c>
      <c r="AT128" s="230" t="s">
        <v>139</v>
      </c>
      <c r="AU128" s="230" t="s">
        <v>88</v>
      </c>
      <c r="AY128" s="18" t="s">
        <v>136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415</v>
      </c>
      <c r="BM128" s="230" t="s">
        <v>1370</v>
      </c>
    </row>
    <row r="129" s="12" customFormat="1" ht="22.8" customHeight="1">
      <c r="A129" s="12"/>
      <c r="B129" s="203"/>
      <c r="C129" s="204"/>
      <c r="D129" s="205" t="s">
        <v>77</v>
      </c>
      <c r="E129" s="217" t="s">
        <v>1371</v>
      </c>
      <c r="F129" s="217" t="s">
        <v>1372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P130</f>
        <v>0</v>
      </c>
      <c r="Q129" s="211"/>
      <c r="R129" s="212">
        <f>R130</f>
        <v>0</v>
      </c>
      <c r="S129" s="211"/>
      <c r="T129" s="21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164</v>
      </c>
      <c r="AT129" s="215" t="s">
        <v>77</v>
      </c>
      <c r="AU129" s="215" t="s">
        <v>86</v>
      </c>
      <c r="AY129" s="214" t="s">
        <v>136</v>
      </c>
      <c r="BK129" s="216">
        <f>BK130</f>
        <v>0</v>
      </c>
    </row>
    <row r="130" s="2" customFormat="1" ht="16.5" customHeight="1">
      <c r="A130" s="39"/>
      <c r="B130" s="40"/>
      <c r="C130" s="219" t="s">
        <v>144</v>
      </c>
      <c r="D130" s="219" t="s">
        <v>139</v>
      </c>
      <c r="E130" s="220" t="s">
        <v>1373</v>
      </c>
      <c r="F130" s="221" t="s">
        <v>1372</v>
      </c>
      <c r="G130" s="222" t="s">
        <v>414</v>
      </c>
      <c r="H130" s="223">
        <v>1</v>
      </c>
      <c r="I130" s="224"/>
      <c r="J130" s="225">
        <f>ROUND(I130*H130,2)</f>
        <v>0</v>
      </c>
      <c r="K130" s="221" t="s">
        <v>143</v>
      </c>
      <c r="L130" s="45"/>
      <c r="M130" s="254" t="s">
        <v>1</v>
      </c>
      <c r="N130" s="255" t="s">
        <v>43</v>
      </c>
      <c r="O130" s="256"/>
      <c r="P130" s="257">
        <f>O130*H130</f>
        <v>0</v>
      </c>
      <c r="Q130" s="257">
        <v>0</v>
      </c>
      <c r="R130" s="257">
        <f>Q130*H130</f>
        <v>0</v>
      </c>
      <c r="S130" s="257">
        <v>0</v>
      </c>
      <c r="T130" s="25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415</v>
      </c>
      <c r="AT130" s="230" t="s">
        <v>139</v>
      </c>
      <c r="AU130" s="230" t="s">
        <v>88</v>
      </c>
      <c r="AY130" s="18" t="s">
        <v>136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415</v>
      </c>
      <c r="BM130" s="230" t="s">
        <v>1374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o63wKCqlCJtaIpKP0ldUHkauBcEwHDP24XWHHTJr4rRVW4MD301miDYctfum9RfTgFaXpntIpVtqGfxfJpPFEA==" hashValue="jYGPuUmzfg3J+scrP7+Od9xx7aPvLQ+UnVBBcdSJNrNppWqoz+evqr4ZQXOM117bJgUrG5heRT9CK0oq9U4Iig==" algorithmName="SHA-512" password="CC35"/>
  <autoFilter ref="C120:K13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1375</v>
      </c>
      <c r="H4" s="21"/>
    </row>
    <row r="5" s="1" customFormat="1" ht="12" customHeight="1">
      <c r="B5" s="21"/>
      <c r="C5" s="293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294" t="s">
        <v>16</v>
      </c>
      <c r="D6" s="295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3. 7. 2023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2"/>
      <c r="B9" s="296"/>
      <c r="C9" s="297" t="s">
        <v>59</v>
      </c>
      <c r="D9" s="298" t="s">
        <v>60</v>
      </c>
      <c r="E9" s="298" t="s">
        <v>123</v>
      </c>
      <c r="F9" s="299" t="s">
        <v>1376</v>
      </c>
      <c r="G9" s="192"/>
      <c r="H9" s="296"/>
    </row>
    <row r="10" s="2" customFormat="1" ht="26.4" customHeight="1">
      <c r="A10" s="39"/>
      <c r="B10" s="45"/>
      <c r="C10" s="300" t="s">
        <v>89</v>
      </c>
      <c r="D10" s="300" t="s">
        <v>90</v>
      </c>
      <c r="E10" s="39"/>
      <c r="F10" s="39"/>
      <c r="G10" s="39"/>
      <c r="H10" s="45"/>
    </row>
    <row r="11" s="2" customFormat="1" ht="16.8" customHeight="1">
      <c r="A11" s="39"/>
      <c r="B11" s="45"/>
      <c r="C11" s="301" t="s">
        <v>168</v>
      </c>
      <c r="D11" s="302" t="s">
        <v>1</v>
      </c>
      <c r="E11" s="303" t="s">
        <v>1</v>
      </c>
      <c r="F11" s="304">
        <v>27.876999999999999</v>
      </c>
      <c r="G11" s="39"/>
      <c r="H11" s="45"/>
    </row>
    <row r="12" s="2" customFormat="1" ht="16.8" customHeight="1">
      <c r="A12" s="39"/>
      <c r="B12" s="45"/>
      <c r="C12" s="305" t="s">
        <v>1</v>
      </c>
      <c r="D12" s="305" t="s">
        <v>187</v>
      </c>
      <c r="E12" s="18" t="s">
        <v>1</v>
      </c>
      <c r="F12" s="306">
        <v>0</v>
      </c>
      <c r="G12" s="39"/>
      <c r="H12" s="45"/>
    </row>
    <row r="13" s="2" customFormat="1" ht="16.8" customHeight="1">
      <c r="A13" s="39"/>
      <c r="B13" s="45"/>
      <c r="C13" s="305" t="s">
        <v>1</v>
      </c>
      <c r="D13" s="305" t="s">
        <v>188</v>
      </c>
      <c r="E13" s="18" t="s">
        <v>1</v>
      </c>
      <c r="F13" s="306">
        <v>19.074000000000002</v>
      </c>
      <c r="G13" s="39"/>
      <c r="H13" s="45"/>
    </row>
    <row r="14" s="2" customFormat="1" ht="16.8" customHeight="1">
      <c r="A14" s="39"/>
      <c r="B14" s="45"/>
      <c r="C14" s="305" t="s">
        <v>1</v>
      </c>
      <c r="D14" s="305" t="s">
        <v>189</v>
      </c>
      <c r="E14" s="18" t="s">
        <v>1</v>
      </c>
      <c r="F14" s="306">
        <v>0</v>
      </c>
      <c r="G14" s="39"/>
      <c r="H14" s="45"/>
    </row>
    <row r="15" s="2" customFormat="1" ht="16.8" customHeight="1">
      <c r="A15" s="39"/>
      <c r="B15" s="45"/>
      <c r="C15" s="305" t="s">
        <v>1</v>
      </c>
      <c r="D15" s="305" t="s">
        <v>190</v>
      </c>
      <c r="E15" s="18" t="s">
        <v>1</v>
      </c>
      <c r="F15" s="306">
        <v>8.8030000000000008</v>
      </c>
      <c r="G15" s="39"/>
      <c r="H15" s="45"/>
    </row>
    <row r="16" s="2" customFormat="1" ht="16.8" customHeight="1">
      <c r="A16" s="39"/>
      <c r="B16" s="45"/>
      <c r="C16" s="305" t="s">
        <v>168</v>
      </c>
      <c r="D16" s="305" t="s">
        <v>191</v>
      </c>
      <c r="E16" s="18" t="s">
        <v>1</v>
      </c>
      <c r="F16" s="306">
        <v>27.876999999999999</v>
      </c>
      <c r="G16" s="39"/>
      <c r="H16" s="45"/>
    </row>
    <row r="17" s="2" customFormat="1" ht="16.8" customHeight="1">
      <c r="A17" s="39"/>
      <c r="B17" s="45"/>
      <c r="C17" s="307" t="s">
        <v>1377</v>
      </c>
      <c r="D17" s="39"/>
      <c r="E17" s="39"/>
      <c r="F17" s="39"/>
      <c r="G17" s="39"/>
      <c r="H17" s="45"/>
    </row>
    <row r="18" s="2" customFormat="1" ht="16.8" customHeight="1">
      <c r="A18" s="39"/>
      <c r="B18" s="45"/>
      <c r="C18" s="305" t="s">
        <v>184</v>
      </c>
      <c r="D18" s="305" t="s">
        <v>185</v>
      </c>
      <c r="E18" s="18" t="s">
        <v>142</v>
      </c>
      <c r="F18" s="306">
        <v>27.876999999999999</v>
      </c>
      <c r="G18" s="39"/>
      <c r="H18" s="45"/>
    </row>
    <row r="19" s="2" customFormat="1">
      <c r="A19" s="39"/>
      <c r="B19" s="45"/>
      <c r="C19" s="305" t="s">
        <v>192</v>
      </c>
      <c r="D19" s="305" t="s">
        <v>193</v>
      </c>
      <c r="E19" s="18" t="s">
        <v>142</v>
      </c>
      <c r="F19" s="306">
        <v>27.876999999999999</v>
      </c>
      <c r="G19" s="39"/>
      <c r="H19" s="45"/>
    </row>
    <row r="20" s="2" customFormat="1">
      <c r="A20" s="39"/>
      <c r="B20" s="45"/>
      <c r="C20" s="305" t="s">
        <v>195</v>
      </c>
      <c r="D20" s="305" t="s">
        <v>196</v>
      </c>
      <c r="E20" s="18" t="s">
        <v>142</v>
      </c>
      <c r="F20" s="306">
        <v>111.508</v>
      </c>
      <c r="G20" s="39"/>
      <c r="H20" s="45"/>
    </row>
    <row r="21" s="2" customFormat="1">
      <c r="A21" s="39"/>
      <c r="B21" s="45"/>
      <c r="C21" s="305" t="s">
        <v>199</v>
      </c>
      <c r="D21" s="305" t="s">
        <v>200</v>
      </c>
      <c r="E21" s="18" t="s">
        <v>142</v>
      </c>
      <c r="F21" s="306">
        <v>27.876999999999999</v>
      </c>
      <c r="G21" s="39"/>
      <c r="H21" s="45"/>
    </row>
    <row r="22" s="2" customFormat="1">
      <c r="A22" s="39"/>
      <c r="B22" s="45"/>
      <c r="C22" s="305" t="s">
        <v>202</v>
      </c>
      <c r="D22" s="305" t="s">
        <v>203</v>
      </c>
      <c r="E22" s="18" t="s">
        <v>142</v>
      </c>
      <c r="F22" s="306">
        <v>139.38499999999999</v>
      </c>
      <c r="G22" s="39"/>
      <c r="H22" s="45"/>
    </row>
    <row r="23" s="2" customFormat="1">
      <c r="A23" s="39"/>
      <c r="B23" s="45"/>
      <c r="C23" s="305" t="s">
        <v>211</v>
      </c>
      <c r="D23" s="305" t="s">
        <v>212</v>
      </c>
      <c r="E23" s="18" t="s">
        <v>158</v>
      </c>
      <c r="F23" s="306">
        <v>46.555</v>
      </c>
      <c r="G23" s="39"/>
      <c r="H23" s="45"/>
    </row>
    <row r="24" s="2" customFormat="1" ht="16.8" customHeight="1">
      <c r="A24" s="39"/>
      <c r="B24" s="45"/>
      <c r="C24" s="305" t="s">
        <v>207</v>
      </c>
      <c r="D24" s="305" t="s">
        <v>208</v>
      </c>
      <c r="E24" s="18" t="s">
        <v>142</v>
      </c>
      <c r="F24" s="306">
        <v>27.876999999999999</v>
      </c>
      <c r="G24" s="39"/>
      <c r="H24" s="45"/>
    </row>
    <row r="25" s="2" customFormat="1" ht="26.4" customHeight="1">
      <c r="A25" s="39"/>
      <c r="B25" s="45"/>
      <c r="C25" s="300" t="s">
        <v>95</v>
      </c>
      <c r="D25" s="300" t="s">
        <v>96</v>
      </c>
      <c r="E25" s="39"/>
      <c r="F25" s="39"/>
      <c r="G25" s="39"/>
      <c r="H25" s="45"/>
    </row>
    <row r="26" s="2" customFormat="1" ht="16.8" customHeight="1">
      <c r="A26" s="39"/>
      <c r="B26" s="45"/>
      <c r="C26" s="301" t="s">
        <v>168</v>
      </c>
      <c r="D26" s="302" t="s">
        <v>1</v>
      </c>
      <c r="E26" s="303" t="s">
        <v>1</v>
      </c>
      <c r="F26" s="304">
        <v>812.03999999999996</v>
      </c>
      <c r="G26" s="39"/>
      <c r="H26" s="45"/>
    </row>
    <row r="27" s="2" customFormat="1" ht="16.8" customHeight="1">
      <c r="A27" s="39"/>
      <c r="B27" s="45"/>
      <c r="C27" s="305" t="s">
        <v>1</v>
      </c>
      <c r="D27" s="305" t="s">
        <v>517</v>
      </c>
      <c r="E27" s="18" t="s">
        <v>1</v>
      </c>
      <c r="F27" s="306">
        <v>300</v>
      </c>
      <c r="G27" s="39"/>
      <c r="H27" s="45"/>
    </row>
    <row r="28" s="2" customFormat="1" ht="16.8" customHeight="1">
      <c r="A28" s="39"/>
      <c r="B28" s="45"/>
      <c r="C28" s="305" t="s">
        <v>1</v>
      </c>
      <c r="D28" s="305" t="s">
        <v>518</v>
      </c>
      <c r="E28" s="18" t="s">
        <v>1</v>
      </c>
      <c r="F28" s="306">
        <v>207</v>
      </c>
      <c r="G28" s="39"/>
      <c r="H28" s="45"/>
    </row>
    <row r="29" s="2" customFormat="1" ht="16.8" customHeight="1">
      <c r="A29" s="39"/>
      <c r="B29" s="45"/>
      <c r="C29" s="305" t="s">
        <v>1</v>
      </c>
      <c r="D29" s="305" t="s">
        <v>519</v>
      </c>
      <c r="E29" s="18" t="s">
        <v>1</v>
      </c>
      <c r="F29" s="306">
        <v>252</v>
      </c>
      <c r="G29" s="39"/>
      <c r="H29" s="45"/>
    </row>
    <row r="30" s="2" customFormat="1" ht="16.8" customHeight="1">
      <c r="A30" s="39"/>
      <c r="B30" s="45"/>
      <c r="C30" s="305" t="s">
        <v>1</v>
      </c>
      <c r="D30" s="305" t="s">
        <v>520</v>
      </c>
      <c r="E30" s="18" t="s">
        <v>1</v>
      </c>
      <c r="F30" s="306">
        <v>12</v>
      </c>
      <c r="G30" s="39"/>
      <c r="H30" s="45"/>
    </row>
    <row r="31" s="2" customFormat="1" ht="16.8" customHeight="1">
      <c r="A31" s="39"/>
      <c r="B31" s="45"/>
      <c r="C31" s="305" t="s">
        <v>1</v>
      </c>
      <c r="D31" s="305" t="s">
        <v>521</v>
      </c>
      <c r="E31" s="18" t="s">
        <v>1</v>
      </c>
      <c r="F31" s="306">
        <v>3.6000000000000001</v>
      </c>
      <c r="G31" s="39"/>
      <c r="H31" s="45"/>
    </row>
    <row r="32" s="2" customFormat="1" ht="16.8" customHeight="1">
      <c r="A32" s="39"/>
      <c r="B32" s="45"/>
      <c r="C32" s="305" t="s">
        <v>1</v>
      </c>
      <c r="D32" s="305" t="s">
        <v>522</v>
      </c>
      <c r="E32" s="18" t="s">
        <v>1</v>
      </c>
      <c r="F32" s="306">
        <v>0</v>
      </c>
      <c r="G32" s="39"/>
      <c r="H32" s="45"/>
    </row>
    <row r="33" s="2" customFormat="1" ht="16.8" customHeight="1">
      <c r="A33" s="39"/>
      <c r="B33" s="45"/>
      <c r="C33" s="305" t="s">
        <v>1</v>
      </c>
      <c r="D33" s="305" t="s">
        <v>523</v>
      </c>
      <c r="E33" s="18" t="s">
        <v>1</v>
      </c>
      <c r="F33" s="306">
        <v>24</v>
      </c>
      <c r="G33" s="39"/>
      <c r="H33" s="45"/>
    </row>
    <row r="34" s="2" customFormat="1" ht="16.8" customHeight="1">
      <c r="A34" s="39"/>
      <c r="B34" s="45"/>
      <c r="C34" s="305" t="s">
        <v>1</v>
      </c>
      <c r="D34" s="305" t="s">
        <v>524</v>
      </c>
      <c r="E34" s="18" t="s">
        <v>1</v>
      </c>
      <c r="F34" s="306">
        <v>0</v>
      </c>
      <c r="G34" s="39"/>
      <c r="H34" s="45"/>
    </row>
    <row r="35" s="2" customFormat="1" ht="16.8" customHeight="1">
      <c r="A35" s="39"/>
      <c r="B35" s="45"/>
      <c r="C35" s="305" t="s">
        <v>1</v>
      </c>
      <c r="D35" s="305" t="s">
        <v>525</v>
      </c>
      <c r="E35" s="18" t="s">
        <v>1</v>
      </c>
      <c r="F35" s="306">
        <v>12</v>
      </c>
      <c r="G35" s="39"/>
      <c r="H35" s="45"/>
    </row>
    <row r="36" s="2" customFormat="1" ht="16.8" customHeight="1">
      <c r="A36" s="39"/>
      <c r="B36" s="45"/>
      <c r="C36" s="305" t="s">
        <v>1</v>
      </c>
      <c r="D36" s="305" t="s">
        <v>526</v>
      </c>
      <c r="E36" s="18" t="s">
        <v>1</v>
      </c>
      <c r="F36" s="306">
        <v>0</v>
      </c>
      <c r="G36" s="39"/>
      <c r="H36" s="45"/>
    </row>
    <row r="37" s="2" customFormat="1" ht="16.8" customHeight="1">
      <c r="A37" s="39"/>
      <c r="B37" s="45"/>
      <c r="C37" s="305" t="s">
        <v>1</v>
      </c>
      <c r="D37" s="305" t="s">
        <v>527</v>
      </c>
      <c r="E37" s="18" t="s">
        <v>1</v>
      </c>
      <c r="F37" s="306">
        <v>1.44</v>
      </c>
      <c r="G37" s="39"/>
      <c r="H37" s="45"/>
    </row>
    <row r="38" s="2" customFormat="1" ht="16.8" customHeight="1">
      <c r="A38" s="39"/>
      <c r="B38" s="45"/>
      <c r="C38" s="305" t="s">
        <v>168</v>
      </c>
      <c r="D38" s="305" t="s">
        <v>191</v>
      </c>
      <c r="E38" s="18" t="s">
        <v>1</v>
      </c>
      <c r="F38" s="306">
        <v>812.03999999999996</v>
      </c>
      <c r="G38" s="39"/>
      <c r="H38" s="45"/>
    </row>
    <row r="39" s="2" customFormat="1" ht="16.8" customHeight="1">
      <c r="A39" s="39"/>
      <c r="B39" s="45"/>
      <c r="C39" s="307" t="s">
        <v>1377</v>
      </c>
      <c r="D39" s="39"/>
      <c r="E39" s="39"/>
      <c r="F39" s="39"/>
      <c r="G39" s="39"/>
      <c r="H39" s="45"/>
    </row>
    <row r="40" s="2" customFormat="1" ht="16.8" customHeight="1">
      <c r="A40" s="39"/>
      <c r="B40" s="45"/>
      <c r="C40" s="305" t="s">
        <v>184</v>
      </c>
      <c r="D40" s="305" t="s">
        <v>185</v>
      </c>
      <c r="E40" s="18" t="s">
        <v>142</v>
      </c>
      <c r="F40" s="306">
        <v>812.03999999999996</v>
      </c>
      <c r="G40" s="39"/>
      <c r="H40" s="45"/>
    </row>
    <row r="41" s="2" customFormat="1">
      <c r="A41" s="39"/>
      <c r="B41" s="45"/>
      <c r="C41" s="305" t="s">
        <v>192</v>
      </c>
      <c r="D41" s="305" t="s">
        <v>193</v>
      </c>
      <c r="E41" s="18" t="s">
        <v>142</v>
      </c>
      <c r="F41" s="306">
        <v>812.03999999999996</v>
      </c>
      <c r="G41" s="39"/>
      <c r="H41" s="45"/>
    </row>
    <row r="42" s="2" customFormat="1">
      <c r="A42" s="39"/>
      <c r="B42" s="45"/>
      <c r="C42" s="305" t="s">
        <v>195</v>
      </c>
      <c r="D42" s="305" t="s">
        <v>196</v>
      </c>
      <c r="E42" s="18" t="s">
        <v>142</v>
      </c>
      <c r="F42" s="306">
        <v>3248.1599999999999</v>
      </c>
      <c r="G42" s="39"/>
      <c r="H42" s="45"/>
    </row>
    <row r="43" s="2" customFormat="1">
      <c r="A43" s="39"/>
      <c r="B43" s="45"/>
      <c r="C43" s="305" t="s">
        <v>199</v>
      </c>
      <c r="D43" s="305" t="s">
        <v>200</v>
      </c>
      <c r="E43" s="18" t="s">
        <v>142</v>
      </c>
      <c r="F43" s="306">
        <v>812.03999999999996</v>
      </c>
      <c r="G43" s="39"/>
      <c r="H43" s="45"/>
    </row>
    <row r="44" s="2" customFormat="1">
      <c r="A44" s="39"/>
      <c r="B44" s="45"/>
      <c r="C44" s="305" t="s">
        <v>202</v>
      </c>
      <c r="D44" s="305" t="s">
        <v>203</v>
      </c>
      <c r="E44" s="18" t="s">
        <v>142</v>
      </c>
      <c r="F44" s="306">
        <v>4060.1999999999998</v>
      </c>
      <c r="G44" s="39"/>
      <c r="H44" s="45"/>
    </row>
    <row r="45" s="2" customFormat="1">
      <c r="A45" s="39"/>
      <c r="B45" s="45"/>
      <c r="C45" s="305" t="s">
        <v>211</v>
      </c>
      <c r="D45" s="305" t="s">
        <v>212</v>
      </c>
      <c r="E45" s="18" t="s">
        <v>158</v>
      </c>
      <c r="F45" s="306">
        <v>1356.107</v>
      </c>
      <c r="G45" s="39"/>
      <c r="H45" s="45"/>
    </row>
    <row r="46" s="2" customFormat="1" ht="16.8" customHeight="1">
      <c r="A46" s="39"/>
      <c r="B46" s="45"/>
      <c r="C46" s="305" t="s">
        <v>207</v>
      </c>
      <c r="D46" s="305" t="s">
        <v>208</v>
      </c>
      <c r="E46" s="18" t="s">
        <v>142</v>
      </c>
      <c r="F46" s="306">
        <v>812.03999999999996</v>
      </c>
      <c r="G46" s="39"/>
      <c r="H46" s="45"/>
    </row>
    <row r="47" s="2" customFormat="1" ht="16.8" customHeight="1">
      <c r="A47" s="39"/>
      <c r="B47" s="45"/>
      <c r="C47" s="301" t="s">
        <v>498</v>
      </c>
      <c r="D47" s="302" t="s">
        <v>1</v>
      </c>
      <c r="E47" s="303" t="s">
        <v>1</v>
      </c>
      <c r="F47" s="304">
        <v>480</v>
      </c>
      <c r="G47" s="39"/>
      <c r="H47" s="45"/>
    </row>
    <row r="48" s="2" customFormat="1" ht="16.8" customHeight="1">
      <c r="A48" s="39"/>
      <c r="B48" s="45"/>
      <c r="C48" s="305" t="s">
        <v>498</v>
      </c>
      <c r="D48" s="305" t="s">
        <v>515</v>
      </c>
      <c r="E48" s="18" t="s">
        <v>1</v>
      </c>
      <c r="F48" s="306">
        <v>480</v>
      </c>
      <c r="G48" s="39"/>
      <c r="H48" s="45"/>
    </row>
    <row r="49" s="2" customFormat="1" ht="16.8" customHeight="1">
      <c r="A49" s="39"/>
      <c r="B49" s="45"/>
      <c r="C49" s="307" t="s">
        <v>1377</v>
      </c>
      <c r="D49" s="39"/>
      <c r="E49" s="39"/>
      <c r="F49" s="39"/>
      <c r="G49" s="39"/>
      <c r="H49" s="45"/>
    </row>
    <row r="50" s="2" customFormat="1" ht="16.8" customHeight="1">
      <c r="A50" s="39"/>
      <c r="B50" s="45"/>
      <c r="C50" s="305" t="s">
        <v>512</v>
      </c>
      <c r="D50" s="305" t="s">
        <v>513</v>
      </c>
      <c r="E50" s="18" t="s">
        <v>248</v>
      </c>
      <c r="F50" s="306">
        <v>480</v>
      </c>
      <c r="G50" s="39"/>
      <c r="H50" s="45"/>
    </row>
    <row r="51" s="2" customFormat="1">
      <c r="A51" s="39"/>
      <c r="B51" s="45"/>
      <c r="C51" s="305" t="s">
        <v>530</v>
      </c>
      <c r="D51" s="305" t="s">
        <v>531</v>
      </c>
      <c r="E51" s="18" t="s">
        <v>142</v>
      </c>
      <c r="F51" s="306">
        <v>96</v>
      </c>
      <c r="G51" s="39"/>
      <c r="H51" s="45"/>
    </row>
    <row r="52" s="2" customFormat="1" ht="16.8" customHeight="1">
      <c r="A52" s="39"/>
      <c r="B52" s="45"/>
      <c r="C52" s="301" t="s">
        <v>500</v>
      </c>
      <c r="D52" s="302" t="s">
        <v>1</v>
      </c>
      <c r="E52" s="303" t="s">
        <v>1</v>
      </c>
      <c r="F52" s="304">
        <v>320</v>
      </c>
      <c r="G52" s="39"/>
      <c r="H52" s="45"/>
    </row>
    <row r="53" s="2" customFormat="1" ht="16.8" customHeight="1">
      <c r="A53" s="39"/>
      <c r="B53" s="45"/>
      <c r="C53" s="305" t="s">
        <v>500</v>
      </c>
      <c r="D53" s="305" t="s">
        <v>586</v>
      </c>
      <c r="E53" s="18" t="s">
        <v>1</v>
      </c>
      <c r="F53" s="306">
        <v>320</v>
      </c>
      <c r="G53" s="39"/>
      <c r="H53" s="45"/>
    </row>
    <row r="54" s="2" customFormat="1" ht="16.8" customHeight="1">
      <c r="A54" s="39"/>
      <c r="B54" s="45"/>
      <c r="C54" s="307" t="s">
        <v>1377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305" t="s">
        <v>583</v>
      </c>
      <c r="D55" s="305" t="s">
        <v>584</v>
      </c>
      <c r="E55" s="18" t="s">
        <v>248</v>
      </c>
      <c r="F55" s="306">
        <v>320</v>
      </c>
      <c r="G55" s="39"/>
      <c r="H55" s="45"/>
    </row>
    <row r="56" s="2" customFormat="1">
      <c r="A56" s="39"/>
      <c r="B56" s="45"/>
      <c r="C56" s="305" t="s">
        <v>530</v>
      </c>
      <c r="D56" s="305" t="s">
        <v>531</v>
      </c>
      <c r="E56" s="18" t="s">
        <v>142</v>
      </c>
      <c r="F56" s="306">
        <v>96</v>
      </c>
      <c r="G56" s="39"/>
      <c r="H56" s="45"/>
    </row>
    <row r="57" s="2" customFormat="1" ht="16.8" customHeight="1">
      <c r="A57" s="39"/>
      <c r="B57" s="45"/>
      <c r="C57" s="305" t="s">
        <v>539</v>
      </c>
      <c r="D57" s="305" t="s">
        <v>540</v>
      </c>
      <c r="E57" s="18" t="s">
        <v>142</v>
      </c>
      <c r="F57" s="306">
        <v>48</v>
      </c>
      <c r="G57" s="39"/>
      <c r="H57" s="45"/>
    </row>
    <row r="58" s="2" customFormat="1" ht="16.8" customHeight="1">
      <c r="A58" s="39"/>
      <c r="B58" s="45"/>
      <c r="C58" s="305" t="s">
        <v>587</v>
      </c>
      <c r="D58" s="305" t="s">
        <v>588</v>
      </c>
      <c r="E58" s="18" t="s">
        <v>248</v>
      </c>
      <c r="F58" s="306">
        <v>320</v>
      </c>
      <c r="G58" s="39"/>
      <c r="H58" s="45"/>
    </row>
    <row r="59" s="2" customFormat="1" ht="16.8" customHeight="1">
      <c r="A59" s="39"/>
      <c r="B59" s="45"/>
      <c r="C59" s="305" t="s">
        <v>600</v>
      </c>
      <c r="D59" s="305" t="s">
        <v>601</v>
      </c>
      <c r="E59" s="18" t="s">
        <v>248</v>
      </c>
      <c r="F59" s="306">
        <v>320</v>
      </c>
      <c r="G59" s="39"/>
      <c r="H59" s="45"/>
    </row>
    <row r="60" s="2" customFormat="1" ht="26.4" customHeight="1">
      <c r="A60" s="39"/>
      <c r="B60" s="45"/>
      <c r="C60" s="300" t="s">
        <v>98</v>
      </c>
      <c r="D60" s="300" t="s">
        <v>99</v>
      </c>
      <c r="E60" s="39"/>
      <c r="F60" s="39"/>
      <c r="G60" s="39"/>
      <c r="H60" s="45"/>
    </row>
    <row r="61" s="2" customFormat="1" ht="16.8" customHeight="1">
      <c r="A61" s="39"/>
      <c r="B61" s="45"/>
      <c r="C61" s="301" t="s">
        <v>168</v>
      </c>
      <c r="D61" s="302" t="s">
        <v>1</v>
      </c>
      <c r="E61" s="303" t="s">
        <v>1</v>
      </c>
      <c r="F61" s="304">
        <v>125.92</v>
      </c>
      <c r="G61" s="39"/>
      <c r="H61" s="45"/>
    </row>
    <row r="62" s="2" customFormat="1" ht="16.8" customHeight="1">
      <c r="A62" s="39"/>
      <c r="B62" s="45"/>
      <c r="C62" s="305" t="s">
        <v>1</v>
      </c>
      <c r="D62" s="305" t="s">
        <v>1045</v>
      </c>
      <c r="E62" s="18" t="s">
        <v>1</v>
      </c>
      <c r="F62" s="306">
        <v>94</v>
      </c>
      <c r="G62" s="39"/>
      <c r="H62" s="45"/>
    </row>
    <row r="63" s="2" customFormat="1" ht="16.8" customHeight="1">
      <c r="A63" s="39"/>
      <c r="B63" s="45"/>
      <c r="C63" s="305" t="s">
        <v>1</v>
      </c>
      <c r="D63" s="305" t="s">
        <v>1046</v>
      </c>
      <c r="E63" s="18" t="s">
        <v>1</v>
      </c>
      <c r="F63" s="306">
        <v>0</v>
      </c>
      <c r="G63" s="39"/>
      <c r="H63" s="45"/>
    </row>
    <row r="64" s="2" customFormat="1" ht="16.8" customHeight="1">
      <c r="A64" s="39"/>
      <c r="B64" s="45"/>
      <c r="C64" s="305" t="s">
        <v>1</v>
      </c>
      <c r="D64" s="305" t="s">
        <v>1047</v>
      </c>
      <c r="E64" s="18" t="s">
        <v>1</v>
      </c>
      <c r="F64" s="306">
        <v>17.68</v>
      </c>
      <c r="G64" s="39"/>
      <c r="H64" s="45"/>
    </row>
    <row r="65" s="2" customFormat="1" ht="16.8" customHeight="1">
      <c r="A65" s="39"/>
      <c r="B65" s="45"/>
      <c r="C65" s="305" t="s">
        <v>1</v>
      </c>
      <c r="D65" s="305" t="s">
        <v>1048</v>
      </c>
      <c r="E65" s="18" t="s">
        <v>1</v>
      </c>
      <c r="F65" s="306">
        <v>0</v>
      </c>
      <c r="G65" s="39"/>
      <c r="H65" s="45"/>
    </row>
    <row r="66" s="2" customFormat="1" ht="16.8" customHeight="1">
      <c r="A66" s="39"/>
      <c r="B66" s="45"/>
      <c r="C66" s="305" t="s">
        <v>1</v>
      </c>
      <c r="D66" s="305" t="s">
        <v>1049</v>
      </c>
      <c r="E66" s="18" t="s">
        <v>1</v>
      </c>
      <c r="F66" s="306">
        <v>2.8079999999999998</v>
      </c>
      <c r="G66" s="39"/>
      <c r="H66" s="45"/>
    </row>
    <row r="67" s="2" customFormat="1" ht="16.8" customHeight="1">
      <c r="A67" s="39"/>
      <c r="B67" s="45"/>
      <c r="C67" s="305" t="s">
        <v>1</v>
      </c>
      <c r="D67" s="305" t="s">
        <v>1050</v>
      </c>
      <c r="E67" s="18" t="s">
        <v>1</v>
      </c>
      <c r="F67" s="306">
        <v>0.432</v>
      </c>
      <c r="G67" s="39"/>
      <c r="H67" s="45"/>
    </row>
    <row r="68" s="2" customFormat="1" ht="16.8" customHeight="1">
      <c r="A68" s="39"/>
      <c r="B68" s="45"/>
      <c r="C68" s="305" t="s">
        <v>1</v>
      </c>
      <c r="D68" s="305" t="s">
        <v>1051</v>
      </c>
      <c r="E68" s="18" t="s">
        <v>1</v>
      </c>
      <c r="F68" s="306">
        <v>1.3999999999999999</v>
      </c>
      <c r="G68" s="39"/>
      <c r="H68" s="45"/>
    </row>
    <row r="69" s="2" customFormat="1" ht="16.8" customHeight="1">
      <c r="A69" s="39"/>
      <c r="B69" s="45"/>
      <c r="C69" s="305" t="s">
        <v>1</v>
      </c>
      <c r="D69" s="305" t="s">
        <v>1052</v>
      </c>
      <c r="E69" s="18" t="s">
        <v>1</v>
      </c>
      <c r="F69" s="306">
        <v>0</v>
      </c>
      <c r="G69" s="39"/>
      <c r="H69" s="45"/>
    </row>
    <row r="70" s="2" customFormat="1" ht="16.8" customHeight="1">
      <c r="A70" s="39"/>
      <c r="B70" s="45"/>
      <c r="C70" s="305" t="s">
        <v>1</v>
      </c>
      <c r="D70" s="305" t="s">
        <v>1053</v>
      </c>
      <c r="E70" s="18" t="s">
        <v>1</v>
      </c>
      <c r="F70" s="306">
        <v>9.5999999999999996</v>
      </c>
      <c r="G70" s="39"/>
      <c r="H70" s="45"/>
    </row>
    <row r="71" s="2" customFormat="1" ht="16.8" customHeight="1">
      <c r="A71" s="39"/>
      <c r="B71" s="45"/>
      <c r="C71" s="305" t="s">
        <v>168</v>
      </c>
      <c r="D71" s="305" t="s">
        <v>191</v>
      </c>
      <c r="E71" s="18" t="s">
        <v>1</v>
      </c>
      <c r="F71" s="306">
        <v>125.92</v>
      </c>
      <c r="G71" s="39"/>
      <c r="H71" s="45"/>
    </row>
    <row r="72" s="2" customFormat="1" ht="16.8" customHeight="1">
      <c r="A72" s="39"/>
      <c r="B72" s="45"/>
      <c r="C72" s="307" t="s">
        <v>1377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305" t="s">
        <v>184</v>
      </c>
      <c r="D73" s="305" t="s">
        <v>185</v>
      </c>
      <c r="E73" s="18" t="s">
        <v>142</v>
      </c>
      <c r="F73" s="306">
        <v>125.92</v>
      </c>
      <c r="G73" s="39"/>
      <c r="H73" s="45"/>
    </row>
    <row r="74" s="2" customFormat="1">
      <c r="A74" s="39"/>
      <c r="B74" s="45"/>
      <c r="C74" s="305" t="s">
        <v>192</v>
      </c>
      <c r="D74" s="305" t="s">
        <v>193</v>
      </c>
      <c r="E74" s="18" t="s">
        <v>142</v>
      </c>
      <c r="F74" s="306">
        <v>125.92</v>
      </c>
      <c r="G74" s="39"/>
      <c r="H74" s="45"/>
    </row>
    <row r="75" s="2" customFormat="1">
      <c r="A75" s="39"/>
      <c r="B75" s="45"/>
      <c r="C75" s="305" t="s">
        <v>195</v>
      </c>
      <c r="D75" s="305" t="s">
        <v>196</v>
      </c>
      <c r="E75" s="18" t="s">
        <v>142</v>
      </c>
      <c r="F75" s="306">
        <v>503.68000000000001</v>
      </c>
      <c r="G75" s="39"/>
      <c r="H75" s="45"/>
    </row>
    <row r="76" s="2" customFormat="1">
      <c r="A76" s="39"/>
      <c r="B76" s="45"/>
      <c r="C76" s="305" t="s">
        <v>199</v>
      </c>
      <c r="D76" s="305" t="s">
        <v>200</v>
      </c>
      <c r="E76" s="18" t="s">
        <v>142</v>
      </c>
      <c r="F76" s="306">
        <v>125.92</v>
      </c>
      <c r="G76" s="39"/>
      <c r="H76" s="45"/>
    </row>
    <row r="77" s="2" customFormat="1">
      <c r="A77" s="39"/>
      <c r="B77" s="45"/>
      <c r="C77" s="305" t="s">
        <v>202</v>
      </c>
      <c r="D77" s="305" t="s">
        <v>203</v>
      </c>
      <c r="E77" s="18" t="s">
        <v>142</v>
      </c>
      <c r="F77" s="306">
        <v>629.60000000000002</v>
      </c>
      <c r="G77" s="39"/>
      <c r="H77" s="45"/>
    </row>
    <row r="78" s="2" customFormat="1">
      <c r="A78" s="39"/>
      <c r="B78" s="45"/>
      <c r="C78" s="305" t="s">
        <v>211</v>
      </c>
      <c r="D78" s="305" t="s">
        <v>212</v>
      </c>
      <c r="E78" s="18" t="s">
        <v>158</v>
      </c>
      <c r="F78" s="306">
        <v>210.286</v>
      </c>
      <c r="G78" s="39"/>
      <c r="H78" s="45"/>
    </row>
    <row r="79" s="2" customFormat="1" ht="16.8" customHeight="1">
      <c r="A79" s="39"/>
      <c r="B79" s="45"/>
      <c r="C79" s="305" t="s">
        <v>207</v>
      </c>
      <c r="D79" s="305" t="s">
        <v>208</v>
      </c>
      <c r="E79" s="18" t="s">
        <v>142</v>
      </c>
      <c r="F79" s="306">
        <v>125.92</v>
      </c>
      <c r="G79" s="39"/>
      <c r="H79" s="45"/>
    </row>
    <row r="80" s="2" customFormat="1" ht="16.8" customHeight="1">
      <c r="A80" s="39"/>
      <c r="B80" s="45"/>
      <c r="C80" s="301" t="s">
        <v>498</v>
      </c>
      <c r="D80" s="302" t="s">
        <v>1</v>
      </c>
      <c r="E80" s="303" t="s">
        <v>1</v>
      </c>
      <c r="F80" s="304">
        <v>200</v>
      </c>
      <c r="G80" s="39"/>
      <c r="H80" s="45"/>
    </row>
    <row r="81" s="2" customFormat="1" ht="16.8" customHeight="1">
      <c r="A81" s="39"/>
      <c r="B81" s="45"/>
      <c r="C81" s="305" t="s">
        <v>498</v>
      </c>
      <c r="D81" s="305" t="s">
        <v>1043</v>
      </c>
      <c r="E81" s="18" t="s">
        <v>1</v>
      </c>
      <c r="F81" s="306">
        <v>200</v>
      </c>
      <c r="G81" s="39"/>
      <c r="H81" s="45"/>
    </row>
    <row r="82" s="2" customFormat="1" ht="16.8" customHeight="1">
      <c r="A82" s="39"/>
      <c r="B82" s="45"/>
      <c r="C82" s="307" t="s">
        <v>1377</v>
      </c>
      <c r="D82" s="39"/>
      <c r="E82" s="39"/>
      <c r="F82" s="39"/>
      <c r="G82" s="39"/>
      <c r="H82" s="45"/>
    </row>
    <row r="83" s="2" customFormat="1" ht="16.8" customHeight="1">
      <c r="A83" s="39"/>
      <c r="B83" s="45"/>
      <c r="C83" s="305" t="s">
        <v>512</v>
      </c>
      <c r="D83" s="305" t="s">
        <v>513</v>
      </c>
      <c r="E83" s="18" t="s">
        <v>248</v>
      </c>
      <c r="F83" s="306">
        <v>200</v>
      </c>
      <c r="G83" s="39"/>
      <c r="H83" s="45"/>
    </row>
    <row r="84" s="2" customFormat="1">
      <c r="A84" s="39"/>
      <c r="B84" s="45"/>
      <c r="C84" s="305" t="s">
        <v>530</v>
      </c>
      <c r="D84" s="305" t="s">
        <v>531</v>
      </c>
      <c r="E84" s="18" t="s">
        <v>142</v>
      </c>
      <c r="F84" s="306">
        <v>58.5</v>
      </c>
      <c r="G84" s="39"/>
      <c r="H84" s="45"/>
    </row>
    <row r="85" s="2" customFormat="1" ht="16.8" customHeight="1">
      <c r="A85" s="39"/>
      <c r="B85" s="45"/>
      <c r="C85" s="301" t="s">
        <v>500</v>
      </c>
      <c r="D85" s="302" t="s">
        <v>1</v>
      </c>
      <c r="E85" s="303" t="s">
        <v>1</v>
      </c>
      <c r="F85" s="304">
        <v>190</v>
      </c>
      <c r="G85" s="39"/>
      <c r="H85" s="45"/>
    </row>
    <row r="86" s="2" customFormat="1" ht="16.8" customHeight="1">
      <c r="A86" s="39"/>
      <c r="B86" s="45"/>
      <c r="C86" s="305" t="s">
        <v>500</v>
      </c>
      <c r="D86" s="305" t="s">
        <v>1071</v>
      </c>
      <c r="E86" s="18" t="s">
        <v>1</v>
      </c>
      <c r="F86" s="306">
        <v>190</v>
      </c>
      <c r="G86" s="39"/>
      <c r="H86" s="45"/>
    </row>
    <row r="87" s="2" customFormat="1" ht="16.8" customHeight="1">
      <c r="A87" s="39"/>
      <c r="B87" s="45"/>
      <c r="C87" s="307" t="s">
        <v>1377</v>
      </c>
      <c r="D87" s="39"/>
      <c r="E87" s="39"/>
      <c r="F87" s="39"/>
      <c r="G87" s="39"/>
      <c r="H87" s="45"/>
    </row>
    <row r="88" s="2" customFormat="1" ht="16.8" customHeight="1">
      <c r="A88" s="39"/>
      <c r="B88" s="45"/>
      <c r="C88" s="305" t="s">
        <v>583</v>
      </c>
      <c r="D88" s="305" t="s">
        <v>584</v>
      </c>
      <c r="E88" s="18" t="s">
        <v>248</v>
      </c>
      <c r="F88" s="306">
        <v>190</v>
      </c>
      <c r="G88" s="39"/>
      <c r="H88" s="45"/>
    </row>
    <row r="89" s="2" customFormat="1">
      <c r="A89" s="39"/>
      <c r="B89" s="45"/>
      <c r="C89" s="305" t="s">
        <v>530</v>
      </c>
      <c r="D89" s="305" t="s">
        <v>531</v>
      </c>
      <c r="E89" s="18" t="s">
        <v>142</v>
      </c>
      <c r="F89" s="306">
        <v>58.5</v>
      </c>
      <c r="G89" s="39"/>
      <c r="H89" s="45"/>
    </row>
    <row r="90" s="2" customFormat="1" ht="16.8" customHeight="1">
      <c r="A90" s="39"/>
      <c r="B90" s="45"/>
      <c r="C90" s="305" t="s">
        <v>539</v>
      </c>
      <c r="D90" s="305" t="s">
        <v>540</v>
      </c>
      <c r="E90" s="18" t="s">
        <v>142</v>
      </c>
      <c r="F90" s="306">
        <v>28.5</v>
      </c>
      <c r="G90" s="39"/>
      <c r="H90" s="45"/>
    </row>
    <row r="91" s="2" customFormat="1" ht="16.8" customHeight="1">
      <c r="A91" s="39"/>
      <c r="B91" s="45"/>
      <c r="C91" s="305" t="s">
        <v>587</v>
      </c>
      <c r="D91" s="305" t="s">
        <v>588</v>
      </c>
      <c r="E91" s="18" t="s">
        <v>248</v>
      </c>
      <c r="F91" s="306">
        <v>190</v>
      </c>
      <c r="G91" s="39"/>
      <c r="H91" s="45"/>
    </row>
    <row r="92" s="2" customFormat="1" ht="16.8" customHeight="1">
      <c r="A92" s="39"/>
      <c r="B92" s="45"/>
      <c r="C92" s="305" t="s">
        <v>600</v>
      </c>
      <c r="D92" s="305" t="s">
        <v>601</v>
      </c>
      <c r="E92" s="18" t="s">
        <v>248</v>
      </c>
      <c r="F92" s="306">
        <v>190</v>
      </c>
      <c r="G92" s="39"/>
      <c r="H92" s="45"/>
    </row>
    <row r="93" s="2" customFormat="1" ht="16.8" customHeight="1">
      <c r="A93" s="39"/>
      <c r="B93" s="45"/>
      <c r="C93" s="301" t="s">
        <v>1031</v>
      </c>
      <c r="D93" s="302" t="s">
        <v>1</v>
      </c>
      <c r="E93" s="303" t="s">
        <v>1</v>
      </c>
      <c r="F93" s="304">
        <v>53.398000000000003</v>
      </c>
      <c r="G93" s="39"/>
      <c r="H93" s="45"/>
    </row>
    <row r="94" s="2" customFormat="1" ht="26.4" customHeight="1">
      <c r="A94" s="39"/>
      <c r="B94" s="45"/>
      <c r="C94" s="300" t="s">
        <v>101</v>
      </c>
      <c r="D94" s="300" t="s">
        <v>102</v>
      </c>
      <c r="E94" s="39"/>
      <c r="F94" s="39"/>
      <c r="G94" s="39"/>
      <c r="H94" s="45"/>
    </row>
    <row r="95" s="2" customFormat="1" ht="16.8" customHeight="1">
      <c r="A95" s="39"/>
      <c r="B95" s="45"/>
      <c r="C95" s="301" t="s">
        <v>168</v>
      </c>
      <c r="D95" s="302" t="s">
        <v>1</v>
      </c>
      <c r="E95" s="303" t="s">
        <v>1</v>
      </c>
      <c r="F95" s="304">
        <v>8</v>
      </c>
      <c r="G95" s="39"/>
      <c r="H95" s="45"/>
    </row>
    <row r="96" s="2" customFormat="1" ht="16.8" customHeight="1">
      <c r="A96" s="39"/>
      <c r="B96" s="45"/>
      <c r="C96" s="305" t="s">
        <v>1</v>
      </c>
      <c r="D96" s="305" t="s">
        <v>1238</v>
      </c>
      <c r="E96" s="18" t="s">
        <v>1</v>
      </c>
      <c r="F96" s="306">
        <v>8</v>
      </c>
      <c r="G96" s="39"/>
      <c r="H96" s="45"/>
    </row>
    <row r="97" s="2" customFormat="1" ht="16.8" customHeight="1">
      <c r="A97" s="39"/>
      <c r="B97" s="45"/>
      <c r="C97" s="305" t="s">
        <v>168</v>
      </c>
      <c r="D97" s="305" t="s">
        <v>191</v>
      </c>
      <c r="E97" s="18" t="s">
        <v>1</v>
      </c>
      <c r="F97" s="306">
        <v>8</v>
      </c>
      <c r="G97" s="39"/>
      <c r="H97" s="45"/>
    </row>
    <row r="98" s="2" customFormat="1" ht="16.8" customHeight="1">
      <c r="A98" s="39"/>
      <c r="B98" s="45"/>
      <c r="C98" s="307" t="s">
        <v>1377</v>
      </c>
      <c r="D98" s="39"/>
      <c r="E98" s="39"/>
      <c r="F98" s="39"/>
      <c r="G98" s="39"/>
      <c r="H98" s="45"/>
    </row>
    <row r="99" s="2" customFormat="1" ht="16.8" customHeight="1">
      <c r="A99" s="39"/>
      <c r="B99" s="45"/>
      <c r="C99" s="305" t="s">
        <v>184</v>
      </c>
      <c r="D99" s="305" t="s">
        <v>185</v>
      </c>
      <c r="E99" s="18" t="s">
        <v>142</v>
      </c>
      <c r="F99" s="306">
        <v>8</v>
      </c>
      <c r="G99" s="39"/>
      <c r="H99" s="45"/>
    </row>
    <row r="100" s="2" customFormat="1">
      <c r="A100" s="39"/>
      <c r="B100" s="45"/>
      <c r="C100" s="305" t="s">
        <v>192</v>
      </c>
      <c r="D100" s="305" t="s">
        <v>193</v>
      </c>
      <c r="E100" s="18" t="s">
        <v>142</v>
      </c>
      <c r="F100" s="306">
        <v>8</v>
      </c>
      <c r="G100" s="39"/>
      <c r="H100" s="45"/>
    </row>
    <row r="101" s="2" customFormat="1">
      <c r="A101" s="39"/>
      <c r="B101" s="45"/>
      <c r="C101" s="305" t="s">
        <v>195</v>
      </c>
      <c r="D101" s="305" t="s">
        <v>196</v>
      </c>
      <c r="E101" s="18" t="s">
        <v>142</v>
      </c>
      <c r="F101" s="306">
        <v>32</v>
      </c>
      <c r="G101" s="39"/>
      <c r="H101" s="45"/>
    </row>
    <row r="102" s="2" customFormat="1">
      <c r="A102" s="39"/>
      <c r="B102" s="45"/>
      <c r="C102" s="305" t="s">
        <v>199</v>
      </c>
      <c r="D102" s="305" t="s">
        <v>200</v>
      </c>
      <c r="E102" s="18" t="s">
        <v>142</v>
      </c>
      <c r="F102" s="306">
        <v>8</v>
      </c>
      <c r="G102" s="39"/>
      <c r="H102" s="45"/>
    </row>
    <row r="103" s="2" customFormat="1">
      <c r="A103" s="39"/>
      <c r="B103" s="45"/>
      <c r="C103" s="305" t="s">
        <v>202</v>
      </c>
      <c r="D103" s="305" t="s">
        <v>203</v>
      </c>
      <c r="E103" s="18" t="s">
        <v>142</v>
      </c>
      <c r="F103" s="306">
        <v>40</v>
      </c>
      <c r="G103" s="39"/>
      <c r="H103" s="45"/>
    </row>
    <row r="104" s="2" customFormat="1">
      <c r="A104" s="39"/>
      <c r="B104" s="45"/>
      <c r="C104" s="305" t="s">
        <v>211</v>
      </c>
      <c r="D104" s="305" t="s">
        <v>212</v>
      </c>
      <c r="E104" s="18" t="s">
        <v>158</v>
      </c>
      <c r="F104" s="306">
        <v>13.359999999999999</v>
      </c>
      <c r="G104" s="39"/>
      <c r="H104" s="45"/>
    </row>
    <row r="105" s="2" customFormat="1" ht="16.8" customHeight="1">
      <c r="A105" s="39"/>
      <c r="B105" s="45"/>
      <c r="C105" s="305" t="s">
        <v>207</v>
      </c>
      <c r="D105" s="305" t="s">
        <v>208</v>
      </c>
      <c r="E105" s="18" t="s">
        <v>142</v>
      </c>
      <c r="F105" s="306">
        <v>8</v>
      </c>
      <c r="G105" s="39"/>
      <c r="H105" s="45"/>
    </row>
    <row r="106" s="2" customFormat="1" ht="16.8" customHeight="1">
      <c r="A106" s="39"/>
      <c r="B106" s="45"/>
      <c r="C106" s="301" t="s">
        <v>500</v>
      </c>
      <c r="D106" s="302" t="s">
        <v>1</v>
      </c>
      <c r="E106" s="303" t="s">
        <v>1</v>
      </c>
      <c r="F106" s="304">
        <v>190</v>
      </c>
      <c r="G106" s="39"/>
      <c r="H106" s="45"/>
    </row>
    <row r="107" s="2" customFormat="1" ht="26.4" customHeight="1">
      <c r="A107" s="39"/>
      <c r="B107" s="45"/>
      <c r="C107" s="300" t="s">
        <v>104</v>
      </c>
      <c r="D107" s="300" t="s">
        <v>105</v>
      </c>
      <c r="E107" s="39"/>
      <c r="F107" s="39"/>
      <c r="G107" s="39"/>
      <c r="H107" s="45"/>
    </row>
    <row r="108" s="2" customFormat="1" ht="16.8" customHeight="1">
      <c r="A108" s="39"/>
      <c r="B108" s="45"/>
      <c r="C108" s="301" t="s">
        <v>168</v>
      </c>
      <c r="D108" s="302" t="s">
        <v>1</v>
      </c>
      <c r="E108" s="303" t="s">
        <v>1</v>
      </c>
      <c r="F108" s="304">
        <v>20</v>
      </c>
      <c r="G108" s="39"/>
      <c r="H108" s="45"/>
    </row>
    <row r="109" s="2" customFormat="1" ht="16.8" customHeight="1">
      <c r="A109" s="39"/>
      <c r="B109" s="45"/>
      <c r="C109" s="305" t="s">
        <v>1</v>
      </c>
      <c r="D109" s="305" t="s">
        <v>1279</v>
      </c>
      <c r="E109" s="18" t="s">
        <v>1</v>
      </c>
      <c r="F109" s="306">
        <v>20</v>
      </c>
      <c r="G109" s="39"/>
      <c r="H109" s="45"/>
    </row>
    <row r="110" s="2" customFormat="1" ht="16.8" customHeight="1">
      <c r="A110" s="39"/>
      <c r="B110" s="45"/>
      <c r="C110" s="305" t="s">
        <v>168</v>
      </c>
      <c r="D110" s="305" t="s">
        <v>191</v>
      </c>
      <c r="E110" s="18" t="s">
        <v>1</v>
      </c>
      <c r="F110" s="306">
        <v>20</v>
      </c>
      <c r="G110" s="39"/>
      <c r="H110" s="45"/>
    </row>
    <row r="111" s="2" customFormat="1" ht="16.8" customHeight="1">
      <c r="A111" s="39"/>
      <c r="B111" s="45"/>
      <c r="C111" s="307" t="s">
        <v>1377</v>
      </c>
      <c r="D111" s="39"/>
      <c r="E111" s="39"/>
      <c r="F111" s="39"/>
      <c r="G111" s="39"/>
      <c r="H111" s="45"/>
    </row>
    <row r="112" s="2" customFormat="1" ht="16.8" customHeight="1">
      <c r="A112" s="39"/>
      <c r="B112" s="45"/>
      <c r="C112" s="305" t="s">
        <v>1276</v>
      </c>
      <c r="D112" s="305" t="s">
        <v>1277</v>
      </c>
      <c r="E112" s="18" t="s">
        <v>142</v>
      </c>
      <c r="F112" s="306">
        <v>20</v>
      </c>
      <c r="G112" s="39"/>
      <c r="H112" s="45"/>
    </row>
    <row r="113" s="2" customFormat="1">
      <c r="A113" s="39"/>
      <c r="B113" s="45"/>
      <c r="C113" s="305" t="s">
        <v>192</v>
      </c>
      <c r="D113" s="305" t="s">
        <v>193</v>
      </c>
      <c r="E113" s="18" t="s">
        <v>142</v>
      </c>
      <c r="F113" s="306">
        <v>20</v>
      </c>
      <c r="G113" s="39"/>
      <c r="H113" s="45"/>
    </row>
    <row r="114" s="2" customFormat="1">
      <c r="A114" s="39"/>
      <c r="B114" s="45"/>
      <c r="C114" s="305" t="s">
        <v>195</v>
      </c>
      <c r="D114" s="305" t="s">
        <v>196</v>
      </c>
      <c r="E114" s="18" t="s">
        <v>142</v>
      </c>
      <c r="F114" s="306">
        <v>80</v>
      </c>
      <c r="G114" s="39"/>
      <c r="H114" s="45"/>
    </row>
    <row r="115" s="2" customFormat="1">
      <c r="A115" s="39"/>
      <c r="B115" s="45"/>
      <c r="C115" s="305" t="s">
        <v>199</v>
      </c>
      <c r="D115" s="305" t="s">
        <v>200</v>
      </c>
      <c r="E115" s="18" t="s">
        <v>142</v>
      </c>
      <c r="F115" s="306">
        <v>20</v>
      </c>
      <c r="G115" s="39"/>
      <c r="H115" s="45"/>
    </row>
    <row r="116" s="2" customFormat="1">
      <c r="A116" s="39"/>
      <c r="B116" s="45"/>
      <c r="C116" s="305" t="s">
        <v>202</v>
      </c>
      <c r="D116" s="305" t="s">
        <v>203</v>
      </c>
      <c r="E116" s="18" t="s">
        <v>142</v>
      </c>
      <c r="F116" s="306">
        <v>100</v>
      </c>
      <c r="G116" s="39"/>
      <c r="H116" s="45"/>
    </row>
    <row r="117" s="2" customFormat="1">
      <c r="A117" s="39"/>
      <c r="B117" s="45"/>
      <c r="C117" s="305" t="s">
        <v>211</v>
      </c>
      <c r="D117" s="305" t="s">
        <v>212</v>
      </c>
      <c r="E117" s="18" t="s">
        <v>158</v>
      </c>
      <c r="F117" s="306">
        <v>33.399999999999999</v>
      </c>
      <c r="G117" s="39"/>
      <c r="H117" s="45"/>
    </row>
    <row r="118" s="2" customFormat="1" ht="16.8" customHeight="1">
      <c r="A118" s="39"/>
      <c r="B118" s="45"/>
      <c r="C118" s="305" t="s">
        <v>207</v>
      </c>
      <c r="D118" s="305" t="s">
        <v>208</v>
      </c>
      <c r="E118" s="18" t="s">
        <v>142</v>
      </c>
      <c r="F118" s="306">
        <v>20</v>
      </c>
      <c r="G118" s="39"/>
      <c r="H118" s="45"/>
    </row>
    <row r="119" s="2" customFormat="1" ht="16.8" customHeight="1">
      <c r="A119" s="39"/>
      <c r="B119" s="45"/>
      <c r="C119" s="301" t="s">
        <v>1267</v>
      </c>
      <c r="D119" s="302" t="s">
        <v>1</v>
      </c>
      <c r="E119" s="303" t="s">
        <v>1</v>
      </c>
      <c r="F119" s="304">
        <v>48</v>
      </c>
      <c r="G119" s="39"/>
      <c r="H119" s="45"/>
    </row>
    <row r="120" s="2" customFormat="1" ht="16.8" customHeight="1">
      <c r="A120" s="39"/>
      <c r="B120" s="45"/>
      <c r="C120" s="305" t="s">
        <v>1267</v>
      </c>
      <c r="D120" s="305" t="s">
        <v>1275</v>
      </c>
      <c r="E120" s="18" t="s">
        <v>1</v>
      </c>
      <c r="F120" s="306">
        <v>48</v>
      </c>
      <c r="G120" s="39"/>
      <c r="H120" s="45"/>
    </row>
    <row r="121" s="2" customFormat="1" ht="16.8" customHeight="1">
      <c r="A121" s="39"/>
      <c r="B121" s="45"/>
      <c r="C121" s="307" t="s">
        <v>1377</v>
      </c>
      <c r="D121" s="39"/>
      <c r="E121" s="39"/>
      <c r="F121" s="39"/>
      <c r="G121" s="39"/>
      <c r="H121" s="45"/>
    </row>
    <row r="122" s="2" customFormat="1" ht="16.8" customHeight="1">
      <c r="A122" s="39"/>
      <c r="B122" s="45"/>
      <c r="C122" s="305" t="s">
        <v>512</v>
      </c>
      <c r="D122" s="305" t="s">
        <v>513</v>
      </c>
      <c r="E122" s="18" t="s">
        <v>248</v>
      </c>
      <c r="F122" s="306">
        <v>48</v>
      </c>
      <c r="G122" s="39"/>
      <c r="H122" s="45"/>
    </row>
    <row r="123" s="2" customFormat="1">
      <c r="A123" s="39"/>
      <c r="B123" s="45"/>
      <c r="C123" s="305" t="s">
        <v>530</v>
      </c>
      <c r="D123" s="305" t="s">
        <v>531</v>
      </c>
      <c r="E123" s="18" t="s">
        <v>142</v>
      </c>
      <c r="F123" s="306">
        <v>14.4</v>
      </c>
      <c r="G123" s="39"/>
      <c r="H123" s="45"/>
    </row>
    <row r="124" s="2" customFormat="1" ht="16.8" customHeight="1">
      <c r="A124" s="39"/>
      <c r="B124" s="45"/>
      <c r="C124" s="301" t="s">
        <v>500</v>
      </c>
      <c r="D124" s="302" t="s">
        <v>1</v>
      </c>
      <c r="E124" s="303" t="s">
        <v>1</v>
      </c>
      <c r="F124" s="304">
        <v>48</v>
      </c>
      <c r="G124" s="39"/>
      <c r="H124" s="45"/>
    </row>
    <row r="125" s="2" customFormat="1" ht="16.8" customHeight="1">
      <c r="A125" s="39"/>
      <c r="B125" s="45"/>
      <c r="C125" s="305" t="s">
        <v>500</v>
      </c>
      <c r="D125" s="305" t="s">
        <v>1290</v>
      </c>
      <c r="E125" s="18" t="s">
        <v>1</v>
      </c>
      <c r="F125" s="306">
        <v>48</v>
      </c>
      <c r="G125" s="39"/>
      <c r="H125" s="45"/>
    </row>
    <row r="126" s="2" customFormat="1" ht="16.8" customHeight="1">
      <c r="A126" s="39"/>
      <c r="B126" s="45"/>
      <c r="C126" s="307" t="s">
        <v>1377</v>
      </c>
      <c r="D126" s="39"/>
      <c r="E126" s="39"/>
      <c r="F126" s="39"/>
      <c r="G126" s="39"/>
      <c r="H126" s="45"/>
    </row>
    <row r="127" s="2" customFormat="1" ht="16.8" customHeight="1">
      <c r="A127" s="39"/>
      <c r="B127" s="45"/>
      <c r="C127" s="305" t="s">
        <v>583</v>
      </c>
      <c r="D127" s="305" t="s">
        <v>584</v>
      </c>
      <c r="E127" s="18" t="s">
        <v>248</v>
      </c>
      <c r="F127" s="306">
        <v>48</v>
      </c>
      <c r="G127" s="39"/>
      <c r="H127" s="45"/>
    </row>
    <row r="128" s="2" customFormat="1">
      <c r="A128" s="39"/>
      <c r="B128" s="45"/>
      <c r="C128" s="305" t="s">
        <v>530</v>
      </c>
      <c r="D128" s="305" t="s">
        <v>531</v>
      </c>
      <c r="E128" s="18" t="s">
        <v>142</v>
      </c>
      <c r="F128" s="306">
        <v>14.4</v>
      </c>
      <c r="G128" s="39"/>
      <c r="H128" s="45"/>
    </row>
    <row r="129" s="2" customFormat="1" ht="16.8" customHeight="1">
      <c r="A129" s="39"/>
      <c r="B129" s="45"/>
      <c r="C129" s="305" t="s">
        <v>539</v>
      </c>
      <c r="D129" s="305" t="s">
        <v>540</v>
      </c>
      <c r="E129" s="18" t="s">
        <v>142</v>
      </c>
      <c r="F129" s="306">
        <v>7.2000000000000002</v>
      </c>
      <c r="G129" s="39"/>
      <c r="H129" s="45"/>
    </row>
    <row r="130" s="2" customFormat="1" ht="16.8" customHeight="1">
      <c r="A130" s="39"/>
      <c r="B130" s="45"/>
      <c r="C130" s="305" t="s">
        <v>587</v>
      </c>
      <c r="D130" s="305" t="s">
        <v>588</v>
      </c>
      <c r="E130" s="18" t="s">
        <v>248</v>
      </c>
      <c r="F130" s="306">
        <v>48</v>
      </c>
      <c r="G130" s="39"/>
      <c r="H130" s="45"/>
    </row>
    <row r="131" s="2" customFormat="1" ht="16.8" customHeight="1">
      <c r="A131" s="39"/>
      <c r="B131" s="45"/>
      <c r="C131" s="305" t="s">
        <v>600</v>
      </c>
      <c r="D131" s="305" t="s">
        <v>601</v>
      </c>
      <c r="E131" s="18" t="s">
        <v>248</v>
      </c>
      <c r="F131" s="306">
        <v>48</v>
      </c>
      <c r="G131" s="39"/>
      <c r="H131" s="45"/>
    </row>
    <row r="132" s="2" customFormat="1" ht="16.8" customHeight="1">
      <c r="A132" s="39"/>
      <c r="B132" s="45"/>
      <c r="C132" s="301" t="s">
        <v>1268</v>
      </c>
      <c r="D132" s="302" t="s">
        <v>1</v>
      </c>
      <c r="E132" s="303" t="s">
        <v>1</v>
      </c>
      <c r="F132" s="304">
        <v>57.420000000000002</v>
      </c>
      <c r="G132" s="39"/>
      <c r="H132" s="45"/>
    </row>
    <row r="133" s="2" customFormat="1" ht="16.8" customHeight="1">
      <c r="A133" s="39"/>
      <c r="B133" s="45"/>
      <c r="C133" s="305" t="s">
        <v>1268</v>
      </c>
      <c r="D133" s="305" t="s">
        <v>1322</v>
      </c>
      <c r="E133" s="18" t="s">
        <v>1</v>
      </c>
      <c r="F133" s="306">
        <v>57.420000000000002</v>
      </c>
      <c r="G133" s="39"/>
      <c r="H133" s="45"/>
    </row>
    <row r="134" s="2" customFormat="1" ht="16.8" customHeight="1">
      <c r="A134" s="39"/>
      <c r="B134" s="45"/>
      <c r="C134" s="307" t="s">
        <v>1377</v>
      </c>
      <c r="D134" s="39"/>
      <c r="E134" s="39"/>
      <c r="F134" s="39"/>
      <c r="G134" s="39"/>
      <c r="H134" s="45"/>
    </row>
    <row r="135" s="2" customFormat="1" ht="16.8" customHeight="1">
      <c r="A135" s="39"/>
      <c r="B135" s="45"/>
      <c r="C135" s="305" t="s">
        <v>1319</v>
      </c>
      <c r="D135" s="305" t="s">
        <v>1320</v>
      </c>
      <c r="E135" s="18" t="s">
        <v>158</v>
      </c>
      <c r="F135" s="306">
        <v>57.420000000000002</v>
      </c>
      <c r="G135" s="39"/>
      <c r="H135" s="45"/>
    </row>
    <row r="136" s="2" customFormat="1" ht="16.8" customHeight="1">
      <c r="A136" s="39"/>
      <c r="B136" s="45"/>
      <c r="C136" s="305" t="s">
        <v>1323</v>
      </c>
      <c r="D136" s="305" t="s">
        <v>1324</v>
      </c>
      <c r="E136" s="18" t="s">
        <v>158</v>
      </c>
      <c r="F136" s="306">
        <v>803.88</v>
      </c>
      <c r="G136" s="39"/>
      <c r="H136" s="45"/>
    </row>
    <row r="137" s="2" customFormat="1" ht="7.44" customHeight="1">
      <c r="A137" s="39"/>
      <c r="B137" s="171"/>
      <c r="C137" s="172"/>
      <c r="D137" s="172"/>
      <c r="E137" s="172"/>
      <c r="F137" s="172"/>
      <c r="G137" s="172"/>
      <c r="H137" s="45"/>
    </row>
    <row r="138" s="2" customFormat="1">
      <c r="A138" s="39"/>
      <c r="B138" s="39"/>
      <c r="C138" s="39"/>
      <c r="D138" s="39"/>
      <c r="E138" s="39"/>
      <c r="F138" s="39"/>
      <c r="G138" s="39"/>
      <c r="H138" s="39"/>
    </row>
  </sheetData>
  <sheetProtection sheet="1" formatColumns="0" formatRows="0" objects="1" scenarios="1" spinCount="100000" saltValue="5OhxHarREcvVRWm9eorMhRC0cR0gOer9EMxLrw0nvysfL2DBB6jHIIgjZzMCOC6KCjLcEzrluz7sR3YqZ6kEig==" hashValue="q7xuoCtBJ1+s66GY/LgKfUpXqzKWD4eTeLaeP4DmxZAnSl3caBoWFl3c12XYQ7zkmHD2lz9+6x92MQUGD5PcI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2024-09-17T06:53:41Z</dcterms:created>
  <dcterms:modified xsi:type="dcterms:W3CDTF">2024-09-17T06:53:54Z</dcterms:modified>
</cp:coreProperties>
</file>