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2_PODLIMITNÍ\2024\7 ZŠ Šafařka - multifunkční centrum\02 NABYTEK\2 zahajeni\"/>
    </mc:Choice>
  </mc:AlternateContent>
  <bookViews>
    <workbookView xWindow="0" yWindow="0" windowWidth="28800" windowHeight="12180" firstSheet="1" activeTab="1"/>
  </bookViews>
  <sheets>
    <sheet name="Rekapitulace stavby" sheetId="1" state="veryHidden" r:id="rId1"/>
    <sheet name="02 - Vybavení" sheetId="2" r:id="rId2"/>
  </sheets>
  <definedNames>
    <definedName name="_xlnm._FilterDatabase" localSheetId="1" hidden="1">'02 - Vybavení'!$C$116:$K$229</definedName>
    <definedName name="_xlnm.Print_Titles" localSheetId="1">'02 - Vybavení'!$116:$116</definedName>
    <definedName name="_xlnm.Print_Titles" localSheetId="0">'Rekapitulace stavby'!$92:$92</definedName>
    <definedName name="_xlnm.Print_Area" localSheetId="1">'02 - Vybavení'!$C$4:$J$76,'02 - Vybavení'!$C$82:$J$98,'02 - Vybavení'!$C$104:$K$229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20" i="2"/>
  <c r="BH220" i="2"/>
  <c r="BG220" i="2"/>
  <c r="BF220" i="2"/>
  <c r="T220" i="2"/>
  <c r="R220" i="2"/>
  <c r="P220" i="2"/>
  <c r="BI212" i="2"/>
  <c r="BH212" i="2"/>
  <c r="BG212" i="2"/>
  <c r="BF212" i="2"/>
  <c r="T212" i="2"/>
  <c r="R212" i="2"/>
  <c r="P212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3" i="2"/>
  <c r="BH183" i="2"/>
  <c r="BG183" i="2"/>
  <c r="BF183" i="2"/>
  <c r="T183" i="2"/>
  <c r="R183" i="2"/>
  <c r="P183" i="2"/>
  <c r="BI174" i="2"/>
  <c r="BH174" i="2"/>
  <c r="BG174" i="2"/>
  <c r="BF174" i="2"/>
  <c r="T174" i="2"/>
  <c r="R174" i="2"/>
  <c r="P174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19" i="2"/>
  <c r="BH119" i="2"/>
  <c r="BG119" i="2"/>
  <c r="BF119" i="2"/>
  <c r="J34" i="2" s="1"/>
  <c r="AW95" i="1" s="1"/>
  <c r="T119" i="2"/>
  <c r="R119" i="2"/>
  <c r="P119" i="2"/>
  <c r="F113" i="2"/>
  <c r="F111" i="2"/>
  <c r="E109" i="2"/>
  <c r="F91" i="2"/>
  <c r="F89" i="2"/>
  <c r="E87" i="2"/>
  <c r="J24" i="2"/>
  <c r="E24" i="2"/>
  <c r="J114" i="2"/>
  <c r="J23" i="2"/>
  <c r="J21" i="2"/>
  <c r="E21" i="2"/>
  <c r="J113" i="2"/>
  <c r="J20" i="2"/>
  <c r="J18" i="2"/>
  <c r="E18" i="2"/>
  <c r="F114" i="2"/>
  <c r="J17" i="2"/>
  <c r="J12" i="2"/>
  <c r="J111" i="2" s="1"/>
  <c r="E7" i="2"/>
  <c r="E107" i="2" s="1"/>
  <c r="L90" i="1"/>
  <c r="AM90" i="1"/>
  <c r="AM89" i="1"/>
  <c r="L89" i="1"/>
  <c r="AM87" i="1"/>
  <c r="L87" i="1"/>
  <c r="L85" i="1"/>
  <c r="L84" i="1"/>
  <c r="J203" i="2"/>
  <c r="BK191" i="2"/>
  <c r="BK212" i="2"/>
  <c r="J144" i="2"/>
  <c r="J212" i="2"/>
  <c r="BK183" i="2"/>
  <c r="J119" i="2"/>
  <c r="BK149" i="2"/>
  <c r="J191" i="2"/>
  <c r="BK197" i="2"/>
  <c r="BK144" i="2"/>
  <c r="J183" i="2"/>
  <c r="BK128" i="2"/>
  <c r="J197" i="2"/>
  <c r="BK158" i="2"/>
  <c r="J128" i="2"/>
  <c r="J158" i="2"/>
  <c r="J220" i="2"/>
  <c r="J149" i="2"/>
  <c r="AS94" i="1"/>
  <c r="BK134" i="2"/>
  <c r="BK220" i="2"/>
  <c r="BK174" i="2"/>
  <c r="J134" i="2"/>
  <c r="BK166" i="2"/>
  <c r="BK203" i="2"/>
  <c r="J166" i="2"/>
  <c r="J174" i="2"/>
  <c r="BK119" i="2"/>
  <c r="BK118" i="2" l="1"/>
  <c r="J118" i="2" s="1"/>
  <c r="J97" i="2" s="1"/>
  <c r="R118" i="2"/>
  <c r="R117" i="2" s="1"/>
  <c r="P118" i="2"/>
  <c r="P117" i="2" s="1"/>
  <c r="AU95" i="1" s="1"/>
  <c r="AU94" i="1" s="1"/>
  <c r="T118" i="2"/>
  <c r="T117" i="2" s="1"/>
  <c r="F92" i="2"/>
  <c r="BE128" i="2"/>
  <c r="BE158" i="2"/>
  <c r="BE166" i="2"/>
  <c r="E85" i="2"/>
  <c r="J89" i="2"/>
  <c r="J91" i="2"/>
  <c r="BE119" i="2"/>
  <c r="BE134" i="2"/>
  <c r="BE144" i="2"/>
  <c r="J92" i="2"/>
  <c r="BE149" i="2"/>
  <c r="BE174" i="2"/>
  <c r="BE183" i="2"/>
  <c r="BE191" i="2"/>
  <c r="BE197" i="2"/>
  <c r="BE203" i="2"/>
  <c r="BE212" i="2"/>
  <c r="BE220" i="2"/>
  <c r="F34" i="2"/>
  <c r="BA95" i="1"/>
  <c r="BA94" i="1"/>
  <c r="AW94" i="1" s="1"/>
  <c r="AK30" i="1" s="1"/>
  <c r="F36" i="2"/>
  <c r="BC95" i="1" s="1"/>
  <c r="BC94" i="1" s="1"/>
  <c r="AY94" i="1" s="1"/>
  <c r="F37" i="2"/>
  <c r="BD95" i="1" s="1"/>
  <c r="BD94" i="1" s="1"/>
  <c r="W33" i="1" s="1"/>
  <c r="F35" i="2"/>
  <c r="BB95" i="1" s="1"/>
  <c r="BB94" i="1" s="1"/>
  <c r="AX94" i="1" s="1"/>
  <c r="BK117" i="2" l="1"/>
  <c r="J117" i="2" s="1"/>
  <c r="J96" i="2" s="1"/>
  <c r="W30" i="1"/>
  <c r="W31" i="1"/>
  <c r="W32" i="1"/>
  <c r="F33" i="2"/>
  <c r="AZ95" i="1" s="1"/>
  <c r="AZ94" i="1" s="1"/>
  <c r="AV94" i="1" s="1"/>
  <c r="AK29" i="1" s="1"/>
  <c r="J33" i="2"/>
  <c r="AV95" i="1" s="1"/>
  <c r="AT95" i="1" s="1"/>
  <c r="J30" i="2" l="1"/>
  <c r="AG95" i="1" s="1"/>
  <c r="AG94" i="1" s="1"/>
  <c r="W29" i="1"/>
  <c r="AT94" i="1"/>
  <c r="AN94" i="1" l="1"/>
  <c r="AK26" i="1"/>
  <c r="J39" i="2"/>
  <c r="AK35" i="1"/>
  <c r="AN95" i="1"/>
</calcChain>
</file>

<file path=xl/sharedStrings.xml><?xml version="1.0" encoding="utf-8"?>
<sst xmlns="http://schemas.openxmlformats.org/spreadsheetml/2006/main" count="1400" uniqueCount="198">
  <si>
    <t>Export Komplet</t>
  </si>
  <si>
    <t/>
  </si>
  <si>
    <t>2.0</t>
  </si>
  <si>
    <t>ZAMOK</t>
  </si>
  <si>
    <t>False</t>
  </si>
  <si>
    <t>{bdcd36ea-8889-4674-a823-36936a031137}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</si>
  <si>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</si>
  <si>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</si>
  <si>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</si>
  <si>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</si>
  <si>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</si>
  <si>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</si>
  <si>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</si>
  <si>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</si>
  <si>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KO-0034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</si>
  <si>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</si>
  <si>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</si>
  <si>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Multifunkční vzdělávací centrum pro žáky ZŠ Šafaříkova</t>
  </si>
  <si>
    <t>KSO:</t>
  </si>
  <si>
    <t>CC-CZ:</t>
  </si>
  <si>
    <t>Místo:</t>
  </si>
  <si>
    <t>Valašské Meziříčí 75701, Šafaříkova 726</t>
  </si>
  <si>
    <t>Datum:</t>
  </si>
  <si>
    <t>15. 11. 2024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</si>
  <si>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</si>
  <si>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</si>
  <si>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</si>
  <si>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</si>
  <si>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</si>
  <si>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</si>
  <si>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</si>
  <si>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</si>
  <si>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</si>
  <si>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</si>
  <si>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</si>
  <si>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</si>
  <si>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</si>
  <si>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</si>
  <si>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</si>
  <si>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</si>
  <si>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</si>
  <si>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</si>
  <si>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</si>
  <si>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</si>
  <si>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</si>
  <si>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</si>
  <si>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</si>
  <si>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</si>
  <si>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</si>
  <si>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</si>
  <si>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</si>
  <si>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</si>
  <si>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</si>
  <si>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</si>
  <si>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</si>
  <si>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</si>
  <si>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</si>
  <si>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</si>
  <si>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</si>
  <si>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</si>
  <si>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</si>
  <si>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</si>
  <si>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</si>
  <si>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</si>
  <si>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</si>
  <si>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</si>
  <si>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</si>
  <si>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</si>
  <si>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</si>
  <si>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</si>
  <si>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</si>
  <si>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</si>
  <si>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</si>
  <si>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</si>
  <si>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</si>
  <si>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</si>
  <si>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</si>
  <si>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</si>
  <si>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</si>
  <si>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</si>
  <si>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</si>
  <si>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Vybavení</t>
  </si>
  <si>
    <t>STA</t>
  </si>
  <si>
    <t>1</t>
  </si>
  <si>
    <t>{303ec687-a57d-4640-ad39-14224d865834}</t>
  </si>
  <si>
    <t>2</t>
  </si>
  <si>
    <t>KRYCÍ LIST SOUPISU PRACÍ</t>
  </si>
  <si>
    <t>Objekt:</t>
  </si>
  <si>
    <t>02 - Vybavení</t>
  </si>
  <si>
    <t>REKAPITULACE ČLENĚNÍ SOUPISU PRACÍ</t>
  </si>
  <si>
    <t>Kód dílu - Popis</t>
  </si>
  <si>
    <t>Cena celkem [CZK]</t>
  </si>
  <si>
    <t>Náklady ze soupisu prací</t>
  </si>
  <si>
    <t>-1</t>
  </si>
  <si>
    <t>766.1 - Konstrukce truhlářské -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</si>
  <si>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</si>
  <si>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</si>
  <si>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</si>
  <si>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</si>
  <si>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</si>
  <si>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</si>
  <si>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</si>
  <si>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</si>
  <si>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</si>
  <si>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</si>
  <si>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</si>
  <si>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</si>
  <si>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</si>
  <si>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766.1</t>
  </si>
  <si>
    <t>Konstrukce truhlářské - vybavení</t>
  </si>
  <si>
    <t>ROZPOCET</t>
  </si>
  <si>
    <t>K</t>
  </si>
  <si>
    <t>766-po002</t>
  </si>
  <si>
    <t>Žákovská židle</t>
  </si>
  <si>
    <t>kus</t>
  </si>
  <si>
    <t>4</t>
  </si>
  <si>
    <t>VV</t>
  </si>
  <si>
    <t>- nosnost min 120 kg</t>
  </si>
  <si>
    <t>- kovová konstrukce v barvě RAL dle požadavku investora</t>
  </si>
  <si>
    <t>- konce kovových profilů budou chráněny plastovými návleky</t>
  </si>
  <si>
    <t>- sedák i opěrák z přírodní bukové překližky s anatomickým 3D prolisem</t>
  </si>
  <si>
    <t>- židle budou stohovatelné a výškově nastavitelné</t>
  </si>
  <si>
    <t>jazyková učebna</t>
  </si>
  <si>
    <t>16</t>
  </si>
  <si>
    <t>Součet</t>
  </si>
  <si>
    <t>766-pol001</t>
  </si>
  <si>
    <t>Lavice jednomístná stavitelná 3-7</t>
  </si>
  <si>
    <t>- kovová nosná konstrukce v barvě RAL dle požadavku investora,</t>
  </si>
  <si>
    <t>- vrchní deska 18 mm s ABS hranou o síle 2 mm lepené PUR technologií, oblé rohy, barva RAL - bude upřesněna dle investora</t>
  </si>
  <si>
    <t>3</t>
  </si>
  <si>
    <t>766-pol003</t>
  </si>
  <si>
    <t>Učitelská katedra, na pravé straně 2x zásuvka</t>
  </si>
  <si>
    <t>6</t>
  </si>
  <si>
    <t>- kovová nosná konstrukce v barvě RAL dle požadavku investora</t>
  </si>
  <si>
    <t>- velikost pracovní desky 130 x 60 cm</t>
  </si>
  <si>
    <t>- clona o rozměru 120 x 42 cm</t>
  </si>
  <si>
    <t>- uzamykatelná dvojzásuvka</t>
  </si>
  <si>
    <t>- s otvory pro vedení kabeláže</t>
  </si>
  <si>
    <t>766-pol004</t>
  </si>
  <si>
    <t>Skříňka za katedru vysoká, rozměr 1600*200*420 mm (š*v*h), v levé části 5x zásuvka</t>
  </si>
  <si>
    <t>8</t>
  </si>
  <si>
    <t>- materiál bílé LTD, tl. 18 mm; 3 police</t>
  </si>
  <si>
    <t>5</t>
  </si>
  <si>
    <t>766-pol005</t>
  </si>
  <si>
    <t>Sestava skříní na chodbu ke sloupům, 15x skříň ve 3 blocích po 5 ks</t>
  </si>
  <si>
    <t>soubor</t>
  </si>
  <si>
    <t>10</t>
  </si>
  <si>
    <t>- materiál lamino – světlý buk, tl. 18 mm, ABS hrany 2 mm</t>
  </si>
  <si>
    <t>- vysoké skříně 2000 mm, hloubka 400 mm</t>
  </si>
  <si>
    <t>- ve spodní části dveře se zámky, vrchní prosklené kalené sklo bezpečnostní, šíře skříní 833 mm</t>
  </si>
  <si>
    <t>- v horní části nástavec 500 mm vysoký (uzavíratelná skříň); celková výška sestavené skříně 2500 mm</t>
  </si>
  <si>
    <t>- dodávka na míru, vč. kotvení do stěn a nastavitelnými podnožkami</t>
  </si>
  <si>
    <t>chodba</t>
  </si>
  <si>
    <t>766-pol006</t>
  </si>
  <si>
    <t>Katedra na železné konstrukci, provedení stejné jako žákovské stoly</t>
  </si>
  <si>
    <t>- dvoumístná 1200 x 800 mm</t>
  </si>
  <si>
    <t>PC učebna</t>
  </si>
  <si>
    <t>7</t>
  </si>
  <si>
    <t>766-pol008</t>
  </si>
  <si>
    <t>Žákovský stůl PC na železné konstrukci, rozměr 600*1900*750 mm (h*d*v)</t>
  </si>
  <si>
    <t>14</t>
  </si>
  <si>
    <t>- dvoumístná</t>
  </si>
  <si>
    <t>766-pol009</t>
  </si>
  <si>
    <t>20</t>
  </si>
  <si>
    <t>9</t>
  </si>
  <si>
    <t>766-pol010</t>
  </si>
  <si>
    <t>Středová skříň - sestava skříní mezi lavicemi, 5x skříň</t>
  </si>
  <si>
    <t>18</t>
  </si>
  <si>
    <t>- rozměr 1600*200*420 mm (š*v*h)</t>
  </si>
  <si>
    <t>- s dvířky na jednu stranu a jednou vnitřní policí</t>
  </si>
  <si>
    <t>- vč. sešrubování a s nastavitelnými podnožkami</t>
  </si>
  <si>
    <t>766-pol101</t>
  </si>
  <si>
    <t>Školní nástěnná venkovní tabule, plocha odolná venkovním podmínkám, konstrukce vyrobena z oceli jäklového tvaru, lakovaná práškovou barvou</t>
  </si>
  <si>
    <t>- šířkové rozměry dle sloupků, příp. řešení na míru – upřesnit; výška 100 cm</t>
  </si>
  <si>
    <t>- magnetická smaltovaná tabule se snadno stíratelným keramickým povrchem s hliníkovým rámem s poličkou na příslušenství (fixy apod.)</t>
  </si>
  <si>
    <t>venkovní učebna</t>
  </si>
  <si>
    <t>11</t>
  </si>
  <si>
    <t>766-pol102</t>
  </si>
  <si>
    <t>Stojan na tabule AL hliníkový zvedací posuvný systém</t>
  </si>
  <si>
    <t>22</t>
  </si>
  <si>
    <t>- řešení na míru</t>
  </si>
  <si>
    <t>- kolejnice na sloupcích, vč. kotvení kolejnic</t>
  </si>
  <si>
    <t>766-pol103</t>
  </si>
  <si>
    <t>Venkovní židle</t>
  </si>
  <si>
    <t>24</t>
  </si>
  <si>
    <t>- sedák i opěrák s anatomickým 3D prolisem z přírodní bukové překližky</t>
  </si>
  <si>
    <t>31</t>
  </si>
  <si>
    <t>13</t>
  </si>
  <si>
    <t>766-pol104</t>
  </si>
  <si>
    <t>Venkovní jednomístná lavice, žákovská jednomístná lavice vhodná do venkovních učeben a venkovních tříd, rozměr bude upřesněn investorem</t>
  </si>
  <si>
    <t>26</t>
  </si>
  <si>
    <t>- jednomístná stavitelná 3-7</t>
  </si>
  <si>
    <t>- deska s povrchem z vysokotlakého laminátu nebo jiná povrchová úprava pro venkovní prostory</t>
  </si>
  <si>
    <t>30</t>
  </si>
  <si>
    <t>766-pol105</t>
  </si>
  <si>
    <t>Venkovní učitelský stůl, vhodný do venkovních učeben a venkovních tříd</t>
  </si>
  <si>
    <t>28</t>
  </si>
  <si>
    <t>- bez zásuvek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</si>
</sst>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1"/>
      <c r="AL5" s="21"/>
      <c r="AM5" s="21"/>
      <c r="AN5" s="21"/>
      <c r="AO5" s="21"/>
      <c r="AP5" s="21"/>
      <c r="AQ5" s="21"/>
      <c r="AR5" s="19"/>
      <c r="BE5" s="222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1"/>
      <c r="AL6" s="21"/>
      <c r="AM6" s="21"/>
      <c r="AN6" s="21"/>
      <c r="AO6" s="21"/>
      <c r="AP6" s="21"/>
      <c r="AQ6" s="21"/>
      <c r="AR6" s="19"/>
      <c r="BE6" s="223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23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23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23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23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23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23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23"/>
      <c r="BS13" s="16" t="s">
        <v>6</v>
      </c>
    </row>
    <row r="14" spans="1:74" ht="12.75">
      <c r="B14" s="20"/>
      <c r="C14" s="21"/>
      <c r="D14" s="21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23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23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23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23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23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23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23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23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23"/>
    </row>
    <row r="23" spans="1:71" s="1" customFormat="1" ht="16.5" customHeight="1">
      <c r="B23" s="20"/>
      <c r="C23" s="21"/>
      <c r="D23" s="21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1"/>
      <c r="AP23" s="21"/>
      <c r="AQ23" s="21"/>
      <c r="AR23" s="19"/>
      <c r="BE23" s="223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23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23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31">
        <f>ROUND(AG94,2)</f>
        <v>0</v>
      </c>
      <c r="AL26" s="232"/>
      <c r="AM26" s="232"/>
      <c r="AN26" s="232"/>
      <c r="AO26" s="232"/>
      <c r="AP26" s="35"/>
      <c r="AQ26" s="35"/>
      <c r="AR26" s="38"/>
      <c r="BE26" s="22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2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33" t="s">
        <v>36</v>
      </c>
      <c r="M28" s="233"/>
      <c r="N28" s="233"/>
      <c r="O28" s="233"/>
      <c r="P28" s="233"/>
      <c r="Q28" s="35"/>
      <c r="R28" s="35"/>
      <c r="S28" s="35"/>
      <c r="T28" s="35"/>
      <c r="U28" s="35"/>
      <c r="V28" s="35"/>
      <c r="W28" s="233" t="s">
        <v>37</v>
      </c>
      <c r="X28" s="233"/>
      <c r="Y28" s="233"/>
      <c r="Z28" s="233"/>
      <c r="AA28" s="233"/>
      <c r="AB28" s="233"/>
      <c r="AC28" s="233"/>
      <c r="AD28" s="233"/>
      <c r="AE28" s="233"/>
      <c r="AF28" s="35"/>
      <c r="AG28" s="35"/>
      <c r="AH28" s="35"/>
      <c r="AI28" s="35"/>
      <c r="AJ28" s="35"/>
      <c r="AK28" s="233" t="s">
        <v>38</v>
      </c>
      <c r="AL28" s="233"/>
      <c r="AM28" s="233"/>
      <c r="AN28" s="233"/>
      <c r="AO28" s="233"/>
      <c r="AP28" s="35"/>
      <c r="AQ28" s="35"/>
      <c r="AR28" s="38"/>
      <c r="BE28" s="223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36">
        <v>0.21</v>
      </c>
      <c r="M29" s="235"/>
      <c r="N29" s="235"/>
      <c r="O29" s="235"/>
      <c r="P29" s="235"/>
      <c r="Q29" s="40"/>
      <c r="R29" s="40"/>
      <c r="S29" s="40"/>
      <c r="T29" s="40"/>
      <c r="U29" s="40"/>
      <c r="V29" s="40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40"/>
      <c r="AG29" s="40"/>
      <c r="AH29" s="40"/>
      <c r="AI29" s="40"/>
      <c r="AJ29" s="40"/>
      <c r="AK29" s="234">
        <f>ROUND(AV94, 2)</f>
        <v>0</v>
      </c>
      <c r="AL29" s="235"/>
      <c r="AM29" s="235"/>
      <c r="AN29" s="235"/>
      <c r="AO29" s="235"/>
      <c r="AP29" s="40"/>
      <c r="AQ29" s="40"/>
      <c r="AR29" s="41"/>
      <c r="BE29" s="224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36">
        <v>0.12</v>
      </c>
      <c r="M30" s="235"/>
      <c r="N30" s="235"/>
      <c r="O30" s="235"/>
      <c r="P30" s="235"/>
      <c r="Q30" s="40"/>
      <c r="R30" s="40"/>
      <c r="S30" s="40"/>
      <c r="T30" s="40"/>
      <c r="U30" s="40"/>
      <c r="V30" s="40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40"/>
      <c r="AG30" s="40"/>
      <c r="AH30" s="40"/>
      <c r="AI30" s="40"/>
      <c r="AJ30" s="40"/>
      <c r="AK30" s="234">
        <f>ROUND(AW94, 2)</f>
        <v>0</v>
      </c>
      <c r="AL30" s="235"/>
      <c r="AM30" s="235"/>
      <c r="AN30" s="235"/>
      <c r="AO30" s="235"/>
      <c r="AP30" s="40"/>
      <c r="AQ30" s="40"/>
      <c r="AR30" s="41"/>
      <c r="BE30" s="224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36">
        <v>0.21</v>
      </c>
      <c r="M31" s="235"/>
      <c r="N31" s="235"/>
      <c r="O31" s="235"/>
      <c r="P31" s="235"/>
      <c r="Q31" s="40"/>
      <c r="R31" s="40"/>
      <c r="S31" s="40"/>
      <c r="T31" s="40"/>
      <c r="U31" s="40"/>
      <c r="V31" s="40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F31" s="40"/>
      <c r="AG31" s="40"/>
      <c r="AH31" s="40"/>
      <c r="AI31" s="40"/>
      <c r="AJ31" s="40"/>
      <c r="AK31" s="234">
        <v>0</v>
      </c>
      <c r="AL31" s="235"/>
      <c r="AM31" s="235"/>
      <c r="AN31" s="235"/>
      <c r="AO31" s="235"/>
      <c r="AP31" s="40"/>
      <c r="AQ31" s="40"/>
      <c r="AR31" s="41"/>
      <c r="BE31" s="224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36">
        <v>0.12</v>
      </c>
      <c r="M32" s="235"/>
      <c r="N32" s="235"/>
      <c r="O32" s="235"/>
      <c r="P32" s="235"/>
      <c r="Q32" s="40"/>
      <c r="R32" s="40"/>
      <c r="S32" s="40"/>
      <c r="T32" s="40"/>
      <c r="U32" s="40"/>
      <c r="V32" s="40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F32" s="40"/>
      <c r="AG32" s="40"/>
      <c r="AH32" s="40"/>
      <c r="AI32" s="40"/>
      <c r="AJ32" s="40"/>
      <c r="AK32" s="234">
        <v>0</v>
      </c>
      <c r="AL32" s="235"/>
      <c r="AM32" s="235"/>
      <c r="AN32" s="235"/>
      <c r="AO32" s="235"/>
      <c r="AP32" s="40"/>
      <c r="AQ32" s="40"/>
      <c r="AR32" s="41"/>
      <c r="BE32" s="224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36">
        <v>0</v>
      </c>
      <c r="M33" s="235"/>
      <c r="N33" s="235"/>
      <c r="O33" s="235"/>
      <c r="P33" s="235"/>
      <c r="Q33" s="40"/>
      <c r="R33" s="40"/>
      <c r="S33" s="40"/>
      <c r="T33" s="40"/>
      <c r="U33" s="40"/>
      <c r="V33" s="40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40"/>
      <c r="AG33" s="40"/>
      <c r="AH33" s="40"/>
      <c r="AI33" s="40"/>
      <c r="AJ33" s="40"/>
      <c r="AK33" s="234">
        <v>0</v>
      </c>
      <c r="AL33" s="235"/>
      <c r="AM33" s="235"/>
      <c r="AN33" s="235"/>
      <c r="AO33" s="235"/>
      <c r="AP33" s="40"/>
      <c r="AQ33" s="40"/>
      <c r="AR33" s="41"/>
      <c r="BE33" s="224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23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37" t="s">
        <v>47</v>
      </c>
      <c r="Y35" s="238"/>
      <c r="Z35" s="238"/>
      <c r="AA35" s="238"/>
      <c r="AB35" s="238"/>
      <c r="AC35" s="44"/>
      <c r="AD35" s="44"/>
      <c r="AE35" s="44"/>
      <c r="AF35" s="44"/>
      <c r="AG35" s="44"/>
      <c r="AH35" s="44"/>
      <c r="AI35" s="44"/>
      <c r="AJ35" s="44"/>
      <c r="AK35" s="239">
        <f>SUM(AK26:AK33)</f>
        <v>0</v>
      </c>
      <c r="AL35" s="238"/>
      <c r="AM35" s="238"/>
      <c r="AN35" s="238"/>
      <c r="AO35" s="240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50</v>
      </c>
      <c r="AI60" s="37"/>
      <c r="AJ60" s="37"/>
      <c r="AK60" s="37"/>
      <c r="AL60" s="37"/>
      <c r="AM60" s="51" t="s">
        <v>51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50</v>
      </c>
      <c r="AI75" s="37"/>
      <c r="AJ75" s="37"/>
      <c r="AK75" s="37"/>
      <c r="AL75" s="37"/>
      <c r="AM75" s="51" t="s">
        <v>51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KO-0034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1" t="str">
        <f>K6</f>
        <v>Multifunkční vzdělávací centrum pro žáky ZŠ Šafaříkova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Valašské Meziříčí 75701, Šafaříkova 726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3" t="str">
        <f>IF(AN8= "","",AN8)</f>
        <v>15. 11. 2024</v>
      </c>
      <c r="AN87" s="243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Valašské Meziříčí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44" t="str">
        <f>IF(E17="","",E17)</f>
        <v xml:space="preserve"> </v>
      </c>
      <c r="AN89" s="245"/>
      <c r="AO89" s="245"/>
      <c r="AP89" s="245"/>
      <c r="AQ89" s="35"/>
      <c r="AR89" s="38"/>
      <c r="AS89" s="246" t="s">
        <v>55</v>
      </c>
      <c r="AT89" s="24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44" t="str">
        <f>IF(E20="","",E20)</f>
        <v xml:space="preserve"> </v>
      </c>
      <c r="AN90" s="245"/>
      <c r="AO90" s="245"/>
      <c r="AP90" s="245"/>
      <c r="AQ90" s="35"/>
      <c r="AR90" s="38"/>
      <c r="AS90" s="248"/>
      <c r="AT90" s="24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0"/>
      <c r="AT91" s="25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2" t="s">
        <v>56</v>
      </c>
      <c r="D92" s="253"/>
      <c r="E92" s="253"/>
      <c r="F92" s="253"/>
      <c r="G92" s="253"/>
      <c r="H92" s="72"/>
      <c r="I92" s="254" t="s">
        <v>57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5" t="s">
        <v>58</v>
      </c>
      <c r="AH92" s="253"/>
      <c r="AI92" s="253"/>
      <c r="AJ92" s="253"/>
      <c r="AK92" s="253"/>
      <c r="AL92" s="253"/>
      <c r="AM92" s="253"/>
      <c r="AN92" s="254" t="s">
        <v>59</v>
      </c>
      <c r="AO92" s="253"/>
      <c r="AP92" s="256"/>
      <c r="AQ92" s="73" t="s">
        <v>60</v>
      </c>
      <c r="AR92" s="38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0">
        <f>ROUND(AG95,2)</f>
        <v>0</v>
      </c>
      <c r="AH94" s="260"/>
      <c r="AI94" s="260"/>
      <c r="AJ94" s="260"/>
      <c r="AK94" s="260"/>
      <c r="AL94" s="260"/>
      <c r="AM94" s="260"/>
      <c r="AN94" s="261">
        <f>SUM(AG94,AT94)</f>
        <v>0</v>
      </c>
      <c r="AO94" s="261"/>
      <c r="AP94" s="261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74</v>
      </c>
      <c r="BT94" s="90" t="s">
        <v>75</v>
      </c>
      <c r="BU94" s="91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1" s="7" customFormat="1" ht="16.5" customHeight="1">
      <c r="A95" s="92" t="s">
        <v>79</v>
      </c>
      <c r="B95" s="93"/>
      <c r="C95" s="94"/>
      <c r="D95" s="259" t="s">
        <v>80</v>
      </c>
      <c r="E95" s="259"/>
      <c r="F95" s="259"/>
      <c r="G95" s="259"/>
      <c r="H95" s="259"/>
      <c r="I95" s="95"/>
      <c r="J95" s="259" t="s">
        <v>81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7">
        <f>'02 - Vybavení'!J30</f>
        <v>0</v>
      </c>
      <c r="AH95" s="258"/>
      <c r="AI95" s="258"/>
      <c r="AJ95" s="258"/>
      <c r="AK95" s="258"/>
      <c r="AL95" s="258"/>
      <c r="AM95" s="258"/>
      <c r="AN95" s="257">
        <f>SUM(AG95,AT95)</f>
        <v>0</v>
      </c>
      <c r="AO95" s="258"/>
      <c r="AP95" s="258"/>
      <c r="AQ95" s="96" t="s">
        <v>82</v>
      </c>
      <c r="AR95" s="97"/>
      <c r="AS95" s="98">
        <v>0</v>
      </c>
      <c r="AT95" s="99">
        <f>ROUND(SUM(AV95:AW95),2)</f>
        <v>0</v>
      </c>
      <c r="AU95" s="100">
        <f>'02 - Vybavení'!P117</f>
        <v>0</v>
      </c>
      <c r="AV95" s="99">
        <f>'02 - Vybavení'!J33</f>
        <v>0</v>
      </c>
      <c r="AW95" s="99">
        <f>'02 - Vybavení'!J34</f>
        <v>0</v>
      </c>
      <c r="AX95" s="99">
        <f>'02 - Vybavení'!J35</f>
        <v>0</v>
      </c>
      <c r="AY95" s="99">
        <f>'02 - Vybavení'!J36</f>
        <v>0</v>
      </c>
      <c r="AZ95" s="99">
        <f>'02 - Vybavení'!F33</f>
        <v>0</v>
      </c>
      <c r="BA95" s="99">
        <f>'02 - Vybavení'!F34</f>
        <v>0</v>
      </c>
      <c r="BB95" s="99">
        <f>'02 - Vybavení'!F35</f>
        <v>0</v>
      </c>
      <c r="BC95" s="99">
        <f>'02 - Vybavení'!F36</f>
        <v>0</v>
      </c>
      <c r="BD95" s="101">
        <f>'02 - Vybavení'!F37</f>
        <v>0</v>
      </c>
      <c r="BT95" s="102" t="s">
        <v>83</v>
      </c>
      <c r="BV95" s="102" t="s">
        <v>77</v>
      </c>
      <c r="BW95" s="102" t="s">
        <v>84</v>
      </c>
      <c r="BX95" s="102" t="s">
        <v>5</v>
      </c>
      <c r="CL95" s="102" t="s">
        <v>1</v>
      </c>
      <c r="CM95" s="102" t="s">
        <v>85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gYD4/+ymG+fZ1Z6yVHnVkSRaVFvYVSPjqriXL1F7yOCFdJRP+gA9NUIPMpnlP77Pzmv1TIjEzmJmn6Y+zudHQg==" saltValue="n4xoZW9yusN+xVZ8RLNCXXtKbXv7XAqnd+rqe5lvNb2mydMFKbL693+chEJ7xNNM+cspCOv/9KNfInhOqYeAp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 - Vybav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85</v>
      </c>
    </row>
    <row r="4" spans="1:46" s="1" customFormat="1" ht="24.95" customHeight="1">
      <c r="B4" s="19"/>
      <c r="D4" s="105" t="s">
        <v>86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63" t="str">
        <f>'Rekapitulace stavby'!K6</f>
        <v>Multifunkční vzdělávací centrum pro žáky ZŠ Šafaříkova</v>
      </c>
      <c r="F7" s="264"/>
      <c r="G7" s="264"/>
      <c r="H7" s="264"/>
      <c r="L7" s="19"/>
    </row>
    <row r="8" spans="1:46" s="2" customFormat="1" ht="12" customHeight="1">
      <c r="A8" s="33"/>
      <c r="B8" s="38"/>
      <c r="C8" s="33"/>
      <c r="D8" s="107" t="s">
        <v>87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65" t="s">
        <v>88</v>
      </c>
      <c r="F9" s="266"/>
      <c r="G9" s="266"/>
      <c r="H9" s="26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15. 11. 2024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">
        <v>26</v>
      </c>
      <c r="F15" s="33"/>
      <c r="G15" s="33"/>
      <c r="H15" s="33"/>
      <c r="I15" s="107" t="s">
        <v>27</v>
      </c>
      <c r="J15" s="108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28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67" t="str">
        <f>'Rekapitulace stavby'!E14</f>
        <v>Vyplň údaj</v>
      </c>
      <c r="F18" s="268"/>
      <c r="G18" s="268"/>
      <c r="H18" s="268"/>
      <c r="I18" s="107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30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27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33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27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69" t="s">
        <v>1</v>
      </c>
      <c r="F27" s="269"/>
      <c r="G27" s="269"/>
      <c r="H27" s="26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35</v>
      </c>
      <c r="E30" s="33"/>
      <c r="F30" s="33"/>
      <c r="G30" s="33"/>
      <c r="H30" s="33"/>
      <c r="I30" s="33"/>
      <c r="J30" s="115">
        <f>ROUND(J117,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37</v>
      </c>
      <c r="G32" s="33"/>
      <c r="H32" s="33"/>
      <c r="I32" s="116" t="s">
        <v>36</v>
      </c>
      <c r="J32" s="116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39</v>
      </c>
      <c r="E33" s="107" t="s">
        <v>40</v>
      </c>
      <c r="F33" s="118">
        <f>ROUND((SUM(BE117:BE229)),  2)</f>
        <v>0</v>
      </c>
      <c r="G33" s="33"/>
      <c r="H33" s="33"/>
      <c r="I33" s="119">
        <v>0.21</v>
      </c>
      <c r="J33" s="118">
        <f>ROUND(((SUM(BE117:BE229))*I33),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41</v>
      </c>
      <c r="F34" s="118">
        <f>ROUND((SUM(BF117:BF229)),  2)</f>
        <v>0</v>
      </c>
      <c r="G34" s="33"/>
      <c r="H34" s="33"/>
      <c r="I34" s="119">
        <v>0.12</v>
      </c>
      <c r="J34" s="118">
        <f>ROUND(((SUM(BF117:BF229))*I34),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42</v>
      </c>
      <c r="F35" s="118">
        <f>ROUND((SUM(BG117:BG229)),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43</v>
      </c>
      <c r="F36" s="118">
        <f>ROUND((SUM(BH117:BH229)),  2)</f>
        <v>0</v>
      </c>
      <c r="G36" s="33"/>
      <c r="H36" s="33"/>
      <c r="I36" s="119">
        <v>0.12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44</v>
      </c>
      <c r="F37" s="118">
        <f>ROUND((SUM(BI117:BI229)),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48</v>
      </c>
      <c r="E50" s="128"/>
      <c r="F50" s="128"/>
      <c r="G50" s="127" t="s">
        <v>49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50</v>
      </c>
      <c r="E61" s="130"/>
      <c r="F61" s="131" t="s">
        <v>51</v>
      </c>
      <c r="G61" s="129" t="s">
        <v>50</v>
      </c>
      <c r="H61" s="130"/>
      <c r="I61" s="130"/>
      <c r="J61" s="132" t="s">
        <v>51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52</v>
      </c>
      <c r="E65" s="133"/>
      <c r="F65" s="133"/>
      <c r="G65" s="127" t="s">
        <v>53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50</v>
      </c>
      <c r="E76" s="130"/>
      <c r="F76" s="131" t="s">
        <v>51</v>
      </c>
      <c r="G76" s="129" t="s">
        <v>50</v>
      </c>
      <c r="H76" s="130"/>
      <c r="I76" s="130"/>
      <c r="J76" s="132" t="s">
        <v>51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89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70" t="str">
        <f>E7</f>
        <v>Multifunkční vzdělávací centrum pro žáky ZŠ Šafaříkova</v>
      </c>
      <c r="F85" s="271"/>
      <c r="G85" s="271"/>
      <c r="H85" s="27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1" t="str">
        <f>E9</f>
        <v>02 - Vybavení</v>
      </c>
      <c r="F87" s="272"/>
      <c r="G87" s="272"/>
      <c r="H87" s="27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Valašské Meziříčí 75701, Šafaříkova 726</v>
      </c>
      <c r="G89" s="35"/>
      <c r="H89" s="35"/>
      <c r="I89" s="28" t="s">
        <v>22</v>
      </c>
      <c r="J89" s="65" t="str">
        <f>IF(J12="","",J12)</f>
        <v>15. 11. 2024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Valašské Meziříčí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90</v>
      </c>
      <c r="D94" s="139"/>
      <c r="E94" s="139"/>
      <c r="F94" s="139"/>
      <c r="G94" s="139"/>
      <c r="H94" s="139"/>
      <c r="I94" s="139"/>
      <c r="J94" s="140" t="s">
        <v>91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92</v>
      </c>
      <c r="D96" s="35"/>
      <c r="E96" s="35"/>
      <c r="F96" s="35"/>
      <c r="G96" s="35"/>
      <c r="H96" s="35"/>
      <c r="I96" s="35"/>
      <c r="J96" s="83">
        <f>J117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93</v>
      </c>
    </row>
    <row r="97" spans="1:31" s="9" customFormat="1" ht="24.95" customHeight="1">
      <c r="B97" s="142"/>
      <c r="C97" s="143"/>
      <c r="D97" s="144" t="s">
        <v>94</v>
      </c>
      <c r="E97" s="145"/>
      <c r="F97" s="145"/>
      <c r="G97" s="145"/>
      <c r="H97" s="145"/>
      <c r="I97" s="145"/>
      <c r="J97" s="146">
        <f>J118</f>
        <v>0</v>
      </c>
      <c r="K97" s="143"/>
      <c r="L97" s="147"/>
    </row>
    <row r="98" spans="1:31" s="2" customFormat="1" ht="21.75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95</v>
      </c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5"/>
      <c r="D107" s="35"/>
      <c r="E107" s="270" t="str">
        <f>E7</f>
        <v>Multifunkční vzdělávací centrum pro žáky ZŠ Šafaříkova</v>
      </c>
      <c r="F107" s="271"/>
      <c r="G107" s="271"/>
      <c r="H107" s="271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87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41" t="str">
        <f>E9</f>
        <v>02 - Vybavení</v>
      </c>
      <c r="F109" s="272"/>
      <c r="G109" s="272"/>
      <c r="H109" s="272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5"/>
      <c r="E111" s="35"/>
      <c r="F111" s="26" t="str">
        <f>F12</f>
        <v>Valašské Meziříčí 75701, Šafaříkova 726</v>
      </c>
      <c r="G111" s="35"/>
      <c r="H111" s="35"/>
      <c r="I111" s="28" t="s">
        <v>22</v>
      </c>
      <c r="J111" s="65" t="str">
        <f>IF(J12="","",J12)</f>
        <v>15. 11. 2024</v>
      </c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24</v>
      </c>
      <c r="D113" s="35"/>
      <c r="E113" s="35"/>
      <c r="F113" s="26" t="str">
        <f>E15</f>
        <v>Město Valašské Meziříčí</v>
      </c>
      <c r="G113" s="35"/>
      <c r="H113" s="35"/>
      <c r="I113" s="28" t="s">
        <v>30</v>
      </c>
      <c r="J113" s="31" t="str">
        <f>E21</f>
        <v xml:space="preserve"> 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28</v>
      </c>
      <c r="D114" s="35"/>
      <c r="E114" s="35"/>
      <c r="F114" s="26" t="str">
        <f>IF(E18="","",E18)</f>
        <v>Vyplň údaj</v>
      </c>
      <c r="G114" s="35"/>
      <c r="H114" s="35"/>
      <c r="I114" s="28" t="s">
        <v>33</v>
      </c>
      <c r="J114" s="31" t="str">
        <f>E24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0" customFormat="1" ht="29.25" customHeight="1">
      <c r="A116" s="148"/>
      <c r="B116" s="149"/>
      <c r="C116" s="150" t="s">
        <v>96</v>
      </c>
      <c r="D116" s="151" t="s">
        <v>60</v>
      </c>
      <c r="E116" s="151" t="s">
        <v>56</v>
      </c>
      <c r="F116" s="151" t="s">
        <v>57</v>
      </c>
      <c r="G116" s="151" t="s">
        <v>97</v>
      </c>
      <c r="H116" s="151" t="s">
        <v>98</v>
      </c>
      <c r="I116" s="151" t="s">
        <v>99</v>
      </c>
      <c r="J116" s="151" t="s">
        <v>91</v>
      </c>
      <c r="K116" s="152" t="s">
        <v>100</v>
      </c>
      <c r="L116" s="153"/>
      <c r="M116" s="74" t="s">
        <v>1</v>
      </c>
      <c r="N116" s="75" t="s">
        <v>39</v>
      </c>
      <c r="O116" s="75" t="s">
        <v>101</v>
      </c>
      <c r="P116" s="75" t="s">
        <v>102</v>
      </c>
      <c r="Q116" s="75" t="s">
        <v>103</v>
      </c>
      <c r="R116" s="75" t="s">
        <v>104</v>
      </c>
      <c r="S116" s="75" t="s">
        <v>105</v>
      </c>
      <c r="T116" s="76" t="s">
        <v>106</v>
      </c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</row>
    <row r="117" spans="1:65" s="2" customFormat="1" ht="22.9" customHeight="1">
      <c r="A117" s="33"/>
      <c r="B117" s="34"/>
      <c r="C117" s="81" t="s">
        <v>107</v>
      </c>
      <c r="D117" s="35"/>
      <c r="E117" s="35"/>
      <c r="F117" s="35"/>
      <c r="G117" s="35"/>
      <c r="H117" s="35"/>
      <c r="I117" s="35"/>
      <c r="J117" s="154">
        <f>BK117</f>
        <v>0</v>
      </c>
      <c r="K117" s="35"/>
      <c r="L117" s="38"/>
      <c r="M117" s="77"/>
      <c r="N117" s="155"/>
      <c r="O117" s="78"/>
      <c r="P117" s="156">
        <f>P118</f>
        <v>0</v>
      </c>
      <c r="Q117" s="78"/>
      <c r="R117" s="156">
        <f>R118</f>
        <v>0</v>
      </c>
      <c r="S117" s="78"/>
      <c r="T117" s="157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74</v>
      </c>
      <c r="AU117" s="16" t="s">
        <v>93</v>
      </c>
      <c r="BK117" s="158">
        <f>BK118</f>
        <v>0</v>
      </c>
    </row>
    <row r="118" spans="1:65" s="11" customFormat="1" ht="25.9" customHeight="1">
      <c r="B118" s="159"/>
      <c r="C118" s="160"/>
      <c r="D118" s="161" t="s">
        <v>74</v>
      </c>
      <c r="E118" s="162" t="s">
        <v>108</v>
      </c>
      <c r="F118" s="162" t="s">
        <v>109</v>
      </c>
      <c r="G118" s="160"/>
      <c r="H118" s="160"/>
      <c r="I118" s="163"/>
      <c r="J118" s="164">
        <f>BK118</f>
        <v>0</v>
      </c>
      <c r="K118" s="160"/>
      <c r="L118" s="165"/>
      <c r="M118" s="166"/>
      <c r="N118" s="167"/>
      <c r="O118" s="167"/>
      <c r="P118" s="168">
        <f>SUM(P119:P229)</f>
        <v>0</v>
      </c>
      <c r="Q118" s="167"/>
      <c r="R118" s="168">
        <f>SUM(R119:R229)</f>
        <v>0</v>
      </c>
      <c r="S118" s="167"/>
      <c r="T118" s="169">
        <f>SUM(T119:T229)</f>
        <v>0</v>
      </c>
      <c r="AR118" s="170" t="s">
        <v>83</v>
      </c>
      <c r="AT118" s="171" t="s">
        <v>74</v>
      </c>
      <c r="AU118" s="171" t="s">
        <v>75</v>
      </c>
      <c r="AY118" s="170" t="s">
        <v>110</v>
      </c>
      <c r="BK118" s="172">
        <f>SUM(BK119:BK229)</f>
        <v>0</v>
      </c>
    </row>
    <row r="119" spans="1:65" s="2" customFormat="1" ht="16.5" customHeight="1">
      <c r="A119" s="33"/>
      <c r="B119" s="34"/>
      <c r="C119" s="173" t="s">
        <v>83</v>
      </c>
      <c r="D119" s="173" t="s">
        <v>111</v>
      </c>
      <c r="E119" s="174" t="s">
        <v>112</v>
      </c>
      <c r="F119" s="175" t="s">
        <v>113</v>
      </c>
      <c r="G119" s="176" t="s">
        <v>114</v>
      </c>
      <c r="H119" s="177">
        <v>16</v>
      </c>
      <c r="I119" s="178"/>
      <c r="J119" s="179">
        <f>ROUND(I119*H119,2)</f>
        <v>0</v>
      </c>
      <c r="K119" s="175" t="s">
        <v>1</v>
      </c>
      <c r="L119" s="38"/>
      <c r="M119" s="180" t="s">
        <v>1</v>
      </c>
      <c r="N119" s="181" t="s">
        <v>40</v>
      </c>
      <c r="O119" s="70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4" t="s">
        <v>115</v>
      </c>
      <c r="AT119" s="184" t="s">
        <v>111</v>
      </c>
      <c r="AU119" s="184" t="s">
        <v>83</v>
      </c>
      <c r="AY119" s="16" t="s">
        <v>110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6" t="s">
        <v>83</v>
      </c>
      <c r="BK119" s="185">
        <f>ROUND(I119*H119,2)</f>
        <v>0</v>
      </c>
      <c r="BL119" s="16" t="s">
        <v>115</v>
      </c>
      <c r="BM119" s="184" t="s">
        <v>85</v>
      </c>
    </row>
    <row r="120" spans="1:65" s="12" customFormat="1" ht="11.25">
      <c r="B120" s="186"/>
      <c r="C120" s="187"/>
      <c r="D120" s="188" t="s">
        <v>116</v>
      </c>
      <c r="E120" s="189" t="s">
        <v>1</v>
      </c>
      <c r="F120" s="190" t="s">
        <v>117</v>
      </c>
      <c r="G120" s="187"/>
      <c r="H120" s="189" t="s">
        <v>1</v>
      </c>
      <c r="I120" s="191"/>
      <c r="J120" s="187"/>
      <c r="K120" s="187"/>
      <c r="L120" s="192"/>
      <c r="M120" s="193"/>
      <c r="N120" s="194"/>
      <c r="O120" s="194"/>
      <c r="P120" s="194"/>
      <c r="Q120" s="194"/>
      <c r="R120" s="194"/>
      <c r="S120" s="194"/>
      <c r="T120" s="195"/>
      <c r="AT120" s="196" t="s">
        <v>116</v>
      </c>
      <c r="AU120" s="196" t="s">
        <v>83</v>
      </c>
      <c r="AV120" s="12" t="s">
        <v>83</v>
      </c>
      <c r="AW120" s="12" t="s">
        <v>32</v>
      </c>
      <c r="AX120" s="12" t="s">
        <v>75</v>
      </c>
      <c r="AY120" s="196" t="s">
        <v>110</v>
      </c>
    </row>
    <row r="121" spans="1:65" s="12" customFormat="1" ht="11.25">
      <c r="B121" s="186"/>
      <c r="C121" s="187"/>
      <c r="D121" s="188" t="s">
        <v>116</v>
      </c>
      <c r="E121" s="189" t="s">
        <v>1</v>
      </c>
      <c r="F121" s="190" t="s">
        <v>118</v>
      </c>
      <c r="G121" s="187"/>
      <c r="H121" s="189" t="s">
        <v>1</v>
      </c>
      <c r="I121" s="191"/>
      <c r="J121" s="187"/>
      <c r="K121" s="187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116</v>
      </c>
      <c r="AU121" s="196" t="s">
        <v>83</v>
      </c>
      <c r="AV121" s="12" t="s">
        <v>83</v>
      </c>
      <c r="AW121" s="12" t="s">
        <v>32</v>
      </c>
      <c r="AX121" s="12" t="s">
        <v>75</v>
      </c>
      <c r="AY121" s="196" t="s">
        <v>110</v>
      </c>
    </row>
    <row r="122" spans="1:65" s="12" customFormat="1" ht="22.5">
      <c r="B122" s="186"/>
      <c r="C122" s="187"/>
      <c r="D122" s="188" t="s">
        <v>116</v>
      </c>
      <c r="E122" s="189" t="s">
        <v>1</v>
      </c>
      <c r="F122" s="190" t="s">
        <v>119</v>
      </c>
      <c r="G122" s="187"/>
      <c r="H122" s="189" t="s">
        <v>1</v>
      </c>
      <c r="I122" s="191"/>
      <c r="J122" s="187"/>
      <c r="K122" s="187"/>
      <c r="L122" s="192"/>
      <c r="M122" s="193"/>
      <c r="N122" s="194"/>
      <c r="O122" s="194"/>
      <c r="P122" s="194"/>
      <c r="Q122" s="194"/>
      <c r="R122" s="194"/>
      <c r="S122" s="194"/>
      <c r="T122" s="195"/>
      <c r="AT122" s="196" t="s">
        <v>116</v>
      </c>
      <c r="AU122" s="196" t="s">
        <v>83</v>
      </c>
      <c r="AV122" s="12" t="s">
        <v>83</v>
      </c>
      <c r="AW122" s="12" t="s">
        <v>32</v>
      </c>
      <c r="AX122" s="12" t="s">
        <v>75</v>
      </c>
      <c r="AY122" s="196" t="s">
        <v>110</v>
      </c>
    </row>
    <row r="123" spans="1:65" s="12" customFormat="1" ht="22.5">
      <c r="B123" s="186"/>
      <c r="C123" s="187"/>
      <c r="D123" s="188" t="s">
        <v>116</v>
      </c>
      <c r="E123" s="189" t="s">
        <v>1</v>
      </c>
      <c r="F123" s="190" t="s">
        <v>120</v>
      </c>
      <c r="G123" s="187"/>
      <c r="H123" s="189" t="s">
        <v>1</v>
      </c>
      <c r="I123" s="191"/>
      <c r="J123" s="187"/>
      <c r="K123" s="187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116</v>
      </c>
      <c r="AU123" s="196" t="s">
        <v>83</v>
      </c>
      <c r="AV123" s="12" t="s">
        <v>83</v>
      </c>
      <c r="AW123" s="12" t="s">
        <v>32</v>
      </c>
      <c r="AX123" s="12" t="s">
        <v>75</v>
      </c>
      <c r="AY123" s="196" t="s">
        <v>110</v>
      </c>
    </row>
    <row r="124" spans="1:65" s="12" customFormat="1" ht="11.25">
      <c r="B124" s="186"/>
      <c r="C124" s="187"/>
      <c r="D124" s="188" t="s">
        <v>116</v>
      </c>
      <c r="E124" s="189" t="s">
        <v>1</v>
      </c>
      <c r="F124" s="190" t="s">
        <v>121</v>
      </c>
      <c r="G124" s="187"/>
      <c r="H124" s="189" t="s">
        <v>1</v>
      </c>
      <c r="I124" s="191"/>
      <c r="J124" s="187"/>
      <c r="K124" s="187"/>
      <c r="L124" s="192"/>
      <c r="M124" s="193"/>
      <c r="N124" s="194"/>
      <c r="O124" s="194"/>
      <c r="P124" s="194"/>
      <c r="Q124" s="194"/>
      <c r="R124" s="194"/>
      <c r="S124" s="194"/>
      <c r="T124" s="195"/>
      <c r="AT124" s="196" t="s">
        <v>116</v>
      </c>
      <c r="AU124" s="196" t="s">
        <v>83</v>
      </c>
      <c r="AV124" s="12" t="s">
        <v>83</v>
      </c>
      <c r="AW124" s="12" t="s">
        <v>32</v>
      </c>
      <c r="AX124" s="12" t="s">
        <v>75</v>
      </c>
      <c r="AY124" s="196" t="s">
        <v>110</v>
      </c>
    </row>
    <row r="125" spans="1:65" s="12" customFormat="1" ht="11.25">
      <c r="B125" s="186"/>
      <c r="C125" s="187"/>
      <c r="D125" s="188" t="s">
        <v>116</v>
      </c>
      <c r="E125" s="189" t="s">
        <v>1</v>
      </c>
      <c r="F125" s="190" t="s">
        <v>122</v>
      </c>
      <c r="G125" s="187"/>
      <c r="H125" s="189" t="s">
        <v>1</v>
      </c>
      <c r="I125" s="191"/>
      <c r="J125" s="187"/>
      <c r="K125" s="187"/>
      <c r="L125" s="192"/>
      <c r="M125" s="193"/>
      <c r="N125" s="194"/>
      <c r="O125" s="194"/>
      <c r="P125" s="194"/>
      <c r="Q125" s="194"/>
      <c r="R125" s="194"/>
      <c r="S125" s="194"/>
      <c r="T125" s="195"/>
      <c r="AT125" s="196" t="s">
        <v>116</v>
      </c>
      <c r="AU125" s="196" t="s">
        <v>83</v>
      </c>
      <c r="AV125" s="12" t="s">
        <v>83</v>
      </c>
      <c r="AW125" s="12" t="s">
        <v>32</v>
      </c>
      <c r="AX125" s="12" t="s">
        <v>75</v>
      </c>
      <c r="AY125" s="196" t="s">
        <v>110</v>
      </c>
    </row>
    <row r="126" spans="1:65" s="13" customFormat="1" ht="11.25">
      <c r="B126" s="197"/>
      <c r="C126" s="198"/>
      <c r="D126" s="188" t="s">
        <v>116</v>
      </c>
      <c r="E126" s="199" t="s">
        <v>1</v>
      </c>
      <c r="F126" s="200" t="s">
        <v>123</v>
      </c>
      <c r="G126" s="198"/>
      <c r="H126" s="201">
        <v>16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116</v>
      </c>
      <c r="AU126" s="207" t="s">
        <v>83</v>
      </c>
      <c r="AV126" s="13" t="s">
        <v>85</v>
      </c>
      <c r="AW126" s="13" t="s">
        <v>32</v>
      </c>
      <c r="AX126" s="13" t="s">
        <v>75</v>
      </c>
      <c r="AY126" s="207" t="s">
        <v>110</v>
      </c>
    </row>
    <row r="127" spans="1:65" s="14" customFormat="1" ht="11.25">
      <c r="B127" s="208"/>
      <c r="C127" s="209"/>
      <c r="D127" s="188" t="s">
        <v>116</v>
      </c>
      <c r="E127" s="210" t="s">
        <v>1</v>
      </c>
      <c r="F127" s="211" t="s">
        <v>124</v>
      </c>
      <c r="G127" s="209"/>
      <c r="H127" s="212">
        <v>16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116</v>
      </c>
      <c r="AU127" s="218" t="s">
        <v>83</v>
      </c>
      <c r="AV127" s="14" t="s">
        <v>115</v>
      </c>
      <c r="AW127" s="14" t="s">
        <v>32</v>
      </c>
      <c r="AX127" s="14" t="s">
        <v>83</v>
      </c>
      <c r="AY127" s="218" t="s">
        <v>110</v>
      </c>
    </row>
    <row r="128" spans="1:65" s="2" customFormat="1" ht="16.5" customHeight="1">
      <c r="A128" s="33"/>
      <c r="B128" s="34"/>
      <c r="C128" s="173" t="s">
        <v>85</v>
      </c>
      <c r="D128" s="173" t="s">
        <v>111</v>
      </c>
      <c r="E128" s="174" t="s">
        <v>125</v>
      </c>
      <c r="F128" s="175" t="s">
        <v>126</v>
      </c>
      <c r="G128" s="176" t="s">
        <v>114</v>
      </c>
      <c r="H128" s="177">
        <v>16</v>
      </c>
      <c r="I128" s="178"/>
      <c r="J128" s="179">
        <f>ROUND(I128*H128,2)</f>
        <v>0</v>
      </c>
      <c r="K128" s="175" t="s">
        <v>1</v>
      </c>
      <c r="L128" s="38"/>
      <c r="M128" s="180" t="s">
        <v>1</v>
      </c>
      <c r="N128" s="181" t="s">
        <v>40</v>
      </c>
      <c r="O128" s="70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4" t="s">
        <v>115</v>
      </c>
      <c r="AT128" s="184" t="s">
        <v>111</v>
      </c>
      <c r="AU128" s="184" t="s">
        <v>83</v>
      </c>
      <c r="AY128" s="16" t="s">
        <v>110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6" t="s">
        <v>83</v>
      </c>
      <c r="BK128" s="185">
        <f>ROUND(I128*H128,2)</f>
        <v>0</v>
      </c>
      <c r="BL128" s="16" t="s">
        <v>115</v>
      </c>
      <c r="BM128" s="184" t="s">
        <v>115</v>
      </c>
    </row>
    <row r="129" spans="1:65" s="12" customFormat="1" ht="22.5">
      <c r="B129" s="186"/>
      <c r="C129" s="187"/>
      <c r="D129" s="188" t="s">
        <v>116</v>
      </c>
      <c r="E129" s="189" t="s">
        <v>1</v>
      </c>
      <c r="F129" s="190" t="s">
        <v>127</v>
      </c>
      <c r="G129" s="187"/>
      <c r="H129" s="189" t="s">
        <v>1</v>
      </c>
      <c r="I129" s="191"/>
      <c r="J129" s="187"/>
      <c r="K129" s="187"/>
      <c r="L129" s="192"/>
      <c r="M129" s="193"/>
      <c r="N129" s="194"/>
      <c r="O129" s="194"/>
      <c r="P129" s="194"/>
      <c r="Q129" s="194"/>
      <c r="R129" s="194"/>
      <c r="S129" s="194"/>
      <c r="T129" s="195"/>
      <c r="AT129" s="196" t="s">
        <v>116</v>
      </c>
      <c r="AU129" s="196" t="s">
        <v>83</v>
      </c>
      <c r="AV129" s="12" t="s">
        <v>83</v>
      </c>
      <c r="AW129" s="12" t="s">
        <v>32</v>
      </c>
      <c r="AX129" s="12" t="s">
        <v>75</v>
      </c>
      <c r="AY129" s="196" t="s">
        <v>110</v>
      </c>
    </row>
    <row r="130" spans="1:65" s="12" customFormat="1" ht="33.75">
      <c r="B130" s="186"/>
      <c r="C130" s="187"/>
      <c r="D130" s="188" t="s">
        <v>116</v>
      </c>
      <c r="E130" s="189" t="s">
        <v>1</v>
      </c>
      <c r="F130" s="190" t="s">
        <v>128</v>
      </c>
      <c r="G130" s="187"/>
      <c r="H130" s="189" t="s">
        <v>1</v>
      </c>
      <c r="I130" s="191"/>
      <c r="J130" s="187"/>
      <c r="K130" s="187"/>
      <c r="L130" s="192"/>
      <c r="M130" s="193"/>
      <c r="N130" s="194"/>
      <c r="O130" s="194"/>
      <c r="P130" s="194"/>
      <c r="Q130" s="194"/>
      <c r="R130" s="194"/>
      <c r="S130" s="194"/>
      <c r="T130" s="195"/>
      <c r="AT130" s="196" t="s">
        <v>116</v>
      </c>
      <c r="AU130" s="196" t="s">
        <v>83</v>
      </c>
      <c r="AV130" s="12" t="s">
        <v>83</v>
      </c>
      <c r="AW130" s="12" t="s">
        <v>32</v>
      </c>
      <c r="AX130" s="12" t="s">
        <v>75</v>
      </c>
      <c r="AY130" s="196" t="s">
        <v>110</v>
      </c>
    </row>
    <row r="131" spans="1:65" s="12" customFormat="1" ht="11.25">
      <c r="B131" s="186"/>
      <c r="C131" s="187"/>
      <c r="D131" s="188" t="s">
        <v>116</v>
      </c>
      <c r="E131" s="189" t="s">
        <v>1</v>
      </c>
      <c r="F131" s="190" t="s">
        <v>122</v>
      </c>
      <c r="G131" s="187"/>
      <c r="H131" s="189" t="s">
        <v>1</v>
      </c>
      <c r="I131" s="191"/>
      <c r="J131" s="187"/>
      <c r="K131" s="187"/>
      <c r="L131" s="192"/>
      <c r="M131" s="193"/>
      <c r="N131" s="194"/>
      <c r="O131" s="194"/>
      <c r="P131" s="194"/>
      <c r="Q131" s="194"/>
      <c r="R131" s="194"/>
      <c r="S131" s="194"/>
      <c r="T131" s="195"/>
      <c r="AT131" s="196" t="s">
        <v>116</v>
      </c>
      <c r="AU131" s="196" t="s">
        <v>83</v>
      </c>
      <c r="AV131" s="12" t="s">
        <v>83</v>
      </c>
      <c r="AW131" s="12" t="s">
        <v>32</v>
      </c>
      <c r="AX131" s="12" t="s">
        <v>75</v>
      </c>
      <c r="AY131" s="196" t="s">
        <v>110</v>
      </c>
    </row>
    <row r="132" spans="1:65" s="13" customFormat="1" ht="11.25">
      <c r="B132" s="197"/>
      <c r="C132" s="198"/>
      <c r="D132" s="188" t="s">
        <v>116</v>
      </c>
      <c r="E132" s="199" t="s">
        <v>1</v>
      </c>
      <c r="F132" s="200" t="s">
        <v>123</v>
      </c>
      <c r="G132" s="198"/>
      <c r="H132" s="201">
        <v>16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116</v>
      </c>
      <c r="AU132" s="207" t="s">
        <v>83</v>
      </c>
      <c r="AV132" s="13" t="s">
        <v>85</v>
      </c>
      <c r="AW132" s="13" t="s">
        <v>32</v>
      </c>
      <c r="AX132" s="13" t="s">
        <v>75</v>
      </c>
      <c r="AY132" s="207" t="s">
        <v>110</v>
      </c>
    </row>
    <row r="133" spans="1:65" s="14" customFormat="1" ht="11.25">
      <c r="B133" s="208"/>
      <c r="C133" s="209"/>
      <c r="D133" s="188" t="s">
        <v>116</v>
      </c>
      <c r="E133" s="210" t="s">
        <v>1</v>
      </c>
      <c r="F133" s="211" t="s">
        <v>124</v>
      </c>
      <c r="G133" s="209"/>
      <c r="H133" s="212">
        <v>16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116</v>
      </c>
      <c r="AU133" s="218" t="s">
        <v>83</v>
      </c>
      <c r="AV133" s="14" t="s">
        <v>115</v>
      </c>
      <c r="AW133" s="14" t="s">
        <v>32</v>
      </c>
      <c r="AX133" s="14" t="s">
        <v>83</v>
      </c>
      <c r="AY133" s="218" t="s">
        <v>110</v>
      </c>
    </row>
    <row r="134" spans="1:65" s="2" customFormat="1" ht="16.5" customHeight="1">
      <c r="A134" s="33"/>
      <c r="B134" s="34"/>
      <c r="C134" s="173" t="s">
        <v>129</v>
      </c>
      <c r="D134" s="173" t="s">
        <v>111</v>
      </c>
      <c r="E134" s="174" t="s">
        <v>130</v>
      </c>
      <c r="F134" s="175" t="s">
        <v>131</v>
      </c>
      <c r="G134" s="176" t="s">
        <v>114</v>
      </c>
      <c r="H134" s="177">
        <v>1</v>
      </c>
      <c r="I134" s="178"/>
      <c r="J134" s="179">
        <f>ROUND(I134*H134,2)</f>
        <v>0</v>
      </c>
      <c r="K134" s="175" t="s">
        <v>1</v>
      </c>
      <c r="L134" s="38"/>
      <c r="M134" s="180" t="s">
        <v>1</v>
      </c>
      <c r="N134" s="181" t="s">
        <v>40</v>
      </c>
      <c r="O134" s="70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4" t="s">
        <v>115</v>
      </c>
      <c r="AT134" s="184" t="s">
        <v>111</v>
      </c>
      <c r="AU134" s="184" t="s">
        <v>83</v>
      </c>
      <c r="AY134" s="16" t="s">
        <v>110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83</v>
      </c>
      <c r="BK134" s="185">
        <f>ROUND(I134*H134,2)</f>
        <v>0</v>
      </c>
      <c r="BL134" s="16" t="s">
        <v>115</v>
      </c>
      <c r="BM134" s="184" t="s">
        <v>132</v>
      </c>
    </row>
    <row r="135" spans="1:65" s="12" customFormat="1" ht="22.5">
      <c r="B135" s="186"/>
      <c r="C135" s="187"/>
      <c r="D135" s="188" t="s">
        <v>116</v>
      </c>
      <c r="E135" s="189" t="s">
        <v>1</v>
      </c>
      <c r="F135" s="190" t="s">
        <v>133</v>
      </c>
      <c r="G135" s="187"/>
      <c r="H135" s="189" t="s">
        <v>1</v>
      </c>
      <c r="I135" s="191"/>
      <c r="J135" s="187"/>
      <c r="K135" s="187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116</v>
      </c>
      <c r="AU135" s="196" t="s">
        <v>83</v>
      </c>
      <c r="AV135" s="12" t="s">
        <v>83</v>
      </c>
      <c r="AW135" s="12" t="s">
        <v>32</v>
      </c>
      <c r="AX135" s="12" t="s">
        <v>75</v>
      </c>
      <c r="AY135" s="196" t="s">
        <v>110</v>
      </c>
    </row>
    <row r="136" spans="1:65" s="12" customFormat="1" ht="11.25">
      <c r="B136" s="186"/>
      <c r="C136" s="187"/>
      <c r="D136" s="188" t="s">
        <v>116</v>
      </c>
      <c r="E136" s="189" t="s">
        <v>1</v>
      </c>
      <c r="F136" s="190" t="s">
        <v>134</v>
      </c>
      <c r="G136" s="187"/>
      <c r="H136" s="189" t="s">
        <v>1</v>
      </c>
      <c r="I136" s="191"/>
      <c r="J136" s="187"/>
      <c r="K136" s="187"/>
      <c r="L136" s="192"/>
      <c r="M136" s="193"/>
      <c r="N136" s="194"/>
      <c r="O136" s="194"/>
      <c r="P136" s="194"/>
      <c r="Q136" s="194"/>
      <c r="R136" s="194"/>
      <c r="S136" s="194"/>
      <c r="T136" s="195"/>
      <c r="AT136" s="196" t="s">
        <v>116</v>
      </c>
      <c r="AU136" s="196" t="s">
        <v>83</v>
      </c>
      <c r="AV136" s="12" t="s">
        <v>83</v>
      </c>
      <c r="AW136" s="12" t="s">
        <v>32</v>
      </c>
      <c r="AX136" s="12" t="s">
        <v>75</v>
      </c>
      <c r="AY136" s="196" t="s">
        <v>110</v>
      </c>
    </row>
    <row r="137" spans="1:65" s="12" customFormat="1" ht="33.75">
      <c r="B137" s="186"/>
      <c r="C137" s="187"/>
      <c r="D137" s="188" t="s">
        <v>116</v>
      </c>
      <c r="E137" s="189" t="s">
        <v>1</v>
      </c>
      <c r="F137" s="190" t="s">
        <v>128</v>
      </c>
      <c r="G137" s="187"/>
      <c r="H137" s="189" t="s">
        <v>1</v>
      </c>
      <c r="I137" s="191"/>
      <c r="J137" s="187"/>
      <c r="K137" s="187"/>
      <c r="L137" s="192"/>
      <c r="M137" s="193"/>
      <c r="N137" s="194"/>
      <c r="O137" s="194"/>
      <c r="P137" s="194"/>
      <c r="Q137" s="194"/>
      <c r="R137" s="194"/>
      <c r="S137" s="194"/>
      <c r="T137" s="195"/>
      <c r="AT137" s="196" t="s">
        <v>116</v>
      </c>
      <c r="AU137" s="196" t="s">
        <v>83</v>
      </c>
      <c r="AV137" s="12" t="s">
        <v>83</v>
      </c>
      <c r="AW137" s="12" t="s">
        <v>32</v>
      </c>
      <c r="AX137" s="12" t="s">
        <v>75</v>
      </c>
      <c r="AY137" s="196" t="s">
        <v>110</v>
      </c>
    </row>
    <row r="138" spans="1:65" s="12" customFormat="1" ht="11.25">
      <c r="B138" s="186"/>
      <c r="C138" s="187"/>
      <c r="D138" s="188" t="s">
        <v>116</v>
      </c>
      <c r="E138" s="189" t="s">
        <v>1</v>
      </c>
      <c r="F138" s="190" t="s">
        <v>135</v>
      </c>
      <c r="G138" s="187"/>
      <c r="H138" s="189" t="s">
        <v>1</v>
      </c>
      <c r="I138" s="191"/>
      <c r="J138" s="187"/>
      <c r="K138" s="187"/>
      <c r="L138" s="192"/>
      <c r="M138" s="193"/>
      <c r="N138" s="194"/>
      <c r="O138" s="194"/>
      <c r="P138" s="194"/>
      <c r="Q138" s="194"/>
      <c r="R138" s="194"/>
      <c r="S138" s="194"/>
      <c r="T138" s="195"/>
      <c r="AT138" s="196" t="s">
        <v>116</v>
      </c>
      <c r="AU138" s="196" t="s">
        <v>83</v>
      </c>
      <c r="AV138" s="12" t="s">
        <v>83</v>
      </c>
      <c r="AW138" s="12" t="s">
        <v>32</v>
      </c>
      <c r="AX138" s="12" t="s">
        <v>75</v>
      </c>
      <c r="AY138" s="196" t="s">
        <v>110</v>
      </c>
    </row>
    <row r="139" spans="1:65" s="12" customFormat="1" ht="11.25">
      <c r="B139" s="186"/>
      <c r="C139" s="187"/>
      <c r="D139" s="188" t="s">
        <v>116</v>
      </c>
      <c r="E139" s="189" t="s">
        <v>1</v>
      </c>
      <c r="F139" s="190" t="s">
        <v>136</v>
      </c>
      <c r="G139" s="187"/>
      <c r="H139" s="189" t="s">
        <v>1</v>
      </c>
      <c r="I139" s="191"/>
      <c r="J139" s="187"/>
      <c r="K139" s="187"/>
      <c r="L139" s="192"/>
      <c r="M139" s="193"/>
      <c r="N139" s="194"/>
      <c r="O139" s="194"/>
      <c r="P139" s="194"/>
      <c r="Q139" s="194"/>
      <c r="R139" s="194"/>
      <c r="S139" s="194"/>
      <c r="T139" s="195"/>
      <c r="AT139" s="196" t="s">
        <v>116</v>
      </c>
      <c r="AU139" s="196" t="s">
        <v>83</v>
      </c>
      <c r="AV139" s="12" t="s">
        <v>83</v>
      </c>
      <c r="AW139" s="12" t="s">
        <v>32</v>
      </c>
      <c r="AX139" s="12" t="s">
        <v>75</v>
      </c>
      <c r="AY139" s="196" t="s">
        <v>110</v>
      </c>
    </row>
    <row r="140" spans="1:65" s="12" customFormat="1" ht="11.25">
      <c r="B140" s="186"/>
      <c r="C140" s="187"/>
      <c r="D140" s="188" t="s">
        <v>116</v>
      </c>
      <c r="E140" s="189" t="s">
        <v>1</v>
      </c>
      <c r="F140" s="190" t="s">
        <v>137</v>
      </c>
      <c r="G140" s="187"/>
      <c r="H140" s="189" t="s">
        <v>1</v>
      </c>
      <c r="I140" s="191"/>
      <c r="J140" s="187"/>
      <c r="K140" s="187"/>
      <c r="L140" s="192"/>
      <c r="M140" s="193"/>
      <c r="N140" s="194"/>
      <c r="O140" s="194"/>
      <c r="P140" s="194"/>
      <c r="Q140" s="194"/>
      <c r="R140" s="194"/>
      <c r="S140" s="194"/>
      <c r="T140" s="195"/>
      <c r="AT140" s="196" t="s">
        <v>116</v>
      </c>
      <c r="AU140" s="196" t="s">
        <v>83</v>
      </c>
      <c r="AV140" s="12" t="s">
        <v>83</v>
      </c>
      <c r="AW140" s="12" t="s">
        <v>32</v>
      </c>
      <c r="AX140" s="12" t="s">
        <v>75</v>
      </c>
      <c r="AY140" s="196" t="s">
        <v>110</v>
      </c>
    </row>
    <row r="141" spans="1:65" s="12" customFormat="1" ht="11.25">
      <c r="B141" s="186"/>
      <c r="C141" s="187"/>
      <c r="D141" s="188" t="s">
        <v>116</v>
      </c>
      <c r="E141" s="189" t="s">
        <v>1</v>
      </c>
      <c r="F141" s="190" t="s">
        <v>122</v>
      </c>
      <c r="G141" s="187"/>
      <c r="H141" s="189" t="s">
        <v>1</v>
      </c>
      <c r="I141" s="191"/>
      <c r="J141" s="187"/>
      <c r="K141" s="187"/>
      <c r="L141" s="192"/>
      <c r="M141" s="193"/>
      <c r="N141" s="194"/>
      <c r="O141" s="194"/>
      <c r="P141" s="194"/>
      <c r="Q141" s="194"/>
      <c r="R141" s="194"/>
      <c r="S141" s="194"/>
      <c r="T141" s="195"/>
      <c r="AT141" s="196" t="s">
        <v>116</v>
      </c>
      <c r="AU141" s="196" t="s">
        <v>83</v>
      </c>
      <c r="AV141" s="12" t="s">
        <v>83</v>
      </c>
      <c r="AW141" s="12" t="s">
        <v>32</v>
      </c>
      <c r="AX141" s="12" t="s">
        <v>75</v>
      </c>
      <c r="AY141" s="196" t="s">
        <v>110</v>
      </c>
    </row>
    <row r="142" spans="1:65" s="13" customFormat="1" ht="11.25">
      <c r="B142" s="197"/>
      <c r="C142" s="198"/>
      <c r="D142" s="188" t="s">
        <v>116</v>
      </c>
      <c r="E142" s="199" t="s">
        <v>1</v>
      </c>
      <c r="F142" s="200" t="s">
        <v>83</v>
      </c>
      <c r="G142" s="198"/>
      <c r="H142" s="201">
        <v>1</v>
      </c>
      <c r="I142" s="202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116</v>
      </c>
      <c r="AU142" s="207" t="s">
        <v>83</v>
      </c>
      <c r="AV142" s="13" t="s">
        <v>85</v>
      </c>
      <c r="AW142" s="13" t="s">
        <v>32</v>
      </c>
      <c r="AX142" s="13" t="s">
        <v>75</v>
      </c>
      <c r="AY142" s="207" t="s">
        <v>110</v>
      </c>
    </row>
    <row r="143" spans="1:65" s="14" customFormat="1" ht="11.25">
      <c r="B143" s="208"/>
      <c r="C143" s="209"/>
      <c r="D143" s="188" t="s">
        <v>116</v>
      </c>
      <c r="E143" s="210" t="s">
        <v>1</v>
      </c>
      <c r="F143" s="211" t="s">
        <v>124</v>
      </c>
      <c r="G143" s="209"/>
      <c r="H143" s="212">
        <v>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116</v>
      </c>
      <c r="AU143" s="218" t="s">
        <v>83</v>
      </c>
      <c r="AV143" s="14" t="s">
        <v>115</v>
      </c>
      <c r="AW143" s="14" t="s">
        <v>32</v>
      </c>
      <c r="AX143" s="14" t="s">
        <v>83</v>
      </c>
      <c r="AY143" s="218" t="s">
        <v>110</v>
      </c>
    </row>
    <row r="144" spans="1:65" s="2" customFormat="1" ht="24.2" customHeight="1">
      <c r="A144" s="33"/>
      <c r="B144" s="34"/>
      <c r="C144" s="173" t="s">
        <v>115</v>
      </c>
      <c r="D144" s="173" t="s">
        <v>111</v>
      </c>
      <c r="E144" s="174" t="s">
        <v>138</v>
      </c>
      <c r="F144" s="175" t="s">
        <v>139</v>
      </c>
      <c r="G144" s="176" t="s">
        <v>114</v>
      </c>
      <c r="H144" s="177">
        <v>1</v>
      </c>
      <c r="I144" s="178"/>
      <c r="J144" s="179">
        <f>ROUND(I144*H144,2)</f>
        <v>0</v>
      </c>
      <c r="K144" s="175" t="s">
        <v>1</v>
      </c>
      <c r="L144" s="38"/>
      <c r="M144" s="180" t="s">
        <v>1</v>
      </c>
      <c r="N144" s="181" t="s">
        <v>40</v>
      </c>
      <c r="O144" s="70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4" t="s">
        <v>115</v>
      </c>
      <c r="AT144" s="184" t="s">
        <v>111</v>
      </c>
      <c r="AU144" s="184" t="s">
        <v>83</v>
      </c>
      <c r="AY144" s="16" t="s">
        <v>110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6" t="s">
        <v>83</v>
      </c>
      <c r="BK144" s="185">
        <f>ROUND(I144*H144,2)</f>
        <v>0</v>
      </c>
      <c r="BL144" s="16" t="s">
        <v>115</v>
      </c>
      <c r="BM144" s="184" t="s">
        <v>140</v>
      </c>
    </row>
    <row r="145" spans="1:65" s="12" customFormat="1" ht="11.25">
      <c r="B145" s="186"/>
      <c r="C145" s="187"/>
      <c r="D145" s="188" t="s">
        <v>116</v>
      </c>
      <c r="E145" s="189" t="s">
        <v>1</v>
      </c>
      <c r="F145" s="190" t="s">
        <v>141</v>
      </c>
      <c r="G145" s="187"/>
      <c r="H145" s="189" t="s">
        <v>1</v>
      </c>
      <c r="I145" s="191"/>
      <c r="J145" s="187"/>
      <c r="K145" s="187"/>
      <c r="L145" s="192"/>
      <c r="M145" s="193"/>
      <c r="N145" s="194"/>
      <c r="O145" s="194"/>
      <c r="P145" s="194"/>
      <c r="Q145" s="194"/>
      <c r="R145" s="194"/>
      <c r="S145" s="194"/>
      <c r="T145" s="195"/>
      <c r="AT145" s="196" t="s">
        <v>116</v>
      </c>
      <c r="AU145" s="196" t="s">
        <v>83</v>
      </c>
      <c r="AV145" s="12" t="s">
        <v>83</v>
      </c>
      <c r="AW145" s="12" t="s">
        <v>32</v>
      </c>
      <c r="AX145" s="12" t="s">
        <v>75</v>
      </c>
      <c r="AY145" s="196" t="s">
        <v>110</v>
      </c>
    </row>
    <row r="146" spans="1:65" s="12" customFormat="1" ht="11.25">
      <c r="B146" s="186"/>
      <c r="C146" s="187"/>
      <c r="D146" s="188" t="s">
        <v>116</v>
      </c>
      <c r="E146" s="189" t="s">
        <v>1</v>
      </c>
      <c r="F146" s="190" t="s">
        <v>122</v>
      </c>
      <c r="G146" s="187"/>
      <c r="H146" s="189" t="s">
        <v>1</v>
      </c>
      <c r="I146" s="191"/>
      <c r="J146" s="187"/>
      <c r="K146" s="187"/>
      <c r="L146" s="192"/>
      <c r="M146" s="193"/>
      <c r="N146" s="194"/>
      <c r="O146" s="194"/>
      <c r="P146" s="194"/>
      <c r="Q146" s="194"/>
      <c r="R146" s="194"/>
      <c r="S146" s="194"/>
      <c r="T146" s="195"/>
      <c r="AT146" s="196" t="s">
        <v>116</v>
      </c>
      <c r="AU146" s="196" t="s">
        <v>83</v>
      </c>
      <c r="AV146" s="12" t="s">
        <v>83</v>
      </c>
      <c r="AW146" s="12" t="s">
        <v>32</v>
      </c>
      <c r="AX146" s="12" t="s">
        <v>75</v>
      </c>
      <c r="AY146" s="196" t="s">
        <v>110</v>
      </c>
    </row>
    <row r="147" spans="1:65" s="13" customFormat="1" ht="11.25">
      <c r="B147" s="197"/>
      <c r="C147" s="198"/>
      <c r="D147" s="188" t="s">
        <v>116</v>
      </c>
      <c r="E147" s="199" t="s">
        <v>1</v>
      </c>
      <c r="F147" s="200" t="s">
        <v>83</v>
      </c>
      <c r="G147" s="198"/>
      <c r="H147" s="201">
        <v>1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116</v>
      </c>
      <c r="AU147" s="207" t="s">
        <v>83</v>
      </c>
      <c r="AV147" s="13" t="s">
        <v>85</v>
      </c>
      <c r="AW147" s="13" t="s">
        <v>32</v>
      </c>
      <c r="AX147" s="13" t="s">
        <v>75</v>
      </c>
      <c r="AY147" s="207" t="s">
        <v>110</v>
      </c>
    </row>
    <row r="148" spans="1:65" s="14" customFormat="1" ht="11.25">
      <c r="B148" s="208"/>
      <c r="C148" s="209"/>
      <c r="D148" s="188" t="s">
        <v>116</v>
      </c>
      <c r="E148" s="210" t="s">
        <v>1</v>
      </c>
      <c r="F148" s="211" t="s">
        <v>124</v>
      </c>
      <c r="G148" s="209"/>
      <c r="H148" s="212">
        <v>1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116</v>
      </c>
      <c r="AU148" s="218" t="s">
        <v>83</v>
      </c>
      <c r="AV148" s="14" t="s">
        <v>115</v>
      </c>
      <c r="AW148" s="14" t="s">
        <v>32</v>
      </c>
      <c r="AX148" s="14" t="s">
        <v>83</v>
      </c>
      <c r="AY148" s="218" t="s">
        <v>110</v>
      </c>
    </row>
    <row r="149" spans="1:65" s="2" customFormat="1" ht="24.2" customHeight="1">
      <c r="A149" s="33"/>
      <c r="B149" s="34"/>
      <c r="C149" s="173" t="s">
        <v>142</v>
      </c>
      <c r="D149" s="173" t="s">
        <v>111</v>
      </c>
      <c r="E149" s="174" t="s">
        <v>143</v>
      </c>
      <c r="F149" s="175" t="s">
        <v>144</v>
      </c>
      <c r="G149" s="176" t="s">
        <v>145</v>
      </c>
      <c r="H149" s="177">
        <v>1</v>
      </c>
      <c r="I149" s="178"/>
      <c r="J149" s="179">
        <f>ROUND(I149*H149,2)</f>
        <v>0</v>
      </c>
      <c r="K149" s="175" t="s">
        <v>1</v>
      </c>
      <c r="L149" s="38"/>
      <c r="M149" s="180" t="s">
        <v>1</v>
      </c>
      <c r="N149" s="181" t="s">
        <v>40</v>
      </c>
      <c r="O149" s="70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4" t="s">
        <v>115</v>
      </c>
      <c r="AT149" s="184" t="s">
        <v>111</v>
      </c>
      <c r="AU149" s="184" t="s">
        <v>83</v>
      </c>
      <c r="AY149" s="16" t="s">
        <v>110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6" t="s">
        <v>83</v>
      </c>
      <c r="BK149" s="185">
        <f>ROUND(I149*H149,2)</f>
        <v>0</v>
      </c>
      <c r="BL149" s="16" t="s">
        <v>115</v>
      </c>
      <c r="BM149" s="184" t="s">
        <v>146</v>
      </c>
    </row>
    <row r="150" spans="1:65" s="12" customFormat="1" ht="11.25">
      <c r="B150" s="186"/>
      <c r="C150" s="187"/>
      <c r="D150" s="188" t="s">
        <v>116</v>
      </c>
      <c r="E150" s="189" t="s">
        <v>1</v>
      </c>
      <c r="F150" s="190" t="s">
        <v>147</v>
      </c>
      <c r="G150" s="187"/>
      <c r="H150" s="189" t="s">
        <v>1</v>
      </c>
      <c r="I150" s="191"/>
      <c r="J150" s="187"/>
      <c r="K150" s="187"/>
      <c r="L150" s="192"/>
      <c r="M150" s="193"/>
      <c r="N150" s="194"/>
      <c r="O150" s="194"/>
      <c r="P150" s="194"/>
      <c r="Q150" s="194"/>
      <c r="R150" s="194"/>
      <c r="S150" s="194"/>
      <c r="T150" s="195"/>
      <c r="AT150" s="196" t="s">
        <v>116</v>
      </c>
      <c r="AU150" s="196" t="s">
        <v>83</v>
      </c>
      <c r="AV150" s="12" t="s">
        <v>83</v>
      </c>
      <c r="AW150" s="12" t="s">
        <v>32</v>
      </c>
      <c r="AX150" s="12" t="s">
        <v>75</v>
      </c>
      <c r="AY150" s="196" t="s">
        <v>110</v>
      </c>
    </row>
    <row r="151" spans="1:65" s="12" customFormat="1" ht="11.25">
      <c r="B151" s="186"/>
      <c r="C151" s="187"/>
      <c r="D151" s="188" t="s">
        <v>116</v>
      </c>
      <c r="E151" s="189" t="s">
        <v>1</v>
      </c>
      <c r="F151" s="190" t="s">
        <v>148</v>
      </c>
      <c r="G151" s="187"/>
      <c r="H151" s="189" t="s">
        <v>1</v>
      </c>
      <c r="I151" s="191"/>
      <c r="J151" s="187"/>
      <c r="K151" s="187"/>
      <c r="L151" s="192"/>
      <c r="M151" s="193"/>
      <c r="N151" s="194"/>
      <c r="O151" s="194"/>
      <c r="P151" s="194"/>
      <c r="Q151" s="194"/>
      <c r="R151" s="194"/>
      <c r="S151" s="194"/>
      <c r="T151" s="195"/>
      <c r="AT151" s="196" t="s">
        <v>116</v>
      </c>
      <c r="AU151" s="196" t="s">
        <v>83</v>
      </c>
      <c r="AV151" s="12" t="s">
        <v>83</v>
      </c>
      <c r="AW151" s="12" t="s">
        <v>32</v>
      </c>
      <c r="AX151" s="12" t="s">
        <v>75</v>
      </c>
      <c r="AY151" s="196" t="s">
        <v>110</v>
      </c>
    </row>
    <row r="152" spans="1:65" s="12" customFormat="1" ht="22.5">
      <c r="B152" s="186"/>
      <c r="C152" s="187"/>
      <c r="D152" s="188" t="s">
        <v>116</v>
      </c>
      <c r="E152" s="189" t="s">
        <v>1</v>
      </c>
      <c r="F152" s="190" t="s">
        <v>149</v>
      </c>
      <c r="G152" s="187"/>
      <c r="H152" s="189" t="s">
        <v>1</v>
      </c>
      <c r="I152" s="191"/>
      <c r="J152" s="187"/>
      <c r="K152" s="187"/>
      <c r="L152" s="192"/>
      <c r="M152" s="193"/>
      <c r="N152" s="194"/>
      <c r="O152" s="194"/>
      <c r="P152" s="194"/>
      <c r="Q152" s="194"/>
      <c r="R152" s="194"/>
      <c r="S152" s="194"/>
      <c r="T152" s="195"/>
      <c r="AT152" s="196" t="s">
        <v>116</v>
      </c>
      <c r="AU152" s="196" t="s">
        <v>83</v>
      </c>
      <c r="AV152" s="12" t="s">
        <v>83</v>
      </c>
      <c r="AW152" s="12" t="s">
        <v>32</v>
      </c>
      <c r="AX152" s="12" t="s">
        <v>75</v>
      </c>
      <c r="AY152" s="196" t="s">
        <v>110</v>
      </c>
    </row>
    <row r="153" spans="1:65" s="12" customFormat="1" ht="22.5">
      <c r="B153" s="186"/>
      <c r="C153" s="187"/>
      <c r="D153" s="188" t="s">
        <v>116</v>
      </c>
      <c r="E153" s="189" t="s">
        <v>1</v>
      </c>
      <c r="F153" s="190" t="s">
        <v>150</v>
      </c>
      <c r="G153" s="187"/>
      <c r="H153" s="189" t="s">
        <v>1</v>
      </c>
      <c r="I153" s="191"/>
      <c r="J153" s="187"/>
      <c r="K153" s="187"/>
      <c r="L153" s="192"/>
      <c r="M153" s="193"/>
      <c r="N153" s="194"/>
      <c r="O153" s="194"/>
      <c r="P153" s="194"/>
      <c r="Q153" s="194"/>
      <c r="R153" s="194"/>
      <c r="S153" s="194"/>
      <c r="T153" s="195"/>
      <c r="AT153" s="196" t="s">
        <v>116</v>
      </c>
      <c r="AU153" s="196" t="s">
        <v>83</v>
      </c>
      <c r="AV153" s="12" t="s">
        <v>83</v>
      </c>
      <c r="AW153" s="12" t="s">
        <v>32</v>
      </c>
      <c r="AX153" s="12" t="s">
        <v>75</v>
      </c>
      <c r="AY153" s="196" t="s">
        <v>110</v>
      </c>
    </row>
    <row r="154" spans="1:65" s="12" customFormat="1" ht="22.5">
      <c r="B154" s="186"/>
      <c r="C154" s="187"/>
      <c r="D154" s="188" t="s">
        <v>116</v>
      </c>
      <c r="E154" s="189" t="s">
        <v>1</v>
      </c>
      <c r="F154" s="190" t="s">
        <v>151</v>
      </c>
      <c r="G154" s="187"/>
      <c r="H154" s="189" t="s">
        <v>1</v>
      </c>
      <c r="I154" s="191"/>
      <c r="J154" s="187"/>
      <c r="K154" s="187"/>
      <c r="L154" s="192"/>
      <c r="M154" s="193"/>
      <c r="N154" s="194"/>
      <c r="O154" s="194"/>
      <c r="P154" s="194"/>
      <c r="Q154" s="194"/>
      <c r="R154" s="194"/>
      <c r="S154" s="194"/>
      <c r="T154" s="195"/>
      <c r="AT154" s="196" t="s">
        <v>116</v>
      </c>
      <c r="AU154" s="196" t="s">
        <v>83</v>
      </c>
      <c r="AV154" s="12" t="s">
        <v>83</v>
      </c>
      <c r="AW154" s="12" t="s">
        <v>32</v>
      </c>
      <c r="AX154" s="12" t="s">
        <v>75</v>
      </c>
      <c r="AY154" s="196" t="s">
        <v>110</v>
      </c>
    </row>
    <row r="155" spans="1:65" s="12" customFormat="1" ht="11.25">
      <c r="B155" s="186"/>
      <c r="C155" s="187"/>
      <c r="D155" s="188" t="s">
        <v>116</v>
      </c>
      <c r="E155" s="189" t="s">
        <v>1</v>
      </c>
      <c r="F155" s="190" t="s">
        <v>152</v>
      </c>
      <c r="G155" s="187"/>
      <c r="H155" s="189" t="s">
        <v>1</v>
      </c>
      <c r="I155" s="191"/>
      <c r="J155" s="187"/>
      <c r="K155" s="187"/>
      <c r="L155" s="192"/>
      <c r="M155" s="193"/>
      <c r="N155" s="194"/>
      <c r="O155" s="194"/>
      <c r="P155" s="194"/>
      <c r="Q155" s="194"/>
      <c r="R155" s="194"/>
      <c r="S155" s="194"/>
      <c r="T155" s="195"/>
      <c r="AT155" s="196" t="s">
        <v>116</v>
      </c>
      <c r="AU155" s="196" t="s">
        <v>83</v>
      </c>
      <c r="AV155" s="12" t="s">
        <v>83</v>
      </c>
      <c r="AW155" s="12" t="s">
        <v>32</v>
      </c>
      <c r="AX155" s="12" t="s">
        <v>75</v>
      </c>
      <c r="AY155" s="196" t="s">
        <v>110</v>
      </c>
    </row>
    <row r="156" spans="1:65" s="13" customFormat="1" ht="11.25">
      <c r="B156" s="197"/>
      <c r="C156" s="198"/>
      <c r="D156" s="188" t="s">
        <v>116</v>
      </c>
      <c r="E156" s="199" t="s">
        <v>1</v>
      </c>
      <c r="F156" s="200" t="s">
        <v>83</v>
      </c>
      <c r="G156" s="198"/>
      <c r="H156" s="201">
        <v>1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116</v>
      </c>
      <c r="AU156" s="207" t="s">
        <v>83</v>
      </c>
      <c r="AV156" s="13" t="s">
        <v>85</v>
      </c>
      <c r="AW156" s="13" t="s">
        <v>32</v>
      </c>
      <c r="AX156" s="13" t="s">
        <v>75</v>
      </c>
      <c r="AY156" s="207" t="s">
        <v>110</v>
      </c>
    </row>
    <row r="157" spans="1:65" s="14" customFormat="1" ht="11.25">
      <c r="B157" s="208"/>
      <c r="C157" s="209"/>
      <c r="D157" s="188" t="s">
        <v>116</v>
      </c>
      <c r="E157" s="210" t="s">
        <v>1</v>
      </c>
      <c r="F157" s="211" t="s">
        <v>124</v>
      </c>
      <c r="G157" s="209"/>
      <c r="H157" s="212">
        <v>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116</v>
      </c>
      <c r="AU157" s="218" t="s">
        <v>83</v>
      </c>
      <c r="AV157" s="14" t="s">
        <v>115</v>
      </c>
      <c r="AW157" s="14" t="s">
        <v>32</v>
      </c>
      <c r="AX157" s="14" t="s">
        <v>83</v>
      </c>
      <c r="AY157" s="218" t="s">
        <v>110</v>
      </c>
    </row>
    <row r="158" spans="1:65" s="2" customFormat="1" ht="24.2" customHeight="1">
      <c r="A158" s="33"/>
      <c r="B158" s="34"/>
      <c r="C158" s="173" t="s">
        <v>132</v>
      </c>
      <c r="D158" s="173" t="s">
        <v>111</v>
      </c>
      <c r="E158" s="174" t="s">
        <v>153</v>
      </c>
      <c r="F158" s="175" t="s">
        <v>154</v>
      </c>
      <c r="G158" s="176" t="s">
        <v>114</v>
      </c>
      <c r="H158" s="177">
        <v>1</v>
      </c>
      <c r="I158" s="178"/>
      <c r="J158" s="179">
        <f>ROUND(I158*H158,2)</f>
        <v>0</v>
      </c>
      <c r="K158" s="175" t="s">
        <v>1</v>
      </c>
      <c r="L158" s="38"/>
      <c r="M158" s="180" t="s">
        <v>1</v>
      </c>
      <c r="N158" s="181" t="s">
        <v>40</v>
      </c>
      <c r="O158" s="70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4" t="s">
        <v>115</v>
      </c>
      <c r="AT158" s="184" t="s">
        <v>111</v>
      </c>
      <c r="AU158" s="184" t="s">
        <v>83</v>
      </c>
      <c r="AY158" s="16" t="s">
        <v>110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6" t="s">
        <v>83</v>
      </c>
      <c r="BK158" s="185">
        <f>ROUND(I158*H158,2)</f>
        <v>0</v>
      </c>
      <c r="BL158" s="16" t="s">
        <v>115</v>
      </c>
      <c r="BM158" s="184" t="s">
        <v>8</v>
      </c>
    </row>
    <row r="159" spans="1:65" s="12" customFormat="1" ht="11.25">
      <c r="B159" s="186"/>
      <c r="C159" s="187"/>
      <c r="D159" s="188" t="s">
        <v>116</v>
      </c>
      <c r="E159" s="189" t="s">
        <v>1</v>
      </c>
      <c r="F159" s="190" t="s">
        <v>155</v>
      </c>
      <c r="G159" s="187"/>
      <c r="H159" s="189" t="s">
        <v>1</v>
      </c>
      <c r="I159" s="191"/>
      <c r="J159" s="187"/>
      <c r="K159" s="187"/>
      <c r="L159" s="192"/>
      <c r="M159" s="193"/>
      <c r="N159" s="194"/>
      <c r="O159" s="194"/>
      <c r="P159" s="194"/>
      <c r="Q159" s="194"/>
      <c r="R159" s="194"/>
      <c r="S159" s="194"/>
      <c r="T159" s="195"/>
      <c r="AT159" s="196" t="s">
        <v>116</v>
      </c>
      <c r="AU159" s="196" t="s">
        <v>83</v>
      </c>
      <c r="AV159" s="12" t="s">
        <v>83</v>
      </c>
      <c r="AW159" s="12" t="s">
        <v>32</v>
      </c>
      <c r="AX159" s="12" t="s">
        <v>75</v>
      </c>
      <c r="AY159" s="196" t="s">
        <v>110</v>
      </c>
    </row>
    <row r="160" spans="1:65" s="12" customFormat="1" ht="22.5">
      <c r="B160" s="186"/>
      <c r="C160" s="187"/>
      <c r="D160" s="188" t="s">
        <v>116</v>
      </c>
      <c r="E160" s="189" t="s">
        <v>1</v>
      </c>
      <c r="F160" s="190" t="s">
        <v>133</v>
      </c>
      <c r="G160" s="187"/>
      <c r="H160" s="189" t="s">
        <v>1</v>
      </c>
      <c r="I160" s="191"/>
      <c r="J160" s="187"/>
      <c r="K160" s="187"/>
      <c r="L160" s="192"/>
      <c r="M160" s="193"/>
      <c r="N160" s="194"/>
      <c r="O160" s="194"/>
      <c r="P160" s="194"/>
      <c r="Q160" s="194"/>
      <c r="R160" s="194"/>
      <c r="S160" s="194"/>
      <c r="T160" s="195"/>
      <c r="AT160" s="196" t="s">
        <v>116</v>
      </c>
      <c r="AU160" s="196" t="s">
        <v>83</v>
      </c>
      <c r="AV160" s="12" t="s">
        <v>83</v>
      </c>
      <c r="AW160" s="12" t="s">
        <v>32</v>
      </c>
      <c r="AX160" s="12" t="s">
        <v>75</v>
      </c>
      <c r="AY160" s="196" t="s">
        <v>110</v>
      </c>
    </row>
    <row r="161" spans="1:65" s="12" customFormat="1" ht="33.75">
      <c r="B161" s="186"/>
      <c r="C161" s="187"/>
      <c r="D161" s="188" t="s">
        <v>116</v>
      </c>
      <c r="E161" s="189" t="s">
        <v>1</v>
      </c>
      <c r="F161" s="190" t="s">
        <v>128</v>
      </c>
      <c r="G161" s="187"/>
      <c r="H161" s="189" t="s">
        <v>1</v>
      </c>
      <c r="I161" s="191"/>
      <c r="J161" s="187"/>
      <c r="K161" s="187"/>
      <c r="L161" s="192"/>
      <c r="M161" s="193"/>
      <c r="N161" s="194"/>
      <c r="O161" s="194"/>
      <c r="P161" s="194"/>
      <c r="Q161" s="194"/>
      <c r="R161" s="194"/>
      <c r="S161" s="194"/>
      <c r="T161" s="195"/>
      <c r="AT161" s="196" t="s">
        <v>116</v>
      </c>
      <c r="AU161" s="196" t="s">
        <v>83</v>
      </c>
      <c r="AV161" s="12" t="s">
        <v>83</v>
      </c>
      <c r="AW161" s="12" t="s">
        <v>32</v>
      </c>
      <c r="AX161" s="12" t="s">
        <v>75</v>
      </c>
      <c r="AY161" s="196" t="s">
        <v>110</v>
      </c>
    </row>
    <row r="162" spans="1:65" s="12" customFormat="1" ht="11.25">
      <c r="B162" s="186"/>
      <c r="C162" s="187"/>
      <c r="D162" s="188" t="s">
        <v>116</v>
      </c>
      <c r="E162" s="189" t="s">
        <v>1</v>
      </c>
      <c r="F162" s="190" t="s">
        <v>137</v>
      </c>
      <c r="G162" s="187"/>
      <c r="H162" s="189" t="s">
        <v>1</v>
      </c>
      <c r="I162" s="191"/>
      <c r="J162" s="187"/>
      <c r="K162" s="187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116</v>
      </c>
      <c r="AU162" s="196" t="s">
        <v>83</v>
      </c>
      <c r="AV162" s="12" t="s">
        <v>83</v>
      </c>
      <c r="AW162" s="12" t="s">
        <v>32</v>
      </c>
      <c r="AX162" s="12" t="s">
        <v>75</v>
      </c>
      <c r="AY162" s="196" t="s">
        <v>110</v>
      </c>
    </row>
    <row r="163" spans="1:65" s="12" customFormat="1" ht="11.25">
      <c r="B163" s="186"/>
      <c r="C163" s="187"/>
      <c r="D163" s="188" t="s">
        <v>116</v>
      </c>
      <c r="E163" s="189" t="s">
        <v>1</v>
      </c>
      <c r="F163" s="190" t="s">
        <v>156</v>
      </c>
      <c r="G163" s="187"/>
      <c r="H163" s="189" t="s">
        <v>1</v>
      </c>
      <c r="I163" s="191"/>
      <c r="J163" s="187"/>
      <c r="K163" s="187"/>
      <c r="L163" s="192"/>
      <c r="M163" s="193"/>
      <c r="N163" s="194"/>
      <c r="O163" s="194"/>
      <c r="P163" s="194"/>
      <c r="Q163" s="194"/>
      <c r="R163" s="194"/>
      <c r="S163" s="194"/>
      <c r="T163" s="195"/>
      <c r="AT163" s="196" t="s">
        <v>116</v>
      </c>
      <c r="AU163" s="196" t="s">
        <v>83</v>
      </c>
      <c r="AV163" s="12" t="s">
        <v>83</v>
      </c>
      <c r="AW163" s="12" t="s">
        <v>32</v>
      </c>
      <c r="AX163" s="12" t="s">
        <v>75</v>
      </c>
      <c r="AY163" s="196" t="s">
        <v>110</v>
      </c>
    </row>
    <row r="164" spans="1:65" s="13" customFormat="1" ht="11.25">
      <c r="B164" s="197"/>
      <c r="C164" s="198"/>
      <c r="D164" s="188" t="s">
        <v>116</v>
      </c>
      <c r="E164" s="199" t="s">
        <v>1</v>
      </c>
      <c r="F164" s="200" t="s">
        <v>83</v>
      </c>
      <c r="G164" s="198"/>
      <c r="H164" s="201">
        <v>1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116</v>
      </c>
      <c r="AU164" s="207" t="s">
        <v>83</v>
      </c>
      <c r="AV164" s="13" t="s">
        <v>85</v>
      </c>
      <c r="AW164" s="13" t="s">
        <v>32</v>
      </c>
      <c r="AX164" s="13" t="s">
        <v>75</v>
      </c>
      <c r="AY164" s="207" t="s">
        <v>110</v>
      </c>
    </row>
    <row r="165" spans="1:65" s="14" customFormat="1" ht="11.25">
      <c r="B165" s="208"/>
      <c r="C165" s="209"/>
      <c r="D165" s="188" t="s">
        <v>116</v>
      </c>
      <c r="E165" s="210" t="s">
        <v>1</v>
      </c>
      <c r="F165" s="211" t="s">
        <v>124</v>
      </c>
      <c r="G165" s="209"/>
      <c r="H165" s="212">
        <v>1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116</v>
      </c>
      <c r="AU165" s="218" t="s">
        <v>83</v>
      </c>
      <c r="AV165" s="14" t="s">
        <v>115</v>
      </c>
      <c r="AW165" s="14" t="s">
        <v>32</v>
      </c>
      <c r="AX165" s="14" t="s">
        <v>83</v>
      </c>
      <c r="AY165" s="218" t="s">
        <v>110</v>
      </c>
    </row>
    <row r="166" spans="1:65" s="2" customFormat="1" ht="24.2" customHeight="1">
      <c r="A166" s="33"/>
      <c r="B166" s="34"/>
      <c r="C166" s="173" t="s">
        <v>157</v>
      </c>
      <c r="D166" s="173" t="s">
        <v>111</v>
      </c>
      <c r="E166" s="174" t="s">
        <v>158</v>
      </c>
      <c r="F166" s="175" t="s">
        <v>159</v>
      </c>
      <c r="G166" s="176" t="s">
        <v>114</v>
      </c>
      <c r="H166" s="177">
        <v>10</v>
      </c>
      <c r="I166" s="178"/>
      <c r="J166" s="179">
        <f>ROUND(I166*H166,2)</f>
        <v>0</v>
      </c>
      <c r="K166" s="175" t="s">
        <v>1</v>
      </c>
      <c r="L166" s="38"/>
      <c r="M166" s="180" t="s">
        <v>1</v>
      </c>
      <c r="N166" s="181" t="s">
        <v>40</v>
      </c>
      <c r="O166" s="70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4" t="s">
        <v>115</v>
      </c>
      <c r="AT166" s="184" t="s">
        <v>111</v>
      </c>
      <c r="AU166" s="184" t="s">
        <v>83</v>
      </c>
      <c r="AY166" s="16" t="s">
        <v>110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6" t="s">
        <v>83</v>
      </c>
      <c r="BK166" s="185">
        <f>ROUND(I166*H166,2)</f>
        <v>0</v>
      </c>
      <c r="BL166" s="16" t="s">
        <v>115</v>
      </c>
      <c r="BM166" s="184" t="s">
        <v>160</v>
      </c>
    </row>
    <row r="167" spans="1:65" s="12" customFormat="1" ht="11.25">
      <c r="B167" s="186"/>
      <c r="C167" s="187"/>
      <c r="D167" s="188" t="s">
        <v>116</v>
      </c>
      <c r="E167" s="189" t="s">
        <v>1</v>
      </c>
      <c r="F167" s="190" t="s">
        <v>161</v>
      </c>
      <c r="G167" s="187"/>
      <c r="H167" s="189" t="s">
        <v>1</v>
      </c>
      <c r="I167" s="191"/>
      <c r="J167" s="187"/>
      <c r="K167" s="187"/>
      <c r="L167" s="192"/>
      <c r="M167" s="193"/>
      <c r="N167" s="194"/>
      <c r="O167" s="194"/>
      <c r="P167" s="194"/>
      <c r="Q167" s="194"/>
      <c r="R167" s="194"/>
      <c r="S167" s="194"/>
      <c r="T167" s="195"/>
      <c r="AT167" s="196" t="s">
        <v>116</v>
      </c>
      <c r="AU167" s="196" t="s">
        <v>83</v>
      </c>
      <c r="AV167" s="12" t="s">
        <v>83</v>
      </c>
      <c r="AW167" s="12" t="s">
        <v>32</v>
      </c>
      <c r="AX167" s="12" t="s">
        <v>75</v>
      </c>
      <c r="AY167" s="196" t="s">
        <v>110</v>
      </c>
    </row>
    <row r="168" spans="1:65" s="12" customFormat="1" ht="22.5">
      <c r="B168" s="186"/>
      <c r="C168" s="187"/>
      <c r="D168" s="188" t="s">
        <v>116</v>
      </c>
      <c r="E168" s="189" t="s">
        <v>1</v>
      </c>
      <c r="F168" s="190" t="s">
        <v>133</v>
      </c>
      <c r="G168" s="187"/>
      <c r="H168" s="189" t="s">
        <v>1</v>
      </c>
      <c r="I168" s="191"/>
      <c r="J168" s="187"/>
      <c r="K168" s="187"/>
      <c r="L168" s="192"/>
      <c r="M168" s="193"/>
      <c r="N168" s="194"/>
      <c r="O168" s="194"/>
      <c r="P168" s="194"/>
      <c r="Q168" s="194"/>
      <c r="R168" s="194"/>
      <c r="S168" s="194"/>
      <c r="T168" s="195"/>
      <c r="AT168" s="196" t="s">
        <v>116</v>
      </c>
      <c r="AU168" s="196" t="s">
        <v>83</v>
      </c>
      <c r="AV168" s="12" t="s">
        <v>83</v>
      </c>
      <c r="AW168" s="12" t="s">
        <v>32</v>
      </c>
      <c r="AX168" s="12" t="s">
        <v>75</v>
      </c>
      <c r="AY168" s="196" t="s">
        <v>110</v>
      </c>
    </row>
    <row r="169" spans="1:65" s="12" customFormat="1" ht="33.75">
      <c r="B169" s="186"/>
      <c r="C169" s="187"/>
      <c r="D169" s="188" t="s">
        <v>116</v>
      </c>
      <c r="E169" s="189" t="s">
        <v>1</v>
      </c>
      <c r="F169" s="190" t="s">
        <v>128</v>
      </c>
      <c r="G169" s="187"/>
      <c r="H169" s="189" t="s">
        <v>1</v>
      </c>
      <c r="I169" s="191"/>
      <c r="J169" s="187"/>
      <c r="K169" s="187"/>
      <c r="L169" s="192"/>
      <c r="M169" s="193"/>
      <c r="N169" s="194"/>
      <c r="O169" s="194"/>
      <c r="P169" s="194"/>
      <c r="Q169" s="194"/>
      <c r="R169" s="194"/>
      <c r="S169" s="194"/>
      <c r="T169" s="195"/>
      <c r="AT169" s="196" t="s">
        <v>116</v>
      </c>
      <c r="AU169" s="196" t="s">
        <v>83</v>
      </c>
      <c r="AV169" s="12" t="s">
        <v>83</v>
      </c>
      <c r="AW169" s="12" t="s">
        <v>32</v>
      </c>
      <c r="AX169" s="12" t="s">
        <v>75</v>
      </c>
      <c r="AY169" s="196" t="s">
        <v>110</v>
      </c>
    </row>
    <row r="170" spans="1:65" s="12" customFormat="1" ht="11.25">
      <c r="B170" s="186"/>
      <c r="C170" s="187"/>
      <c r="D170" s="188" t="s">
        <v>116</v>
      </c>
      <c r="E170" s="189" t="s">
        <v>1</v>
      </c>
      <c r="F170" s="190" t="s">
        <v>137</v>
      </c>
      <c r="G170" s="187"/>
      <c r="H170" s="189" t="s">
        <v>1</v>
      </c>
      <c r="I170" s="191"/>
      <c r="J170" s="187"/>
      <c r="K170" s="187"/>
      <c r="L170" s="192"/>
      <c r="M170" s="193"/>
      <c r="N170" s="194"/>
      <c r="O170" s="194"/>
      <c r="P170" s="194"/>
      <c r="Q170" s="194"/>
      <c r="R170" s="194"/>
      <c r="S170" s="194"/>
      <c r="T170" s="195"/>
      <c r="AT170" s="196" t="s">
        <v>116</v>
      </c>
      <c r="AU170" s="196" t="s">
        <v>83</v>
      </c>
      <c r="AV170" s="12" t="s">
        <v>83</v>
      </c>
      <c r="AW170" s="12" t="s">
        <v>32</v>
      </c>
      <c r="AX170" s="12" t="s">
        <v>75</v>
      </c>
      <c r="AY170" s="196" t="s">
        <v>110</v>
      </c>
    </row>
    <row r="171" spans="1:65" s="12" customFormat="1" ht="11.25">
      <c r="B171" s="186"/>
      <c r="C171" s="187"/>
      <c r="D171" s="188" t="s">
        <v>116</v>
      </c>
      <c r="E171" s="189" t="s">
        <v>1</v>
      </c>
      <c r="F171" s="190" t="s">
        <v>156</v>
      </c>
      <c r="G171" s="187"/>
      <c r="H171" s="189" t="s">
        <v>1</v>
      </c>
      <c r="I171" s="191"/>
      <c r="J171" s="187"/>
      <c r="K171" s="187"/>
      <c r="L171" s="192"/>
      <c r="M171" s="193"/>
      <c r="N171" s="194"/>
      <c r="O171" s="194"/>
      <c r="P171" s="194"/>
      <c r="Q171" s="194"/>
      <c r="R171" s="194"/>
      <c r="S171" s="194"/>
      <c r="T171" s="195"/>
      <c r="AT171" s="196" t="s">
        <v>116</v>
      </c>
      <c r="AU171" s="196" t="s">
        <v>83</v>
      </c>
      <c r="AV171" s="12" t="s">
        <v>83</v>
      </c>
      <c r="AW171" s="12" t="s">
        <v>32</v>
      </c>
      <c r="AX171" s="12" t="s">
        <v>75</v>
      </c>
      <c r="AY171" s="196" t="s">
        <v>110</v>
      </c>
    </row>
    <row r="172" spans="1:65" s="13" customFormat="1" ht="11.25">
      <c r="B172" s="197"/>
      <c r="C172" s="198"/>
      <c r="D172" s="188" t="s">
        <v>116</v>
      </c>
      <c r="E172" s="199" t="s">
        <v>1</v>
      </c>
      <c r="F172" s="200" t="s">
        <v>146</v>
      </c>
      <c r="G172" s="198"/>
      <c r="H172" s="201">
        <v>10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116</v>
      </c>
      <c r="AU172" s="207" t="s">
        <v>83</v>
      </c>
      <c r="AV172" s="13" t="s">
        <v>85</v>
      </c>
      <c r="AW172" s="13" t="s">
        <v>32</v>
      </c>
      <c r="AX172" s="13" t="s">
        <v>75</v>
      </c>
      <c r="AY172" s="207" t="s">
        <v>110</v>
      </c>
    </row>
    <row r="173" spans="1:65" s="14" customFormat="1" ht="11.25">
      <c r="B173" s="208"/>
      <c r="C173" s="209"/>
      <c r="D173" s="188" t="s">
        <v>116</v>
      </c>
      <c r="E173" s="210" t="s">
        <v>1</v>
      </c>
      <c r="F173" s="211" t="s">
        <v>124</v>
      </c>
      <c r="G173" s="209"/>
      <c r="H173" s="212">
        <v>10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116</v>
      </c>
      <c r="AU173" s="218" t="s">
        <v>83</v>
      </c>
      <c r="AV173" s="14" t="s">
        <v>115</v>
      </c>
      <c r="AW173" s="14" t="s">
        <v>32</v>
      </c>
      <c r="AX173" s="14" t="s">
        <v>83</v>
      </c>
      <c r="AY173" s="218" t="s">
        <v>110</v>
      </c>
    </row>
    <row r="174" spans="1:65" s="2" customFormat="1" ht="16.5" customHeight="1">
      <c r="A174" s="33"/>
      <c r="B174" s="34"/>
      <c r="C174" s="173" t="s">
        <v>140</v>
      </c>
      <c r="D174" s="173" t="s">
        <v>111</v>
      </c>
      <c r="E174" s="174" t="s">
        <v>162</v>
      </c>
      <c r="F174" s="175" t="s">
        <v>113</v>
      </c>
      <c r="G174" s="176" t="s">
        <v>114</v>
      </c>
      <c r="H174" s="177">
        <v>20</v>
      </c>
      <c r="I174" s="178"/>
      <c r="J174" s="179">
        <f>ROUND(I174*H174,2)</f>
        <v>0</v>
      </c>
      <c r="K174" s="175" t="s">
        <v>1</v>
      </c>
      <c r="L174" s="38"/>
      <c r="M174" s="180" t="s">
        <v>1</v>
      </c>
      <c r="N174" s="181" t="s">
        <v>40</v>
      </c>
      <c r="O174" s="70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4" t="s">
        <v>115</v>
      </c>
      <c r="AT174" s="184" t="s">
        <v>111</v>
      </c>
      <c r="AU174" s="184" t="s">
        <v>83</v>
      </c>
      <c r="AY174" s="16" t="s">
        <v>110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6" t="s">
        <v>83</v>
      </c>
      <c r="BK174" s="185">
        <f>ROUND(I174*H174,2)</f>
        <v>0</v>
      </c>
      <c r="BL174" s="16" t="s">
        <v>115</v>
      </c>
      <c r="BM174" s="184" t="s">
        <v>123</v>
      </c>
    </row>
    <row r="175" spans="1:65" s="12" customFormat="1" ht="11.25">
      <c r="B175" s="186"/>
      <c r="C175" s="187"/>
      <c r="D175" s="188" t="s">
        <v>116</v>
      </c>
      <c r="E175" s="189" t="s">
        <v>1</v>
      </c>
      <c r="F175" s="190" t="s">
        <v>117</v>
      </c>
      <c r="G175" s="187"/>
      <c r="H175" s="189" t="s">
        <v>1</v>
      </c>
      <c r="I175" s="191"/>
      <c r="J175" s="187"/>
      <c r="K175" s="187"/>
      <c r="L175" s="192"/>
      <c r="M175" s="193"/>
      <c r="N175" s="194"/>
      <c r="O175" s="194"/>
      <c r="P175" s="194"/>
      <c r="Q175" s="194"/>
      <c r="R175" s="194"/>
      <c r="S175" s="194"/>
      <c r="T175" s="195"/>
      <c r="AT175" s="196" t="s">
        <v>116</v>
      </c>
      <c r="AU175" s="196" t="s">
        <v>83</v>
      </c>
      <c r="AV175" s="12" t="s">
        <v>83</v>
      </c>
      <c r="AW175" s="12" t="s">
        <v>32</v>
      </c>
      <c r="AX175" s="12" t="s">
        <v>75</v>
      </c>
      <c r="AY175" s="196" t="s">
        <v>110</v>
      </c>
    </row>
    <row r="176" spans="1:65" s="12" customFormat="1" ht="11.25">
      <c r="B176" s="186"/>
      <c r="C176" s="187"/>
      <c r="D176" s="188" t="s">
        <v>116</v>
      </c>
      <c r="E176" s="189" t="s">
        <v>1</v>
      </c>
      <c r="F176" s="190" t="s">
        <v>118</v>
      </c>
      <c r="G176" s="187"/>
      <c r="H176" s="189" t="s">
        <v>1</v>
      </c>
      <c r="I176" s="191"/>
      <c r="J176" s="187"/>
      <c r="K176" s="187"/>
      <c r="L176" s="192"/>
      <c r="M176" s="193"/>
      <c r="N176" s="194"/>
      <c r="O176" s="194"/>
      <c r="P176" s="194"/>
      <c r="Q176" s="194"/>
      <c r="R176" s="194"/>
      <c r="S176" s="194"/>
      <c r="T176" s="195"/>
      <c r="AT176" s="196" t="s">
        <v>116</v>
      </c>
      <c r="AU176" s="196" t="s">
        <v>83</v>
      </c>
      <c r="AV176" s="12" t="s">
        <v>83</v>
      </c>
      <c r="AW176" s="12" t="s">
        <v>32</v>
      </c>
      <c r="AX176" s="12" t="s">
        <v>75</v>
      </c>
      <c r="AY176" s="196" t="s">
        <v>110</v>
      </c>
    </row>
    <row r="177" spans="1:65" s="12" customFormat="1" ht="22.5">
      <c r="B177" s="186"/>
      <c r="C177" s="187"/>
      <c r="D177" s="188" t="s">
        <v>116</v>
      </c>
      <c r="E177" s="189" t="s">
        <v>1</v>
      </c>
      <c r="F177" s="190" t="s">
        <v>119</v>
      </c>
      <c r="G177" s="187"/>
      <c r="H177" s="189" t="s">
        <v>1</v>
      </c>
      <c r="I177" s="191"/>
      <c r="J177" s="187"/>
      <c r="K177" s="187"/>
      <c r="L177" s="192"/>
      <c r="M177" s="193"/>
      <c r="N177" s="194"/>
      <c r="O177" s="194"/>
      <c r="P177" s="194"/>
      <c r="Q177" s="194"/>
      <c r="R177" s="194"/>
      <c r="S177" s="194"/>
      <c r="T177" s="195"/>
      <c r="AT177" s="196" t="s">
        <v>116</v>
      </c>
      <c r="AU177" s="196" t="s">
        <v>83</v>
      </c>
      <c r="AV177" s="12" t="s">
        <v>83</v>
      </c>
      <c r="AW177" s="12" t="s">
        <v>32</v>
      </c>
      <c r="AX177" s="12" t="s">
        <v>75</v>
      </c>
      <c r="AY177" s="196" t="s">
        <v>110</v>
      </c>
    </row>
    <row r="178" spans="1:65" s="12" customFormat="1" ht="22.5">
      <c r="B178" s="186"/>
      <c r="C178" s="187"/>
      <c r="D178" s="188" t="s">
        <v>116</v>
      </c>
      <c r="E178" s="189" t="s">
        <v>1</v>
      </c>
      <c r="F178" s="190" t="s">
        <v>120</v>
      </c>
      <c r="G178" s="187"/>
      <c r="H178" s="189" t="s">
        <v>1</v>
      </c>
      <c r="I178" s="191"/>
      <c r="J178" s="187"/>
      <c r="K178" s="187"/>
      <c r="L178" s="192"/>
      <c r="M178" s="193"/>
      <c r="N178" s="194"/>
      <c r="O178" s="194"/>
      <c r="P178" s="194"/>
      <c r="Q178" s="194"/>
      <c r="R178" s="194"/>
      <c r="S178" s="194"/>
      <c r="T178" s="195"/>
      <c r="AT178" s="196" t="s">
        <v>116</v>
      </c>
      <c r="AU178" s="196" t="s">
        <v>83</v>
      </c>
      <c r="AV178" s="12" t="s">
        <v>83</v>
      </c>
      <c r="AW178" s="12" t="s">
        <v>32</v>
      </c>
      <c r="AX178" s="12" t="s">
        <v>75</v>
      </c>
      <c r="AY178" s="196" t="s">
        <v>110</v>
      </c>
    </row>
    <row r="179" spans="1:65" s="12" customFormat="1" ht="11.25">
      <c r="B179" s="186"/>
      <c r="C179" s="187"/>
      <c r="D179" s="188" t="s">
        <v>116</v>
      </c>
      <c r="E179" s="189" t="s">
        <v>1</v>
      </c>
      <c r="F179" s="190" t="s">
        <v>121</v>
      </c>
      <c r="G179" s="187"/>
      <c r="H179" s="189" t="s">
        <v>1</v>
      </c>
      <c r="I179" s="191"/>
      <c r="J179" s="187"/>
      <c r="K179" s="187"/>
      <c r="L179" s="192"/>
      <c r="M179" s="193"/>
      <c r="N179" s="194"/>
      <c r="O179" s="194"/>
      <c r="P179" s="194"/>
      <c r="Q179" s="194"/>
      <c r="R179" s="194"/>
      <c r="S179" s="194"/>
      <c r="T179" s="195"/>
      <c r="AT179" s="196" t="s">
        <v>116</v>
      </c>
      <c r="AU179" s="196" t="s">
        <v>83</v>
      </c>
      <c r="AV179" s="12" t="s">
        <v>83</v>
      </c>
      <c r="AW179" s="12" t="s">
        <v>32</v>
      </c>
      <c r="AX179" s="12" t="s">
        <v>75</v>
      </c>
      <c r="AY179" s="196" t="s">
        <v>110</v>
      </c>
    </row>
    <row r="180" spans="1:65" s="12" customFormat="1" ht="11.25">
      <c r="B180" s="186"/>
      <c r="C180" s="187"/>
      <c r="D180" s="188" t="s">
        <v>116</v>
      </c>
      <c r="E180" s="189" t="s">
        <v>1</v>
      </c>
      <c r="F180" s="190" t="s">
        <v>156</v>
      </c>
      <c r="G180" s="187"/>
      <c r="H180" s="189" t="s">
        <v>1</v>
      </c>
      <c r="I180" s="191"/>
      <c r="J180" s="187"/>
      <c r="K180" s="187"/>
      <c r="L180" s="192"/>
      <c r="M180" s="193"/>
      <c r="N180" s="194"/>
      <c r="O180" s="194"/>
      <c r="P180" s="194"/>
      <c r="Q180" s="194"/>
      <c r="R180" s="194"/>
      <c r="S180" s="194"/>
      <c r="T180" s="195"/>
      <c r="AT180" s="196" t="s">
        <v>116</v>
      </c>
      <c r="AU180" s="196" t="s">
        <v>83</v>
      </c>
      <c r="AV180" s="12" t="s">
        <v>83</v>
      </c>
      <c r="AW180" s="12" t="s">
        <v>32</v>
      </c>
      <c r="AX180" s="12" t="s">
        <v>75</v>
      </c>
      <c r="AY180" s="196" t="s">
        <v>110</v>
      </c>
    </row>
    <row r="181" spans="1:65" s="13" customFormat="1" ht="11.25">
      <c r="B181" s="197"/>
      <c r="C181" s="198"/>
      <c r="D181" s="188" t="s">
        <v>116</v>
      </c>
      <c r="E181" s="199" t="s">
        <v>1</v>
      </c>
      <c r="F181" s="200" t="s">
        <v>163</v>
      </c>
      <c r="G181" s="198"/>
      <c r="H181" s="201">
        <v>20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116</v>
      </c>
      <c r="AU181" s="207" t="s">
        <v>83</v>
      </c>
      <c r="AV181" s="13" t="s">
        <v>85</v>
      </c>
      <c r="AW181" s="13" t="s">
        <v>32</v>
      </c>
      <c r="AX181" s="13" t="s">
        <v>75</v>
      </c>
      <c r="AY181" s="207" t="s">
        <v>110</v>
      </c>
    </row>
    <row r="182" spans="1:65" s="14" customFormat="1" ht="11.25">
      <c r="B182" s="208"/>
      <c r="C182" s="209"/>
      <c r="D182" s="188" t="s">
        <v>116</v>
      </c>
      <c r="E182" s="210" t="s">
        <v>1</v>
      </c>
      <c r="F182" s="211" t="s">
        <v>124</v>
      </c>
      <c r="G182" s="209"/>
      <c r="H182" s="212">
        <v>20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116</v>
      </c>
      <c r="AU182" s="218" t="s">
        <v>83</v>
      </c>
      <c r="AV182" s="14" t="s">
        <v>115</v>
      </c>
      <c r="AW182" s="14" t="s">
        <v>32</v>
      </c>
      <c r="AX182" s="14" t="s">
        <v>83</v>
      </c>
      <c r="AY182" s="218" t="s">
        <v>110</v>
      </c>
    </row>
    <row r="183" spans="1:65" s="2" customFormat="1" ht="21.75" customHeight="1">
      <c r="A183" s="33"/>
      <c r="B183" s="34"/>
      <c r="C183" s="173" t="s">
        <v>164</v>
      </c>
      <c r="D183" s="173" t="s">
        <v>111</v>
      </c>
      <c r="E183" s="174" t="s">
        <v>165</v>
      </c>
      <c r="F183" s="175" t="s">
        <v>166</v>
      </c>
      <c r="G183" s="176" t="s">
        <v>145</v>
      </c>
      <c r="H183" s="177">
        <v>5</v>
      </c>
      <c r="I183" s="178"/>
      <c r="J183" s="179">
        <f>ROUND(I183*H183,2)</f>
        <v>0</v>
      </c>
      <c r="K183" s="175" t="s">
        <v>1</v>
      </c>
      <c r="L183" s="38"/>
      <c r="M183" s="180" t="s">
        <v>1</v>
      </c>
      <c r="N183" s="181" t="s">
        <v>40</v>
      </c>
      <c r="O183" s="70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4" t="s">
        <v>115</v>
      </c>
      <c r="AT183" s="184" t="s">
        <v>111</v>
      </c>
      <c r="AU183" s="184" t="s">
        <v>83</v>
      </c>
      <c r="AY183" s="16" t="s">
        <v>110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6" t="s">
        <v>83</v>
      </c>
      <c r="BK183" s="185">
        <f>ROUND(I183*H183,2)</f>
        <v>0</v>
      </c>
      <c r="BL183" s="16" t="s">
        <v>115</v>
      </c>
      <c r="BM183" s="184" t="s">
        <v>167</v>
      </c>
    </row>
    <row r="184" spans="1:65" s="12" customFormat="1" ht="11.25">
      <c r="B184" s="186"/>
      <c r="C184" s="187"/>
      <c r="D184" s="188" t="s">
        <v>116</v>
      </c>
      <c r="E184" s="189" t="s">
        <v>1</v>
      </c>
      <c r="F184" s="190" t="s">
        <v>168</v>
      </c>
      <c r="G184" s="187"/>
      <c r="H184" s="189" t="s">
        <v>1</v>
      </c>
      <c r="I184" s="191"/>
      <c r="J184" s="187"/>
      <c r="K184" s="187"/>
      <c r="L184" s="192"/>
      <c r="M184" s="193"/>
      <c r="N184" s="194"/>
      <c r="O184" s="194"/>
      <c r="P184" s="194"/>
      <c r="Q184" s="194"/>
      <c r="R184" s="194"/>
      <c r="S184" s="194"/>
      <c r="T184" s="195"/>
      <c r="AT184" s="196" t="s">
        <v>116</v>
      </c>
      <c r="AU184" s="196" t="s">
        <v>83</v>
      </c>
      <c r="AV184" s="12" t="s">
        <v>83</v>
      </c>
      <c r="AW184" s="12" t="s">
        <v>32</v>
      </c>
      <c r="AX184" s="12" t="s">
        <v>75</v>
      </c>
      <c r="AY184" s="196" t="s">
        <v>110</v>
      </c>
    </row>
    <row r="185" spans="1:65" s="12" customFormat="1" ht="11.25">
      <c r="B185" s="186"/>
      <c r="C185" s="187"/>
      <c r="D185" s="188" t="s">
        <v>116</v>
      </c>
      <c r="E185" s="189" t="s">
        <v>1</v>
      </c>
      <c r="F185" s="190" t="s">
        <v>147</v>
      </c>
      <c r="G185" s="187"/>
      <c r="H185" s="189" t="s">
        <v>1</v>
      </c>
      <c r="I185" s="191"/>
      <c r="J185" s="187"/>
      <c r="K185" s="187"/>
      <c r="L185" s="192"/>
      <c r="M185" s="193"/>
      <c r="N185" s="194"/>
      <c r="O185" s="194"/>
      <c r="P185" s="194"/>
      <c r="Q185" s="194"/>
      <c r="R185" s="194"/>
      <c r="S185" s="194"/>
      <c r="T185" s="195"/>
      <c r="AT185" s="196" t="s">
        <v>116</v>
      </c>
      <c r="AU185" s="196" t="s">
        <v>83</v>
      </c>
      <c r="AV185" s="12" t="s">
        <v>83</v>
      </c>
      <c r="AW185" s="12" t="s">
        <v>32</v>
      </c>
      <c r="AX185" s="12" t="s">
        <v>75</v>
      </c>
      <c r="AY185" s="196" t="s">
        <v>110</v>
      </c>
    </row>
    <row r="186" spans="1:65" s="12" customFormat="1" ht="11.25">
      <c r="B186" s="186"/>
      <c r="C186" s="187"/>
      <c r="D186" s="188" t="s">
        <v>116</v>
      </c>
      <c r="E186" s="189" t="s">
        <v>1</v>
      </c>
      <c r="F186" s="190" t="s">
        <v>169</v>
      </c>
      <c r="G186" s="187"/>
      <c r="H186" s="189" t="s">
        <v>1</v>
      </c>
      <c r="I186" s="191"/>
      <c r="J186" s="187"/>
      <c r="K186" s="187"/>
      <c r="L186" s="192"/>
      <c r="M186" s="193"/>
      <c r="N186" s="194"/>
      <c r="O186" s="194"/>
      <c r="P186" s="194"/>
      <c r="Q186" s="194"/>
      <c r="R186" s="194"/>
      <c r="S186" s="194"/>
      <c r="T186" s="195"/>
      <c r="AT186" s="196" t="s">
        <v>116</v>
      </c>
      <c r="AU186" s="196" t="s">
        <v>83</v>
      </c>
      <c r="AV186" s="12" t="s">
        <v>83</v>
      </c>
      <c r="AW186" s="12" t="s">
        <v>32</v>
      </c>
      <c r="AX186" s="12" t="s">
        <v>75</v>
      </c>
      <c r="AY186" s="196" t="s">
        <v>110</v>
      </c>
    </row>
    <row r="187" spans="1:65" s="12" customFormat="1" ht="11.25">
      <c r="B187" s="186"/>
      <c r="C187" s="187"/>
      <c r="D187" s="188" t="s">
        <v>116</v>
      </c>
      <c r="E187" s="189" t="s">
        <v>1</v>
      </c>
      <c r="F187" s="190" t="s">
        <v>170</v>
      </c>
      <c r="G187" s="187"/>
      <c r="H187" s="189" t="s">
        <v>1</v>
      </c>
      <c r="I187" s="191"/>
      <c r="J187" s="187"/>
      <c r="K187" s="187"/>
      <c r="L187" s="192"/>
      <c r="M187" s="193"/>
      <c r="N187" s="194"/>
      <c r="O187" s="194"/>
      <c r="P187" s="194"/>
      <c r="Q187" s="194"/>
      <c r="R187" s="194"/>
      <c r="S187" s="194"/>
      <c r="T187" s="195"/>
      <c r="AT187" s="196" t="s">
        <v>116</v>
      </c>
      <c r="AU187" s="196" t="s">
        <v>83</v>
      </c>
      <c r="AV187" s="12" t="s">
        <v>83</v>
      </c>
      <c r="AW187" s="12" t="s">
        <v>32</v>
      </c>
      <c r="AX187" s="12" t="s">
        <v>75</v>
      </c>
      <c r="AY187" s="196" t="s">
        <v>110</v>
      </c>
    </row>
    <row r="188" spans="1:65" s="12" customFormat="1" ht="11.25">
      <c r="B188" s="186"/>
      <c r="C188" s="187"/>
      <c r="D188" s="188" t="s">
        <v>116</v>
      </c>
      <c r="E188" s="189" t="s">
        <v>1</v>
      </c>
      <c r="F188" s="190" t="s">
        <v>156</v>
      </c>
      <c r="G188" s="187"/>
      <c r="H188" s="189" t="s">
        <v>1</v>
      </c>
      <c r="I188" s="191"/>
      <c r="J188" s="187"/>
      <c r="K188" s="187"/>
      <c r="L188" s="192"/>
      <c r="M188" s="193"/>
      <c r="N188" s="194"/>
      <c r="O188" s="194"/>
      <c r="P188" s="194"/>
      <c r="Q188" s="194"/>
      <c r="R188" s="194"/>
      <c r="S188" s="194"/>
      <c r="T188" s="195"/>
      <c r="AT188" s="196" t="s">
        <v>116</v>
      </c>
      <c r="AU188" s="196" t="s">
        <v>83</v>
      </c>
      <c r="AV188" s="12" t="s">
        <v>83</v>
      </c>
      <c r="AW188" s="12" t="s">
        <v>32</v>
      </c>
      <c r="AX188" s="12" t="s">
        <v>75</v>
      </c>
      <c r="AY188" s="196" t="s">
        <v>110</v>
      </c>
    </row>
    <row r="189" spans="1:65" s="13" customFormat="1" ht="11.25">
      <c r="B189" s="197"/>
      <c r="C189" s="198"/>
      <c r="D189" s="188" t="s">
        <v>116</v>
      </c>
      <c r="E189" s="199" t="s">
        <v>1</v>
      </c>
      <c r="F189" s="200" t="s">
        <v>142</v>
      </c>
      <c r="G189" s="198"/>
      <c r="H189" s="201">
        <v>5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116</v>
      </c>
      <c r="AU189" s="207" t="s">
        <v>83</v>
      </c>
      <c r="AV189" s="13" t="s">
        <v>85</v>
      </c>
      <c r="AW189" s="13" t="s">
        <v>32</v>
      </c>
      <c r="AX189" s="13" t="s">
        <v>75</v>
      </c>
      <c r="AY189" s="207" t="s">
        <v>110</v>
      </c>
    </row>
    <row r="190" spans="1:65" s="14" customFormat="1" ht="11.25">
      <c r="B190" s="208"/>
      <c r="C190" s="209"/>
      <c r="D190" s="188" t="s">
        <v>116</v>
      </c>
      <c r="E190" s="210" t="s">
        <v>1</v>
      </c>
      <c r="F190" s="211" t="s">
        <v>124</v>
      </c>
      <c r="G190" s="209"/>
      <c r="H190" s="212">
        <v>5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116</v>
      </c>
      <c r="AU190" s="218" t="s">
        <v>83</v>
      </c>
      <c r="AV190" s="14" t="s">
        <v>115</v>
      </c>
      <c r="AW190" s="14" t="s">
        <v>32</v>
      </c>
      <c r="AX190" s="14" t="s">
        <v>83</v>
      </c>
      <c r="AY190" s="218" t="s">
        <v>110</v>
      </c>
    </row>
    <row r="191" spans="1:65" s="2" customFormat="1" ht="37.9" customHeight="1">
      <c r="A191" s="33"/>
      <c r="B191" s="34"/>
      <c r="C191" s="173" t="s">
        <v>146</v>
      </c>
      <c r="D191" s="173" t="s">
        <v>111</v>
      </c>
      <c r="E191" s="174" t="s">
        <v>171</v>
      </c>
      <c r="F191" s="175" t="s">
        <v>172</v>
      </c>
      <c r="G191" s="176" t="s">
        <v>114</v>
      </c>
      <c r="H191" s="177">
        <v>1</v>
      </c>
      <c r="I191" s="178"/>
      <c r="J191" s="179">
        <f>ROUND(I191*H191,2)</f>
        <v>0</v>
      </c>
      <c r="K191" s="175" t="s">
        <v>1</v>
      </c>
      <c r="L191" s="38"/>
      <c r="M191" s="180" t="s">
        <v>1</v>
      </c>
      <c r="N191" s="181" t="s">
        <v>40</v>
      </c>
      <c r="O191" s="70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4" t="s">
        <v>115</v>
      </c>
      <c r="AT191" s="184" t="s">
        <v>111</v>
      </c>
      <c r="AU191" s="184" t="s">
        <v>83</v>
      </c>
      <c r="AY191" s="16" t="s">
        <v>110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6" t="s">
        <v>83</v>
      </c>
      <c r="BK191" s="185">
        <f>ROUND(I191*H191,2)</f>
        <v>0</v>
      </c>
      <c r="BL191" s="16" t="s">
        <v>115</v>
      </c>
      <c r="BM191" s="184" t="s">
        <v>163</v>
      </c>
    </row>
    <row r="192" spans="1:65" s="12" customFormat="1" ht="22.5">
      <c r="B192" s="186"/>
      <c r="C192" s="187"/>
      <c r="D192" s="188" t="s">
        <v>116</v>
      </c>
      <c r="E192" s="189" t="s">
        <v>1</v>
      </c>
      <c r="F192" s="190" t="s">
        <v>173</v>
      </c>
      <c r="G192" s="187"/>
      <c r="H192" s="189" t="s">
        <v>1</v>
      </c>
      <c r="I192" s="191"/>
      <c r="J192" s="187"/>
      <c r="K192" s="187"/>
      <c r="L192" s="192"/>
      <c r="M192" s="193"/>
      <c r="N192" s="194"/>
      <c r="O192" s="194"/>
      <c r="P192" s="194"/>
      <c r="Q192" s="194"/>
      <c r="R192" s="194"/>
      <c r="S192" s="194"/>
      <c r="T192" s="195"/>
      <c r="AT192" s="196" t="s">
        <v>116</v>
      </c>
      <c r="AU192" s="196" t="s">
        <v>83</v>
      </c>
      <c r="AV192" s="12" t="s">
        <v>83</v>
      </c>
      <c r="AW192" s="12" t="s">
        <v>32</v>
      </c>
      <c r="AX192" s="12" t="s">
        <v>75</v>
      </c>
      <c r="AY192" s="196" t="s">
        <v>110</v>
      </c>
    </row>
    <row r="193" spans="1:65" s="12" customFormat="1" ht="33.75">
      <c r="B193" s="186"/>
      <c r="C193" s="187"/>
      <c r="D193" s="188" t="s">
        <v>116</v>
      </c>
      <c r="E193" s="189" t="s">
        <v>1</v>
      </c>
      <c r="F193" s="190" t="s">
        <v>174</v>
      </c>
      <c r="G193" s="187"/>
      <c r="H193" s="189" t="s">
        <v>1</v>
      </c>
      <c r="I193" s="191"/>
      <c r="J193" s="187"/>
      <c r="K193" s="187"/>
      <c r="L193" s="192"/>
      <c r="M193" s="193"/>
      <c r="N193" s="194"/>
      <c r="O193" s="194"/>
      <c r="P193" s="194"/>
      <c r="Q193" s="194"/>
      <c r="R193" s="194"/>
      <c r="S193" s="194"/>
      <c r="T193" s="195"/>
      <c r="AT193" s="196" t="s">
        <v>116</v>
      </c>
      <c r="AU193" s="196" t="s">
        <v>83</v>
      </c>
      <c r="AV193" s="12" t="s">
        <v>83</v>
      </c>
      <c r="AW193" s="12" t="s">
        <v>32</v>
      </c>
      <c r="AX193" s="12" t="s">
        <v>75</v>
      </c>
      <c r="AY193" s="196" t="s">
        <v>110</v>
      </c>
    </row>
    <row r="194" spans="1:65" s="12" customFormat="1" ht="11.25">
      <c r="B194" s="186"/>
      <c r="C194" s="187"/>
      <c r="D194" s="188" t="s">
        <v>116</v>
      </c>
      <c r="E194" s="189" t="s">
        <v>1</v>
      </c>
      <c r="F194" s="190" t="s">
        <v>175</v>
      </c>
      <c r="G194" s="187"/>
      <c r="H194" s="189" t="s">
        <v>1</v>
      </c>
      <c r="I194" s="191"/>
      <c r="J194" s="187"/>
      <c r="K194" s="187"/>
      <c r="L194" s="192"/>
      <c r="M194" s="193"/>
      <c r="N194" s="194"/>
      <c r="O194" s="194"/>
      <c r="P194" s="194"/>
      <c r="Q194" s="194"/>
      <c r="R194" s="194"/>
      <c r="S194" s="194"/>
      <c r="T194" s="195"/>
      <c r="AT194" s="196" t="s">
        <v>116</v>
      </c>
      <c r="AU194" s="196" t="s">
        <v>83</v>
      </c>
      <c r="AV194" s="12" t="s">
        <v>83</v>
      </c>
      <c r="AW194" s="12" t="s">
        <v>32</v>
      </c>
      <c r="AX194" s="12" t="s">
        <v>75</v>
      </c>
      <c r="AY194" s="196" t="s">
        <v>110</v>
      </c>
    </row>
    <row r="195" spans="1:65" s="13" customFormat="1" ht="11.25">
      <c r="B195" s="197"/>
      <c r="C195" s="198"/>
      <c r="D195" s="188" t="s">
        <v>116</v>
      </c>
      <c r="E195" s="199" t="s">
        <v>1</v>
      </c>
      <c r="F195" s="200" t="s">
        <v>83</v>
      </c>
      <c r="G195" s="198"/>
      <c r="H195" s="201">
        <v>1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116</v>
      </c>
      <c r="AU195" s="207" t="s">
        <v>83</v>
      </c>
      <c r="AV195" s="13" t="s">
        <v>85</v>
      </c>
      <c r="AW195" s="13" t="s">
        <v>32</v>
      </c>
      <c r="AX195" s="13" t="s">
        <v>75</v>
      </c>
      <c r="AY195" s="207" t="s">
        <v>110</v>
      </c>
    </row>
    <row r="196" spans="1:65" s="14" customFormat="1" ht="11.25">
      <c r="B196" s="208"/>
      <c r="C196" s="209"/>
      <c r="D196" s="188" t="s">
        <v>116</v>
      </c>
      <c r="E196" s="210" t="s">
        <v>1</v>
      </c>
      <c r="F196" s="211" t="s">
        <v>124</v>
      </c>
      <c r="G196" s="209"/>
      <c r="H196" s="212">
        <v>1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116</v>
      </c>
      <c r="AU196" s="218" t="s">
        <v>83</v>
      </c>
      <c r="AV196" s="14" t="s">
        <v>115</v>
      </c>
      <c r="AW196" s="14" t="s">
        <v>32</v>
      </c>
      <c r="AX196" s="14" t="s">
        <v>83</v>
      </c>
      <c r="AY196" s="218" t="s">
        <v>110</v>
      </c>
    </row>
    <row r="197" spans="1:65" s="2" customFormat="1" ht="21.75" customHeight="1">
      <c r="A197" s="33"/>
      <c r="B197" s="34"/>
      <c r="C197" s="173" t="s">
        <v>176</v>
      </c>
      <c r="D197" s="173" t="s">
        <v>111</v>
      </c>
      <c r="E197" s="174" t="s">
        <v>177</v>
      </c>
      <c r="F197" s="175" t="s">
        <v>178</v>
      </c>
      <c r="G197" s="176" t="s">
        <v>114</v>
      </c>
      <c r="H197" s="177">
        <v>1</v>
      </c>
      <c r="I197" s="178"/>
      <c r="J197" s="179">
        <f>ROUND(I197*H197,2)</f>
        <v>0</v>
      </c>
      <c r="K197" s="175" t="s">
        <v>1</v>
      </c>
      <c r="L197" s="38"/>
      <c r="M197" s="180" t="s">
        <v>1</v>
      </c>
      <c r="N197" s="181" t="s">
        <v>40</v>
      </c>
      <c r="O197" s="70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4" t="s">
        <v>115</v>
      </c>
      <c r="AT197" s="184" t="s">
        <v>111</v>
      </c>
      <c r="AU197" s="184" t="s">
        <v>83</v>
      </c>
      <c r="AY197" s="16" t="s">
        <v>110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6" t="s">
        <v>83</v>
      </c>
      <c r="BK197" s="185">
        <f>ROUND(I197*H197,2)</f>
        <v>0</v>
      </c>
      <c r="BL197" s="16" t="s">
        <v>115</v>
      </c>
      <c r="BM197" s="184" t="s">
        <v>179</v>
      </c>
    </row>
    <row r="198" spans="1:65" s="12" customFormat="1" ht="11.25">
      <c r="B198" s="186"/>
      <c r="C198" s="187"/>
      <c r="D198" s="188" t="s">
        <v>116</v>
      </c>
      <c r="E198" s="189" t="s">
        <v>1</v>
      </c>
      <c r="F198" s="190" t="s">
        <v>180</v>
      </c>
      <c r="G198" s="187"/>
      <c r="H198" s="189" t="s">
        <v>1</v>
      </c>
      <c r="I198" s="191"/>
      <c r="J198" s="187"/>
      <c r="K198" s="187"/>
      <c r="L198" s="192"/>
      <c r="M198" s="193"/>
      <c r="N198" s="194"/>
      <c r="O198" s="194"/>
      <c r="P198" s="194"/>
      <c r="Q198" s="194"/>
      <c r="R198" s="194"/>
      <c r="S198" s="194"/>
      <c r="T198" s="195"/>
      <c r="AT198" s="196" t="s">
        <v>116</v>
      </c>
      <c r="AU198" s="196" t="s">
        <v>83</v>
      </c>
      <c r="AV198" s="12" t="s">
        <v>83</v>
      </c>
      <c r="AW198" s="12" t="s">
        <v>32</v>
      </c>
      <c r="AX198" s="12" t="s">
        <v>75</v>
      </c>
      <c r="AY198" s="196" t="s">
        <v>110</v>
      </c>
    </row>
    <row r="199" spans="1:65" s="12" customFormat="1" ht="11.25">
      <c r="B199" s="186"/>
      <c r="C199" s="187"/>
      <c r="D199" s="188" t="s">
        <v>116</v>
      </c>
      <c r="E199" s="189" t="s">
        <v>1</v>
      </c>
      <c r="F199" s="190" t="s">
        <v>181</v>
      </c>
      <c r="G199" s="187"/>
      <c r="H199" s="189" t="s">
        <v>1</v>
      </c>
      <c r="I199" s="191"/>
      <c r="J199" s="187"/>
      <c r="K199" s="187"/>
      <c r="L199" s="192"/>
      <c r="M199" s="193"/>
      <c r="N199" s="194"/>
      <c r="O199" s="194"/>
      <c r="P199" s="194"/>
      <c r="Q199" s="194"/>
      <c r="R199" s="194"/>
      <c r="S199" s="194"/>
      <c r="T199" s="195"/>
      <c r="AT199" s="196" t="s">
        <v>116</v>
      </c>
      <c r="AU199" s="196" t="s">
        <v>83</v>
      </c>
      <c r="AV199" s="12" t="s">
        <v>83</v>
      </c>
      <c r="AW199" s="12" t="s">
        <v>32</v>
      </c>
      <c r="AX199" s="12" t="s">
        <v>75</v>
      </c>
      <c r="AY199" s="196" t="s">
        <v>110</v>
      </c>
    </row>
    <row r="200" spans="1:65" s="12" customFormat="1" ht="11.25">
      <c r="B200" s="186"/>
      <c r="C200" s="187"/>
      <c r="D200" s="188" t="s">
        <v>116</v>
      </c>
      <c r="E200" s="189" t="s">
        <v>1</v>
      </c>
      <c r="F200" s="190" t="s">
        <v>175</v>
      </c>
      <c r="G200" s="187"/>
      <c r="H200" s="189" t="s">
        <v>1</v>
      </c>
      <c r="I200" s="191"/>
      <c r="J200" s="187"/>
      <c r="K200" s="187"/>
      <c r="L200" s="192"/>
      <c r="M200" s="193"/>
      <c r="N200" s="194"/>
      <c r="O200" s="194"/>
      <c r="P200" s="194"/>
      <c r="Q200" s="194"/>
      <c r="R200" s="194"/>
      <c r="S200" s="194"/>
      <c r="T200" s="195"/>
      <c r="AT200" s="196" t="s">
        <v>116</v>
      </c>
      <c r="AU200" s="196" t="s">
        <v>83</v>
      </c>
      <c r="AV200" s="12" t="s">
        <v>83</v>
      </c>
      <c r="AW200" s="12" t="s">
        <v>32</v>
      </c>
      <c r="AX200" s="12" t="s">
        <v>75</v>
      </c>
      <c r="AY200" s="196" t="s">
        <v>110</v>
      </c>
    </row>
    <row r="201" spans="1:65" s="13" customFormat="1" ht="11.25">
      <c r="B201" s="197"/>
      <c r="C201" s="198"/>
      <c r="D201" s="188" t="s">
        <v>116</v>
      </c>
      <c r="E201" s="199" t="s">
        <v>1</v>
      </c>
      <c r="F201" s="200" t="s">
        <v>83</v>
      </c>
      <c r="G201" s="198"/>
      <c r="H201" s="201">
        <v>1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116</v>
      </c>
      <c r="AU201" s="207" t="s">
        <v>83</v>
      </c>
      <c r="AV201" s="13" t="s">
        <v>85</v>
      </c>
      <c r="AW201" s="13" t="s">
        <v>32</v>
      </c>
      <c r="AX201" s="13" t="s">
        <v>75</v>
      </c>
      <c r="AY201" s="207" t="s">
        <v>110</v>
      </c>
    </row>
    <row r="202" spans="1:65" s="14" customFormat="1" ht="11.25">
      <c r="B202" s="208"/>
      <c r="C202" s="209"/>
      <c r="D202" s="188" t="s">
        <v>116</v>
      </c>
      <c r="E202" s="210" t="s">
        <v>1</v>
      </c>
      <c r="F202" s="211" t="s">
        <v>124</v>
      </c>
      <c r="G202" s="209"/>
      <c r="H202" s="212">
        <v>1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116</v>
      </c>
      <c r="AU202" s="218" t="s">
        <v>83</v>
      </c>
      <c r="AV202" s="14" t="s">
        <v>115</v>
      </c>
      <c r="AW202" s="14" t="s">
        <v>32</v>
      </c>
      <c r="AX202" s="14" t="s">
        <v>83</v>
      </c>
      <c r="AY202" s="218" t="s">
        <v>110</v>
      </c>
    </row>
    <row r="203" spans="1:65" s="2" customFormat="1" ht="16.5" customHeight="1">
      <c r="A203" s="33"/>
      <c r="B203" s="34"/>
      <c r="C203" s="173" t="s">
        <v>8</v>
      </c>
      <c r="D203" s="173" t="s">
        <v>111</v>
      </c>
      <c r="E203" s="174" t="s">
        <v>182</v>
      </c>
      <c r="F203" s="175" t="s">
        <v>183</v>
      </c>
      <c r="G203" s="176" t="s">
        <v>114</v>
      </c>
      <c r="H203" s="177">
        <v>31</v>
      </c>
      <c r="I203" s="178"/>
      <c r="J203" s="179">
        <f>ROUND(I203*H203,2)</f>
        <v>0</v>
      </c>
      <c r="K203" s="175" t="s">
        <v>1</v>
      </c>
      <c r="L203" s="38"/>
      <c r="M203" s="180" t="s">
        <v>1</v>
      </c>
      <c r="N203" s="181" t="s">
        <v>40</v>
      </c>
      <c r="O203" s="70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4" t="s">
        <v>115</v>
      </c>
      <c r="AT203" s="184" t="s">
        <v>111</v>
      </c>
      <c r="AU203" s="184" t="s">
        <v>83</v>
      </c>
      <c r="AY203" s="16" t="s">
        <v>110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6" t="s">
        <v>83</v>
      </c>
      <c r="BK203" s="185">
        <f>ROUND(I203*H203,2)</f>
        <v>0</v>
      </c>
      <c r="BL203" s="16" t="s">
        <v>115</v>
      </c>
      <c r="BM203" s="184" t="s">
        <v>184</v>
      </c>
    </row>
    <row r="204" spans="1:65" s="12" customFormat="1" ht="11.25">
      <c r="B204" s="186"/>
      <c r="C204" s="187"/>
      <c r="D204" s="188" t="s">
        <v>116</v>
      </c>
      <c r="E204" s="189" t="s">
        <v>1</v>
      </c>
      <c r="F204" s="190" t="s">
        <v>117</v>
      </c>
      <c r="G204" s="187"/>
      <c r="H204" s="189" t="s">
        <v>1</v>
      </c>
      <c r="I204" s="191"/>
      <c r="J204" s="187"/>
      <c r="K204" s="187"/>
      <c r="L204" s="192"/>
      <c r="M204" s="193"/>
      <c r="N204" s="194"/>
      <c r="O204" s="194"/>
      <c r="P204" s="194"/>
      <c r="Q204" s="194"/>
      <c r="R204" s="194"/>
      <c r="S204" s="194"/>
      <c r="T204" s="195"/>
      <c r="AT204" s="196" t="s">
        <v>116</v>
      </c>
      <c r="AU204" s="196" t="s">
        <v>83</v>
      </c>
      <c r="AV204" s="12" t="s">
        <v>83</v>
      </c>
      <c r="AW204" s="12" t="s">
        <v>32</v>
      </c>
      <c r="AX204" s="12" t="s">
        <v>75</v>
      </c>
      <c r="AY204" s="196" t="s">
        <v>110</v>
      </c>
    </row>
    <row r="205" spans="1:65" s="12" customFormat="1" ht="11.25">
      <c r="B205" s="186"/>
      <c r="C205" s="187"/>
      <c r="D205" s="188" t="s">
        <v>116</v>
      </c>
      <c r="E205" s="189" t="s">
        <v>1</v>
      </c>
      <c r="F205" s="190" t="s">
        <v>118</v>
      </c>
      <c r="G205" s="187"/>
      <c r="H205" s="189" t="s">
        <v>1</v>
      </c>
      <c r="I205" s="191"/>
      <c r="J205" s="187"/>
      <c r="K205" s="187"/>
      <c r="L205" s="192"/>
      <c r="M205" s="193"/>
      <c r="N205" s="194"/>
      <c r="O205" s="194"/>
      <c r="P205" s="194"/>
      <c r="Q205" s="194"/>
      <c r="R205" s="194"/>
      <c r="S205" s="194"/>
      <c r="T205" s="195"/>
      <c r="AT205" s="196" t="s">
        <v>116</v>
      </c>
      <c r="AU205" s="196" t="s">
        <v>83</v>
      </c>
      <c r="AV205" s="12" t="s">
        <v>83</v>
      </c>
      <c r="AW205" s="12" t="s">
        <v>32</v>
      </c>
      <c r="AX205" s="12" t="s">
        <v>75</v>
      </c>
      <c r="AY205" s="196" t="s">
        <v>110</v>
      </c>
    </row>
    <row r="206" spans="1:65" s="12" customFormat="1" ht="22.5">
      <c r="B206" s="186"/>
      <c r="C206" s="187"/>
      <c r="D206" s="188" t="s">
        <v>116</v>
      </c>
      <c r="E206" s="189" t="s">
        <v>1</v>
      </c>
      <c r="F206" s="190" t="s">
        <v>119</v>
      </c>
      <c r="G206" s="187"/>
      <c r="H206" s="189" t="s">
        <v>1</v>
      </c>
      <c r="I206" s="191"/>
      <c r="J206" s="187"/>
      <c r="K206" s="187"/>
      <c r="L206" s="192"/>
      <c r="M206" s="193"/>
      <c r="N206" s="194"/>
      <c r="O206" s="194"/>
      <c r="P206" s="194"/>
      <c r="Q206" s="194"/>
      <c r="R206" s="194"/>
      <c r="S206" s="194"/>
      <c r="T206" s="195"/>
      <c r="AT206" s="196" t="s">
        <v>116</v>
      </c>
      <c r="AU206" s="196" t="s">
        <v>83</v>
      </c>
      <c r="AV206" s="12" t="s">
        <v>83</v>
      </c>
      <c r="AW206" s="12" t="s">
        <v>32</v>
      </c>
      <c r="AX206" s="12" t="s">
        <v>75</v>
      </c>
      <c r="AY206" s="196" t="s">
        <v>110</v>
      </c>
    </row>
    <row r="207" spans="1:65" s="12" customFormat="1" ht="22.5">
      <c r="B207" s="186"/>
      <c r="C207" s="187"/>
      <c r="D207" s="188" t="s">
        <v>116</v>
      </c>
      <c r="E207" s="189" t="s">
        <v>1</v>
      </c>
      <c r="F207" s="190" t="s">
        <v>185</v>
      </c>
      <c r="G207" s="187"/>
      <c r="H207" s="189" t="s">
        <v>1</v>
      </c>
      <c r="I207" s="191"/>
      <c r="J207" s="187"/>
      <c r="K207" s="187"/>
      <c r="L207" s="192"/>
      <c r="M207" s="193"/>
      <c r="N207" s="194"/>
      <c r="O207" s="194"/>
      <c r="P207" s="194"/>
      <c r="Q207" s="194"/>
      <c r="R207" s="194"/>
      <c r="S207" s="194"/>
      <c r="T207" s="195"/>
      <c r="AT207" s="196" t="s">
        <v>116</v>
      </c>
      <c r="AU207" s="196" t="s">
        <v>83</v>
      </c>
      <c r="AV207" s="12" t="s">
        <v>83</v>
      </c>
      <c r="AW207" s="12" t="s">
        <v>32</v>
      </c>
      <c r="AX207" s="12" t="s">
        <v>75</v>
      </c>
      <c r="AY207" s="196" t="s">
        <v>110</v>
      </c>
    </row>
    <row r="208" spans="1:65" s="12" customFormat="1" ht="11.25">
      <c r="B208" s="186"/>
      <c r="C208" s="187"/>
      <c r="D208" s="188" t="s">
        <v>116</v>
      </c>
      <c r="E208" s="189" t="s">
        <v>1</v>
      </c>
      <c r="F208" s="190" t="s">
        <v>121</v>
      </c>
      <c r="G208" s="187"/>
      <c r="H208" s="189" t="s">
        <v>1</v>
      </c>
      <c r="I208" s="191"/>
      <c r="J208" s="187"/>
      <c r="K208" s="187"/>
      <c r="L208" s="192"/>
      <c r="M208" s="193"/>
      <c r="N208" s="194"/>
      <c r="O208" s="194"/>
      <c r="P208" s="194"/>
      <c r="Q208" s="194"/>
      <c r="R208" s="194"/>
      <c r="S208" s="194"/>
      <c r="T208" s="195"/>
      <c r="AT208" s="196" t="s">
        <v>116</v>
      </c>
      <c r="AU208" s="196" t="s">
        <v>83</v>
      </c>
      <c r="AV208" s="12" t="s">
        <v>83</v>
      </c>
      <c r="AW208" s="12" t="s">
        <v>32</v>
      </c>
      <c r="AX208" s="12" t="s">
        <v>75</v>
      </c>
      <c r="AY208" s="196" t="s">
        <v>110</v>
      </c>
    </row>
    <row r="209" spans="1:65" s="12" customFormat="1" ht="11.25">
      <c r="B209" s="186"/>
      <c r="C209" s="187"/>
      <c r="D209" s="188" t="s">
        <v>116</v>
      </c>
      <c r="E209" s="189" t="s">
        <v>1</v>
      </c>
      <c r="F209" s="190" t="s">
        <v>175</v>
      </c>
      <c r="G209" s="187"/>
      <c r="H209" s="189" t="s">
        <v>1</v>
      </c>
      <c r="I209" s="191"/>
      <c r="J209" s="187"/>
      <c r="K209" s="187"/>
      <c r="L209" s="192"/>
      <c r="M209" s="193"/>
      <c r="N209" s="194"/>
      <c r="O209" s="194"/>
      <c r="P209" s="194"/>
      <c r="Q209" s="194"/>
      <c r="R209" s="194"/>
      <c r="S209" s="194"/>
      <c r="T209" s="195"/>
      <c r="AT209" s="196" t="s">
        <v>116</v>
      </c>
      <c r="AU209" s="196" t="s">
        <v>83</v>
      </c>
      <c r="AV209" s="12" t="s">
        <v>83</v>
      </c>
      <c r="AW209" s="12" t="s">
        <v>32</v>
      </c>
      <c r="AX209" s="12" t="s">
        <v>75</v>
      </c>
      <c r="AY209" s="196" t="s">
        <v>110</v>
      </c>
    </row>
    <row r="210" spans="1:65" s="13" customFormat="1" ht="11.25">
      <c r="B210" s="197"/>
      <c r="C210" s="198"/>
      <c r="D210" s="188" t="s">
        <v>116</v>
      </c>
      <c r="E210" s="199" t="s">
        <v>1</v>
      </c>
      <c r="F210" s="200" t="s">
        <v>186</v>
      </c>
      <c r="G210" s="198"/>
      <c r="H210" s="201">
        <v>31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116</v>
      </c>
      <c r="AU210" s="207" t="s">
        <v>83</v>
      </c>
      <c r="AV210" s="13" t="s">
        <v>85</v>
      </c>
      <c r="AW210" s="13" t="s">
        <v>32</v>
      </c>
      <c r="AX210" s="13" t="s">
        <v>75</v>
      </c>
      <c r="AY210" s="207" t="s">
        <v>110</v>
      </c>
    </row>
    <row r="211" spans="1:65" s="14" customFormat="1" ht="11.25">
      <c r="B211" s="208"/>
      <c r="C211" s="209"/>
      <c r="D211" s="188" t="s">
        <v>116</v>
      </c>
      <c r="E211" s="210" t="s">
        <v>1</v>
      </c>
      <c r="F211" s="211" t="s">
        <v>124</v>
      </c>
      <c r="G211" s="209"/>
      <c r="H211" s="212">
        <v>31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116</v>
      </c>
      <c r="AU211" s="218" t="s">
        <v>83</v>
      </c>
      <c r="AV211" s="14" t="s">
        <v>115</v>
      </c>
      <c r="AW211" s="14" t="s">
        <v>32</v>
      </c>
      <c r="AX211" s="14" t="s">
        <v>83</v>
      </c>
      <c r="AY211" s="218" t="s">
        <v>110</v>
      </c>
    </row>
    <row r="212" spans="1:65" s="2" customFormat="1" ht="44.25" customHeight="1">
      <c r="A212" s="33"/>
      <c r="B212" s="34"/>
      <c r="C212" s="173" t="s">
        <v>187</v>
      </c>
      <c r="D212" s="173" t="s">
        <v>111</v>
      </c>
      <c r="E212" s="174" t="s">
        <v>188</v>
      </c>
      <c r="F212" s="175" t="s">
        <v>189</v>
      </c>
      <c r="G212" s="176" t="s">
        <v>114</v>
      </c>
      <c r="H212" s="177">
        <v>30</v>
      </c>
      <c r="I212" s="178"/>
      <c r="J212" s="179">
        <f>ROUND(I212*H212,2)</f>
        <v>0</v>
      </c>
      <c r="K212" s="175" t="s">
        <v>1</v>
      </c>
      <c r="L212" s="38"/>
      <c r="M212" s="180" t="s">
        <v>1</v>
      </c>
      <c r="N212" s="181" t="s">
        <v>40</v>
      </c>
      <c r="O212" s="70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4" t="s">
        <v>115</v>
      </c>
      <c r="AT212" s="184" t="s">
        <v>111</v>
      </c>
      <c r="AU212" s="184" t="s">
        <v>83</v>
      </c>
      <c r="AY212" s="16" t="s">
        <v>110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6" t="s">
        <v>83</v>
      </c>
      <c r="BK212" s="185">
        <f>ROUND(I212*H212,2)</f>
        <v>0</v>
      </c>
      <c r="BL212" s="16" t="s">
        <v>115</v>
      </c>
      <c r="BM212" s="184" t="s">
        <v>190</v>
      </c>
    </row>
    <row r="213" spans="1:65" s="12" customFormat="1" ht="11.25">
      <c r="B213" s="186"/>
      <c r="C213" s="187"/>
      <c r="D213" s="188" t="s">
        <v>116</v>
      </c>
      <c r="E213" s="189" t="s">
        <v>1</v>
      </c>
      <c r="F213" s="190" t="s">
        <v>191</v>
      </c>
      <c r="G213" s="187"/>
      <c r="H213" s="189" t="s">
        <v>1</v>
      </c>
      <c r="I213" s="191"/>
      <c r="J213" s="187"/>
      <c r="K213" s="187"/>
      <c r="L213" s="192"/>
      <c r="M213" s="193"/>
      <c r="N213" s="194"/>
      <c r="O213" s="194"/>
      <c r="P213" s="194"/>
      <c r="Q213" s="194"/>
      <c r="R213" s="194"/>
      <c r="S213" s="194"/>
      <c r="T213" s="195"/>
      <c r="AT213" s="196" t="s">
        <v>116</v>
      </c>
      <c r="AU213" s="196" t="s">
        <v>83</v>
      </c>
      <c r="AV213" s="12" t="s">
        <v>83</v>
      </c>
      <c r="AW213" s="12" t="s">
        <v>32</v>
      </c>
      <c r="AX213" s="12" t="s">
        <v>75</v>
      </c>
      <c r="AY213" s="196" t="s">
        <v>110</v>
      </c>
    </row>
    <row r="214" spans="1:65" s="12" customFormat="1" ht="22.5">
      <c r="B214" s="186"/>
      <c r="C214" s="187"/>
      <c r="D214" s="188" t="s">
        <v>116</v>
      </c>
      <c r="E214" s="189" t="s">
        <v>1</v>
      </c>
      <c r="F214" s="190" t="s">
        <v>133</v>
      </c>
      <c r="G214" s="187"/>
      <c r="H214" s="189" t="s">
        <v>1</v>
      </c>
      <c r="I214" s="191"/>
      <c r="J214" s="187"/>
      <c r="K214" s="187"/>
      <c r="L214" s="192"/>
      <c r="M214" s="193"/>
      <c r="N214" s="194"/>
      <c r="O214" s="194"/>
      <c r="P214" s="194"/>
      <c r="Q214" s="194"/>
      <c r="R214" s="194"/>
      <c r="S214" s="194"/>
      <c r="T214" s="195"/>
      <c r="AT214" s="196" t="s">
        <v>116</v>
      </c>
      <c r="AU214" s="196" t="s">
        <v>83</v>
      </c>
      <c r="AV214" s="12" t="s">
        <v>83</v>
      </c>
      <c r="AW214" s="12" t="s">
        <v>32</v>
      </c>
      <c r="AX214" s="12" t="s">
        <v>75</v>
      </c>
      <c r="AY214" s="196" t="s">
        <v>110</v>
      </c>
    </row>
    <row r="215" spans="1:65" s="12" customFormat="1" ht="33.75">
      <c r="B215" s="186"/>
      <c r="C215" s="187"/>
      <c r="D215" s="188" t="s">
        <v>116</v>
      </c>
      <c r="E215" s="189" t="s">
        <v>1</v>
      </c>
      <c r="F215" s="190" t="s">
        <v>128</v>
      </c>
      <c r="G215" s="187"/>
      <c r="H215" s="189" t="s">
        <v>1</v>
      </c>
      <c r="I215" s="191"/>
      <c r="J215" s="187"/>
      <c r="K215" s="187"/>
      <c r="L215" s="192"/>
      <c r="M215" s="193"/>
      <c r="N215" s="194"/>
      <c r="O215" s="194"/>
      <c r="P215" s="194"/>
      <c r="Q215" s="194"/>
      <c r="R215" s="194"/>
      <c r="S215" s="194"/>
      <c r="T215" s="195"/>
      <c r="AT215" s="196" t="s">
        <v>116</v>
      </c>
      <c r="AU215" s="196" t="s">
        <v>83</v>
      </c>
      <c r="AV215" s="12" t="s">
        <v>83</v>
      </c>
      <c r="AW215" s="12" t="s">
        <v>32</v>
      </c>
      <c r="AX215" s="12" t="s">
        <v>75</v>
      </c>
      <c r="AY215" s="196" t="s">
        <v>110</v>
      </c>
    </row>
    <row r="216" spans="1:65" s="12" customFormat="1" ht="22.5">
      <c r="B216" s="186"/>
      <c r="C216" s="187"/>
      <c r="D216" s="188" t="s">
        <v>116</v>
      </c>
      <c r="E216" s="189" t="s">
        <v>1</v>
      </c>
      <c r="F216" s="190" t="s">
        <v>192</v>
      </c>
      <c r="G216" s="187"/>
      <c r="H216" s="189" t="s">
        <v>1</v>
      </c>
      <c r="I216" s="191"/>
      <c r="J216" s="187"/>
      <c r="K216" s="187"/>
      <c r="L216" s="192"/>
      <c r="M216" s="193"/>
      <c r="N216" s="194"/>
      <c r="O216" s="194"/>
      <c r="P216" s="194"/>
      <c r="Q216" s="194"/>
      <c r="R216" s="194"/>
      <c r="S216" s="194"/>
      <c r="T216" s="195"/>
      <c r="AT216" s="196" t="s">
        <v>116</v>
      </c>
      <c r="AU216" s="196" t="s">
        <v>83</v>
      </c>
      <c r="AV216" s="12" t="s">
        <v>83</v>
      </c>
      <c r="AW216" s="12" t="s">
        <v>32</v>
      </c>
      <c r="AX216" s="12" t="s">
        <v>75</v>
      </c>
      <c r="AY216" s="196" t="s">
        <v>110</v>
      </c>
    </row>
    <row r="217" spans="1:65" s="12" customFormat="1" ht="11.25">
      <c r="B217" s="186"/>
      <c r="C217" s="187"/>
      <c r="D217" s="188" t="s">
        <v>116</v>
      </c>
      <c r="E217" s="189" t="s">
        <v>1</v>
      </c>
      <c r="F217" s="190" t="s">
        <v>175</v>
      </c>
      <c r="G217" s="187"/>
      <c r="H217" s="189" t="s">
        <v>1</v>
      </c>
      <c r="I217" s="191"/>
      <c r="J217" s="187"/>
      <c r="K217" s="187"/>
      <c r="L217" s="192"/>
      <c r="M217" s="193"/>
      <c r="N217" s="194"/>
      <c r="O217" s="194"/>
      <c r="P217" s="194"/>
      <c r="Q217" s="194"/>
      <c r="R217" s="194"/>
      <c r="S217" s="194"/>
      <c r="T217" s="195"/>
      <c r="AT217" s="196" t="s">
        <v>116</v>
      </c>
      <c r="AU217" s="196" t="s">
        <v>83</v>
      </c>
      <c r="AV217" s="12" t="s">
        <v>83</v>
      </c>
      <c r="AW217" s="12" t="s">
        <v>32</v>
      </c>
      <c r="AX217" s="12" t="s">
        <v>75</v>
      </c>
      <c r="AY217" s="196" t="s">
        <v>110</v>
      </c>
    </row>
    <row r="218" spans="1:65" s="13" customFormat="1" ht="11.25">
      <c r="B218" s="197"/>
      <c r="C218" s="198"/>
      <c r="D218" s="188" t="s">
        <v>116</v>
      </c>
      <c r="E218" s="199" t="s">
        <v>1</v>
      </c>
      <c r="F218" s="200" t="s">
        <v>193</v>
      </c>
      <c r="G218" s="198"/>
      <c r="H218" s="201">
        <v>30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116</v>
      </c>
      <c r="AU218" s="207" t="s">
        <v>83</v>
      </c>
      <c r="AV218" s="13" t="s">
        <v>85</v>
      </c>
      <c r="AW218" s="13" t="s">
        <v>32</v>
      </c>
      <c r="AX218" s="13" t="s">
        <v>75</v>
      </c>
      <c r="AY218" s="207" t="s">
        <v>110</v>
      </c>
    </row>
    <row r="219" spans="1:65" s="14" customFormat="1" ht="11.25">
      <c r="B219" s="208"/>
      <c r="C219" s="209"/>
      <c r="D219" s="188" t="s">
        <v>116</v>
      </c>
      <c r="E219" s="210" t="s">
        <v>1</v>
      </c>
      <c r="F219" s="211" t="s">
        <v>124</v>
      </c>
      <c r="G219" s="209"/>
      <c r="H219" s="212">
        <v>30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116</v>
      </c>
      <c r="AU219" s="218" t="s">
        <v>83</v>
      </c>
      <c r="AV219" s="14" t="s">
        <v>115</v>
      </c>
      <c r="AW219" s="14" t="s">
        <v>32</v>
      </c>
      <c r="AX219" s="14" t="s">
        <v>83</v>
      </c>
      <c r="AY219" s="218" t="s">
        <v>110</v>
      </c>
    </row>
    <row r="220" spans="1:65" s="2" customFormat="1" ht="24.2" customHeight="1">
      <c r="A220" s="33"/>
      <c r="B220" s="34"/>
      <c r="C220" s="173" t="s">
        <v>160</v>
      </c>
      <c r="D220" s="173" t="s">
        <v>111</v>
      </c>
      <c r="E220" s="174" t="s">
        <v>194</v>
      </c>
      <c r="F220" s="175" t="s">
        <v>195</v>
      </c>
      <c r="G220" s="176" t="s">
        <v>114</v>
      </c>
      <c r="H220" s="177">
        <v>1</v>
      </c>
      <c r="I220" s="178"/>
      <c r="J220" s="179">
        <f>ROUND(I220*H220,2)</f>
        <v>0</v>
      </c>
      <c r="K220" s="175" t="s">
        <v>1</v>
      </c>
      <c r="L220" s="38"/>
      <c r="M220" s="180" t="s">
        <v>1</v>
      </c>
      <c r="N220" s="181" t="s">
        <v>40</v>
      </c>
      <c r="O220" s="70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84" t="s">
        <v>115</v>
      </c>
      <c r="AT220" s="184" t="s">
        <v>111</v>
      </c>
      <c r="AU220" s="184" t="s">
        <v>83</v>
      </c>
      <c r="AY220" s="16" t="s">
        <v>110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6" t="s">
        <v>83</v>
      </c>
      <c r="BK220" s="185">
        <f>ROUND(I220*H220,2)</f>
        <v>0</v>
      </c>
      <c r="BL220" s="16" t="s">
        <v>115</v>
      </c>
      <c r="BM220" s="184" t="s">
        <v>196</v>
      </c>
    </row>
    <row r="221" spans="1:65" s="12" customFormat="1" ht="22.5">
      <c r="B221" s="186"/>
      <c r="C221" s="187"/>
      <c r="D221" s="188" t="s">
        <v>116</v>
      </c>
      <c r="E221" s="189" t="s">
        <v>1</v>
      </c>
      <c r="F221" s="190" t="s">
        <v>133</v>
      </c>
      <c r="G221" s="187"/>
      <c r="H221" s="189" t="s">
        <v>1</v>
      </c>
      <c r="I221" s="191"/>
      <c r="J221" s="187"/>
      <c r="K221" s="187"/>
      <c r="L221" s="192"/>
      <c r="M221" s="193"/>
      <c r="N221" s="194"/>
      <c r="O221" s="194"/>
      <c r="P221" s="194"/>
      <c r="Q221" s="194"/>
      <c r="R221" s="194"/>
      <c r="S221" s="194"/>
      <c r="T221" s="195"/>
      <c r="AT221" s="196" t="s">
        <v>116</v>
      </c>
      <c r="AU221" s="196" t="s">
        <v>83</v>
      </c>
      <c r="AV221" s="12" t="s">
        <v>83</v>
      </c>
      <c r="AW221" s="12" t="s">
        <v>32</v>
      </c>
      <c r="AX221" s="12" t="s">
        <v>75</v>
      </c>
      <c r="AY221" s="196" t="s">
        <v>110</v>
      </c>
    </row>
    <row r="222" spans="1:65" s="12" customFormat="1" ht="11.25">
      <c r="B222" s="186"/>
      <c r="C222" s="187"/>
      <c r="D222" s="188" t="s">
        <v>116</v>
      </c>
      <c r="E222" s="189" t="s">
        <v>1</v>
      </c>
      <c r="F222" s="190" t="s">
        <v>134</v>
      </c>
      <c r="G222" s="187"/>
      <c r="H222" s="189" t="s">
        <v>1</v>
      </c>
      <c r="I222" s="191"/>
      <c r="J222" s="187"/>
      <c r="K222" s="187"/>
      <c r="L222" s="192"/>
      <c r="M222" s="193"/>
      <c r="N222" s="194"/>
      <c r="O222" s="194"/>
      <c r="P222" s="194"/>
      <c r="Q222" s="194"/>
      <c r="R222" s="194"/>
      <c r="S222" s="194"/>
      <c r="T222" s="195"/>
      <c r="AT222" s="196" t="s">
        <v>116</v>
      </c>
      <c r="AU222" s="196" t="s">
        <v>83</v>
      </c>
      <c r="AV222" s="12" t="s">
        <v>83</v>
      </c>
      <c r="AW222" s="12" t="s">
        <v>32</v>
      </c>
      <c r="AX222" s="12" t="s">
        <v>75</v>
      </c>
      <c r="AY222" s="196" t="s">
        <v>110</v>
      </c>
    </row>
    <row r="223" spans="1:65" s="12" customFormat="1" ht="33.75">
      <c r="B223" s="186"/>
      <c r="C223" s="187"/>
      <c r="D223" s="188" t="s">
        <v>116</v>
      </c>
      <c r="E223" s="189" t="s">
        <v>1</v>
      </c>
      <c r="F223" s="190" t="s">
        <v>128</v>
      </c>
      <c r="G223" s="187"/>
      <c r="H223" s="189" t="s">
        <v>1</v>
      </c>
      <c r="I223" s="191"/>
      <c r="J223" s="187"/>
      <c r="K223" s="187"/>
      <c r="L223" s="192"/>
      <c r="M223" s="193"/>
      <c r="N223" s="194"/>
      <c r="O223" s="194"/>
      <c r="P223" s="194"/>
      <c r="Q223" s="194"/>
      <c r="R223" s="194"/>
      <c r="S223" s="194"/>
      <c r="T223" s="195"/>
      <c r="AT223" s="196" t="s">
        <v>116</v>
      </c>
      <c r="AU223" s="196" t="s">
        <v>83</v>
      </c>
      <c r="AV223" s="12" t="s">
        <v>83</v>
      </c>
      <c r="AW223" s="12" t="s">
        <v>32</v>
      </c>
      <c r="AX223" s="12" t="s">
        <v>75</v>
      </c>
      <c r="AY223" s="196" t="s">
        <v>110</v>
      </c>
    </row>
    <row r="224" spans="1:65" s="12" customFormat="1" ht="11.25">
      <c r="B224" s="186"/>
      <c r="C224" s="187"/>
      <c r="D224" s="188" t="s">
        <v>116</v>
      </c>
      <c r="E224" s="189" t="s">
        <v>1</v>
      </c>
      <c r="F224" s="190" t="s">
        <v>135</v>
      </c>
      <c r="G224" s="187"/>
      <c r="H224" s="189" t="s">
        <v>1</v>
      </c>
      <c r="I224" s="191"/>
      <c r="J224" s="187"/>
      <c r="K224" s="187"/>
      <c r="L224" s="192"/>
      <c r="M224" s="193"/>
      <c r="N224" s="194"/>
      <c r="O224" s="194"/>
      <c r="P224" s="194"/>
      <c r="Q224" s="194"/>
      <c r="R224" s="194"/>
      <c r="S224" s="194"/>
      <c r="T224" s="195"/>
      <c r="AT224" s="196" t="s">
        <v>116</v>
      </c>
      <c r="AU224" s="196" t="s">
        <v>83</v>
      </c>
      <c r="AV224" s="12" t="s">
        <v>83</v>
      </c>
      <c r="AW224" s="12" t="s">
        <v>32</v>
      </c>
      <c r="AX224" s="12" t="s">
        <v>75</v>
      </c>
      <c r="AY224" s="196" t="s">
        <v>110</v>
      </c>
    </row>
    <row r="225" spans="1:51" s="12" customFormat="1" ht="11.25">
      <c r="B225" s="186"/>
      <c r="C225" s="187"/>
      <c r="D225" s="188" t="s">
        <v>116</v>
      </c>
      <c r="E225" s="189" t="s">
        <v>1</v>
      </c>
      <c r="F225" s="190" t="s">
        <v>197</v>
      </c>
      <c r="G225" s="187"/>
      <c r="H225" s="189" t="s">
        <v>1</v>
      </c>
      <c r="I225" s="191"/>
      <c r="J225" s="187"/>
      <c r="K225" s="187"/>
      <c r="L225" s="192"/>
      <c r="M225" s="193"/>
      <c r="N225" s="194"/>
      <c r="O225" s="194"/>
      <c r="P225" s="194"/>
      <c r="Q225" s="194"/>
      <c r="R225" s="194"/>
      <c r="S225" s="194"/>
      <c r="T225" s="195"/>
      <c r="AT225" s="196" t="s">
        <v>116</v>
      </c>
      <c r="AU225" s="196" t="s">
        <v>83</v>
      </c>
      <c r="AV225" s="12" t="s">
        <v>83</v>
      </c>
      <c r="AW225" s="12" t="s">
        <v>32</v>
      </c>
      <c r="AX225" s="12" t="s">
        <v>75</v>
      </c>
      <c r="AY225" s="196" t="s">
        <v>110</v>
      </c>
    </row>
    <row r="226" spans="1:51" s="12" customFormat="1" ht="22.5">
      <c r="B226" s="186"/>
      <c r="C226" s="187"/>
      <c r="D226" s="188" t="s">
        <v>116</v>
      </c>
      <c r="E226" s="189" t="s">
        <v>1</v>
      </c>
      <c r="F226" s="190" t="s">
        <v>192</v>
      </c>
      <c r="G226" s="187"/>
      <c r="H226" s="189" t="s">
        <v>1</v>
      </c>
      <c r="I226" s="191"/>
      <c r="J226" s="187"/>
      <c r="K226" s="187"/>
      <c r="L226" s="192"/>
      <c r="M226" s="193"/>
      <c r="N226" s="194"/>
      <c r="O226" s="194"/>
      <c r="P226" s="194"/>
      <c r="Q226" s="194"/>
      <c r="R226" s="194"/>
      <c r="S226" s="194"/>
      <c r="T226" s="195"/>
      <c r="AT226" s="196" t="s">
        <v>116</v>
      </c>
      <c r="AU226" s="196" t="s">
        <v>83</v>
      </c>
      <c r="AV226" s="12" t="s">
        <v>83</v>
      </c>
      <c r="AW226" s="12" t="s">
        <v>32</v>
      </c>
      <c r="AX226" s="12" t="s">
        <v>75</v>
      </c>
      <c r="AY226" s="196" t="s">
        <v>110</v>
      </c>
    </row>
    <row r="227" spans="1:51" s="12" customFormat="1" ht="11.25">
      <c r="B227" s="186"/>
      <c r="C227" s="187"/>
      <c r="D227" s="188" t="s">
        <v>116</v>
      </c>
      <c r="E227" s="189" t="s">
        <v>1</v>
      </c>
      <c r="F227" s="190" t="s">
        <v>175</v>
      </c>
      <c r="G227" s="187"/>
      <c r="H227" s="189" t="s">
        <v>1</v>
      </c>
      <c r="I227" s="191"/>
      <c r="J227" s="187"/>
      <c r="K227" s="187"/>
      <c r="L227" s="192"/>
      <c r="M227" s="193"/>
      <c r="N227" s="194"/>
      <c r="O227" s="194"/>
      <c r="P227" s="194"/>
      <c r="Q227" s="194"/>
      <c r="R227" s="194"/>
      <c r="S227" s="194"/>
      <c r="T227" s="195"/>
      <c r="AT227" s="196" t="s">
        <v>116</v>
      </c>
      <c r="AU227" s="196" t="s">
        <v>83</v>
      </c>
      <c r="AV227" s="12" t="s">
        <v>83</v>
      </c>
      <c r="AW227" s="12" t="s">
        <v>32</v>
      </c>
      <c r="AX227" s="12" t="s">
        <v>75</v>
      </c>
      <c r="AY227" s="196" t="s">
        <v>110</v>
      </c>
    </row>
    <row r="228" spans="1:51" s="13" customFormat="1" ht="11.25">
      <c r="B228" s="197"/>
      <c r="C228" s="198"/>
      <c r="D228" s="188" t="s">
        <v>116</v>
      </c>
      <c r="E228" s="199" t="s">
        <v>1</v>
      </c>
      <c r="F228" s="200" t="s">
        <v>83</v>
      </c>
      <c r="G228" s="198"/>
      <c r="H228" s="201">
        <v>1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116</v>
      </c>
      <c r="AU228" s="207" t="s">
        <v>83</v>
      </c>
      <c r="AV228" s="13" t="s">
        <v>85</v>
      </c>
      <c r="AW228" s="13" t="s">
        <v>32</v>
      </c>
      <c r="AX228" s="13" t="s">
        <v>75</v>
      </c>
      <c r="AY228" s="207" t="s">
        <v>110</v>
      </c>
    </row>
    <row r="229" spans="1:51" s="14" customFormat="1" ht="11.25">
      <c r="B229" s="208"/>
      <c r="C229" s="209"/>
      <c r="D229" s="188" t="s">
        <v>116</v>
      </c>
      <c r="E229" s="210" t="s">
        <v>1</v>
      </c>
      <c r="F229" s="211" t="s">
        <v>124</v>
      </c>
      <c r="G229" s="209"/>
      <c r="H229" s="212">
        <v>1</v>
      </c>
      <c r="I229" s="213"/>
      <c r="J229" s="209"/>
      <c r="K229" s="209"/>
      <c r="L229" s="214"/>
      <c r="M229" s="219"/>
      <c r="N229" s="220"/>
      <c r="O229" s="220"/>
      <c r="P229" s="220"/>
      <c r="Q229" s="220"/>
      <c r="R229" s="220"/>
      <c r="S229" s="220"/>
      <c r="T229" s="221"/>
      <c r="AT229" s="218" t="s">
        <v>116</v>
      </c>
      <c r="AU229" s="218" t="s">
        <v>83</v>
      </c>
      <c r="AV229" s="14" t="s">
        <v>115</v>
      </c>
      <c r="AW229" s="14" t="s">
        <v>32</v>
      </c>
      <c r="AX229" s="14" t="s">
        <v>83</v>
      </c>
      <c r="AY229" s="218" t="s">
        <v>110</v>
      </c>
    </row>
    <row r="230" spans="1:51" s="2" customFormat="1" ht="6.95" customHeight="1">
      <c r="A230" s="33"/>
      <c r="B230" s="53"/>
      <c r="C230" s="54"/>
      <c r="D230" s="54"/>
      <c r="E230" s="54"/>
      <c r="F230" s="54"/>
      <c r="G230" s="54"/>
      <c r="H230" s="54"/>
      <c r="I230" s="54"/>
      <c r="J230" s="54"/>
      <c r="K230" s="54"/>
      <c r="L230" s="38"/>
      <c r="M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</row>
  </sheetData>
  <sheetProtection algorithmName="SHA-512" hashValue="DvftowdseayedL29S00ApoVU8LVzWR+GJrYZpLIWLRKexsLiyDBoeisJKWMLbA/jKZ8g+KCaB1o/3n7twdFSyQ==" saltValue="PV2RYY7VDp6eZLtcQQS01yhtDQUf56Vy99d7JrYJD4Wa7jrs5nOdgg4ii5jy3WvaBRuwdLrZnS/Y4cY3UJbf4A==" spinCount="100000" sheet="1" objects="1" scenarios="1" formatColumns="0" formatRows="0" autoFilter="0"/>
  <autoFilter ref="C116:K22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02 - Vybavení</vt:lpstr>
      <vt:lpstr>'02 - Vybavení'!Názvy_tisku</vt:lpstr>
      <vt:lpstr>'Rekapitulace stavby'!Názvy_tisku</vt:lpstr>
      <vt:lpstr>'02 - Vybavení'!Oblast_tisku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Fajfr</dc:creator>
  <cp:lastModifiedBy>Leskovjanová Irena, Mgr.</cp:lastModifiedBy>
  <dcterms:created xsi:type="dcterms:W3CDTF">2024-11-15T11:16:38Z</dcterms:created>
  <dcterms:modified xsi:type="dcterms:W3CDTF">2024-11-18T05:53:16Z</dcterms:modified>
</cp:coreProperties>
</file>