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4 KŘIŽNÁ - zkumavky\"/>
    </mc:Choice>
  </mc:AlternateContent>
  <bookViews>
    <workbookView xWindow="-105" yWindow="-105" windowWidth="23250" windowHeight="12450" activeTab="1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Pol'!$A$1:$Y$85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G41" i="1"/>
  <c r="H41" i="1" s="1"/>
  <c r="I41" i="1" s="1"/>
  <c r="F41" i="1"/>
  <c r="G40" i="1"/>
  <c r="F40" i="1"/>
  <c r="G39" i="1"/>
  <c r="F39" i="1"/>
  <c r="G75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V8" i="12" s="1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AE75" i="12"/>
  <c r="AF75" i="12"/>
  <c r="I20" i="1"/>
  <c r="I19" i="1"/>
  <c r="I18" i="1"/>
  <c r="I17" i="1"/>
  <c r="I16" i="1"/>
  <c r="I53" i="1"/>
  <c r="J52" i="1" s="1"/>
  <c r="J53" i="1" s="1"/>
  <c r="F42" i="1"/>
  <c r="G42" i="1"/>
  <c r="G25" i="1" s="1"/>
  <c r="A25" i="1" s="1"/>
  <c r="H42" i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A26" i="1" l="1"/>
  <c r="G26" i="1"/>
  <c r="G28" i="1"/>
  <c r="G23" i="1"/>
  <c r="M8" i="12"/>
  <c r="I21" i="1"/>
  <c r="J41" i="1"/>
  <c r="J40" i="1"/>
  <c r="J39" i="1"/>
  <c r="J42" i="1" s="1"/>
  <c r="A23" i="1" l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<sst xmlns="http://schemas.openxmlformats.org/spreadsheetml/2006/main" count="669" uniqueCount="246">
  <si>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</si>
  <si>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</si>
  <si>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</si>
  <si>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</si>
  <si>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</si>
  <si>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</si>
  <si>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</si>
  <si>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</si>
  <si>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</si>
  <si>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</si>
  <si>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</si>
  <si>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</si>
  <si>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</si>
  <si>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</si>
  <si>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</si>
  <si>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</si>
  <si>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</si>
  <si>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</si>
  <si>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</si>
  <si>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</si>
  <si>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</si>
  <si>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</si>
  <si>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</si>
  <si>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</si>
  <si>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</si>
  <si>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</si>
  <si>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</si>
  <si>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</si>
  <si>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</si>
  <si>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</si>
  <si>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</si>
  <si>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</si>
  <si>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</si>
  <si>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</si>
  <si>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</si>
  <si>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</si>
  <si>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</si>
  <si>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</si>
  <si>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</si>
  <si>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</si>
  <si>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</si>
  <si>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</si>
  <si>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</si>
  <si>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</si>
  <si>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Vybavení</t>
  </si>
  <si>
    <t>SO01</t>
  </si>
  <si>
    <t>Učebna chemie</t>
  </si>
  <si>
    <t>Objekt:</t>
  </si>
  <si>
    <t>Rozpočet:</t>
  </si>
  <si>
    <t>ART15.4</t>
  </si>
  <si>
    <t>Rekonstrukce učebny chemie vč.poř.nového vybavení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</si>
  <si>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</si>
  <si>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</si>
  <si>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</si>
  <si>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</si>
  <si>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</si>
  <si>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</si>
  <si>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</si>
  <si>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</si>
  <si>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</si>
  <si>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</si>
  <si>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11.9.2024</t>
  </si>
  <si>
    <t>Stavba</t>
  </si>
  <si>
    <t>Celkem za stavbu</t>
  </si>
  <si>
    <t>CZK</t>
  </si>
  <si>
    <t>#POPS</t>
  </si>
  <si>
    <t>Popis stavby: ART15.4 - Rekonstrukce učebny chemie vč.poř.nového vybavení</t>
  </si>
  <si>
    <t>#POPO</t>
  </si>
  <si>
    <t>Popis objektu: SO01 - Učebna chemie</t>
  </si>
  <si>
    <t>#POPR</t>
  </si>
  <si>
    <t>Popis rozpočtu: 1 - Vybavení</t>
  </si>
  <si>
    <t>Rekapitulace dílů</t>
  </si>
  <si>
    <t>Typ dílu</t>
  </si>
  <si>
    <t>799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</si>
  <si>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</si>
  <si>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</si>
  <si>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</si>
  <si>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</si>
  <si>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</si>
  <si>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</si>
  <si>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</si>
  <si>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</si>
  <si>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</si>
  <si>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</si>
  <si>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</si>
  <si>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</si>
  <si>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</si>
  <si>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</si>
  <si>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</si>
  <si>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</si>
  <si>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</si>
  <si>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</si>
  <si>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</si>
  <si>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</si>
  <si>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</si>
  <si>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</si>
  <si>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</si>
  <si>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</si>
  <si>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</si>
  <si>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</si>
  <si>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</si>
  <si>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</si>
  <si>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</si>
  <si>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</si>
  <si>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</si>
  <si>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79912</t>
  </si>
  <si>
    <t>Zkumavky sada 10 ks</t>
  </si>
  <si>
    <t>kpl</t>
  </si>
  <si>
    <t>Vlastní</t>
  </si>
  <si>
    <t>Indiv</t>
  </si>
  <si>
    <t>Práce</t>
  </si>
  <si>
    <t>Běžná</t>
  </si>
  <si>
    <t>POL1_</t>
  </si>
  <si>
    <t>79913</t>
  </si>
  <si>
    <t>Stojan na 12 zkumavek</t>
  </si>
  <si>
    <t>ks</t>
  </si>
  <si>
    <t>79914</t>
  </si>
  <si>
    <t>Stojan na 6 zkumavek</t>
  </si>
  <si>
    <t>79915</t>
  </si>
  <si>
    <t>Stojan zkumavky ABS</t>
  </si>
  <si>
    <t>79916</t>
  </si>
  <si>
    <t>Držák na zkumavky ruční</t>
  </si>
  <si>
    <t>79917</t>
  </si>
  <si>
    <t>Odměrné válce 100ml</t>
  </si>
  <si>
    <t>79918</t>
  </si>
  <si>
    <t>Odměrné válce 10 ml</t>
  </si>
  <si>
    <t>79919</t>
  </si>
  <si>
    <t>Pipeta 10 ml</t>
  </si>
  <si>
    <t>79920</t>
  </si>
  <si>
    <t>Pipeta 5 ml</t>
  </si>
  <si>
    <t>79921</t>
  </si>
  <si>
    <t>Balonek na pipety</t>
  </si>
  <si>
    <t>79922</t>
  </si>
  <si>
    <t>Nálevka 75 ml</t>
  </si>
  <si>
    <t>79923</t>
  </si>
  <si>
    <t>Válcová nálevka 50 ml</t>
  </si>
  <si>
    <t>79924</t>
  </si>
  <si>
    <t>Dělící nálevka 100 ml</t>
  </si>
  <si>
    <t>79925</t>
  </si>
  <si>
    <t>Třecí miska s tloučkem 13 cm</t>
  </si>
  <si>
    <t>79926</t>
  </si>
  <si>
    <t>Třecí miska s tloučkem 8cm</t>
  </si>
  <si>
    <t>79927</t>
  </si>
  <si>
    <t>Laboratorní kleště</t>
  </si>
  <si>
    <t>79928</t>
  </si>
  <si>
    <t>Laboratorní lžičky chemické oboustranné 120mm</t>
  </si>
  <si>
    <t>79929</t>
  </si>
  <si>
    <t>Laboratorní lžičky práškové 170mm</t>
  </si>
  <si>
    <t>79930</t>
  </si>
  <si>
    <t>Laboratorní lžičky PP 150 mm</t>
  </si>
  <si>
    <t>79931</t>
  </si>
  <si>
    <t>Lžička na spalování fosforu</t>
  </si>
  <si>
    <t>79932</t>
  </si>
  <si>
    <t>Odměrný válec 500 ml</t>
  </si>
  <si>
    <t>79933</t>
  </si>
  <si>
    <t>Kádinka  nízká 400 ml</t>
  </si>
  <si>
    <t>79934</t>
  </si>
  <si>
    <t>Kádinka nízká 150 ml</t>
  </si>
  <si>
    <t>79935</t>
  </si>
  <si>
    <t>Kádinka nízká 250 ml</t>
  </si>
  <si>
    <t>79936</t>
  </si>
  <si>
    <t>Kádinka vysoká 100 ml</t>
  </si>
  <si>
    <t>79937</t>
  </si>
  <si>
    <t>Kádinka nízká 50 ml</t>
  </si>
  <si>
    <t>79938</t>
  </si>
  <si>
    <t>Kádinka vysoká 1000 ml</t>
  </si>
  <si>
    <t>79939</t>
  </si>
  <si>
    <t>Odměrná baňka se zátkou 250 ml</t>
  </si>
  <si>
    <t>79940</t>
  </si>
  <si>
    <t>Erlenmeyerova baňka 100 ml</t>
  </si>
  <si>
    <t>79941</t>
  </si>
  <si>
    <t xml:space="preserve">Erlenmeyerova baňka 250 ml </t>
  </si>
  <si>
    <t>79942</t>
  </si>
  <si>
    <t>Baňka s kulatým dnem 250 ml</t>
  </si>
  <si>
    <t>79943</t>
  </si>
  <si>
    <t>Petriho miska 50 mm</t>
  </si>
  <si>
    <t>79944</t>
  </si>
  <si>
    <t>Hodinové sklo 80 mm</t>
  </si>
  <si>
    <t>79945</t>
  </si>
  <si>
    <t>Sada Základy elektrochemie</t>
  </si>
  <si>
    <t>79946</t>
  </si>
  <si>
    <t>Sada Pokusy luminiscence a fotochemie</t>
  </si>
  <si>
    <t>79947</t>
  </si>
  <si>
    <t>Sada Životní prostředí</t>
  </si>
  <si>
    <t>79948</t>
  </si>
  <si>
    <t>Polarimetr</t>
  </si>
  <si>
    <t>79949</t>
  </si>
  <si>
    <t>Laboratorní pH metr s podsvíceným LCD displ.</t>
  </si>
  <si>
    <t>79950</t>
  </si>
  <si>
    <t>Mikroskop žákovský</t>
  </si>
  <si>
    <t>79951</t>
  </si>
  <si>
    <t>Mikroskop demonstrační vč.projekční soupravy</t>
  </si>
  <si>
    <t>79952</t>
  </si>
  <si>
    <t>Binokulární lupy pro žáky</t>
  </si>
  <si>
    <t>79953</t>
  </si>
  <si>
    <t>Sada žákovských teploměrů 16 ks</t>
  </si>
  <si>
    <t>79954</t>
  </si>
  <si>
    <t>Rebusy chem.prvky - 1x laminované a 1x plast</t>
  </si>
  <si>
    <t>79955</t>
  </si>
  <si>
    <t>Hra - Vlastnosti prvku - kartičky</t>
  </si>
  <si>
    <t>79956</t>
  </si>
  <si>
    <t>Hra - Procvičuj s Luckou chem.prvky</t>
  </si>
  <si>
    <t>79957</t>
  </si>
  <si>
    <t>Bohruv magnetický model - set</t>
  </si>
  <si>
    <t>79958</t>
  </si>
  <si>
    <t>Energy box - výuka obnov.zdrojů</t>
  </si>
  <si>
    <t>79959</t>
  </si>
  <si>
    <t>Laboratorní stojan s přísl.</t>
  </si>
  <si>
    <t>79960</t>
  </si>
  <si>
    <t>Trojnožka</t>
  </si>
  <si>
    <t>79961</t>
  </si>
  <si>
    <t>Laboratorní nůž</t>
  </si>
  <si>
    <t>79962</t>
  </si>
  <si>
    <t>Síťky nad kahan</t>
  </si>
  <si>
    <t>79963</t>
  </si>
  <si>
    <t>Ochranné brýle</t>
  </si>
  <si>
    <t>79965</t>
  </si>
  <si>
    <t>Demonstrační pomůcky</t>
  </si>
  <si>
    <t>79966</t>
  </si>
  <si>
    <t>Molekulární stavebnice 5x žákovský set + 1 x učitelský</t>
  </si>
  <si>
    <t>79967</t>
  </si>
  <si>
    <t>Soupravy pro chem.pokusy - zákl.chem.prvky</t>
  </si>
  <si>
    <t>79968</t>
  </si>
  <si>
    <t>Destilační aparatura</t>
  </si>
  <si>
    <t>79969</t>
  </si>
  <si>
    <t>Digitální teploměr</t>
  </si>
  <si>
    <t>79970</t>
  </si>
  <si>
    <t>Laserové ukazovátko</t>
  </si>
  <si>
    <t>79972</t>
  </si>
  <si>
    <t>Nástěnné obrazy naučné - 1xkovy, 1x anorg.sloučeniny</t>
  </si>
  <si>
    <t>79973</t>
  </si>
  <si>
    <t>Plakát periodický sytém prvku chem.vědy</t>
  </si>
  <si>
    <t>79974</t>
  </si>
  <si>
    <t>Digitální lab.váhy</t>
  </si>
  <si>
    <t>79976</t>
  </si>
  <si>
    <t>Laboratorní odkapávač - na laboratorní nádobí</t>
  </si>
  <si>
    <t>79977</t>
  </si>
  <si>
    <t>Laboratorní odkapávač - laboratorní sklo</t>
  </si>
  <si>
    <t>79979</t>
  </si>
  <si>
    <t>Měřící lžíce na vážení</t>
  </si>
  <si>
    <t>79982</t>
  </si>
  <si>
    <t>Školní vertikální laboratorní kahan s regulací výkonu plamene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</si>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</sst>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2" t="s">
        <v>41</v>
      </c>
      <c r="B2" s="182"/>
      <c r="C2" s="182"/>
      <c r="D2" s="182"/>
      <c r="E2" s="182"/>
      <c r="F2" s="182"/>
      <c r="G2" s="182"/>
    </row>
  </sheetData>
  <sheetProtection algorithmName="SHA-512" hashValue="zDXvvYhByKCZWjtM7eayftbc+GNvEqBItVvpXExvEG2Zunnb4NB2ZuCTbJirhaEZgJkIM5rZnXz1N2RkHeu4lQ==" saltValue="igi3C0hJVVQj/yEwLZYKA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183" t="s">
        <v>4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2">
      <c r="A2" s="2"/>
      <c r="B2" s="75" t="s">
        <v>24</v>
      </c>
      <c r="C2" s="76"/>
      <c r="D2" s="77" t="s">
        <v>49</v>
      </c>
      <c r="E2" s="192" t="s">
        <v>50</v>
      </c>
      <c r="F2" s="193"/>
      <c r="G2" s="193"/>
      <c r="H2" s="193"/>
      <c r="I2" s="193"/>
      <c r="J2" s="194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195" t="s">
        <v>46</v>
      </c>
      <c r="F3" s="196"/>
      <c r="G3" s="196"/>
      <c r="H3" s="196"/>
      <c r="I3" s="196"/>
      <c r="J3" s="197"/>
    </row>
    <row r="4" spans="1:15" ht="23.25" customHeight="1" x14ac:dyDescent="0.2">
      <c r="A4" s="72">
        <v>1255</v>
      </c>
      <c r="B4" s="80" t="s">
        <v>48</v>
      </c>
      <c r="C4" s="81"/>
      <c r="D4" s="82" t="s">
        <v>43</v>
      </c>
      <c r="E4" s="205" t="s">
        <v>44</v>
      </c>
      <c r="F4" s="206"/>
      <c r="G4" s="206"/>
      <c r="H4" s="206"/>
      <c r="I4" s="206"/>
      <c r="J4" s="207"/>
    </row>
    <row r="5" spans="1:15" ht="24" customHeight="1" x14ac:dyDescent="0.2">
      <c r="A5" s="2"/>
      <c r="B5" s="30" t="s">
        <v>23</v>
      </c>
      <c r="D5" s="210" t="s">
        <v>51</v>
      </c>
      <c r="E5" s="211"/>
      <c r="F5" s="211"/>
      <c r="G5" s="211"/>
      <c r="H5" s="18" t="s">
        <v>42</v>
      </c>
      <c r="I5" s="83" t="s">
        <v>55</v>
      </c>
      <c r="J5" s="8"/>
    </row>
    <row r="6" spans="1:15" ht="15.75" customHeight="1" x14ac:dyDescent="0.2">
      <c r="A6" s="2"/>
      <c r="B6" s="27"/>
      <c r="C6" s="52"/>
      <c r="D6" s="212" t="s">
        <v>52</v>
      </c>
      <c r="E6" s="213"/>
      <c r="F6" s="213"/>
      <c r="G6" s="213"/>
      <c r="H6" s="18" t="s">
        <v>36</v>
      </c>
      <c r="I6" s="83" t="s">
        <v>56</v>
      </c>
      <c r="J6" s="8"/>
    </row>
    <row r="7" spans="1:15" ht="15.75" customHeight="1" x14ac:dyDescent="0.2">
      <c r="A7" s="2"/>
      <c r="B7" s="28"/>
      <c r="C7" s="53"/>
      <c r="D7" s="73" t="s">
        <v>54</v>
      </c>
      <c r="E7" s="214" t="s">
        <v>53</v>
      </c>
      <c r="F7" s="215"/>
      <c r="G7" s="215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57</v>
      </c>
      <c r="H8" s="18" t="s">
        <v>42</v>
      </c>
      <c r="I8" s="83" t="s">
        <v>59</v>
      </c>
      <c r="J8" s="8"/>
    </row>
    <row r="9" spans="1:15" ht="15.75" hidden="1" customHeight="1" x14ac:dyDescent="0.2">
      <c r="A9" s="2"/>
      <c r="B9" s="2"/>
      <c r="D9" s="74" t="s">
        <v>58</v>
      </c>
      <c r="H9" s="18" t="s">
        <v>36</v>
      </c>
      <c r="I9" s="83" t="s">
        <v>60</v>
      </c>
      <c r="J9" s="8"/>
    </row>
    <row r="10" spans="1:15" ht="15.75" hidden="1" customHeight="1" x14ac:dyDescent="0.2">
      <c r="A10" s="2"/>
      <c r="B10" s="34"/>
      <c r="C10" s="53"/>
      <c r="D10" s="73" t="s">
        <v>54</v>
      </c>
      <c r="E10" s="84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99"/>
      <c r="E11" s="199"/>
      <c r="F11" s="199"/>
      <c r="G11" s="199"/>
      <c r="H11" s="18" t="s">
        <v>42</v>
      </c>
      <c r="I11" s="86"/>
      <c r="J11" s="8"/>
    </row>
    <row r="12" spans="1:15" ht="15.75" customHeight="1" x14ac:dyDescent="0.2">
      <c r="A12" s="2"/>
      <c r="B12" s="27"/>
      <c r="C12" s="52"/>
      <c r="D12" s="204"/>
      <c r="E12" s="204"/>
      <c r="F12" s="204"/>
      <c r="G12" s="204"/>
      <c r="H12" s="18" t="s">
        <v>36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08"/>
      <c r="F13" s="209"/>
      <c r="G13" s="209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198"/>
      <c r="F15" s="198"/>
      <c r="G15" s="200"/>
      <c r="H15" s="200"/>
      <c r="I15" s="200" t="s">
        <v>31</v>
      </c>
      <c r="J15" s="201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189"/>
      <c r="F16" s="190"/>
      <c r="G16" s="189"/>
      <c r="H16" s="190"/>
      <c r="I16" s="189">
        <f>SUMIF(F52:F52,A16,I52:I52)+SUMIF(F52:F52,"PSU",I52:I52)</f>
        <v>0</v>
      </c>
      <c r="J16" s="191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189"/>
      <c r="F17" s="190"/>
      <c r="G17" s="189"/>
      <c r="H17" s="190"/>
      <c r="I17" s="189">
        <f>SUMIF(F52:F52,A17,I52:I52)</f>
        <v>0</v>
      </c>
      <c r="J17" s="191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189"/>
      <c r="F18" s="190"/>
      <c r="G18" s="189"/>
      <c r="H18" s="190"/>
      <c r="I18" s="189">
        <f>SUMIF(F52:F52,A18,I52:I52)</f>
        <v>0</v>
      </c>
      <c r="J18" s="191"/>
    </row>
    <row r="19" spans="1:10" ht="23.25" customHeight="1" x14ac:dyDescent="0.2">
      <c r="A19" s="139" t="s">
        <v>75</v>
      </c>
      <c r="B19" s="37" t="s">
        <v>29</v>
      </c>
      <c r="C19" s="58"/>
      <c r="D19" s="59"/>
      <c r="E19" s="189"/>
      <c r="F19" s="190"/>
      <c r="G19" s="189"/>
      <c r="H19" s="190"/>
      <c r="I19" s="189">
        <f>SUMIF(F52:F52,A19,I52:I52)</f>
        <v>0</v>
      </c>
      <c r="J19" s="191"/>
    </row>
    <row r="20" spans="1:10" ht="23.25" customHeight="1" x14ac:dyDescent="0.2">
      <c r="A20" s="139" t="s">
        <v>76</v>
      </c>
      <c r="B20" s="37" t="s">
        <v>30</v>
      </c>
      <c r="C20" s="58"/>
      <c r="D20" s="59"/>
      <c r="E20" s="189"/>
      <c r="F20" s="190"/>
      <c r="G20" s="189"/>
      <c r="H20" s="190"/>
      <c r="I20" s="189">
        <f>SUMIF(F52:F52,A20,I52:I52)</f>
        <v>0</v>
      </c>
      <c r="J20" s="191"/>
    </row>
    <row r="21" spans="1:10" ht="23.25" customHeight="1" x14ac:dyDescent="0.2">
      <c r="A21" s="2"/>
      <c r="B21" s="47" t="s">
        <v>31</v>
      </c>
      <c r="C21" s="60"/>
      <c r="D21" s="61"/>
      <c r="E21" s="202"/>
      <c r="F21" s="203"/>
      <c r="G21" s="202"/>
      <c r="H21" s="203"/>
      <c r="I21" s="202">
        <f>SUM(I16:J20)</f>
        <v>0</v>
      </c>
      <c r="J21" s="221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19">
        <f>ZakladDPHSniVypocet</f>
        <v>0</v>
      </c>
      <c r="H23" s="220"/>
      <c r="I23" s="220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17">
        <f>A23</f>
        <v>0</v>
      </c>
      <c r="H24" s="218"/>
      <c r="I24" s="218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19">
        <f>ZakladDPHZaklVypocet</f>
        <v>0</v>
      </c>
      <c r="H25" s="220"/>
      <c r="I25" s="220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186">
        <f>A25</f>
        <v>0</v>
      </c>
      <c r="H26" s="187"/>
      <c r="I26" s="18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188">
        <f>CenaCelkem-(ZakladDPHSni+DPHSni+ZakladDPHZakl+DPHZakl)</f>
        <v>0</v>
      </c>
      <c r="H27" s="188"/>
      <c r="I27" s="188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3">
        <f>ZakladDPHSniVypocet+ZakladDPHZaklVypocet</f>
        <v>0</v>
      </c>
      <c r="H28" s="223"/>
      <c r="I28" s="22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2">
        <f>A27</f>
        <v>0</v>
      </c>
      <c r="H29" s="222"/>
      <c r="I29" s="222"/>
      <c r="J29" s="119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61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4"/>
      <c r="E34" s="225"/>
      <c r="G34" s="226"/>
      <c r="H34" s="227"/>
      <c r="I34" s="227"/>
      <c r="J34" s="24"/>
    </row>
    <row r="35" spans="1:10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62</v>
      </c>
      <c r="C39" s="228"/>
      <c r="D39" s="228"/>
      <c r="E39" s="228"/>
      <c r="F39" s="99">
        <f>'SO01 1 Pol'!AE75</f>
        <v>0</v>
      </c>
      <c r="G39" s="100">
        <f>'SO01 1 Pol'!AF75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229" t="s">
        <v>46</v>
      </c>
      <c r="D40" s="229"/>
      <c r="E40" s="229"/>
      <c r="F40" s="104">
        <f>'SO01 1 Pol'!AE75</f>
        <v>0</v>
      </c>
      <c r="G40" s="105">
        <f>'SO01 1 Pol'!AF75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28" t="s">
        <v>44</v>
      </c>
      <c r="D41" s="228"/>
      <c r="E41" s="228"/>
      <c r="F41" s="108">
        <f>'SO01 1 Pol'!AE75</f>
        <v>0</v>
      </c>
      <c r="G41" s="101">
        <f>'SO01 1 Pol'!AF75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30" t="s">
        <v>63</v>
      </c>
      <c r="C42" s="231"/>
      <c r="D42" s="231"/>
      <c r="E42" s="232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65</v>
      </c>
      <c r="B44" t="s">
        <v>66</v>
      </c>
    </row>
    <row r="45" spans="1:10" x14ac:dyDescent="0.2">
      <c r="A45" t="s">
        <v>67</v>
      </c>
      <c r="B45" t="s">
        <v>68</v>
      </c>
    </row>
    <row r="46" spans="1:10" x14ac:dyDescent="0.2">
      <c r="A46" t="s">
        <v>69</v>
      </c>
      <c r="B46" t="s">
        <v>70</v>
      </c>
    </row>
    <row r="49" spans="1:10" ht="15.75" x14ac:dyDescent="0.25">
      <c r="B49" s="120" t="s">
        <v>71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72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73</v>
      </c>
      <c r="C52" s="233" t="s">
        <v>74</v>
      </c>
      <c r="D52" s="234"/>
      <c r="E52" s="234"/>
      <c r="F52" s="135" t="s">
        <v>27</v>
      </c>
      <c r="G52" s="136"/>
      <c r="H52" s="136"/>
      <c r="I52" s="136">
        <f>'SO01 1 Pol'!G8</f>
        <v>0</v>
      </c>
      <c r="J52" s="132" t="str">
        <f>IF(I53=0,"",I52/I53*100)</f>
        <v/>
      </c>
    </row>
    <row r="53" spans="1:10" ht="25.5" customHeight="1" x14ac:dyDescent="0.2">
      <c r="A53" s="124"/>
      <c r="B53" s="129" t="s">
        <v>1</v>
      </c>
      <c r="C53" s="130"/>
      <c r="D53" s="131"/>
      <c r="E53" s="131"/>
      <c r="F53" s="137"/>
      <c r="G53" s="138"/>
      <c r="H53" s="138"/>
      <c r="I53" s="138">
        <f>I52</f>
        <v>0</v>
      </c>
      <c r="J53" s="133" t="str">
        <f>J52</f>
        <v/>
      </c>
    </row>
    <row r="54" spans="1:10" x14ac:dyDescent="0.2">
      <c r="F54" s="87"/>
      <c r="G54" s="87"/>
      <c r="H54" s="87"/>
      <c r="I54" s="87"/>
      <c r="J54" s="134"/>
    </row>
    <row r="55" spans="1:10" x14ac:dyDescent="0.2">
      <c r="F55" s="87"/>
      <c r="G55" s="87"/>
      <c r="H55" s="87"/>
      <c r="I55" s="87"/>
      <c r="J55" s="134"/>
    </row>
    <row r="56" spans="1:10" x14ac:dyDescent="0.2">
      <c r="F56" s="87"/>
      <c r="G56" s="87"/>
      <c r="H56" s="87"/>
      <c r="I56" s="87"/>
      <c r="J56" s="134"/>
    </row>
  </sheetData>
  <sheetProtection algorithmName="SHA-512" hashValue="Dz0sLpY06VGY2saGyI3xtxk/GvgR4sFlTaqZDWXwjjoFPOdR3KewhTjRjbxdu8GVnEpqIO3VhHmaKTEv+8QP7w==" saltValue="lZQ6Bskk2kbjNLFAGpODE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49" t="s">
        <v>8</v>
      </c>
      <c r="B2" s="48"/>
      <c r="C2" s="237"/>
      <c r="D2" s="237"/>
      <c r="E2" s="237"/>
      <c r="F2" s="237"/>
      <c r="G2" s="238"/>
    </row>
    <row r="3" spans="1:7" ht="24.95" customHeight="1" x14ac:dyDescent="0.2">
      <c r="A3" s="49" t="s">
        <v>9</v>
      </c>
      <c r="B3" s="48"/>
      <c r="C3" s="237"/>
      <c r="D3" s="237"/>
      <c r="E3" s="237"/>
      <c r="F3" s="237"/>
      <c r="G3" s="238"/>
    </row>
    <row r="4" spans="1:7" ht="24.95" customHeight="1" x14ac:dyDescent="0.2">
      <c r="A4" s="49" t="s">
        <v>10</v>
      </c>
      <c r="B4" s="48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sheetProtection algorithmName="SHA-512" hashValue="VAOUJDz9piho6a1g0rEO10Fac/zmgeQ2YXq3LkfuAfNO71aIsCIpRvfJwAAyKNI+JwFakyNiLXgi2bsyhLePRg==" saltValue="KfKOUGebkE8wteCGPWeai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77</v>
      </c>
    </row>
    <row r="2" spans="1:60" ht="25.15" customHeight="1" x14ac:dyDescent="0.2">
      <c r="A2" s="140" t="s">
        <v>8</v>
      </c>
      <c r="B2" s="48" t="s">
        <v>49</v>
      </c>
      <c r="C2" s="252" t="s">
        <v>50</v>
      </c>
      <c r="D2" s="253"/>
      <c r="E2" s="253"/>
      <c r="F2" s="253"/>
      <c r="G2" s="254"/>
      <c r="AG2" t="s">
        <v>78</v>
      </c>
    </row>
    <row r="3" spans="1:60" ht="25.15" customHeight="1" x14ac:dyDescent="0.2">
      <c r="A3" s="140" t="s">
        <v>9</v>
      </c>
      <c r="B3" s="48" t="s">
        <v>45</v>
      </c>
      <c r="C3" s="252" t="s">
        <v>46</v>
      </c>
      <c r="D3" s="253"/>
      <c r="E3" s="253"/>
      <c r="F3" s="253"/>
      <c r="G3" s="254"/>
      <c r="AC3" s="121" t="s">
        <v>78</v>
      </c>
      <c r="AG3" t="s">
        <v>79</v>
      </c>
    </row>
    <row r="4" spans="1:60" ht="25.15" customHeight="1" x14ac:dyDescent="0.2">
      <c r="A4" s="141" t="s">
        <v>10</v>
      </c>
      <c r="B4" s="142" t="s">
        <v>43</v>
      </c>
      <c r="C4" s="255" t="s">
        <v>44</v>
      </c>
      <c r="D4" s="256"/>
      <c r="E4" s="256"/>
      <c r="F4" s="256"/>
      <c r="G4" s="257"/>
      <c r="AG4" t="s">
        <v>80</v>
      </c>
    </row>
    <row r="5" spans="1:60" x14ac:dyDescent="0.2">
      <c r="D5" s="10"/>
    </row>
    <row r="6" spans="1:60" ht="38.25" x14ac:dyDescent="0.2">
      <c r="A6" s="144" t="s">
        <v>81</v>
      </c>
      <c r="B6" s="146" t="s">
        <v>82</v>
      </c>
      <c r="C6" s="146" t="s">
        <v>83</v>
      </c>
      <c r="D6" s="145" t="s">
        <v>84</v>
      </c>
      <c r="E6" s="144" t="s">
        <v>85</v>
      </c>
      <c r="F6" s="143" t="s">
        <v>86</v>
      </c>
      <c r="G6" s="144" t="s">
        <v>31</v>
      </c>
      <c r="H6" s="147" t="s">
        <v>32</v>
      </c>
      <c r="I6" s="147" t="s">
        <v>87</v>
      </c>
      <c r="J6" s="147" t="s">
        <v>33</v>
      </c>
      <c r="K6" s="147" t="s">
        <v>88</v>
      </c>
      <c r="L6" s="147" t="s">
        <v>89</v>
      </c>
      <c r="M6" s="147" t="s">
        <v>90</v>
      </c>
      <c r="N6" s="147" t="s">
        <v>91</v>
      </c>
      <c r="O6" s="147" t="s">
        <v>92</v>
      </c>
      <c r="P6" s="147" t="s">
        <v>93</v>
      </c>
      <c r="Q6" s="147" t="s">
        <v>94</v>
      </c>
      <c r="R6" s="147" t="s">
        <v>95</v>
      </c>
      <c r="S6" s="147" t="s">
        <v>96</v>
      </c>
      <c r="T6" s="147" t="s">
        <v>97</v>
      </c>
      <c r="U6" s="147" t="s">
        <v>98</v>
      </c>
      <c r="V6" s="147" t="s">
        <v>99</v>
      </c>
      <c r="W6" s="147" t="s">
        <v>100</v>
      </c>
      <c r="X6" s="147" t="s">
        <v>101</v>
      </c>
      <c r="Y6" s="147" t="s">
        <v>102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55" t="s">
        <v>103</v>
      </c>
      <c r="B8" s="156" t="s">
        <v>73</v>
      </c>
      <c r="C8" s="176" t="s">
        <v>74</v>
      </c>
      <c r="D8" s="157"/>
      <c r="E8" s="158"/>
      <c r="F8" s="159"/>
      <c r="G8" s="159">
        <f>SUMIF(AG9:AG73,"&lt;&gt;NOR",G9:G73)</f>
        <v>0</v>
      </c>
      <c r="H8" s="159"/>
      <c r="I8" s="159">
        <f>SUM(I9:I73)</f>
        <v>0</v>
      </c>
      <c r="J8" s="159"/>
      <c r="K8" s="159">
        <f>SUM(K9:K73)</f>
        <v>0</v>
      </c>
      <c r="L8" s="159"/>
      <c r="M8" s="159">
        <f>SUM(M9:M73)</f>
        <v>0</v>
      </c>
      <c r="N8" s="158"/>
      <c r="O8" s="158">
        <f>SUM(O9:O73)</f>
        <v>0</v>
      </c>
      <c r="P8" s="158"/>
      <c r="Q8" s="158">
        <f>SUM(Q9:Q73)</f>
        <v>0</v>
      </c>
      <c r="R8" s="159"/>
      <c r="S8" s="159"/>
      <c r="T8" s="159"/>
      <c r="U8" s="159"/>
      <c r="V8" s="159">
        <f>SUM(V9:V73)</f>
        <v>0</v>
      </c>
      <c r="W8" s="159"/>
      <c r="X8" s="159"/>
      <c r="Y8" s="160"/>
      <c r="AG8" t="s">
        <v>104</v>
      </c>
    </row>
    <row r="9" spans="1:60" outlineLevel="1" x14ac:dyDescent="0.2">
      <c r="A9" s="169">
        <v>1</v>
      </c>
      <c r="B9" s="170" t="s">
        <v>105</v>
      </c>
      <c r="C9" s="177" t="s">
        <v>106</v>
      </c>
      <c r="D9" s="171" t="s">
        <v>107</v>
      </c>
      <c r="E9" s="172">
        <v>5</v>
      </c>
      <c r="F9" s="173"/>
      <c r="G9" s="174">
        <f t="shared" ref="G9:G40" si="0">ROUND(E9*F9,2)</f>
        <v>0</v>
      </c>
      <c r="H9" s="173"/>
      <c r="I9" s="174">
        <f t="shared" ref="I9:I40" si="1">ROUND(E9*H9,2)</f>
        <v>0</v>
      </c>
      <c r="J9" s="173"/>
      <c r="K9" s="174">
        <f t="shared" ref="K9:K40" si="2">ROUND(E9*J9,2)</f>
        <v>0</v>
      </c>
      <c r="L9" s="174">
        <v>21</v>
      </c>
      <c r="M9" s="174">
        <f t="shared" ref="M9:M40" si="3">G9*(1+L9/100)</f>
        <v>0</v>
      </c>
      <c r="N9" s="172">
        <v>0</v>
      </c>
      <c r="O9" s="172">
        <f t="shared" ref="O9:O40" si="4">ROUND(E9*N9,2)</f>
        <v>0</v>
      </c>
      <c r="P9" s="172">
        <v>0</v>
      </c>
      <c r="Q9" s="172">
        <f t="shared" ref="Q9:Q40" si="5">ROUND(E9*P9,2)</f>
        <v>0</v>
      </c>
      <c r="R9" s="174"/>
      <c r="S9" s="174" t="s">
        <v>108</v>
      </c>
      <c r="T9" s="174" t="s">
        <v>109</v>
      </c>
      <c r="U9" s="174">
        <v>0</v>
      </c>
      <c r="V9" s="174">
        <f t="shared" ref="V9:V40" si="6">ROUND(E9*U9,2)</f>
        <v>0</v>
      </c>
      <c r="W9" s="174"/>
      <c r="X9" s="174" t="s">
        <v>110</v>
      </c>
      <c r="Y9" s="175" t="s">
        <v>111</v>
      </c>
      <c r="Z9" s="148"/>
      <c r="AA9" s="148"/>
      <c r="AB9" s="148"/>
      <c r="AC9" s="148"/>
      <c r="AD9" s="148"/>
      <c r="AE9" s="148"/>
      <c r="AF9" s="148"/>
      <c r="AG9" s="148" t="s">
        <v>112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69">
        <v>2</v>
      </c>
      <c r="B10" s="170" t="s">
        <v>113</v>
      </c>
      <c r="C10" s="177" t="s">
        <v>114</v>
      </c>
      <c r="D10" s="171" t="s">
        <v>115</v>
      </c>
      <c r="E10" s="172">
        <v>5</v>
      </c>
      <c r="F10" s="173"/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21</v>
      </c>
      <c r="M10" s="174">
        <f t="shared" si="3"/>
        <v>0</v>
      </c>
      <c r="N10" s="172">
        <v>0</v>
      </c>
      <c r="O10" s="172">
        <f t="shared" si="4"/>
        <v>0</v>
      </c>
      <c r="P10" s="172">
        <v>0</v>
      </c>
      <c r="Q10" s="172">
        <f t="shared" si="5"/>
        <v>0</v>
      </c>
      <c r="R10" s="174"/>
      <c r="S10" s="174" t="s">
        <v>108</v>
      </c>
      <c r="T10" s="174" t="s">
        <v>109</v>
      </c>
      <c r="U10" s="174">
        <v>0</v>
      </c>
      <c r="V10" s="174">
        <f t="shared" si="6"/>
        <v>0</v>
      </c>
      <c r="W10" s="174"/>
      <c r="X10" s="174" t="s">
        <v>110</v>
      </c>
      <c r="Y10" s="175" t="s">
        <v>111</v>
      </c>
      <c r="Z10" s="148"/>
      <c r="AA10" s="148"/>
      <c r="AB10" s="148"/>
      <c r="AC10" s="148"/>
      <c r="AD10" s="148"/>
      <c r="AE10" s="148"/>
      <c r="AF10" s="148"/>
      <c r="AG10" s="148" t="s">
        <v>112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9">
        <v>3</v>
      </c>
      <c r="B11" s="170" t="s">
        <v>116</v>
      </c>
      <c r="C11" s="177" t="s">
        <v>117</v>
      </c>
      <c r="D11" s="171" t="s">
        <v>115</v>
      </c>
      <c r="E11" s="172">
        <v>8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21</v>
      </c>
      <c r="M11" s="174">
        <f t="shared" si="3"/>
        <v>0</v>
      </c>
      <c r="N11" s="172">
        <v>0</v>
      </c>
      <c r="O11" s="172">
        <f t="shared" si="4"/>
        <v>0</v>
      </c>
      <c r="P11" s="172">
        <v>0</v>
      </c>
      <c r="Q11" s="172">
        <f t="shared" si="5"/>
        <v>0</v>
      </c>
      <c r="R11" s="174"/>
      <c r="S11" s="174" t="s">
        <v>108</v>
      </c>
      <c r="T11" s="174" t="s">
        <v>109</v>
      </c>
      <c r="U11" s="174">
        <v>0</v>
      </c>
      <c r="V11" s="174">
        <f t="shared" si="6"/>
        <v>0</v>
      </c>
      <c r="W11" s="174"/>
      <c r="X11" s="174" t="s">
        <v>110</v>
      </c>
      <c r="Y11" s="175" t="s">
        <v>111</v>
      </c>
      <c r="Z11" s="148"/>
      <c r="AA11" s="148"/>
      <c r="AB11" s="148"/>
      <c r="AC11" s="148"/>
      <c r="AD11" s="148"/>
      <c r="AE11" s="148"/>
      <c r="AF11" s="148"/>
      <c r="AG11" s="148" t="s">
        <v>112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9">
        <v>4</v>
      </c>
      <c r="B12" s="170" t="s">
        <v>118</v>
      </c>
      <c r="C12" s="177" t="s">
        <v>119</v>
      </c>
      <c r="D12" s="171" t="s">
        <v>115</v>
      </c>
      <c r="E12" s="172">
        <v>3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72">
        <v>0</v>
      </c>
      <c r="O12" s="172">
        <f t="shared" si="4"/>
        <v>0</v>
      </c>
      <c r="P12" s="172">
        <v>0</v>
      </c>
      <c r="Q12" s="172">
        <f t="shared" si="5"/>
        <v>0</v>
      </c>
      <c r="R12" s="174"/>
      <c r="S12" s="174" t="s">
        <v>108</v>
      </c>
      <c r="T12" s="174" t="s">
        <v>109</v>
      </c>
      <c r="U12" s="174">
        <v>0</v>
      </c>
      <c r="V12" s="174">
        <f t="shared" si="6"/>
        <v>0</v>
      </c>
      <c r="W12" s="174"/>
      <c r="X12" s="174" t="s">
        <v>110</v>
      </c>
      <c r="Y12" s="175" t="s">
        <v>111</v>
      </c>
      <c r="Z12" s="148"/>
      <c r="AA12" s="148"/>
      <c r="AB12" s="148"/>
      <c r="AC12" s="148"/>
      <c r="AD12" s="148"/>
      <c r="AE12" s="148"/>
      <c r="AF12" s="148"/>
      <c r="AG12" s="148" t="s">
        <v>112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9">
        <v>5</v>
      </c>
      <c r="B13" s="170" t="s">
        <v>120</v>
      </c>
      <c r="C13" s="177" t="s">
        <v>121</v>
      </c>
      <c r="D13" s="171" t="s">
        <v>115</v>
      </c>
      <c r="E13" s="172">
        <v>8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72">
        <v>0</v>
      </c>
      <c r="O13" s="172">
        <f t="shared" si="4"/>
        <v>0</v>
      </c>
      <c r="P13" s="172">
        <v>0</v>
      </c>
      <c r="Q13" s="172">
        <f t="shared" si="5"/>
        <v>0</v>
      </c>
      <c r="R13" s="174"/>
      <c r="S13" s="174" t="s">
        <v>108</v>
      </c>
      <c r="T13" s="174" t="s">
        <v>109</v>
      </c>
      <c r="U13" s="174">
        <v>0</v>
      </c>
      <c r="V13" s="174">
        <f t="shared" si="6"/>
        <v>0</v>
      </c>
      <c r="W13" s="174"/>
      <c r="X13" s="174" t="s">
        <v>110</v>
      </c>
      <c r="Y13" s="175" t="s">
        <v>111</v>
      </c>
      <c r="Z13" s="148"/>
      <c r="AA13" s="148"/>
      <c r="AB13" s="148"/>
      <c r="AC13" s="148"/>
      <c r="AD13" s="148"/>
      <c r="AE13" s="148"/>
      <c r="AF13" s="148"/>
      <c r="AG13" s="148" t="s">
        <v>112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9">
        <v>6</v>
      </c>
      <c r="B14" s="170" t="s">
        <v>122</v>
      </c>
      <c r="C14" s="177" t="s">
        <v>123</v>
      </c>
      <c r="D14" s="171" t="s">
        <v>115</v>
      </c>
      <c r="E14" s="172">
        <v>7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72">
        <v>0</v>
      </c>
      <c r="O14" s="172">
        <f t="shared" si="4"/>
        <v>0</v>
      </c>
      <c r="P14" s="172">
        <v>0</v>
      </c>
      <c r="Q14" s="172">
        <f t="shared" si="5"/>
        <v>0</v>
      </c>
      <c r="R14" s="174"/>
      <c r="S14" s="174" t="s">
        <v>108</v>
      </c>
      <c r="T14" s="174" t="s">
        <v>109</v>
      </c>
      <c r="U14" s="174">
        <v>0</v>
      </c>
      <c r="V14" s="174">
        <f t="shared" si="6"/>
        <v>0</v>
      </c>
      <c r="W14" s="174"/>
      <c r="X14" s="174" t="s">
        <v>110</v>
      </c>
      <c r="Y14" s="175" t="s">
        <v>111</v>
      </c>
      <c r="Z14" s="148"/>
      <c r="AA14" s="148"/>
      <c r="AB14" s="148"/>
      <c r="AC14" s="148"/>
      <c r="AD14" s="148"/>
      <c r="AE14" s="148"/>
      <c r="AF14" s="148"/>
      <c r="AG14" s="148" t="s">
        <v>112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7</v>
      </c>
      <c r="B15" s="170" t="s">
        <v>124</v>
      </c>
      <c r="C15" s="177" t="s">
        <v>125</v>
      </c>
      <c r="D15" s="171" t="s">
        <v>115</v>
      </c>
      <c r="E15" s="172">
        <v>5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72">
        <v>0</v>
      </c>
      <c r="O15" s="172">
        <f t="shared" si="4"/>
        <v>0</v>
      </c>
      <c r="P15" s="172">
        <v>0</v>
      </c>
      <c r="Q15" s="172">
        <f t="shared" si="5"/>
        <v>0</v>
      </c>
      <c r="R15" s="174"/>
      <c r="S15" s="174" t="s">
        <v>108</v>
      </c>
      <c r="T15" s="174" t="s">
        <v>109</v>
      </c>
      <c r="U15" s="174">
        <v>0</v>
      </c>
      <c r="V15" s="174">
        <f t="shared" si="6"/>
        <v>0</v>
      </c>
      <c r="W15" s="174"/>
      <c r="X15" s="174" t="s">
        <v>110</v>
      </c>
      <c r="Y15" s="175" t="s">
        <v>111</v>
      </c>
      <c r="Z15" s="148"/>
      <c r="AA15" s="148"/>
      <c r="AB15" s="148"/>
      <c r="AC15" s="148"/>
      <c r="AD15" s="148"/>
      <c r="AE15" s="148"/>
      <c r="AF15" s="148"/>
      <c r="AG15" s="148" t="s">
        <v>112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9">
        <v>8</v>
      </c>
      <c r="B16" s="170" t="s">
        <v>126</v>
      </c>
      <c r="C16" s="177" t="s">
        <v>127</v>
      </c>
      <c r="D16" s="171" t="s">
        <v>115</v>
      </c>
      <c r="E16" s="172">
        <v>5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72">
        <v>0</v>
      </c>
      <c r="O16" s="172">
        <f t="shared" si="4"/>
        <v>0</v>
      </c>
      <c r="P16" s="172">
        <v>0</v>
      </c>
      <c r="Q16" s="172">
        <f t="shared" si="5"/>
        <v>0</v>
      </c>
      <c r="R16" s="174"/>
      <c r="S16" s="174" t="s">
        <v>108</v>
      </c>
      <c r="T16" s="174" t="s">
        <v>109</v>
      </c>
      <c r="U16" s="174">
        <v>0</v>
      </c>
      <c r="V16" s="174">
        <f t="shared" si="6"/>
        <v>0</v>
      </c>
      <c r="W16" s="174"/>
      <c r="X16" s="174" t="s">
        <v>110</v>
      </c>
      <c r="Y16" s="175" t="s">
        <v>111</v>
      </c>
      <c r="Z16" s="148"/>
      <c r="AA16" s="148"/>
      <c r="AB16" s="148"/>
      <c r="AC16" s="148"/>
      <c r="AD16" s="148"/>
      <c r="AE16" s="148"/>
      <c r="AF16" s="148"/>
      <c r="AG16" s="148" t="s">
        <v>112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9">
        <v>9</v>
      </c>
      <c r="B17" s="170" t="s">
        <v>128</v>
      </c>
      <c r="C17" s="177" t="s">
        <v>129</v>
      </c>
      <c r="D17" s="171" t="s">
        <v>115</v>
      </c>
      <c r="E17" s="172">
        <v>5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72">
        <v>0</v>
      </c>
      <c r="O17" s="172">
        <f t="shared" si="4"/>
        <v>0</v>
      </c>
      <c r="P17" s="172">
        <v>0</v>
      </c>
      <c r="Q17" s="172">
        <f t="shared" si="5"/>
        <v>0</v>
      </c>
      <c r="R17" s="174"/>
      <c r="S17" s="174" t="s">
        <v>108</v>
      </c>
      <c r="T17" s="174" t="s">
        <v>109</v>
      </c>
      <c r="U17" s="174">
        <v>0</v>
      </c>
      <c r="V17" s="174">
        <f t="shared" si="6"/>
        <v>0</v>
      </c>
      <c r="W17" s="174"/>
      <c r="X17" s="174" t="s">
        <v>110</v>
      </c>
      <c r="Y17" s="175" t="s">
        <v>111</v>
      </c>
      <c r="Z17" s="148"/>
      <c r="AA17" s="148"/>
      <c r="AB17" s="148"/>
      <c r="AC17" s="148"/>
      <c r="AD17" s="148"/>
      <c r="AE17" s="148"/>
      <c r="AF17" s="148"/>
      <c r="AG17" s="148" t="s">
        <v>112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9">
        <v>10</v>
      </c>
      <c r="B18" s="170" t="s">
        <v>130</v>
      </c>
      <c r="C18" s="177" t="s">
        <v>131</v>
      </c>
      <c r="D18" s="171" t="s">
        <v>115</v>
      </c>
      <c r="E18" s="172">
        <v>5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72">
        <v>0</v>
      </c>
      <c r="O18" s="172">
        <f t="shared" si="4"/>
        <v>0</v>
      </c>
      <c r="P18" s="172">
        <v>0</v>
      </c>
      <c r="Q18" s="172">
        <f t="shared" si="5"/>
        <v>0</v>
      </c>
      <c r="R18" s="174"/>
      <c r="S18" s="174" t="s">
        <v>108</v>
      </c>
      <c r="T18" s="174" t="s">
        <v>109</v>
      </c>
      <c r="U18" s="174">
        <v>0</v>
      </c>
      <c r="V18" s="174">
        <f t="shared" si="6"/>
        <v>0</v>
      </c>
      <c r="W18" s="174"/>
      <c r="X18" s="174" t="s">
        <v>110</v>
      </c>
      <c r="Y18" s="175" t="s">
        <v>111</v>
      </c>
      <c r="Z18" s="148"/>
      <c r="AA18" s="148"/>
      <c r="AB18" s="148"/>
      <c r="AC18" s="148"/>
      <c r="AD18" s="148"/>
      <c r="AE18" s="148"/>
      <c r="AF18" s="148"/>
      <c r="AG18" s="148" t="s">
        <v>112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11</v>
      </c>
      <c r="B19" s="170" t="s">
        <v>132</v>
      </c>
      <c r="C19" s="177" t="s">
        <v>133</v>
      </c>
      <c r="D19" s="171" t="s">
        <v>115</v>
      </c>
      <c r="E19" s="172">
        <v>5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72">
        <v>0</v>
      </c>
      <c r="O19" s="172">
        <f t="shared" si="4"/>
        <v>0</v>
      </c>
      <c r="P19" s="172">
        <v>0</v>
      </c>
      <c r="Q19" s="172">
        <f t="shared" si="5"/>
        <v>0</v>
      </c>
      <c r="R19" s="174"/>
      <c r="S19" s="174" t="s">
        <v>108</v>
      </c>
      <c r="T19" s="174" t="s">
        <v>109</v>
      </c>
      <c r="U19" s="174">
        <v>0</v>
      </c>
      <c r="V19" s="174">
        <f t="shared" si="6"/>
        <v>0</v>
      </c>
      <c r="W19" s="174"/>
      <c r="X19" s="174" t="s">
        <v>110</v>
      </c>
      <c r="Y19" s="175" t="s">
        <v>111</v>
      </c>
      <c r="Z19" s="148"/>
      <c r="AA19" s="148"/>
      <c r="AB19" s="148"/>
      <c r="AC19" s="148"/>
      <c r="AD19" s="148"/>
      <c r="AE19" s="148"/>
      <c r="AF19" s="148"/>
      <c r="AG19" s="148" t="s">
        <v>112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9">
        <v>12</v>
      </c>
      <c r="B20" s="170" t="s">
        <v>134</v>
      </c>
      <c r="C20" s="177" t="s">
        <v>135</v>
      </c>
      <c r="D20" s="171" t="s">
        <v>115</v>
      </c>
      <c r="E20" s="172">
        <v>4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72">
        <v>0</v>
      </c>
      <c r="O20" s="172">
        <f t="shared" si="4"/>
        <v>0</v>
      </c>
      <c r="P20" s="172">
        <v>0</v>
      </c>
      <c r="Q20" s="172">
        <f t="shared" si="5"/>
        <v>0</v>
      </c>
      <c r="R20" s="174"/>
      <c r="S20" s="174" t="s">
        <v>108</v>
      </c>
      <c r="T20" s="174" t="s">
        <v>109</v>
      </c>
      <c r="U20" s="174">
        <v>0</v>
      </c>
      <c r="V20" s="174">
        <f t="shared" si="6"/>
        <v>0</v>
      </c>
      <c r="W20" s="174"/>
      <c r="X20" s="174" t="s">
        <v>110</v>
      </c>
      <c r="Y20" s="175" t="s">
        <v>111</v>
      </c>
      <c r="Z20" s="148"/>
      <c r="AA20" s="148"/>
      <c r="AB20" s="148"/>
      <c r="AC20" s="148"/>
      <c r="AD20" s="148"/>
      <c r="AE20" s="148"/>
      <c r="AF20" s="148"/>
      <c r="AG20" s="148" t="s">
        <v>112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9">
        <v>13</v>
      </c>
      <c r="B21" s="170" t="s">
        <v>136</v>
      </c>
      <c r="C21" s="177" t="s">
        <v>137</v>
      </c>
      <c r="D21" s="171" t="s">
        <v>115</v>
      </c>
      <c r="E21" s="172">
        <v>2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21</v>
      </c>
      <c r="M21" s="174">
        <f t="shared" si="3"/>
        <v>0</v>
      </c>
      <c r="N21" s="172">
        <v>0</v>
      </c>
      <c r="O21" s="172">
        <f t="shared" si="4"/>
        <v>0</v>
      </c>
      <c r="P21" s="172">
        <v>0</v>
      </c>
      <c r="Q21" s="172">
        <f t="shared" si="5"/>
        <v>0</v>
      </c>
      <c r="R21" s="174"/>
      <c r="S21" s="174" t="s">
        <v>108</v>
      </c>
      <c r="T21" s="174" t="s">
        <v>109</v>
      </c>
      <c r="U21" s="174">
        <v>0</v>
      </c>
      <c r="V21" s="174">
        <f t="shared" si="6"/>
        <v>0</v>
      </c>
      <c r="W21" s="174"/>
      <c r="X21" s="174" t="s">
        <v>110</v>
      </c>
      <c r="Y21" s="175" t="s">
        <v>111</v>
      </c>
      <c r="Z21" s="148"/>
      <c r="AA21" s="148"/>
      <c r="AB21" s="148"/>
      <c r="AC21" s="148"/>
      <c r="AD21" s="148"/>
      <c r="AE21" s="148"/>
      <c r="AF21" s="148"/>
      <c r="AG21" s="148" t="s">
        <v>112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9">
        <v>14</v>
      </c>
      <c r="B22" s="170" t="s">
        <v>138</v>
      </c>
      <c r="C22" s="177" t="s">
        <v>139</v>
      </c>
      <c r="D22" s="171" t="s">
        <v>115</v>
      </c>
      <c r="E22" s="172">
        <v>4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21</v>
      </c>
      <c r="M22" s="174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4"/>
      <c r="S22" s="174" t="s">
        <v>108</v>
      </c>
      <c r="T22" s="174" t="s">
        <v>109</v>
      </c>
      <c r="U22" s="174">
        <v>0</v>
      </c>
      <c r="V22" s="174">
        <f t="shared" si="6"/>
        <v>0</v>
      </c>
      <c r="W22" s="174"/>
      <c r="X22" s="174" t="s">
        <v>110</v>
      </c>
      <c r="Y22" s="175" t="s">
        <v>111</v>
      </c>
      <c r="Z22" s="148"/>
      <c r="AA22" s="148"/>
      <c r="AB22" s="148"/>
      <c r="AC22" s="148"/>
      <c r="AD22" s="148"/>
      <c r="AE22" s="148"/>
      <c r="AF22" s="148"/>
      <c r="AG22" s="148" t="s">
        <v>112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9">
        <v>15</v>
      </c>
      <c r="B23" s="170" t="s">
        <v>140</v>
      </c>
      <c r="C23" s="177" t="s">
        <v>141</v>
      </c>
      <c r="D23" s="171" t="s">
        <v>115</v>
      </c>
      <c r="E23" s="172">
        <v>4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21</v>
      </c>
      <c r="M23" s="174">
        <f t="shared" si="3"/>
        <v>0</v>
      </c>
      <c r="N23" s="172">
        <v>0</v>
      </c>
      <c r="O23" s="172">
        <f t="shared" si="4"/>
        <v>0</v>
      </c>
      <c r="P23" s="172">
        <v>0</v>
      </c>
      <c r="Q23" s="172">
        <f t="shared" si="5"/>
        <v>0</v>
      </c>
      <c r="R23" s="174"/>
      <c r="S23" s="174" t="s">
        <v>108</v>
      </c>
      <c r="T23" s="174" t="s">
        <v>109</v>
      </c>
      <c r="U23" s="174">
        <v>0</v>
      </c>
      <c r="V23" s="174">
        <f t="shared" si="6"/>
        <v>0</v>
      </c>
      <c r="W23" s="174"/>
      <c r="X23" s="174" t="s">
        <v>110</v>
      </c>
      <c r="Y23" s="175" t="s">
        <v>111</v>
      </c>
      <c r="Z23" s="148"/>
      <c r="AA23" s="148"/>
      <c r="AB23" s="148"/>
      <c r="AC23" s="148"/>
      <c r="AD23" s="148"/>
      <c r="AE23" s="148"/>
      <c r="AF23" s="148"/>
      <c r="AG23" s="148" t="s">
        <v>112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9">
        <v>16</v>
      </c>
      <c r="B24" s="170" t="s">
        <v>142</v>
      </c>
      <c r="C24" s="177" t="s">
        <v>143</v>
      </c>
      <c r="D24" s="171" t="s">
        <v>115</v>
      </c>
      <c r="E24" s="172">
        <v>7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21</v>
      </c>
      <c r="M24" s="174">
        <f t="shared" si="3"/>
        <v>0</v>
      </c>
      <c r="N24" s="172">
        <v>0</v>
      </c>
      <c r="O24" s="172">
        <f t="shared" si="4"/>
        <v>0</v>
      </c>
      <c r="P24" s="172">
        <v>0</v>
      </c>
      <c r="Q24" s="172">
        <f t="shared" si="5"/>
        <v>0</v>
      </c>
      <c r="R24" s="174"/>
      <c r="S24" s="174" t="s">
        <v>108</v>
      </c>
      <c r="T24" s="174" t="s">
        <v>109</v>
      </c>
      <c r="U24" s="174">
        <v>0</v>
      </c>
      <c r="V24" s="174">
        <f t="shared" si="6"/>
        <v>0</v>
      </c>
      <c r="W24" s="174"/>
      <c r="X24" s="174" t="s">
        <v>110</v>
      </c>
      <c r="Y24" s="175" t="s">
        <v>111</v>
      </c>
      <c r="Z24" s="148"/>
      <c r="AA24" s="148"/>
      <c r="AB24" s="148"/>
      <c r="AC24" s="148"/>
      <c r="AD24" s="148"/>
      <c r="AE24" s="148"/>
      <c r="AF24" s="148"/>
      <c r="AG24" s="148" t="s">
        <v>112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9">
        <v>17</v>
      </c>
      <c r="B25" s="170" t="s">
        <v>144</v>
      </c>
      <c r="C25" s="177" t="s">
        <v>145</v>
      </c>
      <c r="D25" s="171" t="s">
        <v>115</v>
      </c>
      <c r="E25" s="172">
        <v>10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21</v>
      </c>
      <c r="M25" s="174">
        <f t="shared" si="3"/>
        <v>0</v>
      </c>
      <c r="N25" s="172">
        <v>0</v>
      </c>
      <c r="O25" s="172">
        <f t="shared" si="4"/>
        <v>0</v>
      </c>
      <c r="P25" s="172">
        <v>0</v>
      </c>
      <c r="Q25" s="172">
        <f t="shared" si="5"/>
        <v>0</v>
      </c>
      <c r="R25" s="174"/>
      <c r="S25" s="174" t="s">
        <v>108</v>
      </c>
      <c r="T25" s="174" t="s">
        <v>109</v>
      </c>
      <c r="U25" s="174">
        <v>0</v>
      </c>
      <c r="V25" s="174">
        <f t="shared" si="6"/>
        <v>0</v>
      </c>
      <c r="W25" s="174"/>
      <c r="X25" s="174" t="s">
        <v>110</v>
      </c>
      <c r="Y25" s="175" t="s">
        <v>111</v>
      </c>
      <c r="Z25" s="148"/>
      <c r="AA25" s="148"/>
      <c r="AB25" s="148"/>
      <c r="AC25" s="148"/>
      <c r="AD25" s="148"/>
      <c r="AE25" s="148"/>
      <c r="AF25" s="148"/>
      <c r="AG25" s="148" t="s">
        <v>112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9">
        <v>18</v>
      </c>
      <c r="B26" s="170" t="s">
        <v>146</v>
      </c>
      <c r="C26" s="177" t="s">
        <v>147</v>
      </c>
      <c r="D26" s="171" t="s">
        <v>115</v>
      </c>
      <c r="E26" s="172">
        <v>2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21</v>
      </c>
      <c r="M26" s="174">
        <f t="shared" si="3"/>
        <v>0</v>
      </c>
      <c r="N26" s="172">
        <v>0</v>
      </c>
      <c r="O26" s="172">
        <f t="shared" si="4"/>
        <v>0</v>
      </c>
      <c r="P26" s="172">
        <v>0</v>
      </c>
      <c r="Q26" s="172">
        <f t="shared" si="5"/>
        <v>0</v>
      </c>
      <c r="R26" s="174"/>
      <c r="S26" s="174" t="s">
        <v>108</v>
      </c>
      <c r="T26" s="174" t="s">
        <v>109</v>
      </c>
      <c r="U26" s="174">
        <v>0</v>
      </c>
      <c r="V26" s="174">
        <f t="shared" si="6"/>
        <v>0</v>
      </c>
      <c r="W26" s="174"/>
      <c r="X26" s="174" t="s">
        <v>110</v>
      </c>
      <c r="Y26" s="175" t="s">
        <v>111</v>
      </c>
      <c r="Z26" s="148"/>
      <c r="AA26" s="148"/>
      <c r="AB26" s="148"/>
      <c r="AC26" s="148"/>
      <c r="AD26" s="148"/>
      <c r="AE26" s="148"/>
      <c r="AF26" s="148"/>
      <c r="AG26" s="148" t="s">
        <v>112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9">
        <v>19</v>
      </c>
      <c r="B27" s="170" t="s">
        <v>148</v>
      </c>
      <c r="C27" s="177" t="s">
        <v>149</v>
      </c>
      <c r="D27" s="171" t="s">
        <v>115</v>
      </c>
      <c r="E27" s="172">
        <v>20</v>
      </c>
      <c r="F27" s="173"/>
      <c r="G27" s="174">
        <f t="shared" si="0"/>
        <v>0</v>
      </c>
      <c r="H27" s="173"/>
      <c r="I27" s="174">
        <f t="shared" si="1"/>
        <v>0</v>
      </c>
      <c r="J27" s="173"/>
      <c r="K27" s="174">
        <f t="shared" si="2"/>
        <v>0</v>
      </c>
      <c r="L27" s="174">
        <v>21</v>
      </c>
      <c r="M27" s="174">
        <f t="shared" si="3"/>
        <v>0</v>
      </c>
      <c r="N27" s="172">
        <v>0</v>
      </c>
      <c r="O27" s="172">
        <f t="shared" si="4"/>
        <v>0</v>
      </c>
      <c r="P27" s="172">
        <v>0</v>
      </c>
      <c r="Q27" s="172">
        <f t="shared" si="5"/>
        <v>0</v>
      </c>
      <c r="R27" s="174"/>
      <c r="S27" s="174" t="s">
        <v>108</v>
      </c>
      <c r="T27" s="174" t="s">
        <v>109</v>
      </c>
      <c r="U27" s="174">
        <v>0</v>
      </c>
      <c r="V27" s="174">
        <f t="shared" si="6"/>
        <v>0</v>
      </c>
      <c r="W27" s="174"/>
      <c r="X27" s="174" t="s">
        <v>110</v>
      </c>
      <c r="Y27" s="175" t="s">
        <v>111</v>
      </c>
      <c r="Z27" s="148"/>
      <c r="AA27" s="148"/>
      <c r="AB27" s="148"/>
      <c r="AC27" s="148"/>
      <c r="AD27" s="148"/>
      <c r="AE27" s="148"/>
      <c r="AF27" s="148"/>
      <c r="AG27" s="148" t="s">
        <v>112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9">
        <v>20</v>
      </c>
      <c r="B28" s="170" t="s">
        <v>150</v>
      </c>
      <c r="C28" s="177" t="s">
        <v>151</v>
      </c>
      <c r="D28" s="171" t="s">
        <v>115</v>
      </c>
      <c r="E28" s="172">
        <v>1</v>
      </c>
      <c r="F28" s="173"/>
      <c r="G28" s="174">
        <f t="shared" si="0"/>
        <v>0</v>
      </c>
      <c r="H28" s="173"/>
      <c r="I28" s="174">
        <f t="shared" si="1"/>
        <v>0</v>
      </c>
      <c r="J28" s="173"/>
      <c r="K28" s="174">
        <f t="shared" si="2"/>
        <v>0</v>
      </c>
      <c r="L28" s="174">
        <v>21</v>
      </c>
      <c r="M28" s="174">
        <f t="shared" si="3"/>
        <v>0</v>
      </c>
      <c r="N28" s="172">
        <v>0</v>
      </c>
      <c r="O28" s="172">
        <f t="shared" si="4"/>
        <v>0</v>
      </c>
      <c r="P28" s="172">
        <v>0</v>
      </c>
      <c r="Q28" s="172">
        <f t="shared" si="5"/>
        <v>0</v>
      </c>
      <c r="R28" s="174"/>
      <c r="S28" s="174" t="s">
        <v>108</v>
      </c>
      <c r="T28" s="174" t="s">
        <v>109</v>
      </c>
      <c r="U28" s="174">
        <v>0</v>
      </c>
      <c r="V28" s="174">
        <f t="shared" si="6"/>
        <v>0</v>
      </c>
      <c r="W28" s="174"/>
      <c r="X28" s="174" t="s">
        <v>110</v>
      </c>
      <c r="Y28" s="175" t="s">
        <v>111</v>
      </c>
      <c r="Z28" s="148"/>
      <c r="AA28" s="148"/>
      <c r="AB28" s="148"/>
      <c r="AC28" s="148"/>
      <c r="AD28" s="148"/>
      <c r="AE28" s="148"/>
      <c r="AF28" s="148"/>
      <c r="AG28" s="148" t="s">
        <v>112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9">
        <v>21</v>
      </c>
      <c r="B29" s="170" t="s">
        <v>152</v>
      </c>
      <c r="C29" s="177" t="s">
        <v>153</v>
      </c>
      <c r="D29" s="171" t="s">
        <v>115</v>
      </c>
      <c r="E29" s="172">
        <v>3</v>
      </c>
      <c r="F29" s="173"/>
      <c r="G29" s="174">
        <f t="shared" si="0"/>
        <v>0</v>
      </c>
      <c r="H29" s="173"/>
      <c r="I29" s="174">
        <f t="shared" si="1"/>
        <v>0</v>
      </c>
      <c r="J29" s="173"/>
      <c r="K29" s="174">
        <f t="shared" si="2"/>
        <v>0</v>
      </c>
      <c r="L29" s="174">
        <v>21</v>
      </c>
      <c r="M29" s="174">
        <f t="shared" si="3"/>
        <v>0</v>
      </c>
      <c r="N29" s="172">
        <v>0</v>
      </c>
      <c r="O29" s="172">
        <f t="shared" si="4"/>
        <v>0</v>
      </c>
      <c r="P29" s="172">
        <v>0</v>
      </c>
      <c r="Q29" s="172">
        <f t="shared" si="5"/>
        <v>0</v>
      </c>
      <c r="R29" s="174"/>
      <c r="S29" s="174" t="s">
        <v>108</v>
      </c>
      <c r="T29" s="174" t="s">
        <v>109</v>
      </c>
      <c r="U29" s="174">
        <v>0</v>
      </c>
      <c r="V29" s="174">
        <f t="shared" si="6"/>
        <v>0</v>
      </c>
      <c r="W29" s="174"/>
      <c r="X29" s="174" t="s">
        <v>110</v>
      </c>
      <c r="Y29" s="175" t="s">
        <v>111</v>
      </c>
      <c r="Z29" s="148"/>
      <c r="AA29" s="148"/>
      <c r="AB29" s="148"/>
      <c r="AC29" s="148"/>
      <c r="AD29" s="148"/>
      <c r="AE29" s="148"/>
      <c r="AF29" s="148"/>
      <c r="AG29" s="148" t="s">
        <v>112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9">
        <v>22</v>
      </c>
      <c r="B30" s="170" t="s">
        <v>154</v>
      </c>
      <c r="C30" s="177" t="s">
        <v>155</v>
      </c>
      <c r="D30" s="171" t="s">
        <v>115</v>
      </c>
      <c r="E30" s="172">
        <v>5</v>
      </c>
      <c r="F30" s="173"/>
      <c r="G30" s="174">
        <f t="shared" si="0"/>
        <v>0</v>
      </c>
      <c r="H30" s="173"/>
      <c r="I30" s="174">
        <f t="shared" si="1"/>
        <v>0</v>
      </c>
      <c r="J30" s="173"/>
      <c r="K30" s="174">
        <f t="shared" si="2"/>
        <v>0</v>
      </c>
      <c r="L30" s="174">
        <v>21</v>
      </c>
      <c r="M30" s="174">
        <f t="shared" si="3"/>
        <v>0</v>
      </c>
      <c r="N30" s="172">
        <v>0</v>
      </c>
      <c r="O30" s="172">
        <f t="shared" si="4"/>
        <v>0</v>
      </c>
      <c r="P30" s="172">
        <v>0</v>
      </c>
      <c r="Q30" s="172">
        <f t="shared" si="5"/>
        <v>0</v>
      </c>
      <c r="R30" s="174"/>
      <c r="S30" s="174" t="s">
        <v>108</v>
      </c>
      <c r="T30" s="174" t="s">
        <v>109</v>
      </c>
      <c r="U30" s="174">
        <v>0</v>
      </c>
      <c r="V30" s="174">
        <f t="shared" si="6"/>
        <v>0</v>
      </c>
      <c r="W30" s="174"/>
      <c r="X30" s="174" t="s">
        <v>110</v>
      </c>
      <c r="Y30" s="175" t="s">
        <v>111</v>
      </c>
      <c r="Z30" s="148"/>
      <c r="AA30" s="148"/>
      <c r="AB30" s="148"/>
      <c r="AC30" s="148"/>
      <c r="AD30" s="148"/>
      <c r="AE30" s="148"/>
      <c r="AF30" s="148"/>
      <c r="AG30" s="148" t="s">
        <v>112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9">
        <v>23</v>
      </c>
      <c r="B31" s="170" t="s">
        <v>156</v>
      </c>
      <c r="C31" s="177" t="s">
        <v>157</v>
      </c>
      <c r="D31" s="171" t="s">
        <v>115</v>
      </c>
      <c r="E31" s="172">
        <v>5</v>
      </c>
      <c r="F31" s="173"/>
      <c r="G31" s="174">
        <f t="shared" si="0"/>
        <v>0</v>
      </c>
      <c r="H31" s="173"/>
      <c r="I31" s="174">
        <f t="shared" si="1"/>
        <v>0</v>
      </c>
      <c r="J31" s="173"/>
      <c r="K31" s="174">
        <f t="shared" si="2"/>
        <v>0</v>
      </c>
      <c r="L31" s="174">
        <v>21</v>
      </c>
      <c r="M31" s="174">
        <f t="shared" si="3"/>
        <v>0</v>
      </c>
      <c r="N31" s="172">
        <v>0</v>
      </c>
      <c r="O31" s="172">
        <f t="shared" si="4"/>
        <v>0</v>
      </c>
      <c r="P31" s="172">
        <v>0</v>
      </c>
      <c r="Q31" s="172">
        <f t="shared" si="5"/>
        <v>0</v>
      </c>
      <c r="R31" s="174"/>
      <c r="S31" s="174" t="s">
        <v>108</v>
      </c>
      <c r="T31" s="174" t="s">
        <v>109</v>
      </c>
      <c r="U31" s="174">
        <v>0</v>
      </c>
      <c r="V31" s="174">
        <f t="shared" si="6"/>
        <v>0</v>
      </c>
      <c r="W31" s="174"/>
      <c r="X31" s="174" t="s">
        <v>110</v>
      </c>
      <c r="Y31" s="175" t="s">
        <v>111</v>
      </c>
      <c r="Z31" s="148"/>
      <c r="AA31" s="148"/>
      <c r="AB31" s="148"/>
      <c r="AC31" s="148"/>
      <c r="AD31" s="148"/>
      <c r="AE31" s="148"/>
      <c r="AF31" s="148"/>
      <c r="AG31" s="148" t="s">
        <v>112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9">
        <v>24</v>
      </c>
      <c r="B32" s="170" t="s">
        <v>158</v>
      </c>
      <c r="C32" s="177" t="s">
        <v>159</v>
      </c>
      <c r="D32" s="171" t="s">
        <v>115</v>
      </c>
      <c r="E32" s="172">
        <v>10</v>
      </c>
      <c r="F32" s="173"/>
      <c r="G32" s="174">
        <f t="shared" si="0"/>
        <v>0</v>
      </c>
      <c r="H32" s="173"/>
      <c r="I32" s="174">
        <f t="shared" si="1"/>
        <v>0</v>
      </c>
      <c r="J32" s="173"/>
      <c r="K32" s="174">
        <f t="shared" si="2"/>
        <v>0</v>
      </c>
      <c r="L32" s="174">
        <v>21</v>
      </c>
      <c r="M32" s="174">
        <f t="shared" si="3"/>
        <v>0</v>
      </c>
      <c r="N32" s="172">
        <v>0</v>
      </c>
      <c r="O32" s="172">
        <f t="shared" si="4"/>
        <v>0</v>
      </c>
      <c r="P32" s="172">
        <v>0</v>
      </c>
      <c r="Q32" s="172">
        <f t="shared" si="5"/>
        <v>0</v>
      </c>
      <c r="R32" s="174"/>
      <c r="S32" s="174" t="s">
        <v>108</v>
      </c>
      <c r="T32" s="174" t="s">
        <v>109</v>
      </c>
      <c r="U32" s="174">
        <v>0</v>
      </c>
      <c r="V32" s="174">
        <f t="shared" si="6"/>
        <v>0</v>
      </c>
      <c r="W32" s="174"/>
      <c r="X32" s="174" t="s">
        <v>110</v>
      </c>
      <c r="Y32" s="175" t="s">
        <v>111</v>
      </c>
      <c r="Z32" s="148"/>
      <c r="AA32" s="148"/>
      <c r="AB32" s="148"/>
      <c r="AC32" s="148"/>
      <c r="AD32" s="148"/>
      <c r="AE32" s="148"/>
      <c r="AF32" s="148"/>
      <c r="AG32" s="148" t="s">
        <v>112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9">
        <v>25</v>
      </c>
      <c r="B33" s="170" t="s">
        <v>160</v>
      </c>
      <c r="C33" s="177" t="s">
        <v>161</v>
      </c>
      <c r="D33" s="171" t="s">
        <v>115</v>
      </c>
      <c r="E33" s="172">
        <v>10</v>
      </c>
      <c r="F33" s="173"/>
      <c r="G33" s="174">
        <f t="shared" si="0"/>
        <v>0</v>
      </c>
      <c r="H33" s="173"/>
      <c r="I33" s="174">
        <f t="shared" si="1"/>
        <v>0</v>
      </c>
      <c r="J33" s="173"/>
      <c r="K33" s="174">
        <f t="shared" si="2"/>
        <v>0</v>
      </c>
      <c r="L33" s="174">
        <v>21</v>
      </c>
      <c r="M33" s="174">
        <f t="shared" si="3"/>
        <v>0</v>
      </c>
      <c r="N33" s="172">
        <v>0</v>
      </c>
      <c r="O33" s="172">
        <f t="shared" si="4"/>
        <v>0</v>
      </c>
      <c r="P33" s="172">
        <v>0</v>
      </c>
      <c r="Q33" s="172">
        <f t="shared" si="5"/>
        <v>0</v>
      </c>
      <c r="R33" s="174"/>
      <c r="S33" s="174" t="s">
        <v>108</v>
      </c>
      <c r="T33" s="174" t="s">
        <v>109</v>
      </c>
      <c r="U33" s="174">
        <v>0</v>
      </c>
      <c r="V33" s="174">
        <f t="shared" si="6"/>
        <v>0</v>
      </c>
      <c r="W33" s="174"/>
      <c r="X33" s="174" t="s">
        <v>110</v>
      </c>
      <c r="Y33" s="175" t="s">
        <v>111</v>
      </c>
      <c r="Z33" s="148"/>
      <c r="AA33" s="148"/>
      <c r="AB33" s="148"/>
      <c r="AC33" s="148"/>
      <c r="AD33" s="148"/>
      <c r="AE33" s="148"/>
      <c r="AF33" s="148"/>
      <c r="AG33" s="148" t="s">
        <v>112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9">
        <v>26</v>
      </c>
      <c r="B34" s="170" t="s">
        <v>162</v>
      </c>
      <c r="C34" s="177" t="s">
        <v>163</v>
      </c>
      <c r="D34" s="171" t="s">
        <v>115</v>
      </c>
      <c r="E34" s="172">
        <v>10</v>
      </c>
      <c r="F34" s="173"/>
      <c r="G34" s="174">
        <f t="shared" si="0"/>
        <v>0</v>
      </c>
      <c r="H34" s="173"/>
      <c r="I34" s="174">
        <f t="shared" si="1"/>
        <v>0</v>
      </c>
      <c r="J34" s="173"/>
      <c r="K34" s="174">
        <f t="shared" si="2"/>
        <v>0</v>
      </c>
      <c r="L34" s="174">
        <v>21</v>
      </c>
      <c r="M34" s="174">
        <f t="shared" si="3"/>
        <v>0</v>
      </c>
      <c r="N34" s="172">
        <v>0</v>
      </c>
      <c r="O34" s="172">
        <f t="shared" si="4"/>
        <v>0</v>
      </c>
      <c r="P34" s="172">
        <v>0</v>
      </c>
      <c r="Q34" s="172">
        <f t="shared" si="5"/>
        <v>0</v>
      </c>
      <c r="R34" s="174"/>
      <c r="S34" s="174" t="s">
        <v>108</v>
      </c>
      <c r="T34" s="174" t="s">
        <v>109</v>
      </c>
      <c r="U34" s="174">
        <v>0</v>
      </c>
      <c r="V34" s="174">
        <f t="shared" si="6"/>
        <v>0</v>
      </c>
      <c r="W34" s="174"/>
      <c r="X34" s="174" t="s">
        <v>110</v>
      </c>
      <c r="Y34" s="175" t="s">
        <v>111</v>
      </c>
      <c r="Z34" s="148"/>
      <c r="AA34" s="148"/>
      <c r="AB34" s="148"/>
      <c r="AC34" s="148"/>
      <c r="AD34" s="148"/>
      <c r="AE34" s="148"/>
      <c r="AF34" s="148"/>
      <c r="AG34" s="148" t="s">
        <v>112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9">
        <v>27</v>
      </c>
      <c r="B35" s="170" t="s">
        <v>164</v>
      </c>
      <c r="C35" s="177" t="s">
        <v>165</v>
      </c>
      <c r="D35" s="171" t="s">
        <v>115</v>
      </c>
      <c r="E35" s="172">
        <v>1</v>
      </c>
      <c r="F35" s="173"/>
      <c r="G35" s="174">
        <f t="shared" si="0"/>
        <v>0</v>
      </c>
      <c r="H35" s="173"/>
      <c r="I35" s="174">
        <f t="shared" si="1"/>
        <v>0</v>
      </c>
      <c r="J35" s="173"/>
      <c r="K35" s="174">
        <f t="shared" si="2"/>
        <v>0</v>
      </c>
      <c r="L35" s="174">
        <v>21</v>
      </c>
      <c r="M35" s="174">
        <f t="shared" si="3"/>
        <v>0</v>
      </c>
      <c r="N35" s="172">
        <v>0</v>
      </c>
      <c r="O35" s="172">
        <f t="shared" si="4"/>
        <v>0</v>
      </c>
      <c r="P35" s="172">
        <v>0</v>
      </c>
      <c r="Q35" s="172">
        <f t="shared" si="5"/>
        <v>0</v>
      </c>
      <c r="R35" s="174"/>
      <c r="S35" s="174" t="s">
        <v>108</v>
      </c>
      <c r="T35" s="174" t="s">
        <v>109</v>
      </c>
      <c r="U35" s="174">
        <v>0</v>
      </c>
      <c r="V35" s="174">
        <f t="shared" si="6"/>
        <v>0</v>
      </c>
      <c r="W35" s="174"/>
      <c r="X35" s="174" t="s">
        <v>110</v>
      </c>
      <c r="Y35" s="175" t="s">
        <v>111</v>
      </c>
      <c r="Z35" s="148"/>
      <c r="AA35" s="148"/>
      <c r="AB35" s="148"/>
      <c r="AC35" s="148"/>
      <c r="AD35" s="148"/>
      <c r="AE35" s="148"/>
      <c r="AF35" s="148"/>
      <c r="AG35" s="148" t="s">
        <v>112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9">
        <v>28</v>
      </c>
      <c r="B36" s="170" t="s">
        <v>166</v>
      </c>
      <c r="C36" s="177" t="s">
        <v>167</v>
      </c>
      <c r="D36" s="171" t="s">
        <v>115</v>
      </c>
      <c r="E36" s="172">
        <v>10</v>
      </c>
      <c r="F36" s="173"/>
      <c r="G36" s="174">
        <f t="shared" si="0"/>
        <v>0</v>
      </c>
      <c r="H36" s="173"/>
      <c r="I36" s="174">
        <f t="shared" si="1"/>
        <v>0</v>
      </c>
      <c r="J36" s="173"/>
      <c r="K36" s="174">
        <f t="shared" si="2"/>
        <v>0</v>
      </c>
      <c r="L36" s="174">
        <v>21</v>
      </c>
      <c r="M36" s="174">
        <f t="shared" si="3"/>
        <v>0</v>
      </c>
      <c r="N36" s="172">
        <v>0</v>
      </c>
      <c r="O36" s="172">
        <f t="shared" si="4"/>
        <v>0</v>
      </c>
      <c r="P36" s="172">
        <v>0</v>
      </c>
      <c r="Q36" s="172">
        <f t="shared" si="5"/>
        <v>0</v>
      </c>
      <c r="R36" s="174"/>
      <c r="S36" s="174" t="s">
        <v>108</v>
      </c>
      <c r="T36" s="174" t="s">
        <v>109</v>
      </c>
      <c r="U36" s="174">
        <v>0</v>
      </c>
      <c r="V36" s="174">
        <f t="shared" si="6"/>
        <v>0</v>
      </c>
      <c r="W36" s="174"/>
      <c r="X36" s="174" t="s">
        <v>110</v>
      </c>
      <c r="Y36" s="175" t="s">
        <v>111</v>
      </c>
      <c r="Z36" s="148"/>
      <c r="AA36" s="148"/>
      <c r="AB36" s="148"/>
      <c r="AC36" s="148"/>
      <c r="AD36" s="148"/>
      <c r="AE36" s="148"/>
      <c r="AF36" s="148"/>
      <c r="AG36" s="148" t="s">
        <v>112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9">
        <v>29</v>
      </c>
      <c r="B37" s="170" t="s">
        <v>168</v>
      </c>
      <c r="C37" s="177" t="s">
        <v>169</v>
      </c>
      <c r="D37" s="171" t="s">
        <v>115</v>
      </c>
      <c r="E37" s="172">
        <v>5</v>
      </c>
      <c r="F37" s="173"/>
      <c r="G37" s="174">
        <f t="shared" si="0"/>
        <v>0</v>
      </c>
      <c r="H37" s="173"/>
      <c r="I37" s="174">
        <f t="shared" si="1"/>
        <v>0</v>
      </c>
      <c r="J37" s="173"/>
      <c r="K37" s="174">
        <f t="shared" si="2"/>
        <v>0</v>
      </c>
      <c r="L37" s="174">
        <v>21</v>
      </c>
      <c r="M37" s="174">
        <f t="shared" si="3"/>
        <v>0</v>
      </c>
      <c r="N37" s="172">
        <v>0</v>
      </c>
      <c r="O37" s="172">
        <f t="shared" si="4"/>
        <v>0</v>
      </c>
      <c r="P37" s="172">
        <v>0</v>
      </c>
      <c r="Q37" s="172">
        <f t="shared" si="5"/>
        <v>0</v>
      </c>
      <c r="R37" s="174"/>
      <c r="S37" s="174" t="s">
        <v>108</v>
      </c>
      <c r="T37" s="174" t="s">
        <v>109</v>
      </c>
      <c r="U37" s="174">
        <v>0</v>
      </c>
      <c r="V37" s="174">
        <f t="shared" si="6"/>
        <v>0</v>
      </c>
      <c r="W37" s="174"/>
      <c r="X37" s="174" t="s">
        <v>110</v>
      </c>
      <c r="Y37" s="175" t="s">
        <v>111</v>
      </c>
      <c r="Z37" s="148"/>
      <c r="AA37" s="148"/>
      <c r="AB37" s="148"/>
      <c r="AC37" s="148"/>
      <c r="AD37" s="148"/>
      <c r="AE37" s="148"/>
      <c r="AF37" s="148"/>
      <c r="AG37" s="148" t="s">
        <v>112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9">
        <v>30</v>
      </c>
      <c r="B38" s="170" t="s">
        <v>170</v>
      </c>
      <c r="C38" s="177" t="s">
        <v>171</v>
      </c>
      <c r="D38" s="171" t="s">
        <v>115</v>
      </c>
      <c r="E38" s="172">
        <v>5</v>
      </c>
      <c r="F38" s="173"/>
      <c r="G38" s="174">
        <f t="shared" si="0"/>
        <v>0</v>
      </c>
      <c r="H38" s="173"/>
      <c r="I38" s="174">
        <f t="shared" si="1"/>
        <v>0</v>
      </c>
      <c r="J38" s="173"/>
      <c r="K38" s="174">
        <f t="shared" si="2"/>
        <v>0</v>
      </c>
      <c r="L38" s="174">
        <v>21</v>
      </c>
      <c r="M38" s="174">
        <f t="shared" si="3"/>
        <v>0</v>
      </c>
      <c r="N38" s="172">
        <v>0</v>
      </c>
      <c r="O38" s="172">
        <f t="shared" si="4"/>
        <v>0</v>
      </c>
      <c r="P38" s="172">
        <v>0</v>
      </c>
      <c r="Q38" s="172">
        <f t="shared" si="5"/>
        <v>0</v>
      </c>
      <c r="R38" s="174"/>
      <c r="S38" s="174" t="s">
        <v>108</v>
      </c>
      <c r="T38" s="174" t="s">
        <v>109</v>
      </c>
      <c r="U38" s="174">
        <v>0</v>
      </c>
      <c r="V38" s="174">
        <f t="shared" si="6"/>
        <v>0</v>
      </c>
      <c r="W38" s="174"/>
      <c r="X38" s="174" t="s">
        <v>110</v>
      </c>
      <c r="Y38" s="175" t="s">
        <v>111</v>
      </c>
      <c r="Z38" s="148"/>
      <c r="AA38" s="148"/>
      <c r="AB38" s="148"/>
      <c r="AC38" s="148"/>
      <c r="AD38" s="148"/>
      <c r="AE38" s="148"/>
      <c r="AF38" s="148"/>
      <c r="AG38" s="148" t="s">
        <v>112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9">
        <v>31</v>
      </c>
      <c r="B39" s="170" t="s">
        <v>172</v>
      </c>
      <c r="C39" s="177" t="s">
        <v>173</v>
      </c>
      <c r="D39" s="171" t="s">
        <v>115</v>
      </c>
      <c r="E39" s="172">
        <v>2</v>
      </c>
      <c r="F39" s="173"/>
      <c r="G39" s="174">
        <f t="shared" si="0"/>
        <v>0</v>
      </c>
      <c r="H39" s="173"/>
      <c r="I39" s="174">
        <f t="shared" si="1"/>
        <v>0</v>
      </c>
      <c r="J39" s="173"/>
      <c r="K39" s="174">
        <f t="shared" si="2"/>
        <v>0</v>
      </c>
      <c r="L39" s="174">
        <v>21</v>
      </c>
      <c r="M39" s="174">
        <f t="shared" si="3"/>
        <v>0</v>
      </c>
      <c r="N39" s="172">
        <v>0</v>
      </c>
      <c r="O39" s="172">
        <f t="shared" si="4"/>
        <v>0</v>
      </c>
      <c r="P39" s="172">
        <v>0</v>
      </c>
      <c r="Q39" s="172">
        <f t="shared" si="5"/>
        <v>0</v>
      </c>
      <c r="R39" s="174"/>
      <c r="S39" s="174" t="s">
        <v>108</v>
      </c>
      <c r="T39" s="174" t="s">
        <v>109</v>
      </c>
      <c r="U39" s="174">
        <v>0</v>
      </c>
      <c r="V39" s="174">
        <f t="shared" si="6"/>
        <v>0</v>
      </c>
      <c r="W39" s="174"/>
      <c r="X39" s="174" t="s">
        <v>110</v>
      </c>
      <c r="Y39" s="175" t="s">
        <v>111</v>
      </c>
      <c r="Z39" s="148"/>
      <c r="AA39" s="148"/>
      <c r="AB39" s="148"/>
      <c r="AC39" s="148"/>
      <c r="AD39" s="148"/>
      <c r="AE39" s="148"/>
      <c r="AF39" s="148"/>
      <c r="AG39" s="148" t="s">
        <v>112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9">
        <v>32</v>
      </c>
      <c r="B40" s="170" t="s">
        <v>174</v>
      </c>
      <c r="C40" s="177" t="s">
        <v>175</v>
      </c>
      <c r="D40" s="171" t="s">
        <v>115</v>
      </c>
      <c r="E40" s="172">
        <v>10</v>
      </c>
      <c r="F40" s="173"/>
      <c r="G40" s="174">
        <f t="shared" si="0"/>
        <v>0</v>
      </c>
      <c r="H40" s="173"/>
      <c r="I40" s="174">
        <f t="shared" si="1"/>
        <v>0</v>
      </c>
      <c r="J40" s="173"/>
      <c r="K40" s="174">
        <f t="shared" si="2"/>
        <v>0</v>
      </c>
      <c r="L40" s="174">
        <v>21</v>
      </c>
      <c r="M40" s="174">
        <f t="shared" si="3"/>
        <v>0</v>
      </c>
      <c r="N40" s="172">
        <v>0</v>
      </c>
      <c r="O40" s="172">
        <f t="shared" si="4"/>
        <v>0</v>
      </c>
      <c r="P40" s="172">
        <v>0</v>
      </c>
      <c r="Q40" s="172">
        <f t="shared" si="5"/>
        <v>0</v>
      </c>
      <c r="R40" s="174"/>
      <c r="S40" s="174" t="s">
        <v>108</v>
      </c>
      <c r="T40" s="174" t="s">
        <v>109</v>
      </c>
      <c r="U40" s="174">
        <v>0</v>
      </c>
      <c r="V40" s="174">
        <f t="shared" si="6"/>
        <v>0</v>
      </c>
      <c r="W40" s="174"/>
      <c r="X40" s="174" t="s">
        <v>110</v>
      </c>
      <c r="Y40" s="175" t="s">
        <v>111</v>
      </c>
      <c r="Z40" s="148"/>
      <c r="AA40" s="148"/>
      <c r="AB40" s="148"/>
      <c r="AC40" s="148"/>
      <c r="AD40" s="148"/>
      <c r="AE40" s="148"/>
      <c r="AF40" s="148"/>
      <c r="AG40" s="148" t="s">
        <v>112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9">
        <v>33</v>
      </c>
      <c r="B41" s="170" t="s">
        <v>176</v>
      </c>
      <c r="C41" s="177" t="s">
        <v>177</v>
      </c>
      <c r="D41" s="171" t="s">
        <v>115</v>
      </c>
      <c r="E41" s="172">
        <v>10</v>
      </c>
      <c r="F41" s="173"/>
      <c r="G41" s="174">
        <f t="shared" ref="G41:G72" si="7">ROUND(E41*F41,2)</f>
        <v>0</v>
      </c>
      <c r="H41" s="173"/>
      <c r="I41" s="174">
        <f t="shared" ref="I41:I72" si="8">ROUND(E41*H41,2)</f>
        <v>0</v>
      </c>
      <c r="J41" s="173"/>
      <c r="K41" s="174">
        <f t="shared" ref="K41:K72" si="9">ROUND(E41*J41,2)</f>
        <v>0</v>
      </c>
      <c r="L41" s="174">
        <v>21</v>
      </c>
      <c r="M41" s="174">
        <f t="shared" ref="M41:M72" si="10">G41*(1+L41/100)</f>
        <v>0</v>
      </c>
      <c r="N41" s="172">
        <v>0</v>
      </c>
      <c r="O41" s="172">
        <f t="shared" ref="O41:O72" si="11">ROUND(E41*N41,2)</f>
        <v>0</v>
      </c>
      <c r="P41" s="172">
        <v>0</v>
      </c>
      <c r="Q41" s="172">
        <f t="shared" ref="Q41:Q72" si="12">ROUND(E41*P41,2)</f>
        <v>0</v>
      </c>
      <c r="R41" s="174"/>
      <c r="S41" s="174" t="s">
        <v>108</v>
      </c>
      <c r="T41" s="174" t="s">
        <v>109</v>
      </c>
      <c r="U41" s="174">
        <v>0</v>
      </c>
      <c r="V41" s="174">
        <f t="shared" ref="V41:V72" si="13">ROUND(E41*U41,2)</f>
        <v>0</v>
      </c>
      <c r="W41" s="174"/>
      <c r="X41" s="174" t="s">
        <v>110</v>
      </c>
      <c r="Y41" s="175" t="s">
        <v>111</v>
      </c>
      <c r="Z41" s="148"/>
      <c r="AA41" s="148"/>
      <c r="AB41" s="148"/>
      <c r="AC41" s="148"/>
      <c r="AD41" s="148"/>
      <c r="AE41" s="148"/>
      <c r="AF41" s="148"/>
      <c r="AG41" s="148" t="s">
        <v>112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9">
        <v>34</v>
      </c>
      <c r="B42" s="170" t="s">
        <v>178</v>
      </c>
      <c r="C42" s="177" t="s">
        <v>179</v>
      </c>
      <c r="D42" s="171" t="s">
        <v>115</v>
      </c>
      <c r="E42" s="172">
        <v>1</v>
      </c>
      <c r="F42" s="173"/>
      <c r="G42" s="174">
        <f t="shared" si="7"/>
        <v>0</v>
      </c>
      <c r="H42" s="173"/>
      <c r="I42" s="174">
        <f t="shared" si="8"/>
        <v>0</v>
      </c>
      <c r="J42" s="173"/>
      <c r="K42" s="174">
        <f t="shared" si="9"/>
        <v>0</v>
      </c>
      <c r="L42" s="174">
        <v>21</v>
      </c>
      <c r="M42" s="174">
        <f t="shared" si="10"/>
        <v>0</v>
      </c>
      <c r="N42" s="172">
        <v>0</v>
      </c>
      <c r="O42" s="172">
        <f t="shared" si="11"/>
        <v>0</v>
      </c>
      <c r="P42" s="172">
        <v>0</v>
      </c>
      <c r="Q42" s="172">
        <f t="shared" si="12"/>
        <v>0</v>
      </c>
      <c r="R42" s="174"/>
      <c r="S42" s="174" t="s">
        <v>108</v>
      </c>
      <c r="T42" s="174" t="s">
        <v>109</v>
      </c>
      <c r="U42" s="174">
        <v>0</v>
      </c>
      <c r="V42" s="174">
        <f t="shared" si="13"/>
        <v>0</v>
      </c>
      <c r="W42" s="174"/>
      <c r="X42" s="174" t="s">
        <v>110</v>
      </c>
      <c r="Y42" s="175" t="s">
        <v>111</v>
      </c>
      <c r="Z42" s="148"/>
      <c r="AA42" s="148"/>
      <c r="AB42" s="148"/>
      <c r="AC42" s="148"/>
      <c r="AD42" s="148"/>
      <c r="AE42" s="148"/>
      <c r="AF42" s="148"/>
      <c r="AG42" s="148" t="s">
        <v>112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9">
        <v>35</v>
      </c>
      <c r="B43" s="170" t="s">
        <v>180</v>
      </c>
      <c r="C43" s="177" t="s">
        <v>181</v>
      </c>
      <c r="D43" s="171" t="s">
        <v>115</v>
      </c>
      <c r="E43" s="172">
        <v>1</v>
      </c>
      <c r="F43" s="173"/>
      <c r="G43" s="174">
        <f t="shared" si="7"/>
        <v>0</v>
      </c>
      <c r="H43" s="173"/>
      <c r="I43" s="174">
        <f t="shared" si="8"/>
        <v>0</v>
      </c>
      <c r="J43" s="173"/>
      <c r="K43" s="174">
        <f t="shared" si="9"/>
        <v>0</v>
      </c>
      <c r="L43" s="174">
        <v>21</v>
      </c>
      <c r="M43" s="174">
        <f t="shared" si="10"/>
        <v>0</v>
      </c>
      <c r="N43" s="172">
        <v>0</v>
      </c>
      <c r="O43" s="172">
        <f t="shared" si="11"/>
        <v>0</v>
      </c>
      <c r="P43" s="172">
        <v>0</v>
      </c>
      <c r="Q43" s="172">
        <f t="shared" si="12"/>
        <v>0</v>
      </c>
      <c r="R43" s="174"/>
      <c r="S43" s="174" t="s">
        <v>108</v>
      </c>
      <c r="T43" s="174" t="s">
        <v>109</v>
      </c>
      <c r="U43" s="174">
        <v>0</v>
      </c>
      <c r="V43" s="174">
        <f t="shared" si="13"/>
        <v>0</v>
      </c>
      <c r="W43" s="174"/>
      <c r="X43" s="174" t="s">
        <v>110</v>
      </c>
      <c r="Y43" s="175" t="s">
        <v>111</v>
      </c>
      <c r="Z43" s="148"/>
      <c r="AA43" s="148"/>
      <c r="AB43" s="148"/>
      <c r="AC43" s="148"/>
      <c r="AD43" s="148"/>
      <c r="AE43" s="148"/>
      <c r="AF43" s="148"/>
      <c r="AG43" s="148" t="s">
        <v>112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9">
        <v>36</v>
      </c>
      <c r="B44" s="170" t="s">
        <v>182</v>
      </c>
      <c r="C44" s="177" t="s">
        <v>183</v>
      </c>
      <c r="D44" s="171" t="s">
        <v>115</v>
      </c>
      <c r="E44" s="172">
        <v>1</v>
      </c>
      <c r="F44" s="173"/>
      <c r="G44" s="174">
        <f t="shared" si="7"/>
        <v>0</v>
      </c>
      <c r="H44" s="173"/>
      <c r="I44" s="174">
        <f t="shared" si="8"/>
        <v>0</v>
      </c>
      <c r="J44" s="173"/>
      <c r="K44" s="174">
        <f t="shared" si="9"/>
        <v>0</v>
      </c>
      <c r="L44" s="174">
        <v>21</v>
      </c>
      <c r="M44" s="174">
        <f t="shared" si="10"/>
        <v>0</v>
      </c>
      <c r="N44" s="172">
        <v>0</v>
      </c>
      <c r="O44" s="172">
        <f t="shared" si="11"/>
        <v>0</v>
      </c>
      <c r="P44" s="172">
        <v>0</v>
      </c>
      <c r="Q44" s="172">
        <f t="shared" si="12"/>
        <v>0</v>
      </c>
      <c r="R44" s="174"/>
      <c r="S44" s="174" t="s">
        <v>108</v>
      </c>
      <c r="T44" s="174" t="s">
        <v>109</v>
      </c>
      <c r="U44" s="174">
        <v>0</v>
      </c>
      <c r="V44" s="174">
        <f t="shared" si="13"/>
        <v>0</v>
      </c>
      <c r="W44" s="174"/>
      <c r="X44" s="174" t="s">
        <v>110</v>
      </c>
      <c r="Y44" s="175" t="s">
        <v>111</v>
      </c>
      <c r="Z44" s="148"/>
      <c r="AA44" s="148"/>
      <c r="AB44" s="148"/>
      <c r="AC44" s="148"/>
      <c r="AD44" s="148"/>
      <c r="AE44" s="148"/>
      <c r="AF44" s="148"/>
      <c r="AG44" s="148" t="s">
        <v>112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9">
        <v>37</v>
      </c>
      <c r="B45" s="170" t="s">
        <v>184</v>
      </c>
      <c r="C45" s="177" t="s">
        <v>185</v>
      </c>
      <c r="D45" s="171" t="s">
        <v>115</v>
      </c>
      <c r="E45" s="172">
        <v>1</v>
      </c>
      <c r="F45" s="173"/>
      <c r="G45" s="174">
        <f t="shared" si="7"/>
        <v>0</v>
      </c>
      <c r="H45" s="173"/>
      <c r="I45" s="174">
        <f t="shared" si="8"/>
        <v>0</v>
      </c>
      <c r="J45" s="173"/>
      <c r="K45" s="174">
        <f t="shared" si="9"/>
        <v>0</v>
      </c>
      <c r="L45" s="174">
        <v>21</v>
      </c>
      <c r="M45" s="174">
        <f t="shared" si="10"/>
        <v>0</v>
      </c>
      <c r="N45" s="172">
        <v>0</v>
      </c>
      <c r="O45" s="172">
        <f t="shared" si="11"/>
        <v>0</v>
      </c>
      <c r="P45" s="172">
        <v>0</v>
      </c>
      <c r="Q45" s="172">
        <f t="shared" si="12"/>
        <v>0</v>
      </c>
      <c r="R45" s="174"/>
      <c r="S45" s="174" t="s">
        <v>108</v>
      </c>
      <c r="T45" s="174" t="s">
        <v>109</v>
      </c>
      <c r="U45" s="174">
        <v>0</v>
      </c>
      <c r="V45" s="174">
        <f t="shared" si="13"/>
        <v>0</v>
      </c>
      <c r="W45" s="174"/>
      <c r="X45" s="174" t="s">
        <v>110</v>
      </c>
      <c r="Y45" s="175" t="s">
        <v>111</v>
      </c>
      <c r="Z45" s="148"/>
      <c r="AA45" s="148"/>
      <c r="AB45" s="148"/>
      <c r="AC45" s="148"/>
      <c r="AD45" s="148"/>
      <c r="AE45" s="148"/>
      <c r="AF45" s="148"/>
      <c r="AG45" s="148" t="s">
        <v>112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9">
        <v>38</v>
      </c>
      <c r="B46" s="170" t="s">
        <v>186</v>
      </c>
      <c r="C46" s="177" t="s">
        <v>187</v>
      </c>
      <c r="D46" s="171" t="s">
        <v>115</v>
      </c>
      <c r="E46" s="172">
        <v>5</v>
      </c>
      <c r="F46" s="173"/>
      <c r="G46" s="174">
        <f t="shared" si="7"/>
        <v>0</v>
      </c>
      <c r="H46" s="173"/>
      <c r="I46" s="174">
        <f t="shared" si="8"/>
        <v>0</v>
      </c>
      <c r="J46" s="173"/>
      <c r="K46" s="174">
        <f t="shared" si="9"/>
        <v>0</v>
      </c>
      <c r="L46" s="174">
        <v>21</v>
      </c>
      <c r="M46" s="174">
        <f t="shared" si="10"/>
        <v>0</v>
      </c>
      <c r="N46" s="172">
        <v>0</v>
      </c>
      <c r="O46" s="172">
        <f t="shared" si="11"/>
        <v>0</v>
      </c>
      <c r="P46" s="172">
        <v>0</v>
      </c>
      <c r="Q46" s="172">
        <f t="shared" si="12"/>
        <v>0</v>
      </c>
      <c r="R46" s="174"/>
      <c r="S46" s="174" t="s">
        <v>108</v>
      </c>
      <c r="T46" s="174" t="s">
        <v>109</v>
      </c>
      <c r="U46" s="174">
        <v>0</v>
      </c>
      <c r="V46" s="174">
        <f t="shared" si="13"/>
        <v>0</v>
      </c>
      <c r="W46" s="174"/>
      <c r="X46" s="174" t="s">
        <v>110</v>
      </c>
      <c r="Y46" s="175" t="s">
        <v>111</v>
      </c>
      <c r="Z46" s="148"/>
      <c r="AA46" s="148"/>
      <c r="AB46" s="148"/>
      <c r="AC46" s="148"/>
      <c r="AD46" s="148"/>
      <c r="AE46" s="148"/>
      <c r="AF46" s="148"/>
      <c r="AG46" s="148" t="s">
        <v>112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9">
        <v>39</v>
      </c>
      <c r="B47" s="170" t="s">
        <v>188</v>
      </c>
      <c r="C47" s="177" t="s">
        <v>189</v>
      </c>
      <c r="D47" s="171" t="s">
        <v>115</v>
      </c>
      <c r="E47" s="172">
        <v>15</v>
      </c>
      <c r="F47" s="173"/>
      <c r="G47" s="174">
        <f t="shared" si="7"/>
        <v>0</v>
      </c>
      <c r="H47" s="173"/>
      <c r="I47" s="174">
        <f t="shared" si="8"/>
        <v>0</v>
      </c>
      <c r="J47" s="173"/>
      <c r="K47" s="174">
        <f t="shared" si="9"/>
        <v>0</v>
      </c>
      <c r="L47" s="174">
        <v>21</v>
      </c>
      <c r="M47" s="174">
        <f t="shared" si="10"/>
        <v>0</v>
      </c>
      <c r="N47" s="172">
        <v>0</v>
      </c>
      <c r="O47" s="172">
        <f t="shared" si="11"/>
        <v>0</v>
      </c>
      <c r="P47" s="172">
        <v>0</v>
      </c>
      <c r="Q47" s="172">
        <f t="shared" si="12"/>
        <v>0</v>
      </c>
      <c r="R47" s="174"/>
      <c r="S47" s="174" t="s">
        <v>108</v>
      </c>
      <c r="T47" s="174" t="s">
        <v>109</v>
      </c>
      <c r="U47" s="174">
        <v>0</v>
      </c>
      <c r="V47" s="174">
        <f t="shared" si="13"/>
        <v>0</v>
      </c>
      <c r="W47" s="174"/>
      <c r="X47" s="174" t="s">
        <v>110</v>
      </c>
      <c r="Y47" s="175" t="s">
        <v>111</v>
      </c>
      <c r="Z47" s="148"/>
      <c r="AA47" s="148"/>
      <c r="AB47" s="148"/>
      <c r="AC47" s="148"/>
      <c r="AD47" s="148"/>
      <c r="AE47" s="148"/>
      <c r="AF47" s="148"/>
      <c r="AG47" s="148" t="s">
        <v>112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9">
        <v>40</v>
      </c>
      <c r="B48" s="170" t="s">
        <v>190</v>
      </c>
      <c r="C48" s="177" t="s">
        <v>191</v>
      </c>
      <c r="D48" s="171" t="s">
        <v>115</v>
      </c>
      <c r="E48" s="172">
        <v>1</v>
      </c>
      <c r="F48" s="173"/>
      <c r="G48" s="174">
        <f t="shared" si="7"/>
        <v>0</v>
      </c>
      <c r="H48" s="173"/>
      <c r="I48" s="174">
        <f t="shared" si="8"/>
        <v>0</v>
      </c>
      <c r="J48" s="173"/>
      <c r="K48" s="174">
        <f t="shared" si="9"/>
        <v>0</v>
      </c>
      <c r="L48" s="174">
        <v>21</v>
      </c>
      <c r="M48" s="174">
        <f t="shared" si="10"/>
        <v>0</v>
      </c>
      <c r="N48" s="172">
        <v>0</v>
      </c>
      <c r="O48" s="172">
        <f t="shared" si="11"/>
        <v>0</v>
      </c>
      <c r="P48" s="172">
        <v>0</v>
      </c>
      <c r="Q48" s="172">
        <f t="shared" si="12"/>
        <v>0</v>
      </c>
      <c r="R48" s="174"/>
      <c r="S48" s="174" t="s">
        <v>108</v>
      </c>
      <c r="T48" s="174" t="s">
        <v>109</v>
      </c>
      <c r="U48" s="174">
        <v>0</v>
      </c>
      <c r="V48" s="174">
        <f t="shared" si="13"/>
        <v>0</v>
      </c>
      <c r="W48" s="174"/>
      <c r="X48" s="174" t="s">
        <v>110</v>
      </c>
      <c r="Y48" s="175" t="s">
        <v>111</v>
      </c>
      <c r="Z48" s="148"/>
      <c r="AA48" s="148"/>
      <c r="AB48" s="148"/>
      <c r="AC48" s="148"/>
      <c r="AD48" s="148"/>
      <c r="AE48" s="148"/>
      <c r="AF48" s="148"/>
      <c r="AG48" s="148" t="s">
        <v>112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9">
        <v>41</v>
      </c>
      <c r="B49" s="170" t="s">
        <v>192</v>
      </c>
      <c r="C49" s="177" t="s">
        <v>193</v>
      </c>
      <c r="D49" s="171" t="s">
        <v>115</v>
      </c>
      <c r="E49" s="172">
        <v>30</v>
      </c>
      <c r="F49" s="173"/>
      <c r="G49" s="174">
        <f t="shared" si="7"/>
        <v>0</v>
      </c>
      <c r="H49" s="173"/>
      <c r="I49" s="174">
        <f t="shared" si="8"/>
        <v>0</v>
      </c>
      <c r="J49" s="173"/>
      <c r="K49" s="174">
        <f t="shared" si="9"/>
        <v>0</v>
      </c>
      <c r="L49" s="174">
        <v>21</v>
      </c>
      <c r="M49" s="174">
        <f t="shared" si="10"/>
        <v>0</v>
      </c>
      <c r="N49" s="172">
        <v>0</v>
      </c>
      <c r="O49" s="172">
        <f t="shared" si="11"/>
        <v>0</v>
      </c>
      <c r="P49" s="172">
        <v>0</v>
      </c>
      <c r="Q49" s="172">
        <f t="shared" si="12"/>
        <v>0</v>
      </c>
      <c r="R49" s="174"/>
      <c r="S49" s="174" t="s">
        <v>108</v>
      </c>
      <c r="T49" s="174" t="s">
        <v>109</v>
      </c>
      <c r="U49" s="174">
        <v>0</v>
      </c>
      <c r="V49" s="174">
        <f t="shared" si="13"/>
        <v>0</v>
      </c>
      <c r="W49" s="174"/>
      <c r="X49" s="174" t="s">
        <v>110</v>
      </c>
      <c r="Y49" s="175" t="s">
        <v>111</v>
      </c>
      <c r="Z49" s="148"/>
      <c r="AA49" s="148"/>
      <c r="AB49" s="148"/>
      <c r="AC49" s="148"/>
      <c r="AD49" s="148"/>
      <c r="AE49" s="148"/>
      <c r="AF49" s="148"/>
      <c r="AG49" s="148" t="s">
        <v>112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9">
        <v>42</v>
      </c>
      <c r="B50" s="170" t="s">
        <v>194</v>
      </c>
      <c r="C50" s="177" t="s">
        <v>195</v>
      </c>
      <c r="D50" s="171" t="s">
        <v>107</v>
      </c>
      <c r="E50" s="172">
        <v>1</v>
      </c>
      <c r="F50" s="173"/>
      <c r="G50" s="174">
        <f t="shared" si="7"/>
        <v>0</v>
      </c>
      <c r="H50" s="173"/>
      <c r="I50" s="174">
        <f t="shared" si="8"/>
        <v>0</v>
      </c>
      <c r="J50" s="173"/>
      <c r="K50" s="174">
        <f t="shared" si="9"/>
        <v>0</v>
      </c>
      <c r="L50" s="174">
        <v>21</v>
      </c>
      <c r="M50" s="174">
        <f t="shared" si="10"/>
        <v>0</v>
      </c>
      <c r="N50" s="172">
        <v>0</v>
      </c>
      <c r="O50" s="172">
        <f t="shared" si="11"/>
        <v>0</v>
      </c>
      <c r="P50" s="172">
        <v>0</v>
      </c>
      <c r="Q50" s="172">
        <f t="shared" si="12"/>
        <v>0</v>
      </c>
      <c r="R50" s="174"/>
      <c r="S50" s="174" t="s">
        <v>108</v>
      </c>
      <c r="T50" s="174" t="s">
        <v>109</v>
      </c>
      <c r="U50" s="174">
        <v>0</v>
      </c>
      <c r="V50" s="174">
        <f t="shared" si="13"/>
        <v>0</v>
      </c>
      <c r="W50" s="174"/>
      <c r="X50" s="174" t="s">
        <v>110</v>
      </c>
      <c r="Y50" s="175" t="s">
        <v>111</v>
      </c>
      <c r="Z50" s="148"/>
      <c r="AA50" s="148"/>
      <c r="AB50" s="148"/>
      <c r="AC50" s="148"/>
      <c r="AD50" s="148"/>
      <c r="AE50" s="148"/>
      <c r="AF50" s="148"/>
      <c r="AG50" s="148" t="s">
        <v>112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9">
        <v>43</v>
      </c>
      <c r="B51" s="170" t="s">
        <v>196</v>
      </c>
      <c r="C51" s="177" t="s">
        <v>197</v>
      </c>
      <c r="D51" s="171" t="s">
        <v>107</v>
      </c>
      <c r="E51" s="172">
        <v>1</v>
      </c>
      <c r="F51" s="173"/>
      <c r="G51" s="174">
        <f t="shared" si="7"/>
        <v>0</v>
      </c>
      <c r="H51" s="173"/>
      <c r="I51" s="174">
        <f t="shared" si="8"/>
        <v>0</v>
      </c>
      <c r="J51" s="173"/>
      <c r="K51" s="174">
        <f t="shared" si="9"/>
        <v>0</v>
      </c>
      <c r="L51" s="174">
        <v>21</v>
      </c>
      <c r="M51" s="174">
        <f t="shared" si="10"/>
        <v>0</v>
      </c>
      <c r="N51" s="172">
        <v>0</v>
      </c>
      <c r="O51" s="172">
        <f t="shared" si="11"/>
        <v>0</v>
      </c>
      <c r="P51" s="172">
        <v>0</v>
      </c>
      <c r="Q51" s="172">
        <f t="shared" si="12"/>
        <v>0</v>
      </c>
      <c r="R51" s="174"/>
      <c r="S51" s="174" t="s">
        <v>108</v>
      </c>
      <c r="T51" s="174" t="s">
        <v>109</v>
      </c>
      <c r="U51" s="174">
        <v>0</v>
      </c>
      <c r="V51" s="174">
        <f t="shared" si="13"/>
        <v>0</v>
      </c>
      <c r="W51" s="174"/>
      <c r="X51" s="174" t="s">
        <v>110</v>
      </c>
      <c r="Y51" s="175" t="s">
        <v>111</v>
      </c>
      <c r="Z51" s="148"/>
      <c r="AA51" s="148"/>
      <c r="AB51" s="148"/>
      <c r="AC51" s="148"/>
      <c r="AD51" s="148"/>
      <c r="AE51" s="148"/>
      <c r="AF51" s="148"/>
      <c r="AG51" s="148" t="s">
        <v>112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9">
        <v>44</v>
      </c>
      <c r="B52" s="170" t="s">
        <v>198</v>
      </c>
      <c r="C52" s="177" t="s">
        <v>199</v>
      </c>
      <c r="D52" s="171" t="s">
        <v>115</v>
      </c>
      <c r="E52" s="172">
        <v>1</v>
      </c>
      <c r="F52" s="173"/>
      <c r="G52" s="174">
        <f t="shared" si="7"/>
        <v>0</v>
      </c>
      <c r="H52" s="173"/>
      <c r="I52" s="174">
        <f t="shared" si="8"/>
        <v>0</v>
      </c>
      <c r="J52" s="173"/>
      <c r="K52" s="174">
        <f t="shared" si="9"/>
        <v>0</v>
      </c>
      <c r="L52" s="174">
        <v>21</v>
      </c>
      <c r="M52" s="174">
        <f t="shared" si="10"/>
        <v>0</v>
      </c>
      <c r="N52" s="172">
        <v>0</v>
      </c>
      <c r="O52" s="172">
        <f t="shared" si="11"/>
        <v>0</v>
      </c>
      <c r="P52" s="172">
        <v>0</v>
      </c>
      <c r="Q52" s="172">
        <f t="shared" si="12"/>
        <v>0</v>
      </c>
      <c r="R52" s="174"/>
      <c r="S52" s="174" t="s">
        <v>108</v>
      </c>
      <c r="T52" s="174" t="s">
        <v>109</v>
      </c>
      <c r="U52" s="174">
        <v>0</v>
      </c>
      <c r="V52" s="174">
        <f t="shared" si="13"/>
        <v>0</v>
      </c>
      <c r="W52" s="174"/>
      <c r="X52" s="174" t="s">
        <v>110</v>
      </c>
      <c r="Y52" s="175" t="s">
        <v>111</v>
      </c>
      <c r="Z52" s="148"/>
      <c r="AA52" s="148"/>
      <c r="AB52" s="148"/>
      <c r="AC52" s="148"/>
      <c r="AD52" s="148"/>
      <c r="AE52" s="148"/>
      <c r="AF52" s="148"/>
      <c r="AG52" s="148" t="s">
        <v>112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9">
        <v>45</v>
      </c>
      <c r="B53" s="170" t="s">
        <v>200</v>
      </c>
      <c r="C53" s="177" t="s">
        <v>201</v>
      </c>
      <c r="D53" s="171" t="s">
        <v>115</v>
      </c>
      <c r="E53" s="172">
        <v>1</v>
      </c>
      <c r="F53" s="173"/>
      <c r="G53" s="174">
        <f t="shared" si="7"/>
        <v>0</v>
      </c>
      <c r="H53" s="173"/>
      <c r="I53" s="174">
        <f t="shared" si="8"/>
        <v>0</v>
      </c>
      <c r="J53" s="173"/>
      <c r="K53" s="174">
        <f t="shared" si="9"/>
        <v>0</v>
      </c>
      <c r="L53" s="174">
        <v>21</v>
      </c>
      <c r="M53" s="174">
        <f t="shared" si="10"/>
        <v>0</v>
      </c>
      <c r="N53" s="172">
        <v>0</v>
      </c>
      <c r="O53" s="172">
        <f t="shared" si="11"/>
        <v>0</v>
      </c>
      <c r="P53" s="172">
        <v>0</v>
      </c>
      <c r="Q53" s="172">
        <f t="shared" si="12"/>
        <v>0</v>
      </c>
      <c r="R53" s="174"/>
      <c r="S53" s="174" t="s">
        <v>108</v>
      </c>
      <c r="T53" s="174" t="s">
        <v>109</v>
      </c>
      <c r="U53" s="174">
        <v>0</v>
      </c>
      <c r="V53" s="174">
        <f t="shared" si="13"/>
        <v>0</v>
      </c>
      <c r="W53" s="174"/>
      <c r="X53" s="174" t="s">
        <v>110</v>
      </c>
      <c r="Y53" s="175" t="s">
        <v>111</v>
      </c>
      <c r="Z53" s="148"/>
      <c r="AA53" s="148"/>
      <c r="AB53" s="148"/>
      <c r="AC53" s="148"/>
      <c r="AD53" s="148"/>
      <c r="AE53" s="148"/>
      <c r="AF53" s="148"/>
      <c r="AG53" s="148" t="s">
        <v>112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9">
        <v>46</v>
      </c>
      <c r="B54" s="170" t="s">
        <v>202</v>
      </c>
      <c r="C54" s="177" t="s">
        <v>203</v>
      </c>
      <c r="D54" s="171" t="s">
        <v>115</v>
      </c>
      <c r="E54" s="172">
        <v>1</v>
      </c>
      <c r="F54" s="173"/>
      <c r="G54" s="174">
        <f t="shared" si="7"/>
        <v>0</v>
      </c>
      <c r="H54" s="173"/>
      <c r="I54" s="174">
        <f t="shared" si="8"/>
        <v>0</v>
      </c>
      <c r="J54" s="173"/>
      <c r="K54" s="174">
        <f t="shared" si="9"/>
        <v>0</v>
      </c>
      <c r="L54" s="174">
        <v>21</v>
      </c>
      <c r="M54" s="174">
        <f t="shared" si="10"/>
        <v>0</v>
      </c>
      <c r="N54" s="172">
        <v>0</v>
      </c>
      <c r="O54" s="172">
        <f t="shared" si="11"/>
        <v>0</v>
      </c>
      <c r="P54" s="172">
        <v>0</v>
      </c>
      <c r="Q54" s="172">
        <f t="shared" si="12"/>
        <v>0</v>
      </c>
      <c r="R54" s="174"/>
      <c r="S54" s="174" t="s">
        <v>108</v>
      </c>
      <c r="T54" s="174" t="s">
        <v>109</v>
      </c>
      <c r="U54" s="174">
        <v>0</v>
      </c>
      <c r="V54" s="174">
        <f t="shared" si="13"/>
        <v>0</v>
      </c>
      <c r="W54" s="174"/>
      <c r="X54" s="174" t="s">
        <v>110</v>
      </c>
      <c r="Y54" s="175" t="s">
        <v>111</v>
      </c>
      <c r="Z54" s="148"/>
      <c r="AA54" s="148"/>
      <c r="AB54" s="148"/>
      <c r="AC54" s="148"/>
      <c r="AD54" s="148"/>
      <c r="AE54" s="148"/>
      <c r="AF54" s="148"/>
      <c r="AG54" s="148" t="s">
        <v>112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9">
        <v>47</v>
      </c>
      <c r="B55" s="170" t="s">
        <v>204</v>
      </c>
      <c r="C55" s="177" t="s">
        <v>205</v>
      </c>
      <c r="D55" s="171" t="s">
        <v>115</v>
      </c>
      <c r="E55" s="172">
        <v>1</v>
      </c>
      <c r="F55" s="173"/>
      <c r="G55" s="174">
        <f t="shared" si="7"/>
        <v>0</v>
      </c>
      <c r="H55" s="173"/>
      <c r="I55" s="174">
        <f t="shared" si="8"/>
        <v>0</v>
      </c>
      <c r="J55" s="173"/>
      <c r="K55" s="174">
        <f t="shared" si="9"/>
        <v>0</v>
      </c>
      <c r="L55" s="174">
        <v>21</v>
      </c>
      <c r="M55" s="174">
        <f t="shared" si="10"/>
        <v>0</v>
      </c>
      <c r="N55" s="172">
        <v>0</v>
      </c>
      <c r="O55" s="172">
        <f t="shared" si="11"/>
        <v>0</v>
      </c>
      <c r="P55" s="172">
        <v>0</v>
      </c>
      <c r="Q55" s="172">
        <f t="shared" si="12"/>
        <v>0</v>
      </c>
      <c r="R55" s="174"/>
      <c r="S55" s="174" t="s">
        <v>108</v>
      </c>
      <c r="T55" s="174" t="s">
        <v>109</v>
      </c>
      <c r="U55" s="174">
        <v>0</v>
      </c>
      <c r="V55" s="174">
        <f t="shared" si="13"/>
        <v>0</v>
      </c>
      <c r="W55" s="174"/>
      <c r="X55" s="174" t="s">
        <v>110</v>
      </c>
      <c r="Y55" s="175" t="s">
        <v>111</v>
      </c>
      <c r="Z55" s="148"/>
      <c r="AA55" s="148"/>
      <c r="AB55" s="148"/>
      <c r="AC55" s="148"/>
      <c r="AD55" s="148"/>
      <c r="AE55" s="148"/>
      <c r="AF55" s="148"/>
      <c r="AG55" s="148" t="s">
        <v>112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9">
        <v>48</v>
      </c>
      <c r="B56" s="170" t="s">
        <v>206</v>
      </c>
      <c r="C56" s="177" t="s">
        <v>207</v>
      </c>
      <c r="D56" s="171" t="s">
        <v>115</v>
      </c>
      <c r="E56" s="172">
        <v>7</v>
      </c>
      <c r="F56" s="173"/>
      <c r="G56" s="174">
        <f t="shared" si="7"/>
        <v>0</v>
      </c>
      <c r="H56" s="173"/>
      <c r="I56" s="174">
        <f t="shared" si="8"/>
        <v>0</v>
      </c>
      <c r="J56" s="173"/>
      <c r="K56" s="174">
        <f t="shared" si="9"/>
        <v>0</v>
      </c>
      <c r="L56" s="174">
        <v>21</v>
      </c>
      <c r="M56" s="174">
        <f t="shared" si="10"/>
        <v>0</v>
      </c>
      <c r="N56" s="172">
        <v>0</v>
      </c>
      <c r="O56" s="172">
        <f t="shared" si="11"/>
        <v>0</v>
      </c>
      <c r="P56" s="172">
        <v>0</v>
      </c>
      <c r="Q56" s="172">
        <f t="shared" si="12"/>
        <v>0</v>
      </c>
      <c r="R56" s="174"/>
      <c r="S56" s="174" t="s">
        <v>108</v>
      </c>
      <c r="T56" s="174" t="s">
        <v>109</v>
      </c>
      <c r="U56" s="174">
        <v>0</v>
      </c>
      <c r="V56" s="174">
        <f t="shared" si="13"/>
        <v>0</v>
      </c>
      <c r="W56" s="174"/>
      <c r="X56" s="174" t="s">
        <v>110</v>
      </c>
      <c r="Y56" s="175" t="s">
        <v>111</v>
      </c>
      <c r="Z56" s="148"/>
      <c r="AA56" s="148"/>
      <c r="AB56" s="148"/>
      <c r="AC56" s="148"/>
      <c r="AD56" s="148"/>
      <c r="AE56" s="148"/>
      <c r="AF56" s="148"/>
      <c r="AG56" s="148" t="s">
        <v>112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9">
        <v>49</v>
      </c>
      <c r="B57" s="170" t="s">
        <v>208</v>
      </c>
      <c r="C57" s="177" t="s">
        <v>209</v>
      </c>
      <c r="D57" s="171" t="s">
        <v>115</v>
      </c>
      <c r="E57" s="172">
        <v>5</v>
      </c>
      <c r="F57" s="173"/>
      <c r="G57" s="174">
        <f t="shared" si="7"/>
        <v>0</v>
      </c>
      <c r="H57" s="173"/>
      <c r="I57" s="174">
        <f t="shared" si="8"/>
        <v>0</v>
      </c>
      <c r="J57" s="173"/>
      <c r="K57" s="174">
        <f t="shared" si="9"/>
        <v>0</v>
      </c>
      <c r="L57" s="174">
        <v>21</v>
      </c>
      <c r="M57" s="174">
        <f t="shared" si="10"/>
        <v>0</v>
      </c>
      <c r="N57" s="172">
        <v>0</v>
      </c>
      <c r="O57" s="172">
        <f t="shared" si="11"/>
        <v>0</v>
      </c>
      <c r="P57" s="172">
        <v>0</v>
      </c>
      <c r="Q57" s="172">
        <f t="shared" si="12"/>
        <v>0</v>
      </c>
      <c r="R57" s="174"/>
      <c r="S57" s="174" t="s">
        <v>108</v>
      </c>
      <c r="T57" s="174" t="s">
        <v>109</v>
      </c>
      <c r="U57" s="174">
        <v>0</v>
      </c>
      <c r="V57" s="174">
        <f t="shared" si="13"/>
        <v>0</v>
      </c>
      <c r="W57" s="174"/>
      <c r="X57" s="174" t="s">
        <v>110</v>
      </c>
      <c r="Y57" s="175" t="s">
        <v>111</v>
      </c>
      <c r="Z57" s="148"/>
      <c r="AA57" s="148"/>
      <c r="AB57" s="148"/>
      <c r="AC57" s="148"/>
      <c r="AD57" s="148"/>
      <c r="AE57" s="148"/>
      <c r="AF57" s="148"/>
      <c r="AG57" s="148" t="s">
        <v>112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9">
        <v>50</v>
      </c>
      <c r="B58" s="170" t="s">
        <v>210</v>
      </c>
      <c r="C58" s="177" t="s">
        <v>211</v>
      </c>
      <c r="D58" s="171" t="s">
        <v>115</v>
      </c>
      <c r="E58" s="172">
        <v>2</v>
      </c>
      <c r="F58" s="173"/>
      <c r="G58" s="174">
        <f t="shared" si="7"/>
        <v>0</v>
      </c>
      <c r="H58" s="173"/>
      <c r="I58" s="174">
        <f t="shared" si="8"/>
        <v>0</v>
      </c>
      <c r="J58" s="173"/>
      <c r="K58" s="174">
        <f t="shared" si="9"/>
        <v>0</v>
      </c>
      <c r="L58" s="174">
        <v>21</v>
      </c>
      <c r="M58" s="174">
        <f t="shared" si="10"/>
        <v>0</v>
      </c>
      <c r="N58" s="172">
        <v>0</v>
      </c>
      <c r="O58" s="172">
        <f t="shared" si="11"/>
        <v>0</v>
      </c>
      <c r="P58" s="172">
        <v>0</v>
      </c>
      <c r="Q58" s="172">
        <f t="shared" si="12"/>
        <v>0</v>
      </c>
      <c r="R58" s="174"/>
      <c r="S58" s="174" t="s">
        <v>108</v>
      </c>
      <c r="T58" s="174" t="s">
        <v>109</v>
      </c>
      <c r="U58" s="174">
        <v>0</v>
      </c>
      <c r="V58" s="174">
        <f t="shared" si="13"/>
        <v>0</v>
      </c>
      <c r="W58" s="174"/>
      <c r="X58" s="174" t="s">
        <v>110</v>
      </c>
      <c r="Y58" s="175" t="s">
        <v>111</v>
      </c>
      <c r="Z58" s="148"/>
      <c r="AA58" s="148"/>
      <c r="AB58" s="148"/>
      <c r="AC58" s="148"/>
      <c r="AD58" s="148"/>
      <c r="AE58" s="148"/>
      <c r="AF58" s="148"/>
      <c r="AG58" s="148" t="s">
        <v>112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9">
        <v>51</v>
      </c>
      <c r="B59" s="170" t="s">
        <v>212</v>
      </c>
      <c r="C59" s="177" t="s">
        <v>213</v>
      </c>
      <c r="D59" s="171" t="s">
        <v>115</v>
      </c>
      <c r="E59" s="172">
        <v>10</v>
      </c>
      <c r="F59" s="173"/>
      <c r="G59" s="174">
        <f t="shared" si="7"/>
        <v>0</v>
      </c>
      <c r="H59" s="173"/>
      <c r="I59" s="174">
        <f t="shared" si="8"/>
        <v>0</v>
      </c>
      <c r="J59" s="173"/>
      <c r="K59" s="174">
        <f t="shared" si="9"/>
        <v>0</v>
      </c>
      <c r="L59" s="174">
        <v>21</v>
      </c>
      <c r="M59" s="174">
        <f t="shared" si="10"/>
        <v>0</v>
      </c>
      <c r="N59" s="172">
        <v>0</v>
      </c>
      <c r="O59" s="172">
        <f t="shared" si="11"/>
        <v>0</v>
      </c>
      <c r="P59" s="172">
        <v>0</v>
      </c>
      <c r="Q59" s="172">
        <f t="shared" si="12"/>
        <v>0</v>
      </c>
      <c r="R59" s="174"/>
      <c r="S59" s="174" t="s">
        <v>108</v>
      </c>
      <c r="T59" s="174" t="s">
        <v>109</v>
      </c>
      <c r="U59" s="174">
        <v>0</v>
      </c>
      <c r="V59" s="174">
        <f t="shared" si="13"/>
        <v>0</v>
      </c>
      <c r="W59" s="174"/>
      <c r="X59" s="174" t="s">
        <v>110</v>
      </c>
      <c r="Y59" s="175" t="s">
        <v>111</v>
      </c>
      <c r="Z59" s="148"/>
      <c r="AA59" s="148"/>
      <c r="AB59" s="148"/>
      <c r="AC59" s="148"/>
      <c r="AD59" s="148"/>
      <c r="AE59" s="148"/>
      <c r="AF59" s="148"/>
      <c r="AG59" s="148" t="s">
        <v>112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9">
        <v>52</v>
      </c>
      <c r="B60" s="170" t="s">
        <v>214</v>
      </c>
      <c r="C60" s="177" t="s">
        <v>215</v>
      </c>
      <c r="D60" s="171" t="s">
        <v>115</v>
      </c>
      <c r="E60" s="172">
        <v>30</v>
      </c>
      <c r="F60" s="173"/>
      <c r="G60" s="174">
        <f t="shared" si="7"/>
        <v>0</v>
      </c>
      <c r="H60" s="173"/>
      <c r="I60" s="174">
        <f t="shared" si="8"/>
        <v>0</v>
      </c>
      <c r="J60" s="173"/>
      <c r="K60" s="174">
        <f t="shared" si="9"/>
        <v>0</v>
      </c>
      <c r="L60" s="174">
        <v>21</v>
      </c>
      <c r="M60" s="174">
        <f t="shared" si="10"/>
        <v>0</v>
      </c>
      <c r="N60" s="172">
        <v>0</v>
      </c>
      <c r="O60" s="172">
        <f t="shared" si="11"/>
        <v>0</v>
      </c>
      <c r="P60" s="172">
        <v>0</v>
      </c>
      <c r="Q60" s="172">
        <f t="shared" si="12"/>
        <v>0</v>
      </c>
      <c r="R60" s="174"/>
      <c r="S60" s="174" t="s">
        <v>108</v>
      </c>
      <c r="T60" s="174" t="s">
        <v>109</v>
      </c>
      <c r="U60" s="174">
        <v>0</v>
      </c>
      <c r="V60" s="174">
        <f t="shared" si="13"/>
        <v>0</v>
      </c>
      <c r="W60" s="174"/>
      <c r="X60" s="174" t="s">
        <v>110</v>
      </c>
      <c r="Y60" s="175" t="s">
        <v>111</v>
      </c>
      <c r="Z60" s="148"/>
      <c r="AA60" s="148"/>
      <c r="AB60" s="148"/>
      <c r="AC60" s="148"/>
      <c r="AD60" s="148"/>
      <c r="AE60" s="148"/>
      <c r="AF60" s="148"/>
      <c r="AG60" s="148" t="s">
        <v>112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9">
        <v>53</v>
      </c>
      <c r="B61" s="170" t="s">
        <v>216</v>
      </c>
      <c r="C61" s="177" t="s">
        <v>217</v>
      </c>
      <c r="D61" s="171" t="s">
        <v>115</v>
      </c>
      <c r="E61" s="172">
        <v>1</v>
      </c>
      <c r="F61" s="173"/>
      <c r="G61" s="174">
        <f t="shared" si="7"/>
        <v>0</v>
      </c>
      <c r="H61" s="173"/>
      <c r="I61" s="174">
        <f t="shared" si="8"/>
        <v>0</v>
      </c>
      <c r="J61" s="173"/>
      <c r="K61" s="174">
        <f t="shared" si="9"/>
        <v>0</v>
      </c>
      <c r="L61" s="174">
        <v>21</v>
      </c>
      <c r="M61" s="174">
        <f t="shared" si="10"/>
        <v>0</v>
      </c>
      <c r="N61" s="172">
        <v>0</v>
      </c>
      <c r="O61" s="172">
        <f t="shared" si="11"/>
        <v>0</v>
      </c>
      <c r="P61" s="172">
        <v>0</v>
      </c>
      <c r="Q61" s="172">
        <f t="shared" si="12"/>
        <v>0</v>
      </c>
      <c r="R61" s="174"/>
      <c r="S61" s="174" t="s">
        <v>108</v>
      </c>
      <c r="T61" s="174" t="s">
        <v>109</v>
      </c>
      <c r="U61" s="174">
        <v>0</v>
      </c>
      <c r="V61" s="174">
        <f t="shared" si="13"/>
        <v>0</v>
      </c>
      <c r="W61" s="174"/>
      <c r="X61" s="174" t="s">
        <v>110</v>
      </c>
      <c r="Y61" s="175" t="s">
        <v>111</v>
      </c>
      <c r="Z61" s="148"/>
      <c r="AA61" s="148"/>
      <c r="AB61" s="148"/>
      <c r="AC61" s="148"/>
      <c r="AD61" s="148"/>
      <c r="AE61" s="148"/>
      <c r="AF61" s="148"/>
      <c r="AG61" s="148" t="s">
        <v>112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69">
        <v>54</v>
      </c>
      <c r="B62" s="170" t="s">
        <v>218</v>
      </c>
      <c r="C62" s="177" t="s">
        <v>219</v>
      </c>
      <c r="D62" s="171" t="s">
        <v>107</v>
      </c>
      <c r="E62" s="172">
        <v>1</v>
      </c>
      <c r="F62" s="173"/>
      <c r="G62" s="174">
        <f t="shared" si="7"/>
        <v>0</v>
      </c>
      <c r="H62" s="173"/>
      <c r="I62" s="174">
        <f t="shared" si="8"/>
        <v>0</v>
      </c>
      <c r="J62" s="173"/>
      <c r="K62" s="174">
        <f t="shared" si="9"/>
        <v>0</v>
      </c>
      <c r="L62" s="174">
        <v>21</v>
      </c>
      <c r="M62" s="174">
        <f t="shared" si="10"/>
        <v>0</v>
      </c>
      <c r="N62" s="172">
        <v>0</v>
      </c>
      <c r="O62" s="172">
        <f t="shared" si="11"/>
        <v>0</v>
      </c>
      <c r="P62" s="172">
        <v>0</v>
      </c>
      <c r="Q62" s="172">
        <f t="shared" si="12"/>
        <v>0</v>
      </c>
      <c r="R62" s="174"/>
      <c r="S62" s="174" t="s">
        <v>108</v>
      </c>
      <c r="T62" s="174" t="s">
        <v>109</v>
      </c>
      <c r="U62" s="174">
        <v>0</v>
      </c>
      <c r="V62" s="174">
        <f t="shared" si="13"/>
        <v>0</v>
      </c>
      <c r="W62" s="174"/>
      <c r="X62" s="174" t="s">
        <v>110</v>
      </c>
      <c r="Y62" s="175" t="s">
        <v>111</v>
      </c>
      <c r="Z62" s="148"/>
      <c r="AA62" s="148"/>
      <c r="AB62" s="148"/>
      <c r="AC62" s="148"/>
      <c r="AD62" s="148"/>
      <c r="AE62" s="148"/>
      <c r="AF62" s="148"/>
      <c r="AG62" s="148" t="s">
        <v>112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9">
        <v>55</v>
      </c>
      <c r="B63" s="170" t="s">
        <v>220</v>
      </c>
      <c r="C63" s="177" t="s">
        <v>221</v>
      </c>
      <c r="D63" s="171" t="s">
        <v>115</v>
      </c>
      <c r="E63" s="172">
        <v>1</v>
      </c>
      <c r="F63" s="173"/>
      <c r="G63" s="174">
        <f t="shared" si="7"/>
        <v>0</v>
      </c>
      <c r="H63" s="173"/>
      <c r="I63" s="174">
        <f t="shared" si="8"/>
        <v>0</v>
      </c>
      <c r="J63" s="173"/>
      <c r="K63" s="174">
        <f t="shared" si="9"/>
        <v>0</v>
      </c>
      <c r="L63" s="174">
        <v>21</v>
      </c>
      <c r="M63" s="174">
        <f t="shared" si="10"/>
        <v>0</v>
      </c>
      <c r="N63" s="172">
        <v>0</v>
      </c>
      <c r="O63" s="172">
        <f t="shared" si="11"/>
        <v>0</v>
      </c>
      <c r="P63" s="172">
        <v>0</v>
      </c>
      <c r="Q63" s="172">
        <f t="shared" si="12"/>
        <v>0</v>
      </c>
      <c r="R63" s="174"/>
      <c r="S63" s="174" t="s">
        <v>108</v>
      </c>
      <c r="T63" s="174" t="s">
        <v>109</v>
      </c>
      <c r="U63" s="174">
        <v>0</v>
      </c>
      <c r="V63" s="174">
        <f t="shared" si="13"/>
        <v>0</v>
      </c>
      <c r="W63" s="174"/>
      <c r="X63" s="174" t="s">
        <v>110</v>
      </c>
      <c r="Y63" s="175" t="s">
        <v>111</v>
      </c>
      <c r="Z63" s="148"/>
      <c r="AA63" s="148"/>
      <c r="AB63" s="148"/>
      <c r="AC63" s="148"/>
      <c r="AD63" s="148"/>
      <c r="AE63" s="148"/>
      <c r="AF63" s="148"/>
      <c r="AG63" s="148" t="s">
        <v>112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9">
        <v>56</v>
      </c>
      <c r="B64" s="170" t="s">
        <v>222</v>
      </c>
      <c r="C64" s="177" t="s">
        <v>223</v>
      </c>
      <c r="D64" s="171" t="s">
        <v>107</v>
      </c>
      <c r="E64" s="172">
        <v>1</v>
      </c>
      <c r="F64" s="173"/>
      <c r="G64" s="174">
        <f t="shared" si="7"/>
        <v>0</v>
      </c>
      <c r="H64" s="173"/>
      <c r="I64" s="174">
        <f t="shared" si="8"/>
        <v>0</v>
      </c>
      <c r="J64" s="173"/>
      <c r="K64" s="174">
        <f t="shared" si="9"/>
        <v>0</v>
      </c>
      <c r="L64" s="174">
        <v>21</v>
      </c>
      <c r="M64" s="174">
        <f t="shared" si="10"/>
        <v>0</v>
      </c>
      <c r="N64" s="172">
        <v>0</v>
      </c>
      <c r="O64" s="172">
        <f t="shared" si="11"/>
        <v>0</v>
      </c>
      <c r="P64" s="172">
        <v>0</v>
      </c>
      <c r="Q64" s="172">
        <f t="shared" si="12"/>
        <v>0</v>
      </c>
      <c r="R64" s="174"/>
      <c r="S64" s="174" t="s">
        <v>108</v>
      </c>
      <c r="T64" s="174" t="s">
        <v>109</v>
      </c>
      <c r="U64" s="174">
        <v>0</v>
      </c>
      <c r="V64" s="174">
        <f t="shared" si="13"/>
        <v>0</v>
      </c>
      <c r="W64" s="174"/>
      <c r="X64" s="174" t="s">
        <v>110</v>
      </c>
      <c r="Y64" s="175" t="s">
        <v>111</v>
      </c>
      <c r="Z64" s="148"/>
      <c r="AA64" s="148"/>
      <c r="AB64" s="148"/>
      <c r="AC64" s="148"/>
      <c r="AD64" s="148"/>
      <c r="AE64" s="148"/>
      <c r="AF64" s="148"/>
      <c r="AG64" s="148" t="s">
        <v>112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9">
        <v>57</v>
      </c>
      <c r="B65" s="170" t="s">
        <v>224</v>
      </c>
      <c r="C65" s="177" t="s">
        <v>225</v>
      </c>
      <c r="D65" s="171" t="s">
        <v>115</v>
      </c>
      <c r="E65" s="172">
        <v>1</v>
      </c>
      <c r="F65" s="173"/>
      <c r="G65" s="174">
        <f t="shared" si="7"/>
        <v>0</v>
      </c>
      <c r="H65" s="173"/>
      <c r="I65" s="174">
        <f t="shared" si="8"/>
        <v>0</v>
      </c>
      <c r="J65" s="173"/>
      <c r="K65" s="174">
        <f t="shared" si="9"/>
        <v>0</v>
      </c>
      <c r="L65" s="174">
        <v>21</v>
      </c>
      <c r="M65" s="174">
        <f t="shared" si="10"/>
        <v>0</v>
      </c>
      <c r="N65" s="172">
        <v>0</v>
      </c>
      <c r="O65" s="172">
        <f t="shared" si="11"/>
        <v>0</v>
      </c>
      <c r="P65" s="172">
        <v>0</v>
      </c>
      <c r="Q65" s="172">
        <f t="shared" si="12"/>
        <v>0</v>
      </c>
      <c r="R65" s="174"/>
      <c r="S65" s="174" t="s">
        <v>108</v>
      </c>
      <c r="T65" s="174" t="s">
        <v>109</v>
      </c>
      <c r="U65" s="174">
        <v>0</v>
      </c>
      <c r="V65" s="174">
        <f t="shared" si="13"/>
        <v>0</v>
      </c>
      <c r="W65" s="174"/>
      <c r="X65" s="174" t="s">
        <v>110</v>
      </c>
      <c r="Y65" s="175" t="s">
        <v>111</v>
      </c>
      <c r="Z65" s="148"/>
      <c r="AA65" s="148"/>
      <c r="AB65" s="148"/>
      <c r="AC65" s="148"/>
      <c r="AD65" s="148"/>
      <c r="AE65" s="148"/>
      <c r="AF65" s="148"/>
      <c r="AG65" s="148" t="s">
        <v>112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9">
        <v>58</v>
      </c>
      <c r="B66" s="170" t="s">
        <v>226</v>
      </c>
      <c r="C66" s="177" t="s">
        <v>227</v>
      </c>
      <c r="D66" s="171" t="s">
        <v>115</v>
      </c>
      <c r="E66" s="172">
        <v>2</v>
      </c>
      <c r="F66" s="173"/>
      <c r="G66" s="174">
        <f t="shared" si="7"/>
        <v>0</v>
      </c>
      <c r="H66" s="173"/>
      <c r="I66" s="174">
        <f t="shared" si="8"/>
        <v>0</v>
      </c>
      <c r="J66" s="173"/>
      <c r="K66" s="174">
        <f t="shared" si="9"/>
        <v>0</v>
      </c>
      <c r="L66" s="174">
        <v>21</v>
      </c>
      <c r="M66" s="174">
        <f t="shared" si="10"/>
        <v>0</v>
      </c>
      <c r="N66" s="172">
        <v>0</v>
      </c>
      <c r="O66" s="172">
        <f t="shared" si="11"/>
        <v>0</v>
      </c>
      <c r="P66" s="172">
        <v>0</v>
      </c>
      <c r="Q66" s="172">
        <f t="shared" si="12"/>
        <v>0</v>
      </c>
      <c r="R66" s="174"/>
      <c r="S66" s="174" t="s">
        <v>108</v>
      </c>
      <c r="T66" s="174" t="s">
        <v>109</v>
      </c>
      <c r="U66" s="174">
        <v>0</v>
      </c>
      <c r="V66" s="174">
        <f t="shared" si="13"/>
        <v>0</v>
      </c>
      <c r="W66" s="174"/>
      <c r="X66" s="174" t="s">
        <v>110</v>
      </c>
      <c r="Y66" s="175" t="s">
        <v>111</v>
      </c>
      <c r="Z66" s="148"/>
      <c r="AA66" s="148"/>
      <c r="AB66" s="148"/>
      <c r="AC66" s="148"/>
      <c r="AD66" s="148"/>
      <c r="AE66" s="148"/>
      <c r="AF66" s="148"/>
      <c r="AG66" s="148" t="s">
        <v>112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69">
        <v>59</v>
      </c>
      <c r="B67" s="170" t="s">
        <v>228</v>
      </c>
      <c r="C67" s="177" t="s">
        <v>229</v>
      </c>
      <c r="D67" s="171" t="s">
        <v>107</v>
      </c>
      <c r="E67" s="172">
        <v>1</v>
      </c>
      <c r="F67" s="173"/>
      <c r="G67" s="174">
        <f t="shared" si="7"/>
        <v>0</v>
      </c>
      <c r="H67" s="173"/>
      <c r="I67" s="174">
        <f t="shared" si="8"/>
        <v>0</v>
      </c>
      <c r="J67" s="173"/>
      <c r="K67" s="174">
        <f t="shared" si="9"/>
        <v>0</v>
      </c>
      <c r="L67" s="174">
        <v>21</v>
      </c>
      <c r="M67" s="174">
        <f t="shared" si="10"/>
        <v>0</v>
      </c>
      <c r="N67" s="172">
        <v>0</v>
      </c>
      <c r="O67" s="172">
        <f t="shared" si="11"/>
        <v>0</v>
      </c>
      <c r="P67" s="172">
        <v>0</v>
      </c>
      <c r="Q67" s="172">
        <f t="shared" si="12"/>
        <v>0</v>
      </c>
      <c r="R67" s="174"/>
      <c r="S67" s="174" t="s">
        <v>108</v>
      </c>
      <c r="T67" s="174" t="s">
        <v>109</v>
      </c>
      <c r="U67" s="174">
        <v>0</v>
      </c>
      <c r="V67" s="174">
        <f t="shared" si="13"/>
        <v>0</v>
      </c>
      <c r="W67" s="174"/>
      <c r="X67" s="174" t="s">
        <v>110</v>
      </c>
      <c r="Y67" s="175" t="s">
        <v>111</v>
      </c>
      <c r="Z67" s="148"/>
      <c r="AA67" s="148"/>
      <c r="AB67" s="148"/>
      <c r="AC67" s="148"/>
      <c r="AD67" s="148"/>
      <c r="AE67" s="148"/>
      <c r="AF67" s="148"/>
      <c r="AG67" s="148" t="s">
        <v>112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9">
        <v>60</v>
      </c>
      <c r="B68" s="170" t="s">
        <v>230</v>
      </c>
      <c r="C68" s="177" t="s">
        <v>231</v>
      </c>
      <c r="D68" s="171" t="s">
        <v>115</v>
      </c>
      <c r="E68" s="172">
        <v>1</v>
      </c>
      <c r="F68" s="173"/>
      <c r="G68" s="174">
        <f t="shared" si="7"/>
        <v>0</v>
      </c>
      <c r="H68" s="173"/>
      <c r="I68" s="174">
        <f t="shared" si="8"/>
        <v>0</v>
      </c>
      <c r="J68" s="173"/>
      <c r="K68" s="174">
        <f t="shared" si="9"/>
        <v>0</v>
      </c>
      <c r="L68" s="174">
        <v>21</v>
      </c>
      <c r="M68" s="174">
        <f t="shared" si="10"/>
        <v>0</v>
      </c>
      <c r="N68" s="172">
        <v>0</v>
      </c>
      <c r="O68" s="172">
        <f t="shared" si="11"/>
        <v>0</v>
      </c>
      <c r="P68" s="172">
        <v>0</v>
      </c>
      <c r="Q68" s="172">
        <f t="shared" si="12"/>
        <v>0</v>
      </c>
      <c r="R68" s="174"/>
      <c r="S68" s="174" t="s">
        <v>108</v>
      </c>
      <c r="T68" s="174" t="s">
        <v>109</v>
      </c>
      <c r="U68" s="174">
        <v>0</v>
      </c>
      <c r="V68" s="174">
        <f t="shared" si="13"/>
        <v>0</v>
      </c>
      <c r="W68" s="174"/>
      <c r="X68" s="174" t="s">
        <v>110</v>
      </c>
      <c r="Y68" s="175" t="s">
        <v>111</v>
      </c>
      <c r="Z68" s="148"/>
      <c r="AA68" s="148"/>
      <c r="AB68" s="148"/>
      <c r="AC68" s="148"/>
      <c r="AD68" s="148"/>
      <c r="AE68" s="148"/>
      <c r="AF68" s="148"/>
      <c r="AG68" s="148" t="s">
        <v>112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9">
        <v>61</v>
      </c>
      <c r="B69" s="170" t="s">
        <v>232</v>
      </c>
      <c r="C69" s="177" t="s">
        <v>233</v>
      </c>
      <c r="D69" s="171" t="s">
        <v>115</v>
      </c>
      <c r="E69" s="172">
        <v>3</v>
      </c>
      <c r="F69" s="173"/>
      <c r="G69" s="174">
        <f t="shared" si="7"/>
        <v>0</v>
      </c>
      <c r="H69" s="173"/>
      <c r="I69" s="174">
        <f t="shared" si="8"/>
        <v>0</v>
      </c>
      <c r="J69" s="173"/>
      <c r="K69" s="174">
        <f t="shared" si="9"/>
        <v>0</v>
      </c>
      <c r="L69" s="174">
        <v>21</v>
      </c>
      <c r="M69" s="174">
        <f t="shared" si="10"/>
        <v>0</v>
      </c>
      <c r="N69" s="172">
        <v>0</v>
      </c>
      <c r="O69" s="172">
        <f t="shared" si="11"/>
        <v>0</v>
      </c>
      <c r="P69" s="172">
        <v>0</v>
      </c>
      <c r="Q69" s="172">
        <f t="shared" si="12"/>
        <v>0</v>
      </c>
      <c r="R69" s="174"/>
      <c r="S69" s="174" t="s">
        <v>108</v>
      </c>
      <c r="T69" s="174" t="s">
        <v>109</v>
      </c>
      <c r="U69" s="174">
        <v>0</v>
      </c>
      <c r="V69" s="174">
        <f t="shared" si="13"/>
        <v>0</v>
      </c>
      <c r="W69" s="174"/>
      <c r="X69" s="174" t="s">
        <v>110</v>
      </c>
      <c r="Y69" s="175" t="s">
        <v>111</v>
      </c>
      <c r="Z69" s="148"/>
      <c r="AA69" s="148"/>
      <c r="AB69" s="148"/>
      <c r="AC69" s="148"/>
      <c r="AD69" s="148"/>
      <c r="AE69" s="148"/>
      <c r="AF69" s="148"/>
      <c r="AG69" s="148" t="s">
        <v>112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9">
        <v>62</v>
      </c>
      <c r="B70" s="170" t="s">
        <v>234</v>
      </c>
      <c r="C70" s="177" t="s">
        <v>235</v>
      </c>
      <c r="D70" s="171" t="s">
        <v>115</v>
      </c>
      <c r="E70" s="172">
        <v>1</v>
      </c>
      <c r="F70" s="173"/>
      <c r="G70" s="174">
        <f t="shared" si="7"/>
        <v>0</v>
      </c>
      <c r="H70" s="173"/>
      <c r="I70" s="174">
        <f t="shared" si="8"/>
        <v>0</v>
      </c>
      <c r="J70" s="173"/>
      <c r="K70" s="174">
        <f t="shared" si="9"/>
        <v>0</v>
      </c>
      <c r="L70" s="174">
        <v>21</v>
      </c>
      <c r="M70" s="174">
        <f t="shared" si="10"/>
        <v>0</v>
      </c>
      <c r="N70" s="172">
        <v>0</v>
      </c>
      <c r="O70" s="172">
        <f t="shared" si="11"/>
        <v>0</v>
      </c>
      <c r="P70" s="172">
        <v>0</v>
      </c>
      <c r="Q70" s="172">
        <f t="shared" si="12"/>
        <v>0</v>
      </c>
      <c r="R70" s="174"/>
      <c r="S70" s="174" t="s">
        <v>108</v>
      </c>
      <c r="T70" s="174" t="s">
        <v>109</v>
      </c>
      <c r="U70" s="174">
        <v>0</v>
      </c>
      <c r="V70" s="174">
        <f t="shared" si="13"/>
        <v>0</v>
      </c>
      <c r="W70" s="174"/>
      <c r="X70" s="174" t="s">
        <v>110</v>
      </c>
      <c r="Y70" s="175" t="s">
        <v>111</v>
      </c>
      <c r="Z70" s="148"/>
      <c r="AA70" s="148"/>
      <c r="AB70" s="148"/>
      <c r="AC70" s="148"/>
      <c r="AD70" s="148"/>
      <c r="AE70" s="148"/>
      <c r="AF70" s="148"/>
      <c r="AG70" s="148" t="s">
        <v>112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9">
        <v>63</v>
      </c>
      <c r="B71" s="170" t="s">
        <v>236</v>
      </c>
      <c r="C71" s="177" t="s">
        <v>237</v>
      </c>
      <c r="D71" s="171" t="s">
        <v>115</v>
      </c>
      <c r="E71" s="172">
        <v>1</v>
      </c>
      <c r="F71" s="173"/>
      <c r="G71" s="174">
        <f t="shared" si="7"/>
        <v>0</v>
      </c>
      <c r="H71" s="173"/>
      <c r="I71" s="174">
        <f t="shared" si="8"/>
        <v>0</v>
      </c>
      <c r="J71" s="173"/>
      <c r="K71" s="174">
        <f t="shared" si="9"/>
        <v>0</v>
      </c>
      <c r="L71" s="174">
        <v>21</v>
      </c>
      <c r="M71" s="174">
        <f t="shared" si="10"/>
        <v>0</v>
      </c>
      <c r="N71" s="172">
        <v>0</v>
      </c>
      <c r="O71" s="172">
        <f t="shared" si="11"/>
        <v>0</v>
      </c>
      <c r="P71" s="172">
        <v>0</v>
      </c>
      <c r="Q71" s="172">
        <f t="shared" si="12"/>
        <v>0</v>
      </c>
      <c r="R71" s="174"/>
      <c r="S71" s="174" t="s">
        <v>108</v>
      </c>
      <c r="T71" s="174" t="s">
        <v>109</v>
      </c>
      <c r="U71" s="174">
        <v>0</v>
      </c>
      <c r="V71" s="174">
        <f t="shared" si="13"/>
        <v>0</v>
      </c>
      <c r="W71" s="174"/>
      <c r="X71" s="174" t="s">
        <v>110</v>
      </c>
      <c r="Y71" s="175" t="s">
        <v>111</v>
      </c>
      <c r="Z71" s="148"/>
      <c r="AA71" s="148"/>
      <c r="AB71" s="148"/>
      <c r="AC71" s="148"/>
      <c r="AD71" s="148"/>
      <c r="AE71" s="148"/>
      <c r="AF71" s="148"/>
      <c r="AG71" s="148" t="s">
        <v>112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9">
        <v>64</v>
      </c>
      <c r="B72" s="170" t="s">
        <v>238</v>
      </c>
      <c r="C72" s="177" t="s">
        <v>239</v>
      </c>
      <c r="D72" s="171" t="s">
        <v>115</v>
      </c>
      <c r="E72" s="172">
        <v>2</v>
      </c>
      <c r="F72" s="173"/>
      <c r="G72" s="174">
        <f t="shared" si="7"/>
        <v>0</v>
      </c>
      <c r="H72" s="173"/>
      <c r="I72" s="174">
        <f t="shared" si="8"/>
        <v>0</v>
      </c>
      <c r="J72" s="173"/>
      <c r="K72" s="174">
        <f t="shared" si="9"/>
        <v>0</v>
      </c>
      <c r="L72" s="174">
        <v>21</v>
      </c>
      <c r="M72" s="174">
        <f t="shared" si="10"/>
        <v>0</v>
      </c>
      <c r="N72" s="172">
        <v>0</v>
      </c>
      <c r="O72" s="172">
        <f t="shared" si="11"/>
        <v>0</v>
      </c>
      <c r="P72" s="172">
        <v>0</v>
      </c>
      <c r="Q72" s="172">
        <f t="shared" si="12"/>
        <v>0</v>
      </c>
      <c r="R72" s="174"/>
      <c r="S72" s="174" t="s">
        <v>108</v>
      </c>
      <c r="T72" s="174" t="s">
        <v>109</v>
      </c>
      <c r="U72" s="174">
        <v>0</v>
      </c>
      <c r="V72" s="174">
        <f t="shared" si="13"/>
        <v>0</v>
      </c>
      <c r="W72" s="174"/>
      <c r="X72" s="174" t="s">
        <v>110</v>
      </c>
      <c r="Y72" s="175" t="s">
        <v>111</v>
      </c>
      <c r="Z72" s="148"/>
      <c r="AA72" s="148"/>
      <c r="AB72" s="148"/>
      <c r="AC72" s="148"/>
      <c r="AD72" s="148"/>
      <c r="AE72" s="148"/>
      <c r="AF72" s="148"/>
      <c r="AG72" s="148" t="s">
        <v>112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62">
        <v>65</v>
      </c>
      <c r="B73" s="163" t="s">
        <v>240</v>
      </c>
      <c r="C73" s="178" t="s">
        <v>241</v>
      </c>
      <c r="D73" s="164" t="s">
        <v>115</v>
      </c>
      <c r="E73" s="165">
        <v>11</v>
      </c>
      <c r="F73" s="166"/>
      <c r="G73" s="167">
        <f t="shared" ref="G73" si="14">ROUND(E73*F73,2)</f>
        <v>0</v>
      </c>
      <c r="H73" s="166"/>
      <c r="I73" s="167">
        <f t="shared" ref="I73" si="15">ROUND(E73*H73,2)</f>
        <v>0</v>
      </c>
      <c r="J73" s="166"/>
      <c r="K73" s="167">
        <f t="shared" ref="K73" si="16">ROUND(E73*J73,2)</f>
        <v>0</v>
      </c>
      <c r="L73" s="167">
        <v>21</v>
      </c>
      <c r="M73" s="167">
        <f t="shared" ref="M73" si="17">G73*(1+L73/100)</f>
        <v>0</v>
      </c>
      <c r="N73" s="165">
        <v>0</v>
      </c>
      <c r="O73" s="165">
        <f t="shared" ref="O73" si="18">ROUND(E73*N73,2)</f>
        <v>0</v>
      </c>
      <c r="P73" s="165">
        <v>0</v>
      </c>
      <c r="Q73" s="165">
        <f t="shared" ref="Q73" si="19">ROUND(E73*P73,2)</f>
        <v>0</v>
      </c>
      <c r="R73" s="167"/>
      <c r="S73" s="167" t="s">
        <v>108</v>
      </c>
      <c r="T73" s="167" t="s">
        <v>109</v>
      </c>
      <c r="U73" s="167">
        <v>0</v>
      </c>
      <c r="V73" s="167">
        <f t="shared" ref="V73" si="20">ROUND(E73*U73,2)</f>
        <v>0</v>
      </c>
      <c r="W73" s="167"/>
      <c r="X73" s="167" t="s">
        <v>110</v>
      </c>
      <c r="Y73" s="168" t="s">
        <v>111</v>
      </c>
      <c r="Z73" s="148"/>
      <c r="AA73" s="148"/>
      <c r="AB73" s="148"/>
      <c r="AC73" s="148"/>
      <c r="AD73" s="148"/>
      <c r="AE73" s="148"/>
      <c r="AF73" s="148"/>
      <c r="AG73" s="148" t="s">
        <v>112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3"/>
      <c r="B74" s="4"/>
      <c r="C74" s="17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89</v>
      </c>
    </row>
    <row r="75" spans="1:60" x14ac:dyDescent="0.2">
      <c r="A75" s="151"/>
      <c r="B75" s="152" t="s">
        <v>31</v>
      </c>
      <c r="C75" s="180"/>
      <c r="D75" s="153"/>
      <c r="E75" s="154"/>
      <c r="F75" s="154"/>
      <c r="G75" s="161">
        <f>G8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242</v>
      </c>
    </row>
    <row r="76" spans="1:60" x14ac:dyDescent="0.2">
      <c r="A76" s="3"/>
      <c r="B76" s="4"/>
      <c r="C76" s="179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7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58" t="s">
        <v>243</v>
      </c>
      <c r="B78" s="258"/>
      <c r="C78" s="25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39"/>
      <c r="B79" s="240"/>
      <c r="C79" s="241"/>
      <c r="D79" s="240"/>
      <c r="E79" s="240"/>
      <c r="F79" s="240"/>
      <c r="G79" s="24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G79" t="s">
        <v>244</v>
      </c>
    </row>
    <row r="80" spans="1:60" x14ac:dyDescent="0.2">
      <c r="A80" s="243"/>
      <c r="B80" s="244"/>
      <c r="C80" s="245"/>
      <c r="D80" s="244"/>
      <c r="E80" s="244"/>
      <c r="F80" s="244"/>
      <c r="G80" s="24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43"/>
      <c r="B81" s="244"/>
      <c r="C81" s="245"/>
      <c r="D81" s="244"/>
      <c r="E81" s="244"/>
      <c r="F81" s="244"/>
      <c r="G81" s="24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43"/>
      <c r="B82" s="244"/>
      <c r="C82" s="245"/>
      <c r="D82" s="244"/>
      <c r="E82" s="244"/>
      <c r="F82" s="244"/>
      <c r="G82" s="24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47"/>
      <c r="B83" s="248"/>
      <c r="C83" s="249"/>
      <c r="D83" s="248"/>
      <c r="E83" s="248"/>
      <c r="F83" s="248"/>
      <c r="G83" s="25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7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C85" s="181"/>
      <c r="D85" s="10"/>
      <c r="AG85" t="s">
        <v>245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uSyXB3cg7HpukFRtBlOfUXX7fPPuWSmW9a9ne++rzm8/N0nd5y4qYusHqFsiS9DPB4TBMux36pJwmpUbC4Yyw==" saltValue="SU6anLYGvvXI87l7VzU3lw==" spinCount="100000" sheet="1" formatRows="0"/>
  <mergeCells count="6">
    <mergeCell ref="A79:G83"/>
    <mergeCell ref="A1:G1"/>
    <mergeCell ref="C2:G2"/>
    <mergeCell ref="C3:G3"/>
    <mergeCell ref="C4:G4"/>
    <mergeCell ref="A78:C7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Gorduličová Janka, Mgr.</cp:lastModifiedBy>
  <cp:lastPrinted>2019-03-19T12:27:02Z</cp:lastPrinted>
  <dcterms:created xsi:type="dcterms:W3CDTF">2009-04-08T07:15:50Z</dcterms:created>
  <dcterms:modified xsi:type="dcterms:W3CDTF">2025-01-14T09:00:26Z</dcterms:modified>
</cp:coreProperties>
</file>