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kce\2025\strecha_Jicinska\"/>
    </mc:Choice>
  </mc:AlternateContent>
  <bookViews>
    <workbookView xWindow="0" yWindow="0" windowWidth="16380" windowHeight="8190" tabRatio="500" activeTab="1"/>
  </bookViews>
  <sheets>
    <sheet name="Krycí list" sheetId="1" r:id="rId1"/>
    <sheet name="Rozpočet" sheetId="2" r:id="rId2"/>
  </sheets>
  <definedNames>
    <definedName name="CenaCelkemVypocet" localSheetId="0">'Krycí list'!$H$42</definedName>
    <definedName name="Mena">#REF!</definedName>
    <definedName name="SazbaDPH1" localSheetId="0">'Krycí list'!$D$23</definedName>
    <definedName name="SazbaDPH2" localSheetId="0">'Krycí list'!$D$25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16" i="2" l="1"/>
  <c r="G114" i="2"/>
  <c r="G112" i="2"/>
  <c r="G110" i="2"/>
  <c r="G109" i="2"/>
  <c r="G108" i="2" s="1"/>
  <c r="H61" i="1" s="1"/>
  <c r="H20" i="1" s="1"/>
  <c r="G106" i="2"/>
  <c r="G104" i="2"/>
  <c r="G102" i="2"/>
  <c r="G100" i="2"/>
  <c r="G98" i="2"/>
  <c r="G97" i="2"/>
  <c r="H60" i="1" s="1"/>
  <c r="H19" i="1" s="1"/>
  <c r="G96" i="2"/>
  <c r="G95" i="2"/>
  <c r="G94" i="2"/>
  <c r="G93" i="2"/>
  <c r="G87" i="2" s="1"/>
  <c r="H59" i="1" s="1"/>
  <c r="G92" i="2"/>
  <c r="G90" i="2"/>
  <c r="G89" i="2"/>
  <c r="G88" i="2"/>
  <c r="G86" i="2"/>
  <c r="G85" i="2"/>
  <c r="G84" i="2"/>
  <c r="G83" i="2" s="1"/>
  <c r="H57" i="1" s="1"/>
  <c r="G82" i="2"/>
  <c r="G81" i="2"/>
  <c r="G80" i="2"/>
  <c r="G79" i="2" s="1"/>
  <c r="H56" i="1" s="1"/>
  <c r="G77" i="2"/>
  <c r="G75" i="2"/>
  <c r="G73" i="2"/>
  <c r="G72" i="2"/>
  <c r="G71" i="2"/>
  <c r="G69" i="2"/>
  <c r="G66" i="2"/>
  <c r="G64" i="2"/>
  <c r="G61" i="2"/>
  <c r="G58" i="2"/>
  <c r="G56" i="2"/>
  <c r="G54" i="2"/>
  <c r="G52" i="2"/>
  <c r="G51" i="2" s="1"/>
  <c r="H55" i="1" s="1"/>
  <c r="G50" i="2"/>
  <c r="G49" i="2"/>
  <c r="G47" i="2"/>
  <c r="G46" i="2"/>
  <c r="G44" i="2"/>
  <c r="G31" i="2" s="1"/>
  <c r="H54" i="1" s="1"/>
  <c r="G43" i="2"/>
  <c r="G42" i="2"/>
  <c r="G41" i="2"/>
  <c r="G39" i="2"/>
  <c r="G38" i="2"/>
  <c r="G37" i="2"/>
  <c r="G35" i="2"/>
  <c r="G34" i="2"/>
  <c r="G32" i="2"/>
  <c r="G27" i="2"/>
  <c r="G26" i="2"/>
  <c r="G10" i="2" s="1"/>
  <c r="H53" i="1" s="1"/>
  <c r="G25" i="2"/>
  <c r="G24" i="2"/>
  <c r="G22" i="2"/>
  <c r="G20" i="2"/>
  <c r="G18" i="2"/>
  <c r="G16" i="2"/>
  <c r="G14" i="2"/>
  <c r="G12" i="2"/>
  <c r="G11" i="2"/>
  <c r="G9" i="2"/>
  <c r="G8" i="2" s="1"/>
  <c r="H52" i="1" s="1"/>
  <c r="H58" i="1"/>
  <c r="H18" i="1" s="1"/>
  <c r="F42" i="1"/>
  <c r="F38" i="1"/>
  <c r="E38" i="1"/>
  <c r="D26" i="1"/>
  <c r="D24" i="1"/>
  <c r="H17" i="1" l="1"/>
  <c r="H62" i="1"/>
  <c r="H16" i="1"/>
  <c r="H21" i="1" s="1"/>
  <c r="F23" i="1" l="1"/>
  <c r="F28" i="1" s="1"/>
  <c r="F24" i="1"/>
  <c r="I56" i="1"/>
  <c r="I61" i="1"/>
  <c r="I55" i="1"/>
  <c r="I60" i="1"/>
  <c r="I54" i="1"/>
  <c r="E41" i="1"/>
  <c r="I59" i="1"/>
  <c r="I53" i="1"/>
  <c r="I58" i="1"/>
  <c r="I52" i="1"/>
  <c r="I57" i="1"/>
  <c r="F29" i="1" l="1"/>
  <c r="I62" i="1"/>
  <c r="E39" i="1"/>
  <c r="E40" i="1"/>
  <c r="E42" i="1" s="1"/>
  <c r="G41" i="1"/>
  <c r="H41" i="1" s="1"/>
  <c r="H39" i="1" l="1"/>
  <c r="H40" i="1"/>
  <c r="H42" i="1" s="1"/>
  <c r="G39" i="1"/>
  <c r="G40" i="1"/>
  <c r="G42" i="1" s="1"/>
  <c r="I41" i="1" l="1"/>
  <c r="I40" i="1"/>
  <c r="I39" i="1"/>
</calcChain>
</file>

<file path=xl/comments1.xml><?xml version="1.0" encoding="utf-8"?>
<comments xmlns="http://schemas.openxmlformats.org/spreadsheetml/2006/main">
  <authors>
    <author/>
  </authors>
  <commentList>
    <comment ref="C11" authorId="0" shapeId="0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H11" authorId="0" shapeId="0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C12" authorId="0" shape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H12" authorId="0" shapeId="0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<sst xmlns="http://schemas.openxmlformats.org/spreadsheetml/2006/main" count="374" uniqueCount="247">
  <si>
    <t>Položkový rozpočet stavby</t>
  </si>
  <si>
    <t>Stavba:</t>
  </si>
  <si>
    <t>N24/156</t>
  </si>
  <si>
    <t>Provedení výměny střešní krytiny BD ul. Jičínská č. p. 156 ve Valašském Meziříčí</t>
  </si>
  <si>
    <t>Objekt:</t>
  </si>
  <si>
    <t>01</t>
  </si>
  <si>
    <t>Provedení nové krytiny střechy</t>
  </si>
  <si>
    <t>Rozpočet:</t>
  </si>
  <si>
    <t>N24/156-01</t>
  </si>
  <si>
    <t>Rozpočet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</si>
  <si>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</si>
  <si>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</si>
  <si>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</si>
  <si>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</si>
  <si>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</si>
  <si>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</si>
  <si>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</si>
  <si>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</si>
  <si>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</si>
  <si>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</si>
  <si>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</si>
  <si>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Vedlejší náklady</t>
  </si>
  <si>
    <t>Ostatní náklady</t>
  </si>
  <si>
    <t>Rekapitulace daní</t>
  </si>
  <si>
    <t>Základ pro sníženou DPH</t>
  </si>
  <si>
    <t>%</t>
  </si>
  <si>
    <t>CZK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</si>
  <si>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</si>
  <si>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</si>
  <si>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</si>
  <si>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</si>
  <si>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</si>
  <si>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</si>
  <si>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v</t>
  </si>
  <si>
    <t>dne</t>
  </si>
  <si>
    <t>Za zhotovitele</t>
  </si>
  <si>
    <t>Za objednatele</t>
  </si>
  <si>
    <t>Rekapitulace dílčích částí</t>
  </si>
  <si>
    <t>Číslo</t>
  </si>
  <si>
    <t>Název</t>
  </si>
  <si>
    <t>DPH celkem</t>
  </si>
  <si>
    <t>Cena celkem</t>
  </si>
  <si>
    <t>Stavba</t>
  </si>
  <si>
    <t>Celkem za stavbu</t>
  </si>
  <si>
    <t>Popis stavby: N24/156 - Provedení výměny střešní krytiny BD ul. Jičínská č. p. 156 ve Valašském Meziříčí</t>
  </si>
  <si>
    <t>Popis objektu: 01 - Provedení nové krytiny střechy</t>
  </si>
  <si>
    <t>Popis rozpočtu: N24/156-01 - Rozpočet</t>
  </si>
  <si>
    <t>Rekapitulace dílů</t>
  </si>
  <si>
    <t>Typ dílu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</si>
  <si>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</si>
  <si>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</si>
  <si>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</si>
  <si>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</si>
  <si>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</si>
  <si>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</si>
  <si>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</si>
  <si>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</si>
  <si>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</si>
  <si>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truhlářské, okna a dveře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</si>
  <si>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</si>
  <si>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</si>
  <si>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</si>
  <si>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</si>
  <si>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</si>
  <si>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</si>
  <si>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</si>
  <si>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</si>
  <si>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</si>
  <si>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</si>
  <si>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</si>
  <si>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</si>
  <si>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</si>
  <si>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</si>
  <si>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</si>
  <si>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</si>
  <si>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</si>
  <si>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</si>
  <si>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</si>
  <si>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Díl:</t>
  </si>
  <si>
    <t>998011002R00</t>
  </si>
  <si>
    <t>Přesun hmot pro budovy zděné výšky do 12 m</t>
  </si>
  <si>
    <t>t</t>
  </si>
  <si>
    <t>762332120RT2</t>
  </si>
  <si>
    <t>Montáž vázaných krovů pravidelných do 224 cm2 včetně dodávky řeziva, hranoly 12/14</t>
  </si>
  <si>
    <t>m</t>
  </si>
  <si>
    <t>762331812R00</t>
  </si>
  <si>
    <t>Demontáž konstrukcí krovů z hranolů do 224 cm2</t>
  </si>
  <si>
    <t>Výměna části krovů : 48</t>
  </si>
  <si>
    <t>762332931RT4</t>
  </si>
  <si>
    <t>Doplnění střešní vazby z hranolů do 120 cm2 vč.dod fošen 60 x 140 mm</t>
  </si>
  <si>
    <t>Doplnění a lokální zesílení stř. vazby : 2*2*8</t>
  </si>
  <si>
    <t>762341210RT3</t>
  </si>
  <si>
    <t>Montáž bednění střech rovných, prkna hrubá na sraz 50% včetně dodávky řeziva, prkna tl. 22 mm</t>
  </si>
  <si>
    <t>m2</t>
  </si>
  <si>
    <t>50% z plochy střechy : 904,26978/2</t>
  </si>
  <si>
    <t>762342203RT4</t>
  </si>
  <si>
    <t>Montáž laťování střech, vzdálenost latí 22 - 36 cm včetně dodávky řeziva, latě 4/6 cm</t>
  </si>
  <si>
    <t>(53,7*4,82*2+28,1*6,58*2-3,5*2,45*2+2,95*2,75*2)*1,02</t>
  </si>
  <si>
    <t>762342205RT4</t>
  </si>
  <si>
    <t>Montáž kontralatí na vruty včetně dodávky latí 4/6 cm</t>
  </si>
  <si>
    <t>Odkaz na mn. položky pořadí 6 : 904,26978</t>
  </si>
  <si>
    <t>762341811R00</t>
  </si>
  <si>
    <t>Demontáž bednění střech rovných z prken hrubých</t>
  </si>
  <si>
    <t>Odkaz na mn. položky pořadí 5 : 452,13489</t>
  </si>
  <si>
    <t>762-001</t>
  </si>
  <si>
    <t>Demontáž laťování střech</t>
  </si>
  <si>
    <t>762-002</t>
  </si>
  <si>
    <t>Příplatek za pracnost při provádění tesařskách konstrukcí</t>
  </si>
  <si>
    <t>762-003</t>
  </si>
  <si>
    <t>Provedení nátěru bednění a tesařských prvků nátěrem proti ředěných insekticidním přípravkem k preventivní ochraně dřeva</t>
  </si>
  <si>
    <t>762395000R00</t>
  </si>
  <si>
    <t>Spojovací a ochranné prostředky pro střechy</t>
  </si>
  <si>
    <t>m3</t>
  </si>
  <si>
    <t>452,13489*0,024</t>
  </si>
  <si>
    <t>2*2*8*0,06*0,14</t>
  </si>
  <si>
    <t>48*0,12*0,14</t>
  </si>
  <si>
    <t>764352392R00</t>
  </si>
  <si>
    <t>Montáž háků pro žlaby půlkruhové</t>
  </si>
  <si>
    <t>kus</t>
  </si>
  <si>
    <t>včetně spojovacích prostředků.</t>
  </si>
  <si>
    <t>764841391R00</t>
  </si>
  <si>
    <t>Montáž odvětrání Al, trouby kruhové</t>
  </si>
  <si>
    <t>764919512R00</t>
  </si>
  <si>
    <t>Montáž žlabů z lak.plech podokapní půlkruhové rš 330mm včetně všech doplňků</t>
  </si>
  <si>
    <t>Odkaz na mn. položky pořadí 15 : 162,48000</t>
  </si>
  <si>
    <t>764918923R00</t>
  </si>
  <si>
    <t>Zhotovení (výroba) a montáž úžlabí z ocel.lak. plechu do rš 750 mm</t>
  </si>
  <si>
    <t>764351837R00</t>
  </si>
  <si>
    <t>Demontáž háků, sklon do 45°</t>
  </si>
  <si>
    <t>764352810R00</t>
  </si>
  <si>
    <t>Demontáž žlabů půlkruh. rovných, rš 330 mm, do 30° vč. všech doplňků</t>
  </si>
  <si>
    <t>44,380+44,380+9,240+35,920+28,56</t>
  </si>
  <si>
    <t>764392851R00</t>
  </si>
  <si>
    <t>Demontáž úžlabí, rš 660 mm, sklon do 45°</t>
  </si>
  <si>
    <t>764-001</t>
  </si>
  <si>
    <t>D+M Protisněhové zábrany dvoutrubkové</t>
  </si>
  <si>
    <t>764-002</t>
  </si>
  <si>
    <t>Provení oplechování stáv komínů</t>
  </si>
  <si>
    <t>kpl</t>
  </si>
  <si>
    <t>764-003</t>
  </si>
  <si>
    <t>D+M štítové oplechování pro napojení nové střechy na stávající štítové oplechování zdiva</t>
  </si>
  <si>
    <t>mb</t>
  </si>
  <si>
    <t>4,85*6</t>
  </si>
  <si>
    <t>764-004</t>
  </si>
  <si>
    <t>D+M nové antény včetně zapojení</t>
  </si>
  <si>
    <t>13851030R</t>
  </si>
  <si>
    <t>Plech svitkový 50+ tloušťka 0,5 mm</t>
  </si>
  <si>
    <t>10,63*1,25</t>
  </si>
  <si>
    <t>5535087712R</t>
  </si>
  <si>
    <t>Komínek sanitární FLOW, neizolovaný, průměr 110 mm</t>
  </si>
  <si>
    <t>553523032R</t>
  </si>
  <si>
    <t>Hák pro žlab půlkruhový rš 330 pozink-lak</t>
  </si>
  <si>
    <t>953945111R00</t>
  </si>
  <si>
    <t>Pás proti ptákům pvc 5000*100</t>
  </si>
  <si>
    <t>Odkaz na mn. položky pořadí 26 : 158,87000</t>
  </si>
  <si>
    <t>764919101R00</t>
  </si>
  <si>
    <t>Montáž krytiny z tašk.tabulí z lak.pl.,na dřevo do 30°</t>
  </si>
  <si>
    <t>765312810R00</t>
  </si>
  <si>
    <t>Demontáž krytiny dvoudrážkové, na sucho, do suti</t>
  </si>
  <si>
    <t>Odkaz na mn. položky pořadí 7 : 904,26978</t>
  </si>
  <si>
    <t>765312497R00</t>
  </si>
  <si>
    <t>D+M Plech okapní profilovaný šířky 170 mm</t>
  </si>
  <si>
    <t>Dodávka a montáž okapního profilovaného plechu.</t>
  </si>
  <si>
    <t>Odkaz na mn. položky pořadí 27 : 158,87000</t>
  </si>
  <si>
    <t>765313187R00</t>
  </si>
  <si>
    <t>Mřížka ochranná větrací 1000 x 60 mm jednoduchá</t>
  </si>
  <si>
    <t>Dodávka a montáž ochranné větrací mřížky.</t>
  </si>
  <si>
    <t>44,38*2+9,240+35,92+27,95-0,6*5</t>
  </si>
  <si>
    <t>765319411R00</t>
  </si>
  <si>
    <t>Montáž hřebene z hřebenáčů s větracím pásem</t>
  </si>
  <si>
    <t>44,38+9,24+30,851-0,6*3</t>
  </si>
  <si>
    <t>765901104R00</t>
  </si>
  <si>
    <t>Fólie podstřešní paropropustná DÖRKEN DELTA PVG</t>
  </si>
  <si>
    <t>Dodávka a montáž hydroizolační fólie včetně spojovacích prostředků.</t>
  </si>
  <si>
    <t>Odkaz na mn. položky pořadí 6 : 904,26978*1,1</t>
  </si>
  <si>
    <t>553508503R</t>
  </si>
  <si>
    <t>Krytina s povrchovou úpravou 50um, tl. materiálu 0,5mm, hmotnost na 1m2/4,7kg Požad. estetická záruka výrobce: min 25let</t>
  </si>
  <si>
    <t>Odkaz na mn. položky pořadí 6 : 904,26978*1,05</t>
  </si>
  <si>
    <t>553508610R</t>
  </si>
  <si>
    <t>Hřebenáč l = 2000 mm</t>
  </si>
  <si>
    <t>553508850R</t>
  </si>
  <si>
    <t>Pás větrací hřebene RA3VRF310, nároží l = 5000 mm ruukki</t>
  </si>
  <si>
    <t>59160890.AR</t>
  </si>
  <si>
    <t>Držák hřebenové latě 30 mm pozink</t>
  </si>
  <si>
    <t>76</t>
  </si>
  <si>
    <t>60517111R</t>
  </si>
  <si>
    <t>Lať SM/JD/BO 40 x 60 mm – hřeben</t>
  </si>
  <si>
    <t>(44,38+9,240+30,850-0,6*3)*1,1*0,04*0,06</t>
  </si>
  <si>
    <t>673522590R</t>
  </si>
  <si>
    <t>Páska těsnicí DELTA SB 60 pod kontralatě 3 mm x 60 mm x 30 m</t>
  </si>
  <si>
    <t>30</t>
  </si>
  <si>
    <t>39-1</t>
  </si>
  <si>
    <t>766-001</t>
  </si>
  <si>
    <t>Demontáž střešního výlezu</t>
  </si>
  <si>
    <t>766624052R00</t>
  </si>
  <si>
    <t>Montáž střešního výlezu rozměr 46/61 cm</t>
  </si>
  <si>
    <t>61140600R</t>
  </si>
  <si>
    <t>Výlez střešní Velux GVK 0000Z 460 x 610 mm pro neobývaný půdní prostor</t>
  </si>
  <si>
    <t>765-001</t>
  </si>
  <si>
    <t>Náklady na pronájem zařízení pro přesun hmot a materiálů</t>
  </si>
  <si>
    <t>M21-001</t>
  </si>
  <si>
    <t>Provedení demontáže a montáže nového hromosvodu vč. dodání nových svorek a revize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</si>
  <si>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</si>
  <si>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</si>
  <si>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</si>
  <si>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</si>
  <si>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</si>
  <si>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</si>
  <si>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</si>
  <si>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</si>
  <si>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</si>
  <si>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</si>
  <si>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</si>
  <si>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</si>
  <si>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</si>
  <si>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D96-001</t>
  </si>
  <si>
    <t>Poplatek za uložení suti – cihelné výrobky a stavební suť, obalové materiálo, železo, dřevo  aostatní materiály</t>
  </si>
  <si>
    <t>979093111R00</t>
  </si>
  <si>
    <t>Uložení suti na skládku bez zhutnění</t>
  </si>
  <si>
    <t>005121 R</t>
  </si>
  <si>
    <t>Zařízení staveniště</t>
  </si>
  <si>
    <t>Soubor</t>
  </si>
  <si>
    <t>Veškeré náklady spojené s vybudováním, provozem a odstraněním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</si>
  <si>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</si>
  <si>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</si>
  <si>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</si>
  <si>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</si>
  <si>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</si>
  <si>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</si>
  <si>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</si>
  <si>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</si>
  <si>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</si>
  <si>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</si>
  <si>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</si>
  <si>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</si>
  <si>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ON-001</t>
  </si>
  <si>
    <t>Náklady na dopravu a přesuny hmot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</si>
  <si>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</si>
  <si>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</si>
  <si>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</si>
  <si>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</si>
  <si>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</si>
  <si>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</si>
  <si>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</si>
  <si>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</si>
  <si>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</si>
  <si>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Zábor pozemku města Valašské Meziříčí a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</si>
</sst>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5]d/m/yyyy"/>
    <numFmt numFmtId="165" formatCode="#,##0.0"/>
    <numFmt numFmtId="166" formatCode="#,##0.00000"/>
  </numFmts>
  <fonts count="19" x14ac:knownFonts="1"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rgb="FF000000"/>
      <name val="Tahoma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rgb="FF0000FF"/>
      <name val="Arial CE"/>
      <charset val="238"/>
    </font>
    <font>
      <sz val="8"/>
      <color rgb="FF008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rgb="FFDEE6EF"/>
      </patternFill>
    </fill>
    <fill>
      <patternFill patternType="solid">
        <fgColor rgb="FFDEE6EF"/>
        <bgColor rgb="FFD6E1EE"/>
      </patternFill>
    </fill>
    <fill>
      <patternFill patternType="solid">
        <fgColor rgb="FFDBDBDB"/>
        <bgColor rgb="FFD6E1EE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3">
    <xf numFmtId="0" fontId="0" fillId="0" borderId="0" xfId="0"/>
    <xf numFmtId="4" fontId="6" fillId="0" borderId="12" xfId="0" applyNumberFormat="1" applyFont="1" applyBorder="1" applyAlignment="1">
      <alignment horizontal="right" vertical="center" indent="1"/>
    </xf>
    <xf numFmtId="0" fontId="0" fillId="0" borderId="7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1" fontId="0" fillId="0" borderId="6" xfId="0" applyNumberFormat="1" applyBorder="1" applyAlignment="1">
      <alignment horizontal="right" indent="1"/>
    </xf>
    <xf numFmtId="0" fontId="5" fillId="0" borderId="6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3" fillId="2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0" fontId="0" fillId="2" borderId="2" xfId="0" applyFont="1" applyFill="1" applyBorder="1" applyAlignment="1">
      <alignment horizontal="left" vertical="center" indent="1"/>
    </xf>
    <xf numFmtId="49" fontId="5" fillId="2" borderId="0" xfId="0" applyNumberFormat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indent="1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5" fillId="0" borderId="2" xfId="0" applyFont="1" applyBorder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7" xfId="0" applyBorder="1"/>
    <xf numFmtId="0" fontId="5" fillId="0" borderId="0" xfId="0" applyFont="1" applyAlignment="1">
      <alignment horizontal="left" vertical="center" wrapText="1"/>
    </xf>
    <xf numFmtId="0" fontId="0" fillId="0" borderId="2" xfId="0" applyBorder="1"/>
    <xf numFmtId="0" fontId="0" fillId="0" borderId="5" xfId="0" applyBorder="1" applyAlignment="1">
      <alignment horizontal="left" inden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horizontal="right"/>
    </xf>
    <xf numFmtId="0" fontId="5" fillId="3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 vertical="center"/>
    </xf>
    <xf numFmtId="0" fontId="0" fillId="0" borderId="9" xfId="0" applyFont="1" applyBorder="1" applyAlignment="1">
      <alignment horizontal="left" vertical="top" indent="1"/>
    </xf>
    <xf numFmtId="0" fontId="0" fillId="0" borderId="8" xfId="0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3" xfId="0" applyBorder="1"/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10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wrapText="1"/>
    </xf>
    <xf numFmtId="0" fontId="0" fillId="0" borderId="10" xfId="0" applyFont="1" applyBorder="1" applyAlignment="1">
      <alignment horizontal="left" indent="1"/>
    </xf>
    <xf numFmtId="1" fontId="5" fillId="0" borderId="11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horizontal="left" vertical="center" indent="1"/>
    </xf>
    <xf numFmtId="0" fontId="5" fillId="0" borderId="11" xfId="0" applyFont="1" applyBorder="1" applyAlignment="1">
      <alignment vertical="center"/>
    </xf>
    <xf numFmtId="49" fontId="0" fillId="0" borderId="14" xfId="0" applyNumberFormat="1" applyBorder="1" applyAlignment="1">
      <alignment horizontal="left" vertical="center"/>
    </xf>
    <xf numFmtId="1" fontId="5" fillId="0" borderId="15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indent="1"/>
    </xf>
    <xf numFmtId="49" fontId="0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4" xfId="0" applyNumberFormat="1" applyFont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 indent="1"/>
    </xf>
    <xf numFmtId="0" fontId="9" fillId="2" borderId="18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4" fontId="8" fillId="2" borderId="18" xfId="0" applyNumberFormat="1" applyFont="1" applyFill="1" applyBorder="1" applyAlignment="1">
      <alignment horizontal="left" vertical="center"/>
    </xf>
    <xf numFmtId="49" fontId="0" fillId="2" borderId="19" xfId="0" applyNumberFormat="1" applyFont="1" applyFill="1" applyBorder="1" applyAlignment="1">
      <alignment horizontal="left" vertical="center"/>
    </xf>
    <xf numFmtId="0" fontId="0" fillId="2" borderId="18" xfId="0" applyFill="1" applyBorder="1" applyAlignment="1">
      <alignment wrapText="1"/>
    </xf>
    <xf numFmtId="0" fontId="0" fillId="2" borderId="18" xfId="0" applyFill="1" applyBorder="1"/>
    <xf numFmtId="49" fontId="5" fillId="2" borderId="19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5" fillId="0" borderId="6" xfId="0" applyFont="1" applyBorder="1" applyAlignment="1">
      <alignment vertical="top"/>
    </xf>
    <xf numFmtId="164" fontId="5" fillId="0" borderId="6" xfId="0" applyNumberFormat="1" applyFont="1" applyBorder="1" applyAlignment="1">
      <alignment horizontal="center" vertical="top"/>
    </xf>
    <xf numFmtId="0" fontId="5" fillId="0" borderId="2" xfId="0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4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21" xfId="0" applyBorder="1"/>
    <xf numFmtId="0" fontId="0" fillId="0" borderId="22" xfId="0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" fontId="11" fillId="4" borderId="15" xfId="0" applyNumberFormat="1" applyFont="1" applyFill="1" applyBorder="1" applyAlignment="1">
      <alignment vertical="center"/>
    </xf>
    <xf numFmtId="4" fontId="11" fillId="4" borderId="11" xfId="0" applyNumberFormat="1" applyFont="1" applyFill="1" applyBorder="1" applyAlignment="1">
      <alignment vertical="center" wrapText="1"/>
    </xf>
    <xf numFmtId="4" fontId="12" fillId="4" borderId="12" xfId="0" applyNumberFormat="1" applyFont="1" applyFill="1" applyBorder="1" applyAlignment="1">
      <alignment horizontal="center" vertical="center" wrapText="1" shrinkToFit="1"/>
    </xf>
    <xf numFmtId="4" fontId="11" fillId="4" borderId="12" xfId="0" applyNumberFormat="1" applyFont="1" applyFill="1" applyBorder="1" applyAlignment="1">
      <alignment horizontal="center" vertical="center" wrapText="1" shrinkToFit="1"/>
    </xf>
    <xf numFmtId="3" fontId="11" fillId="4" borderId="12" xfId="0" applyNumberFormat="1" applyFont="1" applyFill="1" applyBorder="1" applyAlignment="1">
      <alignment horizontal="center" vertical="center" wrapText="1"/>
    </xf>
    <xf numFmtId="4" fontId="0" fillId="0" borderId="15" xfId="0" applyNumberFormat="1" applyFont="1" applyBorder="1" applyAlignment="1">
      <alignment vertical="center"/>
    </xf>
    <xf numFmtId="4" fontId="4" fillId="0" borderId="12" xfId="0" applyNumberFormat="1" applyFont="1" applyBorder="1" applyAlignment="1">
      <alignment horizontal="right" vertical="center" wrapText="1" shrinkToFit="1"/>
    </xf>
    <xf numFmtId="4" fontId="4" fillId="0" borderId="12" xfId="0" applyNumberFormat="1" applyFont="1" applyBorder="1" applyAlignment="1">
      <alignment horizontal="right" vertical="center" shrinkToFit="1"/>
    </xf>
    <xf numFmtId="4" fontId="0" fillId="0" borderId="12" xfId="0" applyNumberFormat="1" applyBorder="1" applyAlignment="1">
      <alignment vertical="center" shrinkToFit="1"/>
    </xf>
    <xf numFmtId="3" fontId="0" fillId="0" borderId="12" xfId="0" applyNumberForma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 wrapText="1" shrinkToFit="1"/>
    </xf>
    <xf numFmtId="4" fontId="5" fillId="0" borderId="12" xfId="0" applyNumberFormat="1" applyFont="1" applyBorder="1" applyAlignment="1">
      <alignment vertical="center" shrinkToFit="1"/>
    </xf>
    <xf numFmtId="3" fontId="5" fillId="0" borderId="12" xfId="0" applyNumberFormat="1" applyFont="1" applyBorder="1" applyAlignment="1">
      <alignment vertical="center"/>
    </xf>
    <xf numFmtId="4" fontId="0" fillId="0" borderId="15" xfId="0" applyNumberFormat="1" applyFont="1" applyBorder="1" applyAlignment="1">
      <alignment horizontal="left" vertical="center"/>
    </xf>
    <xf numFmtId="4" fontId="0" fillId="0" borderId="12" xfId="0" applyNumberFormat="1" applyBorder="1" applyAlignment="1">
      <alignment vertical="center" wrapText="1" shrinkToFit="1"/>
    </xf>
    <xf numFmtId="4" fontId="0" fillId="2" borderId="12" xfId="0" applyNumberFormat="1" applyFill="1" applyBorder="1" applyAlignment="1">
      <alignment vertical="center" wrapText="1" shrinkToFit="1"/>
    </xf>
    <xf numFmtId="4" fontId="0" fillId="2" borderId="12" xfId="0" applyNumberFormat="1" applyFill="1" applyBorder="1" applyAlignment="1">
      <alignment vertical="center" shrinkToFit="1"/>
    </xf>
    <xf numFmtId="3" fontId="0" fillId="2" borderId="12" xfId="0" applyNumberFormat="1" applyFill="1" applyBorder="1" applyAlignment="1">
      <alignment vertical="center"/>
    </xf>
    <xf numFmtId="0" fontId="3" fillId="0" borderId="0" xfId="0" applyFont="1"/>
    <xf numFmtId="0" fontId="13" fillId="4" borderId="15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vertical="center"/>
    </xf>
    <xf numFmtId="165" fontId="11" fillId="0" borderId="12" xfId="0" applyNumberFormat="1" applyFont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4" fontId="11" fillId="2" borderId="12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vertical="center"/>
    </xf>
    <xf numFmtId="165" fontId="11" fillId="2" borderId="12" xfId="0" applyNumberFormat="1" applyFont="1" applyFill="1" applyBorder="1" applyAlignment="1">
      <alignment vertical="center"/>
    </xf>
    <xf numFmtId="4" fontId="0" fillId="0" borderId="0" xfId="0" applyNumberFormat="1"/>
    <xf numFmtId="165" fontId="0" fillId="0" borderId="0" xfId="0" applyNumberFormat="1"/>
    <xf numFmtId="4" fontId="6" fillId="0" borderId="13" xfId="0" applyNumberFormat="1" applyFont="1" applyBorder="1" applyAlignment="1">
      <alignment horizontal="right" vertical="center" indent="1"/>
    </xf>
    <xf numFmtId="4" fontId="7" fillId="0" borderId="12" xfId="0" applyNumberFormat="1" applyFont="1" applyBorder="1" applyAlignment="1">
      <alignment horizontal="right" vertical="center" indent="1"/>
    </xf>
    <xf numFmtId="4" fontId="7" fillId="0" borderId="13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4" fontId="10" fillId="2" borderId="18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4" fontId="0" fillId="0" borderId="11" xfId="0" applyNumberForma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0" fillId="2" borderId="12" xfId="0" applyNumberFormat="1" applyFont="1" applyFill="1" applyBorder="1" applyAlignment="1">
      <alignment vertical="center"/>
    </xf>
    <xf numFmtId="49" fontId="11" fillId="0" borderId="15" xfId="0" applyNumberFormat="1" applyFont="1" applyBorder="1" applyAlignment="1">
      <alignment vertical="center" wrapText="1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5" fillId="0" borderId="12" xfId="0" applyFont="1" applyBorder="1" applyAlignment="1" applyProtection="1">
      <alignment vertical="center"/>
      <protection locked="0"/>
    </xf>
    <xf numFmtId="49" fontId="0" fillId="0" borderId="11" xfId="0" applyNumberFormat="1" applyFont="1" applyBorder="1" applyAlignment="1" applyProtection="1">
      <alignment vertical="center"/>
      <protection locked="0"/>
    </xf>
    <xf numFmtId="49" fontId="0" fillId="0" borderId="23" xfId="0" applyNumberFormat="1" applyFont="1" applyBorder="1" applyAlignment="1" applyProtection="1">
      <alignment vertical="center"/>
      <protection locked="0"/>
    </xf>
    <xf numFmtId="0" fontId="15" fillId="2" borderId="12" xfId="0" applyFont="1" applyFill="1" applyBorder="1" applyAlignment="1" applyProtection="1">
      <alignment vertical="center"/>
      <protection locked="0"/>
    </xf>
    <xf numFmtId="49" fontId="0" fillId="2" borderId="11" xfId="0" applyNumberFormat="1" applyFont="1" applyFill="1" applyBorder="1" applyAlignment="1" applyProtection="1">
      <alignment vertical="center"/>
      <protection locked="0"/>
    </xf>
    <xf numFmtId="49" fontId="0" fillId="2" borderId="23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4" borderId="12" xfId="0" applyFont="1" applyFill="1" applyBorder="1" applyProtection="1">
      <protection locked="0"/>
    </xf>
    <xf numFmtId="0" fontId="0" fillId="4" borderId="15" xfId="0" applyFont="1" applyFill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4" fontId="5" fillId="2" borderId="8" xfId="0" applyNumberFormat="1" applyFont="1" applyFill="1" applyBorder="1" applyAlignment="1" applyProtection="1">
      <alignment vertical="top" shrinkToFit="1"/>
      <protection locked="0"/>
    </xf>
    <xf numFmtId="4" fontId="5" fillId="2" borderId="25" xfId="0" applyNumberFormat="1" applyFont="1" applyFill="1" applyBorder="1" applyAlignment="1" applyProtection="1">
      <alignment vertical="top" shrinkToFit="1"/>
      <protection locked="0"/>
    </xf>
    <xf numFmtId="4" fontId="16" fillId="3" borderId="27" xfId="0" applyNumberFormat="1" applyFont="1" applyFill="1" applyBorder="1" applyAlignment="1" applyProtection="1">
      <alignment vertical="top" shrinkToFit="1"/>
      <protection locked="0"/>
    </xf>
    <xf numFmtId="4" fontId="16" fillId="0" borderId="28" xfId="0" applyNumberFormat="1" applyFont="1" applyBorder="1" applyAlignment="1" applyProtection="1">
      <alignment vertical="top" shrinkToFit="1"/>
      <protection locked="0"/>
    </xf>
    <xf numFmtId="0" fontId="16" fillId="0" borderId="0" xfId="0" applyFont="1" applyProtection="1">
      <protection locked="0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 applyProtection="1">
      <alignment vertical="top" shrinkToFit="1"/>
      <protection locked="0"/>
    </xf>
    <xf numFmtId="4" fontId="16" fillId="0" borderId="0" xfId="0" applyNumberFormat="1" applyFont="1" applyBorder="1" applyAlignment="1" applyProtection="1">
      <alignment vertical="top" shrinkToFi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4" borderId="12" xfId="0" applyFont="1" applyFill="1" applyBorder="1" applyProtection="1"/>
    <xf numFmtId="49" fontId="0" fillId="4" borderId="12" xfId="0" applyNumberFormat="1" applyFont="1" applyFill="1" applyBorder="1" applyProtection="1"/>
    <xf numFmtId="0" fontId="0" fillId="4" borderId="12" xfId="0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6" fontId="0" fillId="0" borderId="0" xfId="0" applyNumberFormat="1" applyAlignment="1" applyProtection="1">
      <alignment vertical="top"/>
    </xf>
    <xf numFmtId="0" fontId="5" fillId="2" borderId="24" xfId="0" applyFont="1" applyFill="1" applyBorder="1" applyAlignment="1" applyProtection="1">
      <alignment vertical="top"/>
    </xf>
    <xf numFmtId="49" fontId="5" fillId="2" borderId="8" xfId="0" applyNumberFormat="1" applyFont="1" applyFill="1" applyBorder="1" applyAlignment="1" applyProtection="1">
      <alignment vertical="top"/>
    </xf>
    <xf numFmtId="49" fontId="5" fillId="2" borderId="8" xfId="0" applyNumberFormat="1" applyFont="1" applyFill="1" applyBorder="1" applyAlignment="1" applyProtection="1">
      <alignment horizontal="left" vertical="top" wrapText="1"/>
    </xf>
    <xf numFmtId="0" fontId="5" fillId="2" borderId="8" xfId="0" applyFont="1" applyFill="1" applyBorder="1" applyAlignment="1" applyProtection="1">
      <alignment horizontal="center" vertical="top" shrinkToFit="1"/>
    </xf>
    <xf numFmtId="166" fontId="5" fillId="2" borderId="8" xfId="0" applyNumberFormat="1" applyFont="1" applyFill="1" applyBorder="1" applyAlignment="1" applyProtection="1">
      <alignment vertical="top" shrinkToFit="1"/>
    </xf>
    <xf numFmtId="0" fontId="16" fillId="0" borderId="26" xfId="0" applyFont="1" applyBorder="1" applyAlignment="1" applyProtection="1">
      <alignment vertical="top"/>
    </xf>
    <xf numFmtId="49" fontId="16" fillId="0" borderId="27" xfId="0" applyNumberFormat="1" applyFont="1" applyBorder="1" applyAlignment="1" applyProtection="1">
      <alignment vertical="top"/>
    </xf>
    <xf numFmtId="49" fontId="16" fillId="0" borderId="27" xfId="0" applyNumberFormat="1" applyFont="1" applyBorder="1" applyAlignment="1" applyProtection="1">
      <alignment horizontal="left" vertical="top" wrapText="1"/>
    </xf>
    <xf numFmtId="0" fontId="16" fillId="0" borderId="27" xfId="0" applyFont="1" applyBorder="1" applyAlignment="1" applyProtection="1">
      <alignment horizontal="center" vertical="top" shrinkToFit="1"/>
    </xf>
    <xf numFmtId="166" fontId="16" fillId="0" borderId="27" xfId="0" applyNumberFormat="1" applyFont="1" applyBorder="1" applyAlignment="1" applyProtection="1">
      <alignment vertical="top" shrinkToFit="1"/>
    </xf>
    <xf numFmtId="0" fontId="16" fillId="0" borderId="29" xfId="0" applyFont="1" applyBorder="1" applyAlignment="1" applyProtection="1">
      <alignment vertical="top"/>
    </xf>
    <xf numFmtId="49" fontId="16" fillId="0" borderId="30" xfId="0" applyNumberFormat="1" applyFont="1" applyBorder="1" applyAlignment="1" applyProtection="1">
      <alignment vertical="top"/>
    </xf>
    <xf numFmtId="49" fontId="16" fillId="0" borderId="30" xfId="0" applyNumberFormat="1" applyFont="1" applyBorder="1" applyAlignment="1" applyProtection="1">
      <alignment horizontal="left" vertical="top" wrapText="1"/>
    </xf>
    <xf numFmtId="0" fontId="16" fillId="0" borderId="30" xfId="0" applyFont="1" applyBorder="1" applyAlignment="1" applyProtection="1">
      <alignment horizontal="center" vertical="top" shrinkToFit="1"/>
    </xf>
    <xf numFmtId="166" fontId="16" fillId="0" borderId="30" xfId="0" applyNumberFormat="1" applyFont="1" applyBorder="1" applyAlignment="1" applyProtection="1">
      <alignment vertical="top" shrinkToFit="1"/>
    </xf>
    <xf numFmtId="0" fontId="16" fillId="0" borderId="0" xfId="0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vertical="top"/>
    </xf>
    <xf numFmtId="166" fontId="17" fillId="0" borderId="0" xfId="0" applyNumberFormat="1" applyFont="1" applyBorder="1" applyAlignment="1" applyProtection="1">
      <alignment horizontal="left" vertical="top" wrapText="1"/>
    </xf>
    <xf numFmtId="166" fontId="17" fillId="0" borderId="0" xfId="0" applyNumberFormat="1" applyFont="1" applyBorder="1" applyAlignment="1" applyProtection="1">
      <alignment horizontal="center" vertical="top" wrapText="1" shrinkToFit="1"/>
    </xf>
    <xf numFmtId="166" fontId="17" fillId="0" borderId="0" xfId="0" applyNumberFormat="1" applyFont="1" applyBorder="1" applyAlignment="1" applyProtection="1">
      <alignment vertical="top" wrapText="1" shrinkToFit="1"/>
    </xf>
    <xf numFmtId="0" fontId="18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18" fillId="0" borderId="8" xfId="0" applyFont="1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6" fillId="0" borderId="30" xfId="0" applyNumberFormat="1" applyFont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438150</xdr:colOff>
      <xdr:row>32</xdr:row>
      <xdr:rowOff>19050</xdr:rowOff>
    </xdr:to>
    <xdr:sp macro="" textlink="">
      <xdr:nvSpPr>
        <xdr:cNvPr id="10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438150</xdr:colOff>
      <xdr:row>32</xdr:row>
      <xdr:rowOff>19050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438150</xdr:colOff>
      <xdr:row>32</xdr:row>
      <xdr:rowOff>19050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438150</xdr:colOff>
      <xdr:row>32</xdr:row>
      <xdr:rowOff>19050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438150</xdr:colOff>
      <xdr:row>32</xdr:row>
      <xdr:rowOff>19050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438150</xdr:colOff>
      <xdr:row>32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65"/>
  <sheetViews>
    <sheetView topLeftCell="A64" zoomScaleNormal="100" workbookViewId="0">
      <selection activeCell="A46" sqref="A46"/>
    </sheetView>
  </sheetViews>
  <sheetFormatPr defaultColWidth="9" defaultRowHeight="12.75" x14ac:dyDescent="0.2"/>
  <cols>
    <col min="1" max="1" width="13.42578125" customWidth="1"/>
    <col min="2" max="2" width="7.42578125" style="15" customWidth="1"/>
    <col min="3" max="3" width="13" style="15" customWidth="1"/>
    <col min="4" max="4" width="9.7109375" style="15" customWidth="1"/>
    <col min="5" max="5" width="11.7109375" customWidth="1"/>
    <col min="6" max="8" width="13" customWidth="1"/>
    <col min="9" max="9" width="5.5703125" customWidth="1"/>
    <col min="10" max="10" width="4.28515625" customWidth="1"/>
    <col min="11" max="14" width="10.7109375" customWidth="1"/>
    <col min="1024" max="1025" width="11.5703125" customWidth="1"/>
  </cols>
  <sheetData>
    <row r="1" spans="1:14" ht="33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4" ht="36" customHeight="1" x14ac:dyDescent="0.2">
      <c r="A2" s="16" t="s">
        <v>1</v>
      </c>
      <c r="B2" s="17"/>
      <c r="C2" s="18" t="s">
        <v>2</v>
      </c>
      <c r="D2" s="13" t="s">
        <v>3</v>
      </c>
      <c r="E2" s="13"/>
      <c r="F2" s="13"/>
      <c r="G2" s="13"/>
      <c r="H2" s="13"/>
      <c r="I2" s="13"/>
      <c r="N2" s="19"/>
    </row>
    <row r="3" spans="1:14" ht="27" customHeight="1" x14ac:dyDescent="0.2">
      <c r="A3" s="20" t="s">
        <v>4</v>
      </c>
      <c r="B3" s="17"/>
      <c r="C3" s="21" t="s">
        <v>5</v>
      </c>
      <c r="D3" s="12" t="s">
        <v>6</v>
      </c>
      <c r="E3" s="12"/>
      <c r="F3" s="12"/>
      <c r="G3" s="12"/>
      <c r="H3" s="12"/>
      <c r="I3" s="12"/>
    </row>
    <row r="4" spans="1:14" ht="23.25" customHeight="1" x14ac:dyDescent="0.2">
      <c r="A4" s="22" t="s">
        <v>7</v>
      </c>
      <c r="B4" s="23"/>
      <c r="C4" s="24" t="s">
        <v>8</v>
      </c>
      <c r="D4" s="11" t="s">
        <v>9</v>
      </c>
      <c r="E4" s="11"/>
      <c r="F4" s="11"/>
      <c r="G4" s="11"/>
      <c r="H4" s="11"/>
      <c r="I4" s="11"/>
    </row>
    <row r="5" spans="1:14" ht="24" customHeight="1" x14ac:dyDescent="0.2">
      <c r="A5" s="25" t="s">
        <v>10</v>
      </c>
      <c r="C5" s="10"/>
      <c r="D5" s="10"/>
      <c r="E5" s="10"/>
      <c r="F5" s="10"/>
      <c r="G5" s="26" t="s">
        <v>11</v>
      </c>
      <c r="H5" s="27"/>
      <c r="I5" s="28"/>
    </row>
    <row r="6" spans="1:14" ht="15.75" customHeight="1" x14ac:dyDescent="0.2">
      <c r="A6" s="29"/>
      <c r="B6" s="30"/>
      <c r="C6" s="9"/>
      <c r="D6" s="9"/>
      <c r="E6" s="9"/>
      <c r="F6" s="9"/>
      <c r="G6" s="26" t="s">
        <v>12</v>
      </c>
      <c r="H6" s="27"/>
      <c r="I6" s="28"/>
    </row>
    <row r="7" spans="1:14" ht="15.75" customHeight="1" x14ac:dyDescent="0.2">
      <c r="A7" s="31"/>
      <c r="B7" s="32"/>
      <c r="C7" s="33"/>
      <c r="D7" s="8"/>
      <c r="E7" s="8"/>
      <c r="F7" s="8"/>
      <c r="G7" s="34"/>
      <c r="H7" s="35"/>
      <c r="I7" s="36"/>
    </row>
    <row r="8" spans="1:14" ht="24" customHeight="1" x14ac:dyDescent="0.2">
      <c r="A8" s="25" t="s">
        <v>13</v>
      </c>
      <c r="C8" s="37"/>
      <c r="G8" s="26" t="s">
        <v>11</v>
      </c>
      <c r="H8" s="27"/>
      <c r="I8" s="28"/>
    </row>
    <row r="9" spans="1:14" ht="15.75" customHeight="1" x14ac:dyDescent="0.2">
      <c r="A9" s="38"/>
      <c r="C9" s="37"/>
      <c r="G9" s="26" t="s">
        <v>12</v>
      </c>
      <c r="H9" s="27"/>
      <c r="I9" s="28"/>
    </row>
    <row r="10" spans="1:14" ht="15.75" customHeight="1" x14ac:dyDescent="0.2">
      <c r="A10" s="39"/>
      <c r="B10" s="32"/>
      <c r="C10" s="33"/>
      <c r="D10" s="40"/>
      <c r="E10" s="34"/>
      <c r="F10" s="41"/>
      <c r="G10" s="41"/>
      <c r="H10" s="42"/>
      <c r="I10" s="36"/>
    </row>
    <row r="11" spans="1:14" ht="24" customHeight="1" x14ac:dyDescent="0.2">
      <c r="A11" s="25" t="s">
        <v>14</v>
      </c>
      <c r="C11" s="7"/>
      <c r="D11" s="7"/>
      <c r="E11" s="7"/>
      <c r="F11" s="7"/>
      <c r="G11" s="26" t="s">
        <v>11</v>
      </c>
      <c r="H11" s="43"/>
      <c r="I11" s="28"/>
    </row>
    <row r="12" spans="1:14" ht="15.75" customHeight="1" x14ac:dyDescent="0.2">
      <c r="A12" s="29"/>
      <c r="B12" s="30"/>
      <c r="C12" s="6"/>
      <c r="D12" s="6"/>
      <c r="E12" s="6"/>
      <c r="F12" s="6"/>
      <c r="G12" s="26" t="s">
        <v>12</v>
      </c>
      <c r="H12" s="43"/>
      <c r="I12" s="28"/>
    </row>
    <row r="13" spans="1:14" ht="15.75" customHeight="1" x14ac:dyDescent="0.2">
      <c r="A13" s="31"/>
      <c r="B13" s="32"/>
      <c r="C13" s="44"/>
      <c r="D13" s="5"/>
      <c r="E13" s="5"/>
      <c r="F13" s="5"/>
      <c r="G13" s="45"/>
      <c r="H13" s="35"/>
      <c r="I13" s="36"/>
    </row>
    <row r="14" spans="1:14" ht="24" customHeight="1" x14ac:dyDescent="0.2">
      <c r="A14" s="46" t="s">
        <v>15</v>
      </c>
      <c r="B14" s="47"/>
      <c r="C14" s="48"/>
      <c r="D14" s="49"/>
      <c r="E14" s="50"/>
      <c r="F14" s="50"/>
      <c r="G14" s="51"/>
      <c r="H14" s="50"/>
      <c r="I14" s="52"/>
    </row>
    <row r="15" spans="1:14" ht="32.25" customHeight="1" x14ac:dyDescent="0.2">
      <c r="A15" s="39" t="s">
        <v>16</v>
      </c>
      <c r="B15" s="53"/>
      <c r="C15" s="54"/>
      <c r="D15" s="4"/>
      <c r="E15" s="4"/>
      <c r="F15" s="3"/>
      <c r="G15" s="3"/>
      <c r="H15" s="2" t="s">
        <v>17</v>
      </c>
      <c r="I15" s="2"/>
    </row>
    <row r="16" spans="1:14" ht="23.25" customHeight="1" x14ac:dyDescent="0.2">
      <c r="A16" s="55" t="s">
        <v>18</v>
      </c>
      <c r="B16" s="56"/>
      <c r="C16" s="57"/>
      <c r="D16" s="1"/>
      <c r="E16" s="1"/>
      <c r="F16" s="1"/>
      <c r="G16" s="1"/>
      <c r="H16" s="139">
        <f>H52</f>
        <v>0</v>
      </c>
      <c r="I16" s="139"/>
    </row>
    <row r="17" spans="1:9" ht="23.25" customHeight="1" x14ac:dyDescent="0.2">
      <c r="A17" s="55" t="s">
        <v>19</v>
      </c>
      <c r="B17" s="56"/>
      <c r="C17" s="57"/>
      <c r="D17" s="1"/>
      <c r="E17" s="1"/>
      <c r="F17" s="1"/>
      <c r="G17" s="1"/>
      <c r="H17" s="139">
        <f>H53+H54+H55+H56+H57+H59</f>
        <v>0</v>
      </c>
      <c r="I17" s="139"/>
    </row>
    <row r="18" spans="1:9" ht="23.25" customHeight="1" x14ac:dyDescent="0.2">
      <c r="A18" s="55" t="s">
        <v>20</v>
      </c>
      <c r="B18" s="56"/>
      <c r="C18" s="57"/>
      <c r="D18" s="1"/>
      <c r="E18" s="1"/>
      <c r="F18" s="1"/>
      <c r="G18" s="1"/>
      <c r="H18" s="139">
        <f>H58</f>
        <v>0</v>
      </c>
      <c r="I18" s="139"/>
    </row>
    <row r="19" spans="1:9" ht="23.25" customHeight="1" x14ac:dyDescent="0.2">
      <c r="A19" s="55" t="s">
        <v>21</v>
      </c>
      <c r="B19" s="56"/>
      <c r="C19" s="57"/>
      <c r="D19" s="1"/>
      <c r="E19" s="1"/>
      <c r="F19" s="1"/>
      <c r="G19" s="1"/>
      <c r="H19" s="139">
        <f>H60</f>
        <v>0</v>
      </c>
      <c r="I19" s="139"/>
    </row>
    <row r="20" spans="1:9" ht="23.25" customHeight="1" x14ac:dyDescent="0.2">
      <c r="A20" s="55" t="s">
        <v>22</v>
      </c>
      <c r="B20" s="56"/>
      <c r="C20" s="57"/>
      <c r="D20" s="1"/>
      <c r="E20" s="1"/>
      <c r="F20" s="1"/>
      <c r="G20" s="1"/>
      <c r="H20" s="139">
        <f>H61</f>
        <v>0</v>
      </c>
      <c r="I20" s="139"/>
    </row>
    <row r="21" spans="1:9" ht="23.25" customHeight="1" x14ac:dyDescent="0.2">
      <c r="A21" s="58" t="s">
        <v>17</v>
      </c>
      <c r="B21" s="59"/>
      <c r="C21" s="60"/>
      <c r="D21" s="140"/>
      <c r="E21" s="140"/>
      <c r="F21" s="140"/>
      <c r="G21" s="140"/>
      <c r="H21" s="141">
        <f>SUM(H16:I20)</f>
        <v>0</v>
      </c>
      <c r="I21" s="141"/>
    </row>
    <row r="22" spans="1:9" ht="33" customHeight="1" x14ac:dyDescent="0.2">
      <c r="A22" s="61" t="s">
        <v>23</v>
      </c>
      <c r="B22" s="56"/>
      <c r="C22" s="57"/>
      <c r="D22" s="62"/>
      <c r="E22" s="63"/>
      <c r="F22" s="64"/>
      <c r="G22" s="64"/>
      <c r="H22" s="64"/>
      <c r="I22" s="65"/>
    </row>
    <row r="23" spans="1:9" ht="23.25" customHeight="1" x14ac:dyDescent="0.2">
      <c r="A23" s="55" t="s">
        <v>24</v>
      </c>
      <c r="B23" s="56"/>
      <c r="C23" s="57"/>
      <c r="D23" s="66">
        <v>12</v>
      </c>
      <c r="E23" s="63" t="s">
        <v>25</v>
      </c>
      <c r="F23" s="142">
        <f>H21</f>
        <v>0</v>
      </c>
      <c r="G23" s="142"/>
      <c r="H23" s="142"/>
      <c r="I23" s="65" t="s">
        <v>26</v>
      </c>
    </row>
    <row r="24" spans="1:9" ht="23.25" customHeight="1" x14ac:dyDescent="0.2">
      <c r="A24" s="55" t="s">
        <v>27</v>
      </c>
      <c r="B24" s="56"/>
      <c r="C24" s="57"/>
      <c r="D24" s="66">
        <f>SazbaDPH1</f>
        <v>12</v>
      </c>
      <c r="E24" s="63" t="s">
        <v>25</v>
      </c>
      <c r="F24" s="143">
        <f>H21*0.12</f>
        <v>0</v>
      </c>
      <c r="G24" s="143"/>
      <c r="H24" s="143"/>
      <c r="I24" s="65" t="s">
        <v>26</v>
      </c>
    </row>
    <row r="25" spans="1:9" ht="23.25" customHeight="1" x14ac:dyDescent="0.2">
      <c r="A25" s="55" t="s">
        <v>28</v>
      </c>
      <c r="B25" s="56"/>
      <c r="C25" s="57"/>
      <c r="D25" s="66">
        <v>21</v>
      </c>
      <c r="E25" s="63" t="s">
        <v>25</v>
      </c>
      <c r="F25" s="142">
        <v>0</v>
      </c>
      <c r="G25" s="142"/>
      <c r="H25" s="142"/>
      <c r="I25" s="65" t="s">
        <v>26</v>
      </c>
    </row>
    <row r="26" spans="1:9" ht="23.25" customHeight="1" x14ac:dyDescent="0.2">
      <c r="A26" s="67" t="s">
        <v>29</v>
      </c>
      <c r="B26" s="68"/>
      <c r="C26" s="54"/>
      <c r="D26" s="69">
        <f>SazbaDPH2</f>
        <v>21</v>
      </c>
      <c r="E26" s="70" t="s">
        <v>25</v>
      </c>
      <c r="F26" s="144">
        <v>0</v>
      </c>
      <c r="G26" s="144"/>
      <c r="H26" s="144"/>
      <c r="I26" s="71" t="s">
        <v>26</v>
      </c>
    </row>
    <row r="27" spans="1:9" ht="23.25" customHeight="1" x14ac:dyDescent="0.2">
      <c r="A27" s="25" t="s">
        <v>30</v>
      </c>
      <c r="B27" s="72"/>
      <c r="C27" s="73"/>
      <c r="D27" s="72"/>
      <c r="E27" s="74"/>
      <c r="F27" s="145">
        <v>0</v>
      </c>
      <c r="G27" s="145"/>
      <c r="H27" s="145"/>
      <c r="I27" s="75" t="s">
        <v>26</v>
      </c>
    </row>
    <row r="28" spans="1:9" ht="27.75" customHeight="1" x14ac:dyDescent="0.2">
      <c r="A28" s="76" t="s">
        <v>31</v>
      </c>
      <c r="B28" s="77"/>
      <c r="C28" s="77"/>
      <c r="D28" s="78"/>
      <c r="E28" s="79"/>
      <c r="F28" s="146">
        <f>F23</f>
        <v>0</v>
      </c>
      <c r="G28" s="146"/>
      <c r="H28" s="146"/>
      <c r="I28" s="80" t="s">
        <v>26</v>
      </c>
    </row>
    <row r="29" spans="1:9" ht="27.75" customHeight="1" x14ac:dyDescent="0.2">
      <c r="A29" s="76" t="s">
        <v>32</v>
      </c>
      <c r="B29" s="81"/>
      <c r="C29" s="81"/>
      <c r="D29" s="81"/>
      <c r="E29" s="82"/>
      <c r="F29" s="146">
        <f>F24+F23</f>
        <v>0</v>
      </c>
      <c r="G29" s="146"/>
      <c r="H29" s="146"/>
      <c r="I29" s="83" t="s">
        <v>26</v>
      </c>
    </row>
    <row r="30" spans="1:9" ht="12.75" customHeight="1" x14ac:dyDescent="0.2">
      <c r="A30" s="38"/>
      <c r="I30" s="84"/>
    </row>
    <row r="31" spans="1:9" ht="30" customHeight="1" x14ac:dyDescent="0.2">
      <c r="A31" s="38"/>
      <c r="I31" s="84"/>
    </row>
    <row r="32" spans="1:9" ht="18.75" customHeight="1" x14ac:dyDescent="0.2">
      <c r="A32" s="85"/>
      <c r="B32" s="86" t="s">
        <v>33</v>
      </c>
      <c r="C32" s="87"/>
      <c r="D32" s="87"/>
      <c r="E32" s="88" t="s">
        <v>34</v>
      </c>
      <c r="F32" s="89"/>
      <c r="G32" s="90"/>
      <c r="H32" s="89"/>
      <c r="I32" s="84"/>
    </row>
    <row r="33" spans="1:1024" ht="47.25" customHeight="1" x14ac:dyDescent="0.2">
      <c r="A33" s="38"/>
      <c r="I33" s="84"/>
    </row>
    <row r="34" spans="1:1024" s="93" customFormat="1" ht="18.75" customHeight="1" x14ac:dyDescent="0.2">
      <c r="A34" s="91"/>
      <c r="B34" s="92"/>
      <c r="C34" s="147"/>
      <c r="D34" s="147"/>
      <c r="F34" s="148"/>
      <c r="G34" s="148"/>
      <c r="H34" s="148"/>
      <c r="I34" s="94"/>
      <c r="AMJ34"/>
    </row>
    <row r="35" spans="1:1024" ht="12.75" customHeight="1" x14ac:dyDescent="0.2">
      <c r="A35" s="38"/>
      <c r="C35" s="149" t="s">
        <v>35</v>
      </c>
      <c r="D35" s="149"/>
      <c r="G35" s="95" t="s">
        <v>36</v>
      </c>
      <c r="I35" s="84"/>
    </row>
    <row r="36" spans="1:1024" ht="13.5" customHeight="1" x14ac:dyDescent="0.2">
      <c r="A36" s="96"/>
      <c r="B36" s="97"/>
      <c r="C36" s="97"/>
      <c r="D36" s="97"/>
      <c r="E36" s="98"/>
      <c r="F36" s="98"/>
      <c r="G36" s="98"/>
      <c r="H36" s="98"/>
      <c r="I36" s="99"/>
    </row>
    <row r="37" spans="1:1024" ht="27" customHeight="1" x14ac:dyDescent="0.2">
      <c r="A37" s="100" t="s">
        <v>37</v>
      </c>
      <c r="B37" s="101"/>
      <c r="C37" s="101"/>
      <c r="D37" s="101"/>
      <c r="E37" s="102"/>
      <c r="F37" s="102"/>
      <c r="G37" s="102"/>
      <c r="H37" s="102"/>
      <c r="I37" s="103"/>
    </row>
    <row r="38" spans="1:1024" ht="25.5" customHeight="1" x14ac:dyDescent="0.2">
      <c r="A38" s="104" t="s">
        <v>38</v>
      </c>
      <c r="B38" s="105" t="s">
        <v>39</v>
      </c>
      <c r="C38" s="105"/>
      <c r="D38" s="105"/>
      <c r="E38" s="106" t="str">
        <f>A23</f>
        <v>Základ pro sníženou DPH</v>
      </c>
      <c r="F38" s="106" t="str">
        <f>A25</f>
        <v>Základ pro základní DPH</v>
      </c>
      <c r="G38" s="107" t="s">
        <v>40</v>
      </c>
      <c r="H38" s="107" t="s">
        <v>41</v>
      </c>
      <c r="I38" s="108" t="s">
        <v>25</v>
      </c>
    </row>
    <row r="39" spans="1:1024" ht="25.5" customHeight="1" x14ac:dyDescent="0.2">
      <c r="A39" s="109" t="s">
        <v>42</v>
      </c>
      <c r="B39" s="150"/>
      <c r="C39" s="150"/>
      <c r="D39" s="150"/>
      <c r="E39" s="110">
        <f>E41</f>
        <v>0</v>
      </c>
      <c r="F39" s="111">
        <v>0</v>
      </c>
      <c r="G39" s="112">
        <f>G41</f>
        <v>0</v>
      </c>
      <c r="H39" s="112">
        <f>H41</f>
        <v>0</v>
      </c>
      <c r="I39" s="113" t="str">
        <f>IF(CenaCelkemVypocet=0,"",H39/CenaCelkemVypocet*100)</f>
        <v/>
      </c>
    </row>
    <row r="40" spans="1:1024" ht="25.5" customHeight="1" x14ac:dyDescent="0.2">
      <c r="A40" s="114" t="s">
        <v>5</v>
      </c>
      <c r="B40" s="151" t="s">
        <v>6</v>
      </c>
      <c r="C40" s="151"/>
      <c r="D40" s="151"/>
      <c r="E40" s="115">
        <f>E41</f>
        <v>0</v>
      </c>
      <c r="F40" s="116">
        <v>0</v>
      </c>
      <c r="G40" s="116">
        <f>G41</f>
        <v>0</v>
      </c>
      <c r="H40" s="116">
        <f>H41</f>
        <v>0</v>
      </c>
      <c r="I40" s="117" t="str">
        <f>IF(CenaCelkemVypocet=0,"",H40/CenaCelkemVypocet*100)</f>
        <v/>
      </c>
    </row>
    <row r="41" spans="1:1024" ht="25.5" customHeight="1" x14ac:dyDescent="0.2">
      <c r="A41" s="118" t="s">
        <v>8</v>
      </c>
      <c r="B41" s="150" t="s">
        <v>9</v>
      </c>
      <c r="C41" s="150"/>
      <c r="D41" s="150"/>
      <c r="E41" s="119">
        <f>H62</f>
        <v>0</v>
      </c>
      <c r="F41" s="112">
        <v>0</v>
      </c>
      <c r="G41" s="112">
        <f>E41*0.12</f>
        <v>0</v>
      </c>
      <c r="H41" s="112">
        <f>E41+G41</f>
        <v>0</v>
      </c>
      <c r="I41" s="113" t="str">
        <f>IF(CenaCelkemVypocet=0,"",H41/CenaCelkemVypocet*100)</f>
        <v/>
      </c>
    </row>
    <row r="42" spans="1:1024" ht="25.5" customHeight="1" x14ac:dyDescent="0.2">
      <c r="A42" s="152" t="s">
        <v>43</v>
      </c>
      <c r="B42" s="152"/>
      <c r="C42" s="152"/>
      <c r="D42" s="152"/>
      <c r="E42" s="120">
        <f>E40</f>
        <v>0</v>
      </c>
      <c r="F42" s="121">
        <f>F40</f>
        <v>0</v>
      </c>
      <c r="G42" s="121">
        <f>G40</f>
        <v>0</v>
      </c>
      <c r="H42" s="121">
        <f>H40</f>
        <v>0</v>
      </c>
      <c r="I42" s="122"/>
    </row>
    <row r="44" spans="1:1024" x14ac:dyDescent="0.2">
      <c r="A44" t="s">
        <v>44</v>
      </c>
    </row>
    <row r="45" spans="1:1024" x14ac:dyDescent="0.2">
      <c r="A45" t="s">
        <v>45</v>
      </c>
    </row>
    <row r="46" spans="1:1024" x14ac:dyDescent="0.2">
      <c r="A46" t="s">
        <v>46</v>
      </c>
    </row>
    <row r="49" spans="1:9" ht="15.75" x14ac:dyDescent="0.25">
      <c r="A49" s="123" t="s">
        <v>47</v>
      </c>
    </row>
    <row r="51" spans="1:9" ht="25.5" customHeight="1" x14ac:dyDescent="0.2">
      <c r="A51" s="124" t="s">
        <v>38</v>
      </c>
      <c r="B51" s="124" t="s">
        <v>39</v>
      </c>
      <c r="C51" s="125"/>
      <c r="D51" s="125"/>
      <c r="E51" s="126" t="s">
        <v>48</v>
      </c>
      <c r="F51" s="126"/>
      <c r="G51" s="126"/>
      <c r="H51" s="126" t="s">
        <v>17</v>
      </c>
      <c r="I51" s="126" t="s">
        <v>25</v>
      </c>
    </row>
    <row r="52" spans="1:9" ht="36.75" customHeight="1" x14ac:dyDescent="0.2">
      <c r="A52" s="127" t="s">
        <v>49</v>
      </c>
      <c r="B52" s="153" t="s">
        <v>50</v>
      </c>
      <c r="C52" s="153"/>
      <c r="D52" s="153"/>
      <c r="E52" s="128" t="s">
        <v>18</v>
      </c>
      <c r="F52" s="129"/>
      <c r="G52" s="129"/>
      <c r="H52" s="129">
        <f>Rozpočet!G8</f>
        <v>0</v>
      </c>
      <c r="I52" s="130" t="str">
        <f>IF(H62=0,"",H52/H62*100)</f>
        <v/>
      </c>
    </row>
    <row r="53" spans="1:9" ht="36.75" customHeight="1" x14ac:dyDescent="0.2">
      <c r="A53" s="127" t="s">
        <v>51</v>
      </c>
      <c r="B53" s="153" t="s">
        <v>52</v>
      </c>
      <c r="C53" s="153"/>
      <c r="D53" s="153"/>
      <c r="E53" s="128" t="s">
        <v>19</v>
      </c>
      <c r="F53" s="129"/>
      <c r="G53" s="129"/>
      <c r="H53" s="129">
        <f>Rozpočet!G10</f>
        <v>0</v>
      </c>
      <c r="I53" s="130" t="str">
        <f>IF(H62=0,"",H53/H62*100)</f>
        <v/>
      </c>
    </row>
    <row r="54" spans="1:9" ht="36.75" customHeight="1" x14ac:dyDescent="0.2">
      <c r="A54" s="127" t="s">
        <v>53</v>
      </c>
      <c r="B54" s="153" t="s">
        <v>54</v>
      </c>
      <c r="C54" s="153"/>
      <c r="D54" s="153"/>
      <c r="E54" s="128" t="s">
        <v>19</v>
      </c>
      <c r="F54" s="129"/>
      <c r="G54" s="129"/>
      <c r="H54" s="129">
        <f>Rozpočet!G31</f>
        <v>0</v>
      </c>
      <c r="I54" s="130" t="str">
        <f>IF(H62=0,"",H54/H62*100)</f>
        <v/>
      </c>
    </row>
    <row r="55" spans="1:9" ht="36.75" customHeight="1" x14ac:dyDescent="0.2">
      <c r="A55" s="127" t="s">
        <v>55</v>
      </c>
      <c r="B55" s="153" t="s">
        <v>56</v>
      </c>
      <c r="C55" s="153"/>
      <c r="D55" s="153"/>
      <c r="E55" s="128" t="s">
        <v>19</v>
      </c>
      <c r="F55" s="129"/>
      <c r="G55" s="129"/>
      <c r="H55" s="129">
        <f>Rozpočet!G51</f>
        <v>0</v>
      </c>
      <c r="I55" s="130" t="str">
        <f>IF(H62=0,"",H55/H62*100)</f>
        <v/>
      </c>
    </row>
    <row r="56" spans="1:9" ht="36.75" customHeight="1" x14ac:dyDescent="0.2">
      <c r="A56" s="127" t="s">
        <v>57</v>
      </c>
      <c r="B56" s="153" t="s">
        <v>58</v>
      </c>
      <c r="C56" s="153"/>
      <c r="D56" s="153"/>
      <c r="E56" s="128" t="s">
        <v>19</v>
      </c>
      <c r="F56" s="129"/>
      <c r="G56" s="129"/>
      <c r="H56" s="129">
        <f>Rozpočet!G79</f>
        <v>0</v>
      </c>
      <c r="I56" s="130" t="str">
        <f>IF(H62=0,"",H56/H62*100)</f>
        <v/>
      </c>
    </row>
    <row r="57" spans="1:9" ht="36.75" customHeight="1" x14ac:dyDescent="0.2">
      <c r="A57" s="127" t="s">
        <v>59</v>
      </c>
      <c r="B57" s="153" t="s">
        <v>60</v>
      </c>
      <c r="C57" s="153"/>
      <c r="D57" s="153"/>
      <c r="E57" s="128" t="s">
        <v>19</v>
      </c>
      <c r="F57" s="129"/>
      <c r="G57" s="129"/>
      <c r="H57" s="129">
        <f>Rozpočet!G83</f>
        <v>0</v>
      </c>
      <c r="I57" s="130" t="str">
        <f>IF(H62=0,"",H57/H62*100)</f>
        <v/>
      </c>
    </row>
    <row r="58" spans="1:9" ht="36.75" customHeight="1" x14ac:dyDescent="0.2">
      <c r="A58" s="127" t="s">
        <v>61</v>
      </c>
      <c r="B58" s="153" t="s">
        <v>62</v>
      </c>
      <c r="C58" s="153"/>
      <c r="D58" s="153"/>
      <c r="E58" s="128" t="s">
        <v>20</v>
      </c>
      <c r="F58" s="129"/>
      <c r="G58" s="129"/>
      <c r="H58" s="129">
        <f>Rozpočet!G85</f>
        <v>0</v>
      </c>
      <c r="I58" s="130" t="str">
        <f>IF(H62=0,"",H58/H62*100)</f>
        <v/>
      </c>
    </row>
    <row r="59" spans="1:9" ht="36.75" customHeight="1" x14ac:dyDescent="0.2">
      <c r="A59" s="127" t="s">
        <v>63</v>
      </c>
      <c r="B59" s="153" t="s">
        <v>64</v>
      </c>
      <c r="C59" s="153"/>
      <c r="D59" s="153"/>
      <c r="E59" s="128" t="s">
        <v>65</v>
      </c>
      <c r="F59" s="129"/>
      <c r="G59" s="129"/>
      <c r="H59" s="129">
        <f>Rozpočet!G87</f>
        <v>0</v>
      </c>
      <c r="I59" s="130" t="str">
        <f>IF(H62=0,"",H59/H62*100)</f>
        <v/>
      </c>
    </row>
    <row r="60" spans="1:9" ht="36.75" customHeight="1" x14ac:dyDescent="0.2">
      <c r="A60" s="127" t="s">
        <v>66</v>
      </c>
      <c r="B60" s="153" t="s">
        <v>21</v>
      </c>
      <c r="C60" s="153"/>
      <c r="D60" s="153"/>
      <c r="E60" s="128" t="s">
        <v>66</v>
      </c>
      <c r="F60" s="129"/>
      <c r="G60" s="129"/>
      <c r="H60" s="129">
        <f>Rozpočet!G97</f>
        <v>0</v>
      </c>
      <c r="I60" s="130" t="str">
        <f>IF(H62=0,"",H60/H62*100)</f>
        <v/>
      </c>
    </row>
    <row r="61" spans="1:9" ht="36.75" customHeight="1" x14ac:dyDescent="0.2">
      <c r="A61" s="127" t="s">
        <v>67</v>
      </c>
      <c r="B61" s="153" t="s">
        <v>22</v>
      </c>
      <c r="C61" s="153"/>
      <c r="D61" s="153"/>
      <c r="E61" s="128" t="s">
        <v>67</v>
      </c>
      <c r="F61" s="129"/>
      <c r="G61" s="129"/>
      <c r="H61" s="129">
        <f>Rozpočet!G108</f>
        <v>0</v>
      </c>
      <c r="I61" s="130" t="str">
        <f>IF(H62=0,"",H61/H62*100)</f>
        <v/>
      </c>
    </row>
    <row r="62" spans="1:9" ht="25.5" customHeight="1" x14ac:dyDescent="0.2">
      <c r="A62" s="131" t="s">
        <v>41</v>
      </c>
      <c r="B62" s="132"/>
      <c r="C62" s="133"/>
      <c r="D62" s="133"/>
      <c r="E62" s="134"/>
      <c r="F62" s="135"/>
      <c r="G62" s="135"/>
      <c r="H62" s="135">
        <f>SUM(H52:H61)</f>
        <v>0</v>
      </c>
      <c r="I62" s="136">
        <f>SUM(I52:I61)</f>
        <v>0</v>
      </c>
    </row>
    <row r="63" spans="1:9" x14ac:dyDescent="0.2">
      <c r="E63" s="137"/>
      <c r="F63" s="137"/>
      <c r="G63" s="137"/>
      <c r="H63" s="137"/>
      <c r="I63" s="138"/>
    </row>
    <row r="64" spans="1:9" x14ac:dyDescent="0.2">
      <c r="E64" s="137"/>
      <c r="F64" s="137"/>
      <c r="G64" s="137"/>
      <c r="H64" s="137"/>
      <c r="I64" s="138"/>
    </row>
    <row r="65" spans="5:9" x14ac:dyDescent="0.2">
      <c r="E65" s="137"/>
      <c r="F65" s="137"/>
      <c r="G65" s="137"/>
      <c r="H65" s="137"/>
      <c r="I65" s="138"/>
    </row>
  </sheetData>
  <mergeCells count="55">
    <mergeCell ref="B60:D60"/>
    <mergeCell ref="B61:D61"/>
    <mergeCell ref="B55:D55"/>
    <mergeCell ref="B56:D56"/>
    <mergeCell ref="B57:D57"/>
    <mergeCell ref="B58:D58"/>
    <mergeCell ref="B59:D59"/>
    <mergeCell ref="B41:D41"/>
    <mergeCell ref="A42:D42"/>
    <mergeCell ref="B52:D52"/>
    <mergeCell ref="B53:D53"/>
    <mergeCell ref="B54:D54"/>
    <mergeCell ref="C34:D34"/>
    <mergeCell ref="F34:H34"/>
    <mergeCell ref="C35:D35"/>
    <mergeCell ref="B39:D39"/>
    <mergeCell ref="B40:D40"/>
    <mergeCell ref="F25:H25"/>
    <mergeCell ref="F26:H26"/>
    <mergeCell ref="F27:H27"/>
    <mergeCell ref="F28:H28"/>
    <mergeCell ref="F29:H29"/>
    <mergeCell ref="D21:E21"/>
    <mergeCell ref="F21:G21"/>
    <mergeCell ref="H21:I21"/>
    <mergeCell ref="F23:H23"/>
    <mergeCell ref="F24:H24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15:E15"/>
    <mergeCell ref="F15:G15"/>
    <mergeCell ref="H15:I15"/>
    <mergeCell ref="D16:E16"/>
    <mergeCell ref="F16:G16"/>
    <mergeCell ref="H16:I16"/>
    <mergeCell ref="C6:F6"/>
    <mergeCell ref="D7:F7"/>
    <mergeCell ref="C11:F11"/>
    <mergeCell ref="C12:F12"/>
    <mergeCell ref="D13:F13"/>
    <mergeCell ref="A1:I1"/>
    <mergeCell ref="D2:I2"/>
    <mergeCell ref="D3:I3"/>
    <mergeCell ref="D4:I4"/>
    <mergeCell ref="C5:F5"/>
  </mergeCells>
  <pageMargins left="0.78749999999999998" right="0.78749999999999998" top="1.05277777777778" bottom="1.05277777777778" header="0.78749999999999998" footer="0.78749999999999998"/>
  <pageSetup paperSize="9" scale="80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6"/>
  <sheetViews>
    <sheetView tabSelected="1" topLeftCell="A61" zoomScaleNormal="100" workbookViewId="0">
      <selection activeCell="J8" sqref="J8"/>
    </sheetView>
  </sheetViews>
  <sheetFormatPr defaultColWidth="8.5703125" defaultRowHeight="12.75" x14ac:dyDescent="0.2"/>
  <cols>
    <col min="1" max="1" width="3.42578125" style="155" customWidth="1"/>
    <col min="2" max="2" width="12.5703125" style="162" customWidth="1"/>
    <col min="3" max="3" width="38.28515625" style="162" customWidth="1"/>
    <col min="4" max="4" width="4.85546875" style="155" customWidth="1"/>
    <col min="5" max="5" width="10.5703125" style="155" customWidth="1"/>
    <col min="6" max="6" width="9.85546875" style="155" customWidth="1"/>
    <col min="7" max="7" width="12.7109375" style="155" customWidth="1"/>
    <col min="8" max="978" width="8.5703125" style="155"/>
    <col min="979" max="1025" width="11.5703125" style="155" customWidth="1"/>
    <col min="1026" max="16384" width="8.5703125" style="155"/>
  </cols>
  <sheetData>
    <row r="1" spans="1:14" ht="15.75" customHeight="1" x14ac:dyDescent="0.25">
      <c r="A1" s="154" t="s">
        <v>68</v>
      </c>
      <c r="B1" s="154"/>
      <c r="C1" s="154"/>
      <c r="D1" s="154"/>
      <c r="E1" s="154"/>
      <c r="F1" s="154"/>
      <c r="G1" s="154"/>
    </row>
    <row r="2" spans="1:14" ht="24.95" customHeight="1" x14ac:dyDescent="0.2">
      <c r="A2" s="156" t="s">
        <v>69</v>
      </c>
      <c r="B2" s="157" t="s">
        <v>2</v>
      </c>
      <c r="C2" s="158" t="s">
        <v>3</v>
      </c>
      <c r="D2" s="158"/>
      <c r="E2" s="158"/>
      <c r="F2" s="158"/>
      <c r="G2" s="158"/>
    </row>
    <row r="3" spans="1:14" ht="24.95" customHeight="1" x14ac:dyDescent="0.2">
      <c r="A3" s="156" t="s">
        <v>70</v>
      </c>
      <c r="B3" s="157" t="s">
        <v>5</v>
      </c>
      <c r="C3" s="158" t="s">
        <v>6</v>
      </c>
      <c r="D3" s="158"/>
      <c r="E3" s="158"/>
      <c r="F3" s="158"/>
      <c r="G3" s="158"/>
    </row>
    <row r="4" spans="1:14" ht="24.95" customHeight="1" x14ac:dyDescent="0.2">
      <c r="A4" s="159" t="s">
        <v>71</v>
      </c>
      <c r="B4" s="160" t="s">
        <v>8</v>
      </c>
      <c r="C4" s="161" t="s">
        <v>9</v>
      </c>
      <c r="D4" s="161"/>
      <c r="E4" s="161"/>
      <c r="F4" s="161"/>
      <c r="G4" s="161"/>
    </row>
    <row r="5" spans="1:14" x14ac:dyDescent="0.2">
      <c r="D5" s="163"/>
    </row>
    <row r="6" spans="1:14" x14ac:dyDescent="0.2">
      <c r="A6" s="181" t="s">
        <v>72</v>
      </c>
      <c r="B6" s="182" t="s">
        <v>73</v>
      </c>
      <c r="C6" s="182" t="s">
        <v>74</v>
      </c>
      <c r="D6" s="183" t="s">
        <v>75</v>
      </c>
      <c r="E6" s="181" t="s">
        <v>76</v>
      </c>
      <c r="F6" s="165" t="s">
        <v>77</v>
      </c>
      <c r="G6" s="164" t="s">
        <v>17</v>
      </c>
    </row>
    <row r="7" spans="1:14" x14ac:dyDescent="0.2">
      <c r="A7" s="184"/>
      <c r="B7" s="185"/>
      <c r="C7" s="185"/>
      <c r="D7" s="186"/>
      <c r="E7" s="187"/>
      <c r="F7" s="169"/>
      <c r="G7" s="169"/>
    </row>
    <row r="8" spans="1:14" x14ac:dyDescent="0.2">
      <c r="A8" s="188" t="s">
        <v>78</v>
      </c>
      <c r="B8" s="189" t="s">
        <v>49</v>
      </c>
      <c r="C8" s="190" t="s">
        <v>50</v>
      </c>
      <c r="D8" s="191"/>
      <c r="E8" s="192"/>
      <c r="F8" s="170"/>
      <c r="G8" s="171">
        <f>SUM(G9)</f>
        <v>0</v>
      </c>
    </row>
    <row r="9" spans="1:14" x14ac:dyDescent="0.2">
      <c r="A9" s="193">
        <v>1</v>
      </c>
      <c r="B9" s="194" t="s">
        <v>79</v>
      </c>
      <c r="C9" s="195" t="s">
        <v>80</v>
      </c>
      <c r="D9" s="196" t="s">
        <v>81</v>
      </c>
      <c r="E9" s="197">
        <v>18.52</v>
      </c>
      <c r="F9" s="172"/>
      <c r="G9" s="173">
        <f>E9*F9</f>
        <v>0</v>
      </c>
      <c r="H9" s="174"/>
      <c r="I9" s="174"/>
      <c r="J9" s="174"/>
      <c r="K9" s="174"/>
      <c r="L9" s="174"/>
      <c r="M9" s="174"/>
      <c r="N9" s="174"/>
    </row>
    <row r="10" spans="1:14" x14ac:dyDescent="0.2">
      <c r="A10" s="188" t="s">
        <v>78</v>
      </c>
      <c r="B10" s="189" t="s">
        <v>51</v>
      </c>
      <c r="C10" s="190" t="s">
        <v>52</v>
      </c>
      <c r="D10" s="191"/>
      <c r="E10" s="192"/>
      <c r="F10" s="170"/>
      <c r="G10" s="171">
        <f>SUM(G11:G27)</f>
        <v>0</v>
      </c>
    </row>
    <row r="11" spans="1:14" ht="22.5" x14ac:dyDescent="0.2">
      <c r="A11" s="193">
        <v>2</v>
      </c>
      <c r="B11" s="194" t="s">
        <v>82</v>
      </c>
      <c r="C11" s="195" t="s">
        <v>83</v>
      </c>
      <c r="D11" s="196" t="s">
        <v>84</v>
      </c>
      <c r="E11" s="197">
        <v>48</v>
      </c>
      <c r="F11" s="172"/>
      <c r="G11" s="173">
        <f>E11*F11</f>
        <v>0</v>
      </c>
      <c r="H11" s="174"/>
      <c r="I11" s="174"/>
      <c r="J11" s="174"/>
      <c r="K11" s="174"/>
      <c r="L11" s="174"/>
      <c r="M11" s="174"/>
      <c r="N11" s="174"/>
    </row>
    <row r="12" spans="1:14" x14ac:dyDescent="0.2">
      <c r="A12" s="198">
        <v>3</v>
      </c>
      <c r="B12" s="199" t="s">
        <v>85</v>
      </c>
      <c r="C12" s="200" t="s">
        <v>86</v>
      </c>
      <c r="D12" s="201" t="s">
        <v>84</v>
      </c>
      <c r="E12" s="202">
        <v>48</v>
      </c>
      <c r="F12" s="175"/>
      <c r="G12" s="176">
        <f>E12*F12</f>
        <v>0</v>
      </c>
      <c r="H12" s="174"/>
      <c r="I12" s="174"/>
      <c r="J12" s="174"/>
      <c r="K12" s="174"/>
      <c r="L12" s="174"/>
      <c r="M12" s="174"/>
      <c r="N12" s="174"/>
    </row>
    <row r="13" spans="1:14" x14ac:dyDescent="0.2">
      <c r="A13" s="203"/>
      <c r="B13" s="204"/>
      <c r="C13" s="205" t="s">
        <v>87</v>
      </c>
      <c r="D13" s="206"/>
      <c r="E13" s="207">
        <v>48</v>
      </c>
      <c r="F13" s="177"/>
      <c r="G13" s="177"/>
      <c r="H13" s="174"/>
      <c r="I13" s="174"/>
      <c r="J13" s="174"/>
      <c r="K13" s="174"/>
      <c r="L13" s="174"/>
      <c r="M13" s="174"/>
      <c r="N13" s="174"/>
    </row>
    <row r="14" spans="1:14" ht="22.5" x14ac:dyDescent="0.2">
      <c r="A14" s="198">
        <v>4</v>
      </c>
      <c r="B14" s="199" t="s">
        <v>88</v>
      </c>
      <c r="C14" s="200" t="s">
        <v>89</v>
      </c>
      <c r="D14" s="201" t="s">
        <v>84</v>
      </c>
      <c r="E14" s="202">
        <v>32</v>
      </c>
      <c r="F14" s="175"/>
      <c r="G14" s="176">
        <f>E14*F14</f>
        <v>0</v>
      </c>
      <c r="H14" s="174"/>
      <c r="I14" s="174"/>
      <c r="J14" s="174"/>
      <c r="K14" s="174"/>
      <c r="L14" s="174"/>
      <c r="M14" s="174"/>
      <c r="N14" s="174"/>
    </row>
    <row r="15" spans="1:14" x14ac:dyDescent="0.2">
      <c r="A15" s="203"/>
      <c r="B15" s="204"/>
      <c r="C15" s="205" t="s">
        <v>90</v>
      </c>
      <c r="D15" s="206"/>
      <c r="E15" s="207">
        <v>32</v>
      </c>
      <c r="F15" s="177"/>
      <c r="G15" s="177"/>
      <c r="H15" s="174"/>
      <c r="I15" s="174"/>
      <c r="J15" s="174"/>
      <c r="K15" s="174"/>
      <c r="L15" s="174"/>
      <c r="M15" s="174"/>
      <c r="N15" s="174"/>
    </row>
    <row r="16" spans="1:14" ht="22.5" x14ac:dyDescent="0.2">
      <c r="A16" s="198">
        <v>5</v>
      </c>
      <c r="B16" s="199" t="s">
        <v>91</v>
      </c>
      <c r="C16" s="200" t="s">
        <v>92</v>
      </c>
      <c r="D16" s="201" t="s">
        <v>93</v>
      </c>
      <c r="E16" s="202">
        <v>452.13488999999998</v>
      </c>
      <c r="F16" s="175"/>
      <c r="G16" s="176">
        <f>E16*F16</f>
        <v>0</v>
      </c>
      <c r="H16" s="174"/>
      <c r="I16" s="174"/>
      <c r="J16" s="174"/>
      <c r="K16" s="174"/>
      <c r="L16" s="174"/>
      <c r="M16" s="174"/>
      <c r="N16" s="174"/>
    </row>
    <row r="17" spans="1:14" x14ac:dyDescent="0.2">
      <c r="A17" s="203"/>
      <c r="B17" s="204"/>
      <c r="C17" s="205" t="s">
        <v>94</v>
      </c>
      <c r="D17" s="206"/>
      <c r="E17" s="207">
        <v>452.13488999999998</v>
      </c>
      <c r="F17" s="177"/>
      <c r="G17" s="177"/>
      <c r="H17" s="174"/>
      <c r="I17" s="174"/>
      <c r="J17" s="174"/>
      <c r="K17" s="174"/>
      <c r="L17" s="174"/>
      <c r="M17" s="174"/>
      <c r="N17" s="174"/>
    </row>
    <row r="18" spans="1:14" ht="22.5" x14ac:dyDescent="0.2">
      <c r="A18" s="198">
        <v>6</v>
      </c>
      <c r="B18" s="199" t="s">
        <v>95</v>
      </c>
      <c r="C18" s="200" t="s">
        <v>96</v>
      </c>
      <c r="D18" s="201" t="s">
        <v>93</v>
      </c>
      <c r="E18" s="202">
        <v>904.26977999999997</v>
      </c>
      <c r="F18" s="175"/>
      <c r="G18" s="176">
        <f>E18*F18</f>
        <v>0</v>
      </c>
      <c r="H18" s="174"/>
      <c r="I18" s="174"/>
      <c r="J18" s="174"/>
      <c r="K18" s="174"/>
      <c r="L18" s="174"/>
      <c r="M18" s="174"/>
      <c r="N18" s="174"/>
    </row>
    <row r="19" spans="1:14" ht="22.5" x14ac:dyDescent="0.2">
      <c r="A19" s="203"/>
      <c r="B19" s="204"/>
      <c r="C19" s="205" t="s">
        <v>97</v>
      </c>
      <c r="D19" s="206"/>
      <c r="E19" s="207">
        <v>904.26977999999997</v>
      </c>
      <c r="F19" s="177"/>
      <c r="G19" s="177"/>
      <c r="H19" s="174"/>
      <c r="I19" s="174"/>
      <c r="J19" s="174"/>
      <c r="K19" s="174"/>
      <c r="L19" s="174"/>
      <c r="M19" s="174"/>
      <c r="N19" s="174"/>
    </row>
    <row r="20" spans="1:14" ht="22.5" x14ac:dyDescent="0.2">
      <c r="A20" s="198">
        <v>7</v>
      </c>
      <c r="B20" s="199" t="s">
        <v>98</v>
      </c>
      <c r="C20" s="200" t="s">
        <v>99</v>
      </c>
      <c r="D20" s="201" t="s">
        <v>93</v>
      </c>
      <c r="E20" s="202">
        <v>904.26977999999997</v>
      </c>
      <c r="F20" s="175"/>
      <c r="G20" s="176">
        <f>E20*F20</f>
        <v>0</v>
      </c>
      <c r="H20" s="174"/>
      <c r="I20" s="174"/>
      <c r="J20" s="174"/>
      <c r="K20" s="174"/>
      <c r="L20" s="174"/>
      <c r="M20" s="174"/>
      <c r="N20" s="174"/>
    </row>
    <row r="21" spans="1:14" x14ac:dyDescent="0.2">
      <c r="A21" s="203"/>
      <c r="B21" s="204"/>
      <c r="C21" s="205" t="s">
        <v>100</v>
      </c>
      <c r="D21" s="206"/>
      <c r="E21" s="207">
        <v>904.26977999999997</v>
      </c>
      <c r="F21" s="177"/>
      <c r="G21" s="177"/>
      <c r="H21" s="174"/>
      <c r="I21" s="174"/>
      <c r="J21" s="174"/>
      <c r="K21" s="174"/>
      <c r="L21" s="174"/>
      <c r="M21" s="174"/>
      <c r="N21" s="174"/>
    </row>
    <row r="22" spans="1:14" x14ac:dyDescent="0.2">
      <c r="A22" s="198">
        <v>8</v>
      </c>
      <c r="B22" s="199" t="s">
        <v>101</v>
      </c>
      <c r="C22" s="200" t="s">
        <v>102</v>
      </c>
      <c r="D22" s="201" t="s">
        <v>93</v>
      </c>
      <c r="E22" s="202">
        <v>452.13488999999998</v>
      </c>
      <c r="F22" s="175"/>
      <c r="G22" s="176">
        <f>E22*F22</f>
        <v>0</v>
      </c>
      <c r="H22" s="174"/>
      <c r="I22" s="174"/>
      <c r="J22" s="174"/>
      <c r="K22" s="174"/>
      <c r="L22" s="174"/>
      <c r="M22" s="174"/>
      <c r="N22" s="174"/>
    </row>
    <row r="23" spans="1:14" x14ac:dyDescent="0.2">
      <c r="A23" s="203"/>
      <c r="B23" s="204"/>
      <c r="C23" s="205" t="s">
        <v>103</v>
      </c>
      <c r="D23" s="206"/>
      <c r="E23" s="207">
        <v>452.13488999999998</v>
      </c>
      <c r="F23" s="177"/>
      <c r="G23" s="177"/>
      <c r="H23" s="174"/>
      <c r="I23" s="174"/>
      <c r="J23" s="174"/>
      <c r="K23" s="174"/>
      <c r="L23" s="174"/>
      <c r="M23" s="174"/>
      <c r="N23" s="174"/>
    </row>
    <row r="24" spans="1:14" x14ac:dyDescent="0.2">
      <c r="A24" s="198">
        <v>9</v>
      </c>
      <c r="B24" s="199" t="s">
        <v>104</v>
      </c>
      <c r="C24" s="200" t="s">
        <v>105</v>
      </c>
      <c r="D24" s="201" t="s">
        <v>93</v>
      </c>
      <c r="E24" s="202">
        <v>904.26977999999997</v>
      </c>
      <c r="F24" s="175"/>
      <c r="G24" s="173">
        <f>E24*F24</f>
        <v>0</v>
      </c>
      <c r="H24" s="174"/>
      <c r="I24" s="174"/>
      <c r="J24" s="174"/>
      <c r="K24" s="174"/>
      <c r="L24" s="174"/>
      <c r="M24" s="174"/>
      <c r="N24" s="174"/>
    </row>
    <row r="25" spans="1:14" ht="22.5" x14ac:dyDescent="0.2">
      <c r="A25" s="198">
        <v>10</v>
      </c>
      <c r="B25" s="199" t="s">
        <v>106</v>
      </c>
      <c r="C25" s="200" t="s">
        <v>107</v>
      </c>
      <c r="D25" s="201" t="s">
        <v>93</v>
      </c>
      <c r="E25" s="202">
        <v>1</v>
      </c>
      <c r="F25" s="175"/>
      <c r="G25" s="173">
        <f>E25*F25</f>
        <v>0</v>
      </c>
      <c r="H25" s="174"/>
      <c r="I25" s="174"/>
      <c r="J25" s="174"/>
      <c r="K25" s="174"/>
      <c r="L25" s="174"/>
      <c r="M25" s="174"/>
      <c r="N25" s="174"/>
    </row>
    <row r="26" spans="1:14" ht="33.75" x14ac:dyDescent="0.2">
      <c r="A26" s="198">
        <v>11</v>
      </c>
      <c r="B26" s="199" t="s">
        <v>108</v>
      </c>
      <c r="C26" s="200" t="s">
        <v>109</v>
      </c>
      <c r="D26" s="201" t="s">
        <v>93</v>
      </c>
      <c r="E26" s="202">
        <v>1252</v>
      </c>
      <c r="F26" s="175"/>
      <c r="G26" s="173">
        <f>E26*F26</f>
        <v>0</v>
      </c>
      <c r="H26" s="174"/>
      <c r="I26" s="174"/>
      <c r="J26" s="174"/>
      <c r="K26" s="174"/>
      <c r="L26" s="174"/>
      <c r="M26" s="174"/>
      <c r="N26" s="174"/>
    </row>
    <row r="27" spans="1:14" x14ac:dyDescent="0.2">
      <c r="A27" s="198">
        <v>12</v>
      </c>
      <c r="B27" s="199" t="s">
        <v>110</v>
      </c>
      <c r="C27" s="200" t="s">
        <v>111</v>
      </c>
      <c r="D27" s="201" t="s">
        <v>112</v>
      </c>
      <c r="E27" s="202">
        <v>11.926439999999999</v>
      </c>
      <c r="F27" s="175"/>
      <c r="G27" s="176">
        <f>E27*F27</f>
        <v>0</v>
      </c>
      <c r="H27" s="174"/>
      <c r="I27" s="174"/>
      <c r="J27" s="174"/>
      <c r="K27" s="174"/>
      <c r="L27" s="174"/>
      <c r="M27" s="174"/>
      <c r="N27" s="174"/>
    </row>
    <row r="28" spans="1:14" x14ac:dyDescent="0.2">
      <c r="A28" s="203"/>
      <c r="B28" s="204"/>
      <c r="C28" s="205" t="s">
        <v>113</v>
      </c>
      <c r="D28" s="206"/>
      <c r="E28" s="207">
        <v>10.851240000000001</v>
      </c>
      <c r="F28" s="177"/>
      <c r="G28" s="177"/>
      <c r="H28" s="174"/>
      <c r="I28" s="174"/>
      <c r="J28" s="174"/>
      <c r="K28" s="174"/>
      <c r="L28" s="174"/>
      <c r="M28" s="174"/>
      <c r="N28" s="174"/>
    </row>
    <row r="29" spans="1:14" x14ac:dyDescent="0.2">
      <c r="A29" s="203"/>
      <c r="B29" s="204"/>
      <c r="C29" s="205" t="s">
        <v>114</v>
      </c>
      <c r="D29" s="206"/>
      <c r="E29" s="207">
        <v>0.26879999999999998</v>
      </c>
      <c r="F29" s="177"/>
      <c r="G29" s="177"/>
      <c r="H29" s="174"/>
      <c r="I29" s="174"/>
      <c r="J29" s="174"/>
      <c r="K29" s="174"/>
      <c r="L29" s="174"/>
      <c r="M29" s="174"/>
      <c r="N29" s="174"/>
    </row>
    <row r="30" spans="1:14" x14ac:dyDescent="0.2">
      <c r="A30" s="203"/>
      <c r="B30" s="204"/>
      <c r="C30" s="205" t="s">
        <v>115</v>
      </c>
      <c r="D30" s="206"/>
      <c r="E30" s="207">
        <v>0.80640000000000001</v>
      </c>
      <c r="F30" s="177"/>
      <c r="G30" s="177"/>
      <c r="H30" s="174"/>
      <c r="I30" s="174"/>
      <c r="J30" s="174"/>
      <c r="K30" s="174"/>
      <c r="L30" s="174"/>
      <c r="M30" s="174"/>
      <c r="N30" s="174"/>
    </row>
    <row r="31" spans="1:14" x14ac:dyDescent="0.2">
      <c r="A31" s="188" t="s">
        <v>78</v>
      </c>
      <c r="B31" s="189" t="s">
        <v>53</v>
      </c>
      <c r="C31" s="190" t="s">
        <v>54</v>
      </c>
      <c r="D31" s="191"/>
      <c r="E31" s="192"/>
      <c r="F31" s="170"/>
      <c r="G31" s="171">
        <f>SUM(G32:G50)</f>
        <v>0</v>
      </c>
    </row>
    <row r="32" spans="1:14" x14ac:dyDescent="0.2">
      <c r="A32" s="198">
        <v>13</v>
      </c>
      <c r="B32" s="199" t="s">
        <v>116</v>
      </c>
      <c r="C32" s="200" t="s">
        <v>117</v>
      </c>
      <c r="D32" s="201" t="s">
        <v>118</v>
      </c>
      <c r="E32" s="202">
        <v>175</v>
      </c>
      <c r="F32" s="175"/>
      <c r="G32" s="173">
        <f>E32*F32</f>
        <v>0</v>
      </c>
      <c r="H32" s="174"/>
      <c r="I32" s="174"/>
      <c r="J32" s="174"/>
      <c r="K32" s="174"/>
      <c r="L32" s="174"/>
      <c r="M32" s="174"/>
      <c r="N32" s="174"/>
    </row>
    <row r="33" spans="1:14" ht="12.75" customHeight="1" x14ac:dyDescent="0.2">
      <c r="A33" s="203"/>
      <c r="B33" s="204"/>
      <c r="C33" s="208" t="s">
        <v>119</v>
      </c>
      <c r="D33" s="209"/>
      <c r="E33" s="209"/>
      <c r="F33" s="178"/>
      <c r="G33" s="178"/>
      <c r="H33" s="174"/>
      <c r="I33" s="174"/>
      <c r="J33" s="174"/>
      <c r="K33" s="174"/>
      <c r="L33" s="174"/>
      <c r="M33" s="174"/>
      <c r="N33" s="174"/>
    </row>
    <row r="34" spans="1:14" x14ac:dyDescent="0.2">
      <c r="A34" s="193">
        <v>14</v>
      </c>
      <c r="B34" s="194" t="s">
        <v>120</v>
      </c>
      <c r="C34" s="195" t="s">
        <v>121</v>
      </c>
      <c r="D34" s="196" t="s">
        <v>84</v>
      </c>
      <c r="E34" s="197">
        <v>25</v>
      </c>
      <c r="F34" s="172"/>
      <c r="G34" s="173">
        <f>E34*F34</f>
        <v>0</v>
      </c>
      <c r="H34" s="174"/>
      <c r="I34" s="174"/>
      <c r="J34" s="174"/>
      <c r="K34" s="174"/>
      <c r="L34" s="174"/>
      <c r="M34" s="174"/>
      <c r="N34" s="174"/>
    </row>
    <row r="35" spans="1:14" ht="22.5" x14ac:dyDescent="0.2">
      <c r="A35" s="198">
        <v>15</v>
      </c>
      <c r="B35" s="199" t="s">
        <v>122</v>
      </c>
      <c r="C35" s="200" t="s">
        <v>123</v>
      </c>
      <c r="D35" s="201" t="s">
        <v>84</v>
      </c>
      <c r="E35" s="202">
        <v>162.47999999999999</v>
      </c>
      <c r="F35" s="175"/>
      <c r="G35" s="176">
        <f>E35*F35</f>
        <v>0</v>
      </c>
      <c r="H35" s="174"/>
      <c r="I35" s="174"/>
      <c r="J35" s="174"/>
      <c r="K35" s="174"/>
      <c r="L35" s="174"/>
      <c r="M35" s="174"/>
      <c r="N35" s="174"/>
    </row>
    <row r="36" spans="1:14" x14ac:dyDescent="0.2">
      <c r="A36" s="203"/>
      <c r="B36" s="204"/>
      <c r="C36" s="205" t="s">
        <v>124</v>
      </c>
      <c r="D36" s="206"/>
      <c r="E36" s="207">
        <v>162.47999999999999</v>
      </c>
      <c r="F36" s="177"/>
      <c r="G36" s="177"/>
      <c r="H36" s="174"/>
      <c r="I36" s="174"/>
      <c r="J36" s="174"/>
      <c r="K36" s="174"/>
      <c r="L36" s="174"/>
      <c r="M36" s="174"/>
      <c r="N36" s="174"/>
    </row>
    <row r="37" spans="1:14" ht="22.5" x14ac:dyDescent="0.2">
      <c r="A37" s="193">
        <v>16</v>
      </c>
      <c r="B37" s="194" t="s">
        <v>125</v>
      </c>
      <c r="C37" s="195" t="s">
        <v>126</v>
      </c>
      <c r="D37" s="196" t="s">
        <v>84</v>
      </c>
      <c r="E37" s="197">
        <v>10.63</v>
      </c>
      <c r="F37" s="172"/>
      <c r="G37" s="173">
        <f>E37*F37</f>
        <v>0</v>
      </c>
      <c r="H37" s="174"/>
      <c r="I37" s="174"/>
      <c r="J37" s="174"/>
      <c r="K37" s="174"/>
      <c r="L37" s="174"/>
      <c r="M37" s="174"/>
      <c r="N37" s="174"/>
    </row>
    <row r="38" spans="1:14" x14ac:dyDescent="0.2">
      <c r="A38" s="193">
        <v>17</v>
      </c>
      <c r="B38" s="194" t="s">
        <v>127</v>
      </c>
      <c r="C38" s="195" t="s">
        <v>128</v>
      </c>
      <c r="D38" s="196" t="s">
        <v>118</v>
      </c>
      <c r="E38" s="197">
        <v>175</v>
      </c>
      <c r="F38" s="172"/>
      <c r="G38" s="173">
        <f>E38*F38</f>
        <v>0</v>
      </c>
      <c r="H38" s="174"/>
      <c r="I38" s="174"/>
      <c r="J38" s="174"/>
      <c r="K38" s="174"/>
      <c r="L38" s="174"/>
      <c r="M38" s="174"/>
      <c r="N38" s="174"/>
    </row>
    <row r="39" spans="1:14" ht="22.5" x14ac:dyDescent="0.2">
      <c r="A39" s="198">
        <v>18</v>
      </c>
      <c r="B39" s="199" t="s">
        <v>129</v>
      </c>
      <c r="C39" s="200" t="s">
        <v>130</v>
      </c>
      <c r="D39" s="201" t="s">
        <v>84</v>
      </c>
      <c r="E39" s="202">
        <v>162.47999999999999</v>
      </c>
      <c r="F39" s="175"/>
      <c r="G39" s="176">
        <f>E39*F39</f>
        <v>0</v>
      </c>
      <c r="H39" s="174"/>
      <c r="I39" s="174"/>
      <c r="J39" s="174"/>
      <c r="K39" s="174"/>
      <c r="L39" s="174"/>
      <c r="M39" s="174"/>
      <c r="N39" s="174"/>
    </row>
    <row r="40" spans="1:14" x14ac:dyDescent="0.2">
      <c r="A40" s="203"/>
      <c r="B40" s="204"/>
      <c r="C40" s="205" t="s">
        <v>131</v>
      </c>
      <c r="D40" s="206"/>
      <c r="E40" s="207">
        <v>162.47999999999999</v>
      </c>
      <c r="F40" s="177"/>
      <c r="G40" s="177"/>
      <c r="H40" s="174"/>
      <c r="I40" s="174"/>
      <c r="J40" s="174"/>
      <c r="K40" s="174"/>
      <c r="L40" s="174"/>
      <c r="M40" s="174"/>
      <c r="N40" s="174"/>
    </row>
    <row r="41" spans="1:14" x14ac:dyDescent="0.2">
      <c r="A41" s="193">
        <v>19</v>
      </c>
      <c r="B41" s="194" t="s">
        <v>132</v>
      </c>
      <c r="C41" s="195" t="s">
        <v>133</v>
      </c>
      <c r="D41" s="196" t="s">
        <v>84</v>
      </c>
      <c r="E41" s="197">
        <v>10.63</v>
      </c>
      <c r="F41" s="172"/>
      <c r="G41" s="173">
        <f>E41*F41</f>
        <v>0</v>
      </c>
      <c r="H41" s="174"/>
      <c r="I41" s="174"/>
      <c r="J41" s="174"/>
      <c r="K41" s="174"/>
      <c r="L41" s="174"/>
      <c r="M41" s="174"/>
      <c r="N41" s="174"/>
    </row>
    <row r="42" spans="1:14" x14ac:dyDescent="0.2">
      <c r="A42" s="193">
        <v>20</v>
      </c>
      <c r="B42" s="194" t="s">
        <v>134</v>
      </c>
      <c r="C42" s="195" t="s">
        <v>135</v>
      </c>
      <c r="D42" s="196" t="s">
        <v>84</v>
      </c>
      <c r="E42" s="197">
        <v>45</v>
      </c>
      <c r="F42" s="172"/>
      <c r="G42" s="173">
        <f>E42*F42</f>
        <v>0</v>
      </c>
      <c r="H42" s="174"/>
      <c r="I42" s="174"/>
      <c r="J42" s="174"/>
      <c r="K42" s="174"/>
      <c r="L42" s="174"/>
      <c r="M42" s="174"/>
      <c r="N42" s="174"/>
    </row>
    <row r="43" spans="1:14" x14ac:dyDescent="0.2">
      <c r="A43" s="193">
        <v>21</v>
      </c>
      <c r="B43" s="194" t="s">
        <v>136</v>
      </c>
      <c r="C43" s="195" t="s">
        <v>137</v>
      </c>
      <c r="D43" s="196" t="s">
        <v>138</v>
      </c>
      <c r="E43" s="197">
        <v>1</v>
      </c>
      <c r="F43" s="172"/>
      <c r="G43" s="173">
        <f>E43*F43</f>
        <v>0</v>
      </c>
      <c r="H43" s="174"/>
      <c r="I43" s="174"/>
      <c r="J43" s="174"/>
      <c r="K43" s="174"/>
      <c r="L43" s="174"/>
      <c r="M43" s="174"/>
      <c r="N43" s="174"/>
    </row>
    <row r="44" spans="1:14" ht="22.5" x14ac:dyDescent="0.2">
      <c r="A44" s="198">
        <v>22</v>
      </c>
      <c r="B44" s="199" t="s">
        <v>139</v>
      </c>
      <c r="C44" s="200" t="s">
        <v>140</v>
      </c>
      <c r="D44" s="201" t="s">
        <v>141</v>
      </c>
      <c r="E44" s="202">
        <v>29.1</v>
      </c>
      <c r="F44" s="175"/>
      <c r="G44" s="176">
        <f>E44*F44</f>
        <v>0</v>
      </c>
      <c r="H44" s="174"/>
      <c r="I44" s="174"/>
      <c r="J44" s="174"/>
      <c r="K44" s="174"/>
      <c r="L44" s="174"/>
      <c r="M44" s="174"/>
      <c r="N44" s="174"/>
    </row>
    <row r="45" spans="1:14" x14ac:dyDescent="0.2">
      <c r="A45" s="203"/>
      <c r="B45" s="204"/>
      <c r="C45" s="205" t="s">
        <v>142</v>
      </c>
      <c r="D45" s="206"/>
      <c r="E45" s="207">
        <v>29.1</v>
      </c>
      <c r="F45" s="177"/>
      <c r="G45" s="177"/>
      <c r="H45" s="174"/>
      <c r="I45" s="174"/>
      <c r="J45" s="174"/>
      <c r="K45" s="174"/>
      <c r="L45" s="174"/>
      <c r="M45" s="174"/>
      <c r="N45" s="174"/>
    </row>
    <row r="46" spans="1:14" x14ac:dyDescent="0.2">
      <c r="A46" s="198">
        <v>23</v>
      </c>
      <c r="B46" s="199" t="s">
        <v>143</v>
      </c>
      <c r="C46" s="200" t="s">
        <v>144</v>
      </c>
      <c r="D46" s="201" t="s">
        <v>138</v>
      </c>
      <c r="E46" s="202">
        <v>1</v>
      </c>
      <c r="F46" s="175"/>
      <c r="G46" s="176">
        <f>E46*F46</f>
        <v>0</v>
      </c>
      <c r="H46" s="174"/>
      <c r="I46" s="174"/>
      <c r="J46" s="174"/>
      <c r="K46" s="174"/>
      <c r="L46" s="174"/>
      <c r="M46" s="174"/>
      <c r="N46" s="174"/>
    </row>
    <row r="47" spans="1:14" x14ac:dyDescent="0.2">
      <c r="A47" s="198">
        <v>24</v>
      </c>
      <c r="B47" s="199" t="s">
        <v>145</v>
      </c>
      <c r="C47" s="200" t="s">
        <v>146</v>
      </c>
      <c r="D47" s="201" t="s">
        <v>93</v>
      </c>
      <c r="E47" s="202">
        <v>13.2875</v>
      </c>
      <c r="F47" s="175"/>
      <c r="G47" s="176">
        <f>E47*F47</f>
        <v>0</v>
      </c>
      <c r="H47" s="174"/>
      <c r="I47" s="174"/>
      <c r="J47" s="174"/>
      <c r="K47" s="174"/>
      <c r="L47" s="174"/>
      <c r="M47" s="174"/>
      <c r="N47" s="174"/>
    </row>
    <row r="48" spans="1:14" x14ac:dyDescent="0.2">
      <c r="A48" s="203"/>
      <c r="B48" s="204"/>
      <c r="C48" s="205" t="s">
        <v>147</v>
      </c>
      <c r="D48" s="206"/>
      <c r="E48" s="207">
        <v>13.2875</v>
      </c>
      <c r="F48" s="177"/>
      <c r="G48" s="177"/>
      <c r="H48" s="174"/>
      <c r="I48" s="174"/>
      <c r="J48" s="174"/>
      <c r="K48" s="174"/>
      <c r="L48" s="174"/>
      <c r="M48" s="174"/>
      <c r="N48" s="174"/>
    </row>
    <row r="49" spans="1:14" ht="22.5" x14ac:dyDescent="0.2">
      <c r="A49" s="193">
        <v>25</v>
      </c>
      <c r="B49" s="194" t="s">
        <v>148</v>
      </c>
      <c r="C49" s="195" t="s">
        <v>149</v>
      </c>
      <c r="D49" s="196" t="s">
        <v>118</v>
      </c>
      <c r="E49" s="197">
        <v>25</v>
      </c>
      <c r="F49" s="172"/>
      <c r="G49" s="173">
        <f>E49*F49</f>
        <v>0</v>
      </c>
      <c r="H49" s="174"/>
      <c r="I49" s="174"/>
      <c r="J49" s="174"/>
      <c r="K49" s="174"/>
      <c r="L49" s="174"/>
      <c r="M49" s="174"/>
      <c r="N49" s="174"/>
    </row>
    <row r="50" spans="1:14" x14ac:dyDescent="0.2">
      <c r="A50" s="193">
        <v>26</v>
      </c>
      <c r="B50" s="194" t="s">
        <v>150</v>
      </c>
      <c r="C50" s="195" t="s">
        <v>151</v>
      </c>
      <c r="D50" s="196" t="s">
        <v>118</v>
      </c>
      <c r="E50" s="197">
        <v>175</v>
      </c>
      <c r="F50" s="172"/>
      <c r="G50" s="173">
        <f>E50*F50</f>
        <v>0</v>
      </c>
      <c r="H50" s="174"/>
      <c r="I50" s="174"/>
      <c r="J50" s="174"/>
      <c r="K50" s="174"/>
      <c r="L50" s="174"/>
      <c r="M50" s="174"/>
      <c r="N50" s="174"/>
    </row>
    <row r="51" spans="1:14" x14ac:dyDescent="0.2">
      <c r="A51" s="188" t="s">
        <v>78</v>
      </c>
      <c r="B51" s="189" t="s">
        <v>55</v>
      </c>
      <c r="C51" s="190" t="s">
        <v>56</v>
      </c>
      <c r="D51" s="191"/>
      <c r="E51" s="192"/>
      <c r="F51" s="170"/>
      <c r="G51" s="171">
        <f>SUM(G52:G77)</f>
        <v>0</v>
      </c>
    </row>
    <row r="52" spans="1:14" x14ac:dyDescent="0.2">
      <c r="A52" s="198">
        <v>27</v>
      </c>
      <c r="B52" s="199" t="s">
        <v>152</v>
      </c>
      <c r="C52" s="200" t="s">
        <v>153</v>
      </c>
      <c r="D52" s="201" t="s">
        <v>84</v>
      </c>
      <c r="E52" s="202">
        <v>158.87</v>
      </c>
      <c r="F52" s="175"/>
      <c r="G52" s="176">
        <f>E52*F52</f>
        <v>0</v>
      </c>
      <c r="H52" s="174"/>
      <c r="I52" s="174"/>
      <c r="J52" s="174"/>
      <c r="K52" s="174"/>
      <c r="L52" s="174"/>
      <c r="M52" s="174"/>
      <c r="N52" s="174"/>
    </row>
    <row r="53" spans="1:14" x14ac:dyDescent="0.2">
      <c r="A53" s="203"/>
      <c r="B53" s="204"/>
      <c r="C53" s="205" t="s">
        <v>154</v>
      </c>
      <c r="D53" s="206"/>
      <c r="E53" s="207">
        <v>158.87</v>
      </c>
      <c r="F53" s="177"/>
      <c r="G53" s="177"/>
      <c r="H53" s="174"/>
      <c r="I53" s="174"/>
      <c r="J53" s="174"/>
      <c r="K53" s="174"/>
      <c r="L53" s="174"/>
      <c r="M53" s="174"/>
      <c r="N53" s="174"/>
    </row>
    <row r="54" spans="1:14" x14ac:dyDescent="0.2">
      <c r="A54" s="198">
        <v>28</v>
      </c>
      <c r="B54" s="199" t="s">
        <v>155</v>
      </c>
      <c r="C54" s="200" t="s">
        <v>156</v>
      </c>
      <c r="D54" s="201" t="s">
        <v>93</v>
      </c>
      <c r="E54" s="202">
        <v>904.26977999999997</v>
      </c>
      <c r="F54" s="175"/>
      <c r="G54" s="176">
        <f>E54*F54</f>
        <v>0</v>
      </c>
      <c r="H54" s="174"/>
      <c r="I54" s="174"/>
      <c r="J54" s="174"/>
      <c r="K54" s="174"/>
      <c r="L54" s="174"/>
      <c r="M54" s="174"/>
      <c r="N54" s="174"/>
    </row>
    <row r="55" spans="1:14" x14ac:dyDescent="0.2">
      <c r="A55" s="203"/>
      <c r="B55" s="204"/>
      <c r="C55" s="205" t="s">
        <v>100</v>
      </c>
      <c r="D55" s="206"/>
      <c r="E55" s="207">
        <v>904.26977999999997</v>
      </c>
      <c r="F55" s="177"/>
      <c r="G55" s="177"/>
      <c r="H55" s="174"/>
      <c r="I55" s="174"/>
      <c r="J55" s="174"/>
      <c r="K55" s="174"/>
      <c r="L55" s="174"/>
      <c r="M55" s="174"/>
      <c r="N55" s="174"/>
    </row>
    <row r="56" spans="1:14" x14ac:dyDescent="0.2">
      <c r="A56" s="198">
        <v>29</v>
      </c>
      <c r="B56" s="199" t="s">
        <v>157</v>
      </c>
      <c r="C56" s="200" t="s">
        <v>158</v>
      </c>
      <c r="D56" s="201" t="s">
        <v>93</v>
      </c>
      <c r="E56" s="202">
        <v>904.26977999999997</v>
      </c>
      <c r="F56" s="175"/>
      <c r="G56" s="176">
        <f>E56*F56</f>
        <v>0</v>
      </c>
      <c r="H56" s="174"/>
      <c r="I56" s="174"/>
      <c r="J56" s="174"/>
      <c r="K56" s="174"/>
      <c r="L56" s="174"/>
      <c r="M56" s="174"/>
      <c r="N56" s="174"/>
    </row>
    <row r="57" spans="1:14" x14ac:dyDescent="0.2">
      <c r="A57" s="203"/>
      <c r="B57" s="204"/>
      <c r="C57" s="205" t="s">
        <v>159</v>
      </c>
      <c r="D57" s="206"/>
      <c r="E57" s="207">
        <v>904.26977999999997</v>
      </c>
      <c r="F57" s="177"/>
      <c r="G57" s="177"/>
      <c r="H57" s="174"/>
      <c r="I57" s="174"/>
      <c r="J57" s="174"/>
      <c r="K57" s="174"/>
      <c r="L57" s="174"/>
      <c r="M57" s="174"/>
      <c r="N57" s="174"/>
    </row>
    <row r="58" spans="1:14" x14ac:dyDescent="0.2">
      <c r="A58" s="198">
        <v>30</v>
      </c>
      <c r="B58" s="199" t="s">
        <v>160</v>
      </c>
      <c r="C58" s="200" t="s">
        <v>161</v>
      </c>
      <c r="D58" s="201" t="s">
        <v>84</v>
      </c>
      <c r="E58" s="202">
        <v>158.87</v>
      </c>
      <c r="F58" s="175"/>
      <c r="G58" s="173">
        <f>E58*F58</f>
        <v>0</v>
      </c>
      <c r="H58" s="174"/>
      <c r="I58" s="174"/>
      <c r="J58" s="174"/>
      <c r="K58" s="174"/>
      <c r="L58" s="174"/>
      <c r="M58" s="174"/>
      <c r="N58" s="174"/>
    </row>
    <row r="59" spans="1:14" ht="12.75" customHeight="1" x14ac:dyDescent="0.2">
      <c r="A59" s="203"/>
      <c r="B59" s="204"/>
      <c r="C59" s="210" t="s">
        <v>162</v>
      </c>
      <c r="D59" s="211"/>
      <c r="E59" s="211"/>
      <c r="F59" s="178"/>
      <c r="G59" s="178"/>
      <c r="H59" s="174"/>
      <c r="I59" s="174"/>
      <c r="J59" s="174"/>
      <c r="K59" s="174"/>
      <c r="L59" s="174"/>
      <c r="M59" s="174"/>
      <c r="N59" s="174"/>
    </row>
    <row r="60" spans="1:14" x14ac:dyDescent="0.2">
      <c r="A60" s="203"/>
      <c r="B60" s="204"/>
      <c r="C60" s="205" t="s">
        <v>163</v>
      </c>
      <c r="D60" s="206"/>
      <c r="E60" s="207">
        <v>158.87</v>
      </c>
      <c r="F60" s="177"/>
      <c r="G60" s="177"/>
      <c r="H60" s="174"/>
      <c r="I60" s="174"/>
      <c r="J60" s="174"/>
      <c r="K60" s="174"/>
      <c r="L60" s="174"/>
      <c r="M60" s="174"/>
      <c r="N60" s="174"/>
    </row>
    <row r="61" spans="1:14" x14ac:dyDescent="0.2">
      <c r="A61" s="198">
        <v>31</v>
      </c>
      <c r="B61" s="199" t="s">
        <v>164</v>
      </c>
      <c r="C61" s="200" t="s">
        <v>165</v>
      </c>
      <c r="D61" s="201" t="s">
        <v>84</v>
      </c>
      <c r="E61" s="202">
        <v>158.87</v>
      </c>
      <c r="F61" s="175"/>
      <c r="G61" s="173">
        <f>E61*F61</f>
        <v>0</v>
      </c>
      <c r="H61" s="174"/>
      <c r="I61" s="174"/>
      <c r="J61" s="174"/>
      <c r="K61" s="174"/>
      <c r="L61" s="174"/>
      <c r="M61" s="174"/>
      <c r="N61" s="174"/>
    </row>
    <row r="62" spans="1:14" ht="12.75" customHeight="1" x14ac:dyDescent="0.2">
      <c r="A62" s="203"/>
      <c r="B62" s="204"/>
      <c r="C62" s="210" t="s">
        <v>166</v>
      </c>
      <c r="D62" s="211"/>
      <c r="E62" s="211"/>
      <c r="F62" s="178"/>
      <c r="G62" s="178"/>
      <c r="H62" s="174"/>
      <c r="I62" s="174"/>
      <c r="J62" s="174"/>
      <c r="K62" s="174"/>
      <c r="L62" s="174"/>
      <c r="M62" s="174"/>
      <c r="N62" s="174"/>
    </row>
    <row r="63" spans="1:14" x14ac:dyDescent="0.2">
      <c r="A63" s="203"/>
      <c r="B63" s="204"/>
      <c r="C63" s="205" t="s">
        <v>167</v>
      </c>
      <c r="D63" s="206"/>
      <c r="E63" s="207">
        <v>158.87</v>
      </c>
      <c r="F63" s="177"/>
      <c r="G63" s="177"/>
      <c r="H63" s="174"/>
      <c r="I63" s="174"/>
      <c r="J63" s="174"/>
      <c r="K63" s="174"/>
      <c r="L63" s="174"/>
      <c r="M63" s="174"/>
      <c r="N63" s="174"/>
    </row>
    <row r="64" spans="1:14" x14ac:dyDescent="0.2">
      <c r="A64" s="198">
        <v>32</v>
      </c>
      <c r="B64" s="199" t="s">
        <v>168</v>
      </c>
      <c r="C64" s="200" t="s">
        <v>169</v>
      </c>
      <c r="D64" s="201" t="s">
        <v>84</v>
      </c>
      <c r="E64" s="202">
        <v>82.671000000000006</v>
      </c>
      <c r="F64" s="175"/>
      <c r="G64" s="173">
        <f>E64*F64</f>
        <v>0</v>
      </c>
      <c r="H64" s="174"/>
      <c r="I64" s="174"/>
      <c r="J64" s="174"/>
      <c r="K64" s="174"/>
      <c r="L64" s="174"/>
      <c r="M64" s="174"/>
      <c r="N64" s="174"/>
    </row>
    <row r="65" spans="1:14" x14ac:dyDescent="0.2">
      <c r="A65" s="203"/>
      <c r="B65" s="204"/>
      <c r="C65" s="205" t="s">
        <v>170</v>
      </c>
      <c r="D65" s="206"/>
      <c r="E65" s="207">
        <v>82.671000000000006</v>
      </c>
      <c r="F65" s="177"/>
      <c r="G65" s="177"/>
      <c r="H65" s="174"/>
      <c r="I65" s="174"/>
      <c r="J65" s="174"/>
      <c r="K65" s="174"/>
      <c r="L65" s="174"/>
      <c r="M65" s="174"/>
      <c r="N65" s="174"/>
    </row>
    <row r="66" spans="1:14" ht="22.5" x14ac:dyDescent="0.2">
      <c r="A66" s="198">
        <v>33</v>
      </c>
      <c r="B66" s="199" t="s">
        <v>171</v>
      </c>
      <c r="C66" s="200" t="s">
        <v>172</v>
      </c>
      <c r="D66" s="201" t="s">
        <v>93</v>
      </c>
      <c r="E66" s="202">
        <v>994.69676000000004</v>
      </c>
      <c r="F66" s="175"/>
      <c r="G66" s="173">
        <f>E66*F66</f>
        <v>0</v>
      </c>
      <c r="H66" s="174"/>
      <c r="I66" s="174"/>
      <c r="J66" s="174"/>
      <c r="K66" s="174"/>
      <c r="L66" s="174"/>
      <c r="M66" s="174"/>
      <c r="N66" s="174"/>
    </row>
    <row r="67" spans="1:14" ht="12.75" customHeight="1" x14ac:dyDescent="0.2">
      <c r="A67" s="203"/>
      <c r="B67" s="204"/>
      <c r="C67" s="210" t="s">
        <v>173</v>
      </c>
      <c r="D67" s="211"/>
      <c r="E67" s="211"/>
      <c r="F67" s="178"/>
      <c r="G67" s="178"/>
      <c r="H67" s="174"/>
      <c r="I67" s="174"/>
      <c r="J67" s="174"/>
      <c r="K67" s="174"/>
      <c r="L67" s="174"/>
      <c r="M67" s="174"/>
      <c r="N67" s="174"/>
    </row>
    <row r="68" spans="1:14" x14ac:dyDescent="0.2">
      <c r="A68" s="203"/>
      <c r="B68" s="204"/>
      <c r="C68" s="205" t="s">
        <v>174</v>
      </c>
      <c r="D68" s="206"/>
      <c r="E68" s="207">
        <v>994.69676000000004</v>
      </c>
      <c r="F68" s="177"/>
      <c r="G68" s="177"/>
      <c r="H68" s="174"/>
      <c r="I68" s="174"/>
      <c r="J68" s="174"/>
      <c r="K68" s="174"/>
      <c r="L68" s="174"/>
      <c r="M68" s="174"/>
      <c r="N68" s="174"/>
    </row>
    <row r="69" spans="1:14" ht="33.75" x14ac:dyDescent="0.2">
      <c r="A69" s="198">
        <v>34</v>
      </c>
      <c r="B69" s="199" t="s">
        <v>175</v>
      </c>
      <c r="C69" s="200" t="s">
        <v>176</v>
      </c>
      <c r="D69" s="201" t="s">
        <v>93</v>
      </c>
      <c r="E69" s="202">
        <v>949.48326999999995</v>
      </c>
      <c r="F69" s="175"/>
      <c r="G69" s="176">
        <f>E69*F69</f>
        <v>0</v>
      </c>
      <c r="H69" s="174"/>
      <c r="I69" s="174"/>
      <c r="J69" s="174"/>
      <c r="K69" s="174"/>
      <c r="L69" s="174"/>
      <c r="M69" s="174"/>
      <c r="N69" s="174"/>
    </row>
    <row r="70" spans="1:14" x14ac:dyDescent="0.2">
      <c r="A70" s="203"/>
      <c r="B70" s="204"/>
      <c r="C70" s="205" t="s">
        <v>177</v>
      </c>
      <c r="D70" s="206"/>
      <c r="E70" s="207">
        <v>949.48326999999995</v>
      </c>
      <c r="F70" s="177"/>
      <c r="G70" s="177"/>
      <c r="H70" s="174"/>
      <c r="I70" s="174"/>
      <c r="J70" s="174"/>
      <c r="K70" s="174"/>
      <c r="L70" s="174"/>
      <c r="M70" s="174"/>
      <c r="N70" s="174"/>
    </row>
    <row r="71" spans="1:14" x14ac:dyDescent="0.2">
      <c r="A71" s="193">
        <v>35</v>
      </c>
      <c r="B71" s="194" t="s">
        <v>178</v>
      </c>
      <c r="C71" s="195" t="s">
        <v>179</v>
      </c>
      <c r="D71" s="196" t="s">
        <v>118</v>
      </c>
      <c r="E71" s="197">
        <v>42</v>
      </c>
      <c r="F71" s="172"/>
      <c r="G71" s="173">
        <f>E71*F71</f>
        <v>0</v>
      </c>
      <c r="H71" s="174"/>
      <c r="I71" s="174"/>
      <c r="J71" s="174"/>
      <c r="K71" s="174"/>
      <c r="L71" s="174"/>
      <c r="M71" s="174"/>
      <c r="N71" s="174"/>
    </row>
    <row r="72" spans="1:14" ht="22.5" x14ac:dyDescent="0.2">
      <c r="A72" s="193">
        <v>36</v>
      </c>
      <c r="B72" s="194" t="s">
        <v>180</v>
      </c>
      <c r="C72" s="195" t="s">
        <v>181</v>
      </c>
      <c r="D72" s="196" t="s">
        <v>118</v>
      </c>
      <c r="E72" s="197">
        <v>17</v>
      </c>
      <c r="F72" s="172"/>
      <c r="G72" s="173">
        <f>E72*F72</f>
        <v>0</v>
      </c>
      <c r="H72" s="174"/>
      <c r="I72" s="174"/>
      <c r="J72" s="174"/>
      <c r="K72" s="174"/>
      <c r="L72" s="174"/>
      <c r="M72" s="174"/>
      <c r="N72" s="174"/>
    </row>
    <row r="73" spans="1:14" x14ac:dyDescent="0.2">
      <c r="A73" s="198">
        <v>37</v>
      </c>
      <c r="B73" s="199" t="s">
        <v>182</v>
      </c>
      <c r="C73" s="200" t="s">
        <v>183</v>
      </c>
      <c r="D73" s="201" t="s">
        <v>118</v>
      </c>
      <c r="E73" s="202">
        <v>76</v>
      </c>
      <c r="F73" s="175"/>
      <c r="G73" s="176">
        <f>E73*F73</f>
        <v>0</v>
      </c>
      <c r="H73" s="174"/>
      <c r="I73" s="174"/>
      <c r="J73" s="174"/>
      <c r="K73" s="174"/>
      <c r="L73" s="174"/>
      <c r="M73" s="174"/>
      <c r="N73" s="174"/>
    </row>
    <row r="74" spans="1:14" x14ac:dyDescent="0.2">
      <c r="A74" s="203"/>
      <c r="B74" s="204"/>
      <c r="C74" s="205" t="s">
        <v>184</v>
      </c>
      <c r="D74" s="206"/>
      <c r="E74" s="207">
        <v>76</v>
      </c>
      <c r="F74" s="177"/>
      <c r="G74" s="177"/>
      <c r="H74" s="174"/>
      <c r="I74" s="174"/>
      <c r="J74" s="174"/>
      <c r="K74" s="174"/>
      <c r="L74" s="174"/>
      <c r="M74" s="174"/>
      <c r="N74" s="174"/>
    </row>
    <row r="75" spans="1:14" x14ac:dyDescent="0.2">
      <c r="A75" s="198">
        <v>38</v>
      </c>
      <c r="B75" s="199" t="s">
        <v>185</v>
      </c>
      <c r="C75" s="212" t="s">
        <v>186</v>
      </c>
      <c r="D75" s="201" t="s">
        <v>112</v>
      </c>
      <c r="E75" s="202">
        <v>0.21825</v>
      </c>
      <c r="F75" s="175"/>
      <c r="G75" s="176">
        <f>E75*F75</f>
        <v>0</v>
      </c>
      <c r="H75" s="174"/>
      <c r="I75" s="174"/>
      <c r="J75" s="174"/>
      <c r="K75" s="174"/>
      <c r="L75" s="174"/>
      <c r="M75" s="174"/>
      <c r="N75" s="174"/>
    </row>
    <row r="76" spans="1:14" x14ac:dyDescent="0.2">
      <c r="A76" s="203"/>
      <c r="B76" s="204"/>
      <c r="C76" s="205" t="s">
        <v>187</v>
      </c>
      <c r="D76" s="206"/>
      <c r="E76" s="207">
        <v>0.21825</v>
      </c>
      <c r="F76" s="177"/>
      <c r="G76" s="177"/>
      <c r="H76" s="174"/>
      <c r="I76" s="174"/>
      <c r="J76" s="174"/>
      <c r="K76" s="174"/>
      <c r="L76" s="174"/>
      <c r="M76" s="174"/>
      <c r="N76" s="174"/>
    </row>
    <row r="77" spans="1:14" ht="22.5" x14ac:dyDescent="0.2">
      <c r="A77" s="198">
        <v>39</v>
      </c>
      <c r="B77" s="199" t="s">
        <v>188</v>
      </c>
      <c r="C77" s="200" t="s">
        <v>189</v>
      </c>
      <c r="D77" s="201" t="s">
        <v>118</v>
      </c>
      <c r="E77" s="202">
        <v>30</v>
      </c>
      <c r="F77" s="175"/>
      <c r="G77" s="176">
        <f>E77*F77</f>
        <v>0</v>
      </c>
      <c r="H77" s="174"/>
      <c r="I77" s="174"/>
      <c r="J77" s="174"/>
      <c r="K77" s="174"/>
      <c r="L77" s="174"/>
      <c r="M77" s="174"/>
      <c r="N77" s="174"/>
    </row>
    <row r="78" spans="1:14" x14ac:dyDescent="0.2">
      <c r="A78" s="203"/>
      <c r="B78" s="204"/>
      <c r="C78" s="205" t="s">
        <v>190</v>
      </c>
      <c r="D78" s="206"/>
      <c r="E78" s="207">
        <v>30</v>
      </c>
      <c r="F78" s="177"/>
      <c r="G78" s="177"/>
      <c r="H78" s="174"/>
      <c r="I78" s="174"/>
      <c r="J78" s="174"/>
      <c r="K78" s="174"/>
      <c r="L78" s="174"/>
      <c r="M78" s="174"/>
      <c r="N78" s="174"/>
    </row>
    <row r="79" spans="1:14" x14ac:dyDescent="0.2">
      <c r="A79" s="188" t="s">
        <v>78</v>
      </c>
      <c r="B79" s="189" t="s">
        <v>57</v>
      </c>
      <c r="C79" s="190" t="s">
        <v>58</v>
      </c>
      <c r="D79" s="191"/>
      <c r="E79" s="192"/>
      <c r="F79" s="170"/>
      <c r="G79" s="171">
        <f>SUM(G80:G82)</f>
        <v>0</v>
      </c>
    </row>
    <row r="80" spans="1:14" x14ac:dyDescent="0.2">
      <c r="A80" s="193" t="s">
        <v>191</v>
      </c>
      <c r="B80" s="194" t="s">
        <v>192</v>
      </c>
      <c r="C80" s="195" t="s">
        <v>193</v>
      </c>
      <c r="D80" s="196" t="s">
        <v>118</v>
      </c>
      <c r="E80" s="197">
        <v>6</v>
      </c>
      <c r="F80" s="172"/>
      <c r="G80" s="173">
        <f>E80*F80</f>
        <v>0</v>
      </c>
    </row>
    <row r="81" spans="1:14" x14ac:dyDescent="0.2">
      <c r="A81" s="193">
        <v>40</v>
      </c>
      <c r="B81" s="194" t="s">
        <v>194</v>
      </c>
      <c r="C81" s="195" t="s">
        <v>195</v>
      </c>
      <c r="D81" s="196" t="s">
        <v>118</v>
      </c>
      <c r="E81" s="197">
        <v>6</v>
      </c>
      <c r="F81" s="172"/>
      <c r="G81" s="173">
        <f>E81*F81</f>
        <v>0</v>
      </c>
      <c r="H81" s="174"/>
      <c r="I81" s="174"/>
      <c r="J81" s="174"/>
      <c r="K81" s="174"/>
      <c r="L81" s="174"/>
      <c r="M81" s="174"/>
      <c r="N81" s="174"/>
    </row>
    <row r="82" spans="1:14" ht="22.5" x14ac:dyDescent="0.2">
      <c r="A82" s="193">
        <v>41</v>
      </c>
      <c r="B82" s="194" t="s">
        <v>196</v>
      </c>
      <c r="C82" s="195" t="s">
        <v>197</v>
      </c>
      <c r="D82" s="196" t="s">
        <v>118</v>
      </c>
      <c r="E82" s="197">
        <v>6</v>
      </c>
      <c r="F82" s="172"/>
      <c r="G82" s="173">
        <f>E82*F82</f>
        <v>0</v>
      </c>
      <c r="H82" s="174"/>
      <c r="I82" s="174"/>
      <c r="J82" s="174"/>
      <c r="K82" s="174"/>
      <c r="L82" s="174"/>
      <c r="M82" s="174"/>
      <c r="N82" s="174"/>
    </row>
    <row r="83" spans="1:14" x14ac:dyDescent="0.2">
      <c r="A83" s="188" t="s">
        <v>78</v>
      </c>
      <c r="B83" s="189" t="s">
        <v>59</v>
      </c>
      <c r="C83" s="190" t="s">
        <v>60</v>
      </c>
      <c r="D83" s="191"/>
      <c r="E83" s="192"/>
      <c r="F83" s="170"/>
      <c r="G83" s="171">
        <f>SUM(G84:G84)</f>
        <v>0</v>
      </c>
    </row>
    <row r="84" spans="1:14" ht="22.5" x14ac:dyDescent="0.2">
      <c r="A84" s="193">
        <v>42</v>
      </c>
      <c r="B84" s="194" t="s">
        <v>198</v>
      </c>
      <c r="C84" s="195" t="s">
        <v>199</v>
      </c>
      <c r="D84" s="196" t="s">
        <v>138</v>
      </c>
      <c r="E84" s="197">
        <v>1</v>
      </c>
      <c r="F84" s="172"/>
      <c r="G84" s="173">
        <f>E84*F84</f>
        <v>0</v>
      </c>
      <c r="H84" s="174"/>
      <c r="I84" s="174"/>
      <c r="J84" s="174"/>
      <c r="K84" s="174"/>
      <c r="L84" s="174"/>
      <c r="M84" s="174"/>
      <c r="N84" s="174"/>
    </row>
    <row r="85" spans="1:14" x14ac:dyDescent="0.2">
      <c r="A85" s="188" t="s">
        <v>78</v>
      </c>
      <c r="B85" s="189" t="s">
        <v>61</v>
      </c>
      <c r="C85" s="190" t="s">
        <v>62</v>
      </c>
      <c r="D85" s="191"/>
      <c r="E85" s="192"/>
      <c r="F85" s="170"/>
      <c r="G85" s="171">
        <f>SUM(G86:G86)</f>
        <v>0</v>
      </c>
    </row>
    <row r="86" spans="1:14" ht="22.5" x14ac:dyDescent="0.2">
      <c r="A86" s="193">
        <v>43</v>
      </c>
      <c r="B86" s="194" t="s">
        <v>200</v>
      </c>
      <c r="C86" s="195" t="s">
        <v>201</v>
      </c>
      <c r="D86" s="196" t="s">
        <v>138</v>
      </c>
      <c r="E86" s="197">
        <v>1</v>
      </c>
      <c r="F86" s="172"/>
      <c r="G86" s="173">
        <f>E86*F86</f>
        <v>0</v>
      </c>
      <c r="H86" s="174"/>
      <c r="I86" s="174"/>
      <c r="J86" s="174"/>
      <c r="K86" s="174"/>
      <c r="L86" s="174"/>
      <c r="M86" s="174"/>
      <c r="N86" s="174"/>
    </row>
    <row r="87" spans="1:14" x14ac:dyDescent="0.2">
      <c r="A87" s="188" t="s">
        <v>78</v>
      </c>
      <c r="B87" s="189" t="s">
        <v>63</v>
      </c>
      <c r="C87" s="190" t="s">
        <v>64</v>
      </c>
      <c r="D87" s="191"/>
      <c r="E87" s="192"/>
      <c r="F87" s="170"/>
      <c r="G87" s="171">
        <f>SUM(G88:G96)</f>
        <v>0</v>
      </c>
    </row>
    <row r="88" spans="1:14" x14ac:dyDescent="0.2">
      <c r="A88" s="193">
        <v>44</v>
      </c>
      <c r="B88" s="194" t="s">
        <v>202</v>
      </c>
      <c r="C88" s="195" t="s">
        <v>203</v>
      </c>
      <c r="D88" s="196" t="s">
        <v>81</v>
      </c>
      <c r="E88" s="197">
        <v>46.14011</v>
      </c>
      <c r="F88" s="172"/>
      <c r="G88" s="173">
        <f>E88*F88</f>
        <v>0</v>
      </c>
      <c r="H88" s="174"/>
      <c r="I88" s="174"/>
      <c r="J88" s="174"/>
      <c r="K88" s="174"/>
      <c r="L88" s="174"/>
      <c r="M88" s="174"/>
      <c r="N88" s="174"/>
    </row>
    <row r="89" spans="1:14" x14ac:dyDescent="0.2">
      <c r="A89" s="193">
        <v>45</v>
      </c>
      <c r="B89" s="194" t="s">
        <v>204</v>
      </c>
      <c r="C89" s="195" t="s">
        <v>205</v>
      </c>
      <c r="D89" s="196" t="s">
        <v>81</v>
      </c>
      <c r="E89" s="197">
        <v>46.14011</v>
      </c>
      <c r="F89" s="172"/>
      <c r="G89" s="173">
        <f>E89*F89</f>
        <v>0</v>
      </c>
      <c r="H89" s="174"/>
      <c r="I89" s="174"/>
      <c r="J89" s="174"/>
      <c r="K89" s="174"/>
      <c r="L89" s="174"/>
      <c r="M89" s="174"/>
      <c r="N89" s="174"/>
    </row>
    <row r="90" spans="1:14" x14ac:dyDescent="0.2">
      <c r="A90" s="198">
        <v>46</v>
      </c>
      <c r="B90" s="199" t="s">
        <v>206</v>
      </c>
      <c r="C90" s="200" t="s">
        <v>207</v>
      </c>
      <c r="D90" s="201" t="s">
        <v>81</v>
      </c>
      <c r="E90" s="202">
        <v>46.14011</v>
      </c>
      <c r="F90" s="175"/>
      <c r="G90" s="173">
        <f>E90*F90</f>
        <v>0</v>
      </c>
      <c r="H90" s="174"/>
      <c r="I90" s="174"/>
      <c r="J90" s="174"/>
      <c r="K90" s="174"/>
      <c r="L90" s="174"/>
      <c r="M90" s="174"/>
      <c r="N90" s="174"/>
    </row>
    <row r="91" spans="1:14" ht="27" customHeight="1" x14ac:dyDescent="0.2">
      <c r="A91" s="203"/>
      <c r="B91" s="204"/>
      <c r="C91" s="208" t="s">
        <v>208</v>
      </c>
      <c r="D91" s="209"/>
      <c r="E91" s="209"/>
      <c r="F91" s="178"/>
      <c r="G91" s="178"/>
      <c r="H91" s="174"/>
      <c r="I91" s="174"/>
      <c r="J91" s="174"/>
      <c r="K91" s="174"/>
      <c r="L91" s="174"/>
      <c r="M91" s="174"/>
      <c r="N91" s="174"/>
    </row>
    <row r="92" spans="1:14" x14ac:dyDescent="0.2">
      <c r="A92" s="193">
        <v>47</v>
      </c>
      <c r="B92" s="194" t="s">
        <v>209</v>
      </c>
      <c r="C92" s="195" t="s">
        <v>210</v>
      </c>
      <c r="D92" s="196" t="s">
        <v>81</v>
      </c>
      <c r="E92" s="197">
        <v>46.14011</v>
      </c>
      <c r="F92" s="172"/>
      <c r="G92" s="173">
        <f>E92*F92</f>
        <v>0</v>
      </c>
      <c r="H92" s="174"/>
      <c r="I92" s="174"/>
      <c r="J92" s="174"/>
      <c r="K92" s="174"/>
      <c r="L92" s="174"/>
      <c r="M92" s="174"/>
      <c r="N92" s="174"/>
    </row>
    <row r="93" spans="1:14" x14ac:dyDescent="0.2">
      <c r="A93" s="193">
        <v>48</v>
      </c>
      <c r="B93" s="194" t="s">
        <v>211</v>
      </c>
      <c r="C93" s="195" t="s">
        <v>212</v>
      </c>
      <c r="D93" s="196" t="s">
        <v>81</v>
      </c>
      <c r="E93" s="197">
        <v>46.14011</v>
      </c>
      <c r="F93" s="172"/>
      <c r="G93" s="173">
        <f>E93*F93</f>
        <v>0</v>
      </c>
      <c r="H93" s="174"/>
      <c r="I93" s="174"/>
      <c r="J93" s="174"/>
      <c r="K93" s="174"/>
      <c r="L93" s="174"/>
      <c r="M93" s="174"/>
      <c r="N93" s="174"/>
    </row>
    <row r="94" spans="1:14" x14ac:dyDescent="0.2">
      <c r="A94" s="193">
        <v>49</v>
      </c>
      <c r="B94" s="194" t="s">
        <v>213</v>
      </c>
      <c r="C94" s="195" t="s">
        <v>214</v>
      </c>
      <c r="D94" s="196" t="s">
        <v>81</v>
      </c>
      <c r="E94" s="197">
        <v>46.14011</v>
      </c>
      <c r="F94" s="172"/>
      <c r="G94" s="173">
        <f>E94*F94</f>
        <v>0</v>
      </c>
      <c r="H94" s="174"/>
      <c r="I94" s="174"/>
      <c r="J94" s="174"/>
      <c r="K94" s="174"/>
      <c r="L94" s="174"/>
      <c r="M94" s="174"/>
      <c r="N94" s="174"/>
    </row>
    <row r="95" spans="1:14" ht="33.75" x14ac:dyDescent="0.2">
      <c r="A95" s="198">
        <v>50</v>
      </c>
      <c r="B95" s="199" t="s">
        <v>215</v>
      </c>
      <c r="C95" s="200" t="s">
        <v>216</v>
      </c>
      <c r="D95" s="201" t="s">
        <v>81</v>
      </c>
      <c r="E95" s="202">
        <v>46.14011</v>
      </c>
      <c r="F95" s="175"/>
      <c r="G95" s="173">
        <f>E95*F95</f>
        <v>0</v>
      </c>
      <c r="H95" s="174"/>
      <c r="I95" s="174"/>
      <c r="J95" s="174"/>
      <c r="K95" s="174"/>
      <c r="L95" s="174"/>
      <c r="M95" s="174"/>
      <c r="N95" s="174"/>
    </row>
    <row r="96" spans="1:14" x14ac:dyDescent="0.2">
      <c r="A96" s="193">
        <v>51</v>
      </c>
      <c r="B96" s="194" t="s">
        <v>217</v>
      </c>
      <c r="C96" s="195" t="s">
        <v>218</v>
      </c>
      <c r="D96" s="196" t="s">
        <v>81</v>
      </c>
      <c r="E96" s="197">
        <v>46.14011</v>
      </c>
      <c r="F96" s="172"/>
      <c r="G96" s="173">
        <f>E96*F96</f>
        <v>0</v>
      </c>
      <c r="H96" s="174"/>
      <c r="I96" s="174"/>
      <c r="J96" s="174"/>
      <c r="K96" s="174"/>
      <c r="L96" s="174"/>
      <c r="M96" s="174"/>
      <c r="N96" s="174"/>
    </row>
    <row r="97" spans="1:14" x14ac:dyDescent="0.2">
      <c r="A97" s="188" t="s">
        <v>78</v>
      </c>
      <c r="B97" s="189" t="s">
        <v>66</v>
      </c>
      <c r="C97" s="190" t="s">
        <v>21</v>
      </c>
      <c r="D97" s="191"/>
      <c r="E97" s="192"/>
      <c r="F97" s="170"/>
      <c r="G97" s="171">
        <f>SUM(G98:G107)</f>
        <v>0</v>
      </c>
    </row>
    <row r="98" spans="1:14" x14ac:dyDescent="0.2">
      <c r="A98" s="198">
        <v>52</v>
      </c>
      <c r="B98" s="199" t="s">
        <v>219</v>
      </c>
      <c r="C98" s="200" t="s">
        <v>220</v>
      </c>
      <c r="D98" s="201" t="s">
        <v>221</v>
      </c>
      <c r="E98" s="202">
        <v>1</v>
      </c>
      <c r="F98" s="175"/>
      <c r="G98" s="173">
        <f>E98*F98</f>
        <v>0</v>
      </c>
      <c r="H98" s="174"/>
      <c r="I98" s="174"/>
      <c r="J98" s="174"/>
      <c r="K98" s="174"/>
      <c r="L98" s="174"/>
      <c r="M98" s="174"/>
      <c r="N98" s="174"/>
    </row>
    <row r="99" spans="1:14" ht="24.75" customHeight="1" x14ac:dyDescent="0.2">
      <c r="A99" s="203"/>
      <c r="B99" s="204"/>
      <c r="C99" s="208" t="s">
        <v>222</v>
      </c>
      <c r="D99" s="209"/>
      <c r="E99" s="209"/>
      <c r="F99" s="178"/>
      <c r="G99" s="178"/>
      <c r="H99" s="174"/>
      <c r="I99" s="174"/>
      <c r="J99" s="174"/>
      <c r="K99" s="174"/>
      <c r="L99" s="174"/>
      <c r="M99" s="174"/>
      <c r="N99" s="174"/>
    </row>
    <row r="100" spans="1:14" x14ac:dyDescent="0.2">
      <c r="A100" s="198">
        <v>53</v>
      </c>
      <c r="B100" s="199" t="s">
        <v>223</v>
      </c>
      <c r="C100" s="200" t="s">
        <v>224</v>
      </c>
      <c r="D100" s="201" t="s">
        <v>221</v>
      </c>
      <c r="E100" s="202">
        <v>1</v>
      </c>
      <c r="F100" s="175"/>
      <c r="G100" s="173">
        <f>E100*F100</f>
        <v>0</v>
      </c>
      <c r="H100" s="174"/>
      <c r="I100" s="174"/>
      <c r="J100" s="174"/>
      <c r="K100" s="174"/>
      <c r="L100" s="174"/>
      <c r="M100" s="174"/>
      <c r="N100" s="174"/>
    </row>
    <row r="101" spans="1:14" ht="59.25" customHeight="1" x14ac:dyDescent="0.2">
      <c r="A101" s="203"/>
      <c r="B101" s="204"/>
      <c r="C101" s="208" t="s">
        <v>225</v>
      </c>
      <c r="D101" s="209"/>
      <c r="E101" s="209"/>
      <c r="F101" s="178"/>
      <c r="G101" s="178"/>
      <c r="H101" s="174"/>
      <c r="I101" s="174"/>
      <c r="J101" s="174"/>
      <c r="K101" s="174"/>
      <c r="L101" s="174"/>
      <c r="M101" s="174"/>
      <c r="N101" s="174"/>
    </row>
    <row r="102" spans="1:14" x14ac:dyDescent="0.2">
      <c r="A102" s="198">
        <v>54</v>
      </c>
      <c r="B102" s="199" t="s">
        <v>226</v>
      </c>
      <c r="C102" s="200" t="s">
        <v>227</v>
      </c>
      <c r="D102" s="201" t="s">
        <v>221</v>
      </c>
      <c r="E102" s="202">
        <v>1</v>
      </c>
      <c r="F102" s="175"/>
      <c r="G102" s="173">
        <f>E102*F102</f>
        <v>0</v>
      </c>
      <c r="H102" s="174"/>
      <c r="I102" s="174"/>
      <c r="J102" s="174"/>
      <c r="K102" s="174"/>
      <c r="L102" s="174"/>
      <c r="M102" s="174"/>
      <c r="N102" s="174"/>
    </row>
    <row r="103" spans="1:14" ht="39" customHeight="1" x14ac:dyDescent="0.2">
      <c r="A103" s="203"/>
      <c r="B103" s="204"/>
      <c r="C103" s="208" t="s">
        <v>228</v>
      </c>
      <c r="D103" s="209"/>
      <c r="E103" s="209"/>
      <c r="F103" s="178"/>
      <c r="G103" s="178"/>
      <c r="H103" s="174"/>
      <c r="I103" s="174"/>
      <c r="J103" s="174"/>
      <c r="K103" s="174"/>
      <c r="L103" s="174"/>
      <c r="M103" s="174"/>
      <c r="N103" s="174"/>
    </row>
    <row r="104" spans="1:14" x14ac:dyDescent="0.2">
      <c r="A104" s="198">
        <v>55</v>
      </c>
      <c r="B104" s="199" t="s">
        <v>229</v>
      </c>
      <c r="C104" s="200" t="s">
        <v>230</v>
      </c>
      <c r="D104" s="201" t="s">
        <v>221</v>
      </c>
      <c r="E104" s="202">
        <v>1</v>
      </c>
      <c r="F104" s="175"/>
      <c r="G104" s="173">
        <f>E104*F104</f>
        <v>0</v>
      </c>
      <c r="H104" s="174"/>
      <c r="I104" s="174"/>
      <c r="J104" s="174"/>
      <c r="K104" s="174"/>
      <c r="L104" s="174"/>
      <c r="M104" s="174"/>
      <c r="N104" s="174"/>
    </row>
    <row r="105" spans="1:14" ht="12.75" customHeight="1" x14ac:dyDescent="0.2">
      <c r="A105" s="203"/>
      <c r="B105" s="204"/>
      <c r="C105" s="208" t="s">
        <v>231</v>
      </c>
      <c r="D105" s="209"/>
      <c r="E105" s="209"/>
      <c r="F105" s="178"/>
      <c r="G105" s="178"/>
      <c r="H105" s="174"/>
      <c r="I105" s="174"/>
      <c r="J105" s="174"/>
      <c r="K105" s="174"/>
      <c r="L105" s="174"/>
      <c r="M105" s="174"/>
      <c r="N105" s="174"/>
    </row>
    <row r="106" spans="1:14" x14ac:dyDescent="0.2">
      <c r="A106" s="198">
        <v>56</v>
      </c>
      <c r="B106" s="199" t="s">
        <v>232</v>
      </c>
      <c r="C106" s="200" t="s">
        <v>233</v>
      </c>
      <c r="D106" s="201" t="s">
        <v>221</v>
      </c>
      <c r="E106" s="202">
        <v>1</v>
      </c>
      <c r="F106" s="175"/>
      <c r="G106" s="173">
        <f>E106*F106</f>
        <v>0</v>
      </c>
      <c r="H106" s="174"/>
      <c r="I106" s="174"/>
      <c r="J106" s="174"/>
      <c r="K106" s="174"/>
      <c r="L106" s="174"/>
      <c r="M106" s="174"/>
      <c r="N106" s="174"/>
    </row>
    <row r="107" spans="1:14" ht="50.25" customHeight="1" x14ac:dyDescent="0.2">
      <c r="A107" s="203"/>
      <c r="B107" s="204"/>
      <c r="C107" s="208" t="s">
        <v>234</v>
      </c>
      <c r="D107" s="209"/>
      <c r="E107" s="209"/>
      <c r="F107" s="178"/>
      <c r="G107" s="178"/>
      <c r="H107" s="174"/>
      <c r="I107" s="174"/>
      <c r="J107" s="174"/>
      <c r="K107" s="174"/>
      <c r="L107" s="174"/>
      <c r="M107" s="174"/>
      <c r="N107" s="174"/>
    </row>
    <row r="108" spans="1:14" x14ac:dyDescent="0.2">
      <c r="A108" s="188" t="s">
        <v>78</v>
      </c>
      <c r="B108" s="189" t="s">
        <v>67</v>
      </c>
      <c r="C108" s="190" t="s">
        <v>22</v>
      </c>
      <c r="D108" s="191"/>
      <c r="E108" s="192"/>
      <c r="F108" s="170"/>
      <c r="G108" s="171">
        <f>SUM(G109:G116)</f>
        <v>0</v>
      </c>
    </row>
    <row r="109" spans="1:14" x14ac:dyDescent="0.2">
      <c r="A109" s="193">
        <v>57</v>
      </c>
      <c r="B109" s="194" t="s">
        <v>235</v>
      </c>
      <c r="C109" s="195" t="s">
        <v>236</v>
      </c>
      <c r="D109" s="196" t="s">
        <v>138</v>
      </c>
      <c r="E109" s="197">
        <v>1</v>
      </c>
      <c r="F109" s="172"/>
      <c r="G109" s="173">
        <f>E109*F109</f>
        <v>0</v>
      </c>
      <c r="H109" s="174"/>
      <c r="I109" s="174"/>
      <c r="J109" s="174"/>
      <c r="K109" s="174"/>
      <c r="L109" s="174"/>
      <c r="M109" s="174"/>
      <c r="N109" s="174"/>
    </row>
    <row r="110" spans="1:14" x14ac:dyDescent="0.2">
      <c r="A110" s="198">
        <v>58</v>
      </c>
      <c r="B110" s="199" t="s">
        <v>237</v>
      </c>
      <c r="C110" s="200" t="s">
        <v>238</v>
      </c>
      <c r="D110" s="201" t="s">
        <v>221</v>
      </c>
      <c r="E110" s="202">
        <v>1</v>
      </c>
      <c r="F110" s="175"/>
      <c r="G110" s="173">
        <f>E110*F110</f>
        <v>0</v>
      </c>
      <c r="H110" s="174"/>
      <c r="I110" s="174"/>
      <c r="J110" s="174"/>
      <c r="K110" s="174"/>
      <c r="L110" s="174"/>
      <c r="M110" s="174"/>
      <c r="N110" s="174"/>
    </row>
    <row r="111" spans="1:14" ht="12.75" customHeight="1" x14ac:dyDescent="0.2">
      <c r="A111" s="203"/>
      <c r="B111" s="204"/>
      <c r="C111" s="208" t="s">
        <v>239</v>
      </c>
      <c r="D111" s="209"/>
      <c r="E111" s="209"/>
      <c r="F111" s="178"/>
      <c r="G111" s="178"/>
      <c r="H111" s="174"/>
      <c r="I111" s="174"/>
      <c r="J111" s="174"/>
      <c r="K111" s="174"/>
      <c r="L111" s="174"/>
      <c r="M111" s="174"/>
      <c r="N111" s="174"/>
    </row>
    <row r="112" spans="1:14" x14ac:dyDescent="0.2">
      <c r="A112" s="198">
        <v>59</v>
      </c>
      <c r="B112" s="199" t="s">
        <v>240</v>
      </c>
      <c r="C112" s="200" t="s">
        <v>241</v>
      </c>
      <c r="D112" s="201" t="s">
        <v>221</v>
      </c>
      <c r="E112" s="202">
        <v>1</v>
      </c>
      <c r="F112" s="175"/>
      <c r="G112" s="173">
        <f>E112*F112</f>
        <v>0</v>
      </c>
      <c r="H112" s="174"/>
      <c r="I112" s="174"/>
      <c r="J112" s="174"/>
      <c r="K112" s="174"/>
      <c r="L112" s="174"/>
      <c r="M112" s="174"/>
      <c r="N112" s="174"/>
    </row>
    <row r="113" spans="1:14" ht="56.25" customHeight="1" x14ac:dyDescent="0.2">
      <c r="A113" s="203"/>
      <c r="B113" s="204"/>
      <c r="C113" s="208" t="s">
        <v>242</v>
      </c>
      <c r="D113" s="209"/>
      <c r="E113" s="209"/>
      <c r="F113" s="178"/>
      <c r="G113" s="178"/>
      <c r="H113" s="174"/>
      <c r="I113" s="174"/>
      <c r="J113" s="174"/>
      <c r="K113" s="174"/>
      <c r="L113" s="174"/>
      <c r="M113" s="174"/>
      <c r="N113" s="174"/>
    </row>
    <row r="114" spans="1:14" x14ac:dyDescent="0.2">
      <c r="A114" s="198">
        <v>60</v>
      </c>
      <c r="B114" s="199" t="s">
        <v>243</v>
      </c>
      <c r="C114" s="200" t="s">
        <v>244</v>
      </c>
      <c r="D114" s="201" t="s">
        <v>221</v>
      </c>
      <c r="E114" s="202">
        <v>1</v>
      </c>
      <c r="F114" s="175"/>
      <c r="G114" s="173">
        <f>E114*F114</f>
        <v>0</v>
      </c>
      <c r="H114" s="174"/>
      <c r="I114" s="174"/>
      <c r="J114" s="174"/>
      <c r="K114" s="174"/>
      <c r="L114" s="174"/>
      <c r="M114" s="174"/>
      <c r="N114" s="174"/>
    </row>
    <row r="115" spans="1:14" ht="27" customHeight="1" x14ac:dyDescent="0.2">
      <c r="A115" s="203"/>
      <c r="B115" s="204"/>
      <c r="C115" s="208" t="s">
        <v>245</v>
      </c>
      <c r="D115" s="209"/>
      <c r="E115" s="209"/>
      <c r="F115" s="178"/>
      <c r="G115" s="178"/>
      <c r="H115" s="174"/>
      <c r="I115" s="174"/>
      <c r="J115" s="174"/>
      <c r="K115" s="174"/>
      <c r="L115" s="174"/>
      <c r="M115" s="174"/>
      <c r="N115" s="174"/>
    </row>
    <row r="116" spans="1:14" x14ac:dyDescent="0.2">
      <c r="A116" s="198">
        <v>61</v>
      </c>
      <c r="B116" s="199" t="s">
        <v>235</v>
      </c>
      <c r="C116" s="200" t="s">
        <v>246</v>
      </c>
      <c r="D116" s="201" t="s">
        <v>138</v>
      </c>
      <c r="E116" s="202">
        <v>1</v>
      </c>
      <c r="F116" s="175"/>
      <c r="G116" s="176">
        <f>E116*F116</f>
        <v>0</v>
      </c>
      <c r="H116" s="174"/>
      <c r="I116" s="174"/>
      <c r="J116" s="174"/>
      <c r="K116" s="174"/>
      <c r="L116" s="174"/>
      <c r="M116" s="174"/>
      <c r="N116" s="174"/>
    </row>
    <row r="117" spans="1:14" x14ac:dyDescent="0.2">
      <c r="A117" s="166"/>
      <c r="B117" s="167"/>
      <c r="C117" s="179"/>
      <c r="D117" s="168"/>
      <c r="E117" s="166"/>
      <c r="F117" s="166"/>
      <c r="G117" s="166"/>
    </row>
    <row r="118" spans="1:14" x14ac:dyDescent="0.2">
      <c r="C118" s="180"/>
      <c r="D118" s="163"/>
    </row>
    <row r="119" spans="1:14" x14ac:dyDescent="0.2">
      <c r="D119" s="163"/>
    </row>
    <row r="120" spans="1:14" x14ac:dyDescent="0.2">
      <c r="D120" s="163"/>
    </row>
    <row r="121" spans="1:14" x14ac:dyDescent="0.2">
      <c r="D121" s="163"/>
    </row>
    <row r="122" spans="1:14" x14ac:dyDescent="0.2">
      <c r="D122" s="163"/>
    </row>
    <row r="123" spans="1:14" x14ac:dyDescent="0.2">
      <c r="D123" s="163"/>
    </row>
    <row r="124" spans="1:14" x14ac:dyDescent="0.2">
      <c r="D124" s="163"/>
    </row>
    <row r="125" spans="1:14" x14ac:dyDescent="0.2">
      <c r="D125" s="163"/>
    </row>
    <row r="126" spans="1:14" x14ac:dyDescent="0.2">
      <c r="D126" s="163"/>
    </row>
    <row r="127" spans="1:14" x14ac:dyDescent="0.2">
      <c r="D127" s="163"/>
    </row>
    <row r="128" spans="1:14" x14ac:dyDescent="0.2">
      <c r="D128" s="163"/>
    </row>
    <row r="129" spans="4:4" x14ac:dyDescent="0.2">
      <c r="D129" s="163"/>
    </row>
    <row r="130" spans="4:4" x14ac:dyDescent="0.2">
      <c r="D130" s="163"/>
    </row>
    <row r="131" spans="4:4" x14ac:dyDescent="0.2">
      <c r="D131" s="163"/>
    </row>
    <row r="132" spans="4:4" x14ac:dyDescent="0.2">
      <c r="D132" s="163"/>
    </row>
    <row r="133" spans="4:4" x14ac:dyDescent="0.2">
      <c r="D133" s="163"/>
    </row>
    <row r="134" spans="4:4" x14ac:dyDescent="0.2">
      <c r="D134" s="163"/>
    </row>
    <row r="135" spans="4:4" x14ac:dyDescent="0.2">
      <c r="D135" s="163"/>
    </row>
    <row r="136" spans="4:4" x14ac:dyDescent="0.2">
      <c r="D136" s="163"/>
    </row>
    <row r="137" spans="4:4" x14ac:dyDescent="0.2">
      <c r="D137" s="163"/>
    </row>
    <row r="138" spans="4:4" x14ac:dyDescent="0.2">
      <c r="D138" s="163"/>
    </row>
    <row r="139" spans="4:4" x14ac:dyDescent="0.2">
      <c r="D139" s="163"/>
    </row>
    <row r="140" spans="4:4" x14ac:dyDescent="0.2">
      <c r="D140" s="163"/>
    </row>
    <row r="141" spans="4:4" x14ac:dyDescent="0.2">
      <c r="D141" s="163"/>
    </row>
    <row r="142" spans="4:4" x14ac:dyDescent="0.2">
      <c r="D142" s="163"/>
    </row>
    <row r="143" spans="4:4" x14ac:dyDescent="0.2">
      <c r="D143" s="163"/>
    </row>
    <row r="144" spans="4:4" x14ac:dyDescent="0.2">
      <c r="D144" s="163"/>
    </row>
    <row r="145" spans="4:4" x14ac:dyDescent="0.2">
      <c r="D145" s="163"/>
    </row>
    <row r="146" spans="4:4" x14ac:dyDescent="0.2">
      <c r="D146" s="163"/>
    </row>
    <row r="147" spans="4:4" x14ac:dyDescent="0.2">
      <c r="D147" s="163"/>
    </row>
    <row r="148" spans="4:4" x14ac:dyDescent="0.2">
      <c r="D148" s="163"/>
    </row>
    <row r="149" spans="4:4" x14ac:dyDescent="0.2">
      <c r="D149" s="163"/>
    </row>
    <row r="150" spans="4:4" x14ac:dyDescent="0.2">
      <c r="D150" s="163"/>
    </row>
    <row r="151" spans="4:4" x14ac:dyDescent="0.2">
      <c r="D151" s="163"/>
    </row>
    <row r="152" spans="4:4" x14ac:dyDescent="0.2">
      <c r="D152" s="163"/>
    </row>
    <row r="153" spans="4:4" x14ac:dyDescent="0.2">
      <c r="D153" s="163"/>
    </row>
    <row r="154" spans="4:4" x14ac:dyDescent="0.2">
      <c r="D154" s="163"/>
    </row>
    <row r="155" spans="4:4" x14ac:dyDescent="0.2">
      <c r="D155" s="163"/>
    </row>
    <row r="156" spans="4:4" x14ac:dyDescent="0.2">
      <c r="D156" s="163"/>
    </row>
    <row r="157" spans="4:4" x14ac:dyDescent="0.2">
      <c r="D157" s="163"/>
    </row>
    <row r="158" spans="4:4" x14ac:dyDescent="0.2">
      <c r="D158" s="163"/>
    </row>
    <row r="159" spans="4:4" x14ac:dyDescent="0.2">
      <c r="D159" s="163"/>
    </row>
    <row r="160" spans="4:4" x14ac:dyDescent="0.2">
      <c r="D160" s="163"/>
    </row>
    <row r="161" spans="4:4" x14ac:dyDescent="0.2">
      <c r="D161" s="163"/>
    </row>
    <row r="162" spans="4:4" x14ac:dyDescent="0.2">
      <c r="D162" s="163"/>
    </row>
    <row r="163" spans="4:4" x14ac:dyDescent="0.2">
      <c r="D163" s="163"/>
    </row>
    <row r="164" spans="4:4" x14ac:dyDescent="0.2">
      <c r="D164" s="163"/>
    </row>
    <row r="165" spans="4:4" x14ac:dyDescent="0.2">
      <c r="D165" s="163"/>
    </row>
    <row r="166" spans="4:4" x14ac:dyDescent="0.2">
      <c r="D166" s="163"/>
    </row>
    <row r="167" spans="4:4" x14ac:dyDescent="0.2">
      <c r="D167" s="163"/>
    </row>
    <row r="168" spans="4:4" x14ac:dyDescent="0.2">
      <c r="D168" s="163"/>
    </row>
    <row r="169" spans="4:4" x14ac:dyDescent="0.2">
      <c r="D169" s="163"/>
    </row>
    <row r="170" spans="4:4" x14ac:dyDescent="0.2">
      <c r="D170" s="163"/>
    </row>
    <row r="171" spans="4:4" x14ac:dyDescent="0.2">
      <c r="D171" s="163"/>
    </row>
    <row r="172" spans="4:4" x14ac:dyDescent="0.2">
      <c r="D172" s="163"/>
    </row>
    <row r="173" spans="4:4" x14ac:dyDescent="0.2">
      <c r="D173" s="163"/>
    </row>
    <row r="174" spans="4:4" x14ac:dyDescent="0.2">
      <c r="D174" s="163"/>
    </row>
    <row r="175" spans="4:4" x14ac:dyDescent="0.2">
      <c r="D175" s="163"/>
    </row>
    <row r="176" spans="4:4" x14ac:dyDescent="0.2">
      <c r="D176" s="163"/>
    </row>
    <row r="177" spans="4:4" x14ac:dyDescent="0.2">
      <c r="D177" s="163"/>
    </row>
    <row r="178" spans="4:4" x14ac:dyDescent="0.2">
      <c r="D178" s="163"/>
    </row>
    <row r="179" spans="4:4" x14ac:dyDescent="0.2">
      <c r="D179" s="163"/>
    </row>
    <row r="180" spans="4:4" x14ac:dyDescent="0.2">
      <c r="D180" s="163"/>
    </row>
    <row r="181" spans="4:4" x14ac:dyDescent="0.2">
      <c r="D181" s="163"/>
    </row>
    <row r="182" spans="4:4" x14ac:dyDescent="0.2">
      <c r="D182" s="163"/>
    </row>
    <row r="183" spans="4:4" x14ac:dyDescent="0.2">
      <c r="D183" s="163"/>
    </row>
    <row r="184" spans="4:4" x14ac:dyDescent="0.2">
      <c r="D184" s="163"/>
    </row>
    <row r="185" spans="4:4" x14ac:dyDescent="0.2">
      <c r="D185" s="163"/>
    </row>
    <row r="186" spans="4:4" x14ac:dyDescent="0.2">
      <c r="D186" s="163"/>
    </row>
    <row r="187" spans="4:4" x14ac:dyDescent="0.2">
      <c r="D187" s="163"/>
    </row>
    <row r="188" spans="4:4" x14ac:dyDescent="0.2">
      <c r="D188" s="163"/>
    </row>
    <row r="189" spans="4:4" x14ac:dyDescent="0.2">
      <c r="D189" s="163"/>
    </row>
    <row r="190" spans="4:4" x14ac:dyDescent="0.2">
      <c r="D190" s="163"/>
    </row>
    <row r="191" spans="4:4" x14ac:dyDescent="0.2">
      <c r="D191" s="163"/>
    </row>
    <row r="192" spans="4:4" x14ac:dyDescent="0.2">
      <c r="D192" s="163"/>
    </row>
    <row r="193" spans="4:4" x14ac:dyDescent="0.2">
      <c r="D193" s="163"/>
    </row>
    <row r="194" spans="4:4" x14ac:dyDescent="0.2">
      <c r="D194" s="163"/>
    </row>
    <row r="195" spans="4:4" x14ac:dyDescent="0.2">
      <c r="D195" s="163"/>
    </row>
    <row r="196" spans="4:4" x14ac:dyDescent="0.2">
      <c r="D196" s="163"/>
    </row>
    <row r="197" spans="4:4" x14ac:dyDescent="0.2">
      <c r="D197" s="163"/>
    </row>
    <row r="198" spans="4:4" x14ac:dyDescent="0.2">
      <c r="D198" s="163"/>
    </row>
    <row r="199" spans="4:4" x14ac:dyDescent="0.2">
      <c r="D199" s="163"/>
    </row>
    <row r="200" spans="4:4" x14ac:dyDescent="0.2">
      <c r="D200" s="163"/>
    </row>
    <row r="201" spans="4:4" x14ac:dyDescent="0.2">
      <c r="D201" s="163"/>
    </row>
    <row r="202" spans="4:4" x14ac:dyDescent="0.2">
      <c r="D202" s="163"/>
    </row>
    <row r="203" spans="4:4" x14ac:dyDescent="0.2">
      <c r="D203" s="163"/>
    </row>
    <row r="204" spans="4:4" x14ac:dyDescent="0.2">
      <c r="D204" s="163"/>
    </row>
    <row r="205" spans="4:4" x14ac:dyDescent="0.2">
      <c r="D205" s="163"/>
    </row>
    <row r="206" spans="4:4" x14ac:dyDescent="0.2">
      <c r="D206" s="163"/>
    </row>
    <row r="207" spans="4:4" x14ac:dyDescent="0.2">
      <c r="D207" s="163"/>
    </row>
    <row r="208" spans="4:4" x14ac:dyDescent="0.2">
      <c r="D208" s="163"/>
    </row>
    <row r="209" spans="4:4" x14ac:dyDescent="0.2">
      <c r="D209" s="163"/>
    </row>
    <row r="210" spans="4:4" x14ac:dyDescent="0.2">
      <c r="D210" s="163"/>
    </row>
    <row r="211" spans="4:4" x14ac:dyDescent="0.2">
      <c r="D211" s="163"/>
    </row>
    <row r="212" spans="4:4" x14ac:dyDescent="0.2">
      <c r="D212" s="163"/>
    </row>
    <row r="213" spans="4:4" x14ac:dyDescent="0.2">
      <c r="D213" s="163"/>
    </row>
    <row r="214" spans="4:4" x14ac:dyDescent="0.2">
      <c r="D214" s="163"/>
    </row>
    <row r="215" spans="4:4" x14ac:dyDescent="0.2">
      <c r="D215" s="163"/>
    </row>
    <row r="216" spans="4:4" x14ac:dyDescent="0.2">
      <c r="D216" s="163"/>
    </row>
    <row r="217" spans="4:4" x14ac:dyDescent="0.2">
      <c r="D217" s="163"/>
    </row>
    <row r="218" spans="4:4" x14ac:dyDescent="0.2">
      <c r="D218" s="163"/>
    </row>
    <row r="219" spans="4:4" x14ac:dyDescent="0.2">
      <c r="D219" s="163"/>
    </row>
    <row r="220" spans="4:4" x14ac:dyDescent="0.2">
      <c r="D220" s="163"/>
    </row>
    <row r="221" spans="4:4" x14ac:dyDescent="0.2">
      <c r="D221" s="163"/>
    </row>
    <row r="222" spans="4:4" x14ac:dyDescent="0.2">
      <c r="D222" s="163"/>
    </row>
    <row r="223" spans="4:4" x14ac:dyDescent="0.2">
      <c r="D223" s="163"/>
    </row>
    <row r="224" spans="4:4" x14ac:dyDescent="0.2">
      <c r="D224" s="163"/>
    </row>
    <row r="225" spans="4:4" x14ac:dyDescent="0.2">
      <c r="D225" s="163"/>
    </row>
    <row r="226" spans="4:4" x14ac:dyDescent="0.2">
      <c r="D226" s="163"/>
    </row>
    <row r="227" spans="4:4" x14ac:dyDescent="0.2">
      <c r="D227" s="163"/>
    </row>
    <row r="228" spans="4:4" x14ac:dyDescent="0.2">
      <c r="D228" s="163"/>
    </row>
    <row r="229" spans="4:4" x14ac:dyDescent="0.2">
      <c r="D229" s="163"/>
    </row>
    <row r="230" spans="4:4" x14ac:dyDescent="0.2">
      <c r="D230" s="163"/>
    </row>
    <row r="231" spans="4:4" x14ac:dyDescent="0.2">
      <c r="D231" s="163"/>
    </row>
    <row r="232" spans="4:4" x14ac:dyDescent="0.2">
      <c r="D232" s="163"/>
    </row>
    <row r="233" spans="4:4" x14ac:dyDescent="0.2">
      <c r="D233" s="163"/>
    </row>
    <row r="234" spans="4:4" x14ac:dyDescent="0.2">
      <c r="D234" s="163"/>
    </row>
    <row r="235" spans="4:4" x14ac:dyDescent="0.2">
      <c r="D235" s="163"/>
    </row>
    <row r="236" spans="4:4" x14ac:dyDescent="0.2">
      <c r="D236" s="163"/>
    </row>
    <row r="237" spans="4:4" x14ac:dyDescent="0.2">
      <c r="D237" s="163"/>
    </row>
    <row r="238" spans="4:4" x14ac:dyDescent="0.2">
      <c r="D238" s="163"/>
    </row>
    <row r="239" spans="4:4" x14ac:dyDescent="0.2">
      <c r="D239" s="163"/>
    </row>
    <row r="240" spans="4:4" x14ac:dyDescent="0.2">
      <c r="D240" s="163"/>
    </row>
    <row r="241" spans="4:4" x14ac:dyDescent="0.2">
      <c r="D241" s="163"/>
    </row>
    <row r="242" spans="4:4" x14ac:dyDescent="0.2">
      <c r="D242" s="163"/>
    </row>
    <row r="243" spans="4:4" x14ac:dyDescent="0.2">
      <c r="D243" s="163"/>
    </row>
    <row r="244" spans="4:4" x14ac:dyDescent="0.2">
      <c r="D244" s="163"/>
    </row>
    <row r="245" spans="4:4" x14ac:dyDescent="0.2">
      <c r="D245" s="163"/>
    </row>
    <row r="246" spans="4:4" x14ac:dyDescent="0.2">
      <c r="D246" s="163"/>
    </row>
    <row r="247" spans="4:4" x14ac:dyDescent="0.2">
      <c r="D247" s="163"/>
    </row>
    <row r="248" spans="4:4" x14ac:dyDescent="0.2">
      <c r="D248" s="163"/>
    </row>
    <row r="249" spans="4:4" x14ac:dyDescent="0.2">
      <c r="D249" s="163"/>
    </row>
    <row r="250" spans="4:4" x14ac:dyDescent="0.2">
      <c r="D250" s="163"/>
    </row>
    <row r="251" spans="4:4" x14ac:dyDescent="0.2">
      <c r="D251" s="163"/>
    </row>
    <row r="252" spans="4:4" x14ac:dyDescent="0.2">
      <c r="D252" s="163"/>
    </row>
    <row r="253" spans="4:4" x14ac:dyDescent="0.2">
      <c r="D253" s="163"/>
    </row>
    <row r="254" spans="4:4" x14ac:dyDescent="0.2">
      <c r="D254" s="163"/>
    </row>
    <row r="255" spans="4:4" x14ac:dyDescent="0.2">
      <c r="D255" s="163"/>
    </row>
    <row r="256" spans="4:4" x14ac:dyDescent="0.2">
      <c r="D256" s="163"/>
    </row>
    <row r="257" spans="4:4" x14ac:dyDescent="0.2">
      <c r="D257" s="163"/>
    </row>
    <row r="258" spans="4:4" x14ac:dyDescent="0.2">
      <c r="D258" s="163"/>
    </row>
    <row r="259" spans="4:4" x14ac:dyDescent="0.2">
      <c r="D259" s="163"/>
    </row>
    <row r="260" spans="4:4" x14ac:dyDescent="0.2">
      <c r="D260" s="163"/>
    </row>
    <row r="261" spans="4:4" x14ac:dyDescent="0.2">
      <c r="D261" s="163"/>
    </row>
    <row r="262" spans="4:4" x14ac:dyDescent="0.2">
      <c r="D262" s="163"/>
    </row>
    <row r="263" spans="4:4" x14ac:dyDescent="0.2">
      <c r="D263" s="163"/>
    </row>
    <row r="264" spans="4:4" x14ac:dyDescent="0.2">
      <c r="D264" s="163"/>
    </row>
    <row r="265" spans="4:4" x14ac:dyDescent="0.2">
      <c r="D265" s="163"/>
    </row>
    <row r="266" spans="4:4" x14ac:dyDescent="0.2">
      <c r="D266" s="163"/>
    </row>
    <row r="267" spans="4:4" x14ac:dyDescent="0.2">
      <c r="D267" s="163"/>
    </row>
    <row r="268" spans="4:4" x14ac:dyDescent="0.2">
      <c r="D268" s="163"/>
    </row>
    <row r="269" spans="4:4" x14ac:dyDescent="0.2">
      <c r="D269" s="163"/>
    </row>
    <row r="270" spans="4:4" x14ac:dyDescent="0.2">
      <c r="D270" s="163"/>
    </row>
    <row r="271" spans="4:4" x14ac:dyDescent="0.2">
      <c r="D271" s="163"/>
    </row>
    <row r="272" spans="4:4" x14ac:dyDescent="0.2">
      <c r="D272" s="163"/>
    </row>
    <row r="273" spans="4:4" x14ac:dyDescent="0.2">
      <c r="D273" s="163"/>
    </row>
    <row r="274" spans="4:4" x14ac:dyDescent="0.2">
      <c r="D274" s="163"/>
    </row>
    <row r="275" spans="4:4" x14ac:dyDescent="0.2">
      <c r="D275" s="163"/>
    </row>
    <row r="276" spans="4:4" x14ac:dyDescent="0.2">
      <c r="D276" s="163"/>
    </row>
    <row r="277" spans="4:4" x14ac:dyDescent="0.2">
      <c r="D277" s="163"/>
    </row>
    <row r="278" spans="4:4" x14ac:dyDescent="0.2">
      <c r="D278" s="163"/>
    </row>
    <row r="279" spans="4:4" x14ac:dyDescent="0.2">
      <c r="D279" s="163"/>
    </row>
    <row r="280" spans="4:4" x14ac:dyDescent="0.2">
      <c r="D280" s="163"/>
    </row>
    <row r="281" spans="4:4" x14ac:dyDescent="0.2">
      <c r="D281" s="163"/>
    </row>
    <row r="282" spans="4:4" x14ac:dyDescent="0.2">
      <c r="D282" s="163"/>
    </row>
    <row r="283" spans="4:4" x14ac:dyDescent="0.2">
      <c r="D283" s="163"/>
    </row>
    <row r="284" spans="4:4" x14ac:dyDescent="0.2">
      <c r="D284" s="163"/>
    </row>
    <row r="285" spans="4:4" x14ac:dyDescent="0.2">
      <c r="D285" s="163"/>
    </row>
    <row r="286" spans="4:4" x14ac:dyDescent="0.2">
      <c r="D286" s="163"/>
    </row>
    <row r="287" spans="4:4" x14ac:dyDescent="0.2">
      <c r="D287" s="163"/>
    </row>
    <row r="288" spans="4:4" x14ac:dyDescent="0.2">
      <c r="D288" s="163"/>
    </row>
    <row r="289" spans="4:4" x14ac:dyDescent="0.2">
      <c r="D289" s="163"/>
    </row>
    <row r="290" spans="4:4" x14ac:dyDescent="0.2">
      <c r="D290" s="163"/>
    </row>
    <row r="291" spans="4:4" x14ac:dyDescent="0.2">
      <c r="D291" s="163"/>
    </row>
    <row r="292" spans="4:4" x14ac:dyDescent="0.2">
      <c r="D292" s="163"/>
    </row>
    <row r="293" spans="4:4" x14ac:dyDescent="0.2">
      <c r="D293" s="163"/>
    </row>
    <row r="294" spans="4:4" x14ac:dyDescent="0.2">
      <c r="D294" s="163"/>
    </row>
    <row r="295" spans="4:4" x14ac:dyDescent="0.2">
      <c r="D295" s="163"/>
    </row>
    <row r="296" spans="4:4" x14ac:dyDescent="0.2">
      <c r="D296" s="163"/>
    </row>
    <row r="297" spans="4:4" x14ac:dyDescent="0.2">
      <c r="D297" s="163"/>
    </row>
    <row r="298" spans="4:4" x14ac:dyDescent="0.2">
      <c r="D298" s="163"/>
    </row>
    <row r="299" spans="4:4" x14ac:dyDescent="0.2">
      <c r="D299" s="163"/>
    </row>
    <row r="300" spans="4:4" x14ac:dyDescent="0.2">
      <c r="D300" s="163"/>
    </row>
    <row r="301" spans="4:4" x14ac:dyDescent="0.2">
      <c r="D301" s="163"/>
    </row>
    <row r="302" spans="4:4" x14ac:dyDescent="0.2">
      <c r="D302" s="163"/>
    </row>
    <row r="303" spans="4:4" x14ac:dyDescent="0.2">
      <c r="D303" s="163"/>
    </row>
    <row r="304" spans="4:4" x14ac:dyDescent="0.2">
      <c r="D304" s="163"/>
    </row>
    <row r="305" spans="4:4" x14ac:dyDescent="0.2">
      <c r="D305" s="163"/>
    </row>
    <row r="306" spans="4:4" x14ac:dyDescent="0.2">
      <c r="D306" s="163"/>
    </row>
    <row r="307" spans="4:4" x14ac:dyDescent="0.2">
      <c r="D307" s="163"/>
    </row>
    <row r="308" spans="4:4" x14ac:dyDescent="0.2">
      <c r="D308" s="163"/>
    </row>
    <row r="309" spans="4:4" x14ac:dyDescent="0.2">
      <c r="D309" s="163"/>
    </row>
    <row r="310" spans="4:4" x14ac:dyDescent="0.2">
      <c r="D310" s="163"/>
    </row>
    <row r="311" spans="4:4" x14ac:dyDescent="0.2">
      <c r="D311" s="163"/>
    </row>
    <row r="312" spans="4:4" x14ac:dyDescent="0.2">
      <c r="D312" s="163"/>
    </row>
    <row r="313" spans="4:4" x14ac:dyDescent="0.2">
      <c r="D313" s="163"/>
    </row>
    <row r="314" spans="4:4" x14ac:dyDescent="0.2">
      <c r="D314" s="163"/>
    </row>
    <row r="315" spans="4:4" x14ac:dyDescent="0.2">
      <c r="D315" s="163"/>
    </row>
    <row r="316" spans="4:4" x14ac:dyDescent="0.2">
      <c r="D316" s="163"/>
    </row>
    <row r="317" spans="4:4" x14ac:dyDescent="0.2">
      <c r="D317" s="163"/>
    </row>
    <row r="318" spans="4:4" x14ac:dyDescent="0.2">
      <c r="D318" s="163"/>
    </row>
    <row r="319" spans="4:4" x14ac:dyDescent="0.2">
      <c r="D319" s="163"/>
    </row>
    <row r="320" spans="4:4" x14ac:dyDescent="0.2">
      <c r="D320" s="163"/>
    </row>
    <row r="321" spans="4:4" x14ac:dyDescent="0.2">
      <c r="D321" s="163"/>
    </row>
    <row r="322" spans="4:4" x14ac:dyDescent="0.2">
      <c r="D322" s="163"/>
    </row>
    <row r="323" spans="4:4" x14ac:dyDescent="0.2">
      <c r="D323" s="163"/>
    </row>
    <row r="324" spans="4:4" x14ac:dyDescent="0.2">
      <c r="D324" s="163"/>
    </row>
    <row r="325" spans="4:4" x14ac:dyDescent="0.2">
      <c r="D325" s="163"/>
    </row>
    <row r="326" spans="4:4" x14ac:dyDescent="0.2">
      <c r="D326" s="163"/>
    </row>
    <row r="327" spans="4:4" x14ac:dyDescent="0.2">
      <c r="D327" s="163"/>
    </row>
    <row r="328" spans="4:4" x14ac:dyDescent="0.2">
      <c r="D328" s="163"/>
    </row>
    <row r="329" spans="4:4" x14ac:dyDescent="0.2">
      <c r="D329" s="163"/>
    </row>
    <row r="330" spans="4:4" x14ac:dyDescent="0.2">
      <c r="D330" s="163"/>
    </row>
    <row r="331" spans="4:4" x14ac:dyDescent="0.2">
      <c r="D331" s="163"/>
    </row>
    <row r="332" spans="4:4" x14ac:dyDescent="0.2">
      <c r="D332" s="163"/>
    </row>
    <row r="333" spans="4:4" x14ac:dyDescent="0.2">
      <c r="D333" s="163"/>
    </row>
    <row r="334" spans="4:4" x14ac:dyDescent="0.2">
      <c r="D334" s="163"/>
    </row>
    <row r="335" spans="4:4" x14ac:dyDescent="0.2">
      <c r="D335" s="163"/>
    </row>
    <row r="336" spans="4:4" x14ac:dyDescent="0.2">
      <c r="D336" s="163"/>
    </row>
    <row r="337" spans="4:4" x14ac:dyDescent="0.2">
      <c r="D337" s="163"/>
    </row>
    <row r="338" spans="4:4" x14ac:dyDescent="0.2">
      <c r="D338" s="163"/>
    </row>
    <row r="339" spans="4:4" x14ac:dyDescent="0.2">
      <c r="D339" s="163"/>
    </row>
    <row r="340" spans="4:4" x14ac:dyDescent="0.2">
      <c r="D340" s="163"/>
    </row>
    <row r="341" spans="4:4" x14ac:dyDescent="0.2">
      <c r="D341" s="163"/>
    </row>
    <row r="342" spans="4:4" x14ac:dyDescent="0.2">
      <c r="D342" s="163"/>
    </row>
    <row r="343" spans="4:4" x14ac:dyDescent="0.2">
      <c r="D343" s="163"/>
    </row>
    <row r="344" spans="4:4" x14ac:dyDescent="0.2">
      <c r="D344" s="163"/>
    </row>
    <row r="345" spans="4:4" x14ac:dyDescent="0.2">
      <c r="D345" s="163"/>
    </row>
    <row r="346" spans="4:4" x14ac:dyDescent="0.2">
      <c r="D346" s="163"/>
    </row>
    <row r="347" spans="4:4" x14ac:dyDescent="0.2">
      <c r="D347" s="163"/>
    </row>
    <row r="348" spans="4:4" x14ac:dyDescent="0.2">
      <c r="D348" s="163"/>
    </row>
    <row r="349" spans="4:4" x14ac:dyDescent="0.2">
      <c r="D349" s="163"/>
    </row>
    <row r="350" spans="4:4" x14ac:dyDescent="0.2">
      <c r="D350" s="163"/>
    </row>
    <row r="351" spans="4:4" x14ac:dyDescent="0.2">
      <c r="D351" s="163"/>
    </row>
    <row r="352" spans="4:4" x14ac:dyDescent="0.2">
      <c r="D352" s="163"/>
    </row>
    <row r="353" spans="4:4" x14ac:dyDescent="0.2">
      <c r="D353" s="163"/>
    </row>
    <row r="354" spans="4:4" x14ac:dyDescent="0.2">
      <c r="D354" s="163"/>
    </row>
    <row r="355" spans="4:4" x14ac:dyDescent="0.2">
      <c r="D355" s="163"/>
    </row>
    <row r="356" spans="4:4" x14ac:dyDescent="0.2">
      <c r="D356" s="163"/>
    </row>
    <row r="357" spans="4:4" x14ac:dyDescent="0.2">
      <c r="D357" s="163"/>
    </row>
    <row r="358" spans="4:4" x14ac:dyDescent="0.2">
      <c r="D358" s="163"/>
    </row>
    <row r="359" spans="4:4" x14ac:dyDescent="0.2">
      <c r="D359" s="163"/>
    </row>
    <row r="360" spans="4:4" x14ac:dyDescent="0.2">
      <c r="D360" s="163"/>
    </row>
    <row r="361" spans="4:4" x14ac:dyDescent="0.2">
      <c r="D361" s="163"/>
    </row>
    <row r="362" spans="4:4" x14ac:dyDescent="0.2">
      <c r="D362" s="163"/>
    </row>
    <row r="363" spans="4:4" x14ac:dyDescent="0.2">
      <c r="D363" s="163"/>
    </row>
    <row r="364" spans="4:4" x14ac:dyDescent="0.2">
      <c r="D364" s="163"/>
    </row>
    <row r="365" spans="4:4" x14ac:dyDescent="0.2">
      <c r="D365" s="163"/>
    </row>
    <row r="366" spans="4:4" x14ac:dyDescent="0.2">
      <c r="D366" s="163"/>
    </row>
    <row r="367" spans="4:4" x14ac:dyDescent="0.2">
      <c r="D367" s="163"/>
    </row>
    <row r="368" spans="4:4" x14ac:dyDescent="0.2">
      <c r="D368" s="163"/>
    </row>
    <row r="369" spans="4:4" x14ac:dyDescent="0.2">
      <c r="D369" s="163"/>
    </row>
    <row r="370" spans="4:4" x14ac:dyDescent="0.2">
      <c r="D370" s="163"/>
    </row>
    <row r="371" spans="4:4" x14ac:dyDescent="0.2">
      <c r="D371" s="163"/>
    </row>
    <row r="372" spans="4:4" x14ac:dyDescent="0.2">
      <c r="D372" s="163"/>
    </row>
    <row r="373" spans="4:4" x14ac:dyDescent="0.2">
      <c r="D373" s="163"/>
    </row>
    <row r="374" spans="4:4" x14ac:dyDescent="0.2">
      <c r="D374" s="163"/>
    </row>
    <row r="375" spans="4:4" x14ac:dyDescent="0.2">
      <c r="D375" s="163"/>
    </row>
    <row r="376" spans="4:4" x14ac:dyDescent="0.2">
      <c r="D376" s="163"/>
    </row>
    <row r="377" spans="4:4" x14ac:dyDescent="0.2">
      <c r="D377" s="163"/>
    </row>
    <row r="378" spans="4:4" x14ac:dyDescent="0.2">
      <c r="D378" s="163"/>
    </row>
    <row r="379" spans="4:4" x14ac:dyDescent="0.2">
      <c r="D379" s="163"/>
    </row>
    <row r="380" spans="4:4" x14ac:dyDescent="0.2">
      <c r="D380" s="163"/>
    </row>
    <row r="381" spans="4:4" x14ac:dyDescent="0.2">
      <c r="D381" s="163"/>
    </row>
    <row r="382" spans="4:4" x14ac:dyDescent="0.2">
      <c r="D382" s="163"/>
    </row>
    <row r="383" spans="4:4" x14ac:dyDescent="0.2">
      <c r="D383" s="163"/>
    </row>
    <row r="384" spans="4:4" x14ac:dyDescent="0.2">
      <c r="D384" s="163"/>
    </row>
    <row r="385" spans="4:4" x14ac:dyDescent="0.2">
      <c r="D385" s="163"/>
    </row>
    <row r="386" spans="4:4" x14ac:dyDescent="0.2">
      <c r="D386" s="163"/>
    </row>
    <row r="387" spans="4:4" x14ac:dyDescent="0.2">
      <c r="D387" s="163"/>
    </row>
    <row r="388" spans="4:4" x14ac:dyDescent="0.2">
      <c r="D388" s="163"/>
    </row>
    <row r="389" spans="4:4" x14ac:dyDescent="0.2">
      <c r="D389" s="163"/>
    </row>
    <row r="390" spans="4:4" x14ac:dyDescent="0.2">
      <c r="D390" s="163"/>
    </row>
    <row r="391" spans="4:4" x14ac:dyDescent="0.2">
      <c r="D391" s="163"/>
    </row>
    <row r="392" spans="4:4" x14ac:dyDescent="0.2">
      <c r="D392" s="163"/>
    </row>
    <row r="393" spans="4:4" x14ac:dyDescent="0.2">
      <c r="D393" s="163"/>
    </row>
    <row r="394" spans="4:4" x14ac:dyDescent="0.2">
      <c r="D394" s="163"/>
    </row>
    <row r="395" spans="4:4" x14ac:dyDescent="0.2">
      <c r="D395" s="163"/>
    </row>
    <row r="396" spans="4:4" x14ac:dyDescent="0.2">
      <c r="D396" s="163"/>
    </row>
    <row r="397" spans="4:4" x14ac:dyDescent="0.2">
      <c r="D397" s="163"/>
    </row>
    <row r="398" spans="4:4" x14ac:dyDescent="0.2">
      <c r="D398" s="163"/>
    </row>
    <row r="399" spans="4:4" x14ac:dyDescent="0.2">
      <c r="D399" s="163"/>
    </row>
    <row r="400" spans="4:4" x14ac:dyDescent="0.2">
      <c r="D400" s="163"/>
    </row>
    <row r="401" spans="4:4" x14ac:dyDescent="0.2">
      <c r="D401" s="163"/>
    </row>
    <row r="402" spans="4:4" x14ac:dyDescent="0.2">
      <c r="D402" s="163"/>
    </row>
    <row r="403" spans="4:4" x14ac:dyDescent="0.2">
      <c r="D403" s="163"/>
    </row>
    <row r="404" spans="4:4" x14ac:dyDescent="0.2">
      <c r="D404" s="163"/>
    </row>
    <row r="405" spans="4:4" x14ac:dyDescent="0.2">
      <c r="D405" s="163"/>
    </row>
    <row r="406" spans="4:4" x14ac:dyDescent="0.2">
      <c r="D406" s="163"/>
    </row>
    <row r="407" spans="4:4" x14ac:dyDescent="0.2">
      <c r="D407" s="163"/>
    </row>
    <row r="408" spans="4:4" x14ac:dyDescent="0.2">
      <c r="D408" s="163"/>
    </row>
    <row r="409" spans="4:4" x14ac:dyDescent="0.2">
      <c r="D409" s="163"/>
    </row>
    <row r="410" spans="4:4" x14ac:dyDescent="0.2">
      <c r="D410" s="163"/>
    </row>
    <row r="411" spans="4:4" x14ac:dyDescent="0.2">
      <c r="D411" s="163"/>
    </row>
    <row r="412" spans="4:4" x14ac:dyDescent="0.2">
      <c r="D412" s="163"/>
    </row>
    <row r="413" spans="4:4" x14ac:dyDescent="0.2">
      <c r="D413" s="163"/>
    </row>
    <row r="414" spans="4:4" x14ac:dyDescent="0.2">
      <c r="D414" s="163"/>
    </row>
    <row r="415" spans="4:4" x14ac:dyDescent="0.2">
      <c r="D415" s="163"/>
    </row>
    <row r="416" spans="4:4" x14ac:dyDescent="0.2">
      <c r="D416" s="163"/>
    </row>
    <row r="417" spans="4:4" x14ac:dyDescent="0.2">
      <c r="D417" s="163"/>
    </row>
    <row r="418" spans="4:4" x14ac:dyDescent="0.2">
      <c r="D418" s="163"/>
    </row>
    <row r="419" spans="4:4" x14ac:dyDescent="0.2">
      <c r="D419" s="163"/>
    </row>
    <row r="420" spans="4:4" x14ac:dyDescent="0.2">
      <c r="D420" s="163"/>
    </row>
    <row r="421" spans="4:4" x14ac:dyDescent="0.2">
      <c r="D421" s="163"/>
    </row>
    <row r="422" spans="4:4" x14ac:dyDescent="0.2">
      <c r="D422" s="163"/>
    </row>
    <row r="423" spans="4:4" x14ac:dyDescent="0.2">
      <c r="D423" s="163"/>
    </row>
    <row r="424" spans="4:4" x14ac:dyDescent="0.2">
      <c r="D424" s="163"/>
    </row>
    <row r="425" spans="4:4" x14ac:dyDescent="0.2">
      <c r="D425" s="163"/>
    </row>
    <row r="426" spans="4:4" x14ac:dyDescent="0.2">
      <c r="D426" s="163"/>
    </row>
    <row r="427" spans="4:4" x14ac:dyDescent="0.2">
      <c r="D427" s="163"/>
    </row>
    <row r="428" spans="4:4" x14ac:dyDescent="0.2">
      <c r="D428" s="163"/>
    </row>
    <row r="429" spans="4:4" x14ac:dyDescent="0.2">
      <c r="D429" s="163"/>
    </row>
    <row r="430" spans="4:4" x14ac:dyDescent="0.2">
      <c r="D430" s="163"/>
    </row>
    <row r="431" spans="4:4" x14ac:dyDescent="0.2">
      <c r="D431" s="163"/>
    </row>
    <row r="432" spans="4:4" x14ac:dyDescent="0.2">
      <c r="D432" s="163"/>
    </row>
    <row r="433" spans="4:4" x14ac:dyDescent="0.2">
      <c r="D433" s="163"/>
    </row>
    <row r="434" spans="4:4" x14ac:dyDescent="0.2">
      <c r="D434" s="163"/>
    </row>
    <row r="435" spans="4:4" x14ac:dyDescent="0.2">
      <c r="D435" s="163"/>
    </row>
    <row r="436" spans="4:4" x14ac:dyDescent="0.2">
      <c r="D436" s="163"/>
    </row>
    <row r="437" spans="4:4" x14ac:dyDescent="0.2">
      <c r="D437" s="163"/>
    </row>
    <row r="438" spans="4:4" x14ac:dyDescent="0.2">
      <c r="D438" s="163"/>
    </row>
    <row r="439" spans="4:4" x14ac:dyDescent="0.2">
      <c r="D439" s="163"/>
    </row>
    <row r="440" spans="4:4" x14ac:dyDescent="0.2">
      <c r="D440" s="163"/>
    </row>
    <row r="441" spans="4:4" x14ac:dyDescent="0.2">
      <c r="D441" s="163"/>
    </row>
    <row r="442" spans="4:4" x14ac:dyDescent="0.2">
      <c r="D442" s="163"/>
    </row>
    <row r="443" spans="4:4" x14ac:dyDescent="0.2">
      <c r="D443" s="163"/>
    </row>
    <row r="444" spans="4:4" x14ac:dyDescent="0.2">
      <c r="D444" s="163"/>
    </row>
    <row r="445" spans="4:4" x14ac:dyDescent="0.2">
      <c r="D445" s="163"/>
    </row>
    <row r="446" spans="4:4" x14ac:dyDescent="0.2">
      <c r="D446" s="163"/>
    </row>
    <row r="447" spans="4:4" x14ac:dyDescent="0.2">
      <c r="D447" s="163"/>
    </row>
    <row r="448" spans="4:4" x14ac:dyDescent="0.2">
      <c r="D448" s="163"/>
    </row>
    <row r="449" spans="4:4" x14ac:dyDescent="0.2">
      <c r="D449" s="163"/>
    </row>
    <row r="450" spans="4:4" x14ac:dyDescent="0.2">
      <c r="D450" s="163"/>
    </row>
    <row r="451" spans="4:4" x14ac:dyDescent="0.2">
      <c r="D451" s="163"/>
    </row>
    <row r="452" spans="4:4" x14ac:dyDescent="0.2">
      <c r="D452" s="163"/>
    </row>
    <row r="453" spans="4:4" x14ac:dyDescent="0.2">
      <c r="D453" s="163"/>
    </row>
    <row r="454" spans="4:4" x14ac:dyDescent="0.2">
      <c r="D454" s="163"/>
    </row>
    <row r="455" spans="4:4" x14ac:dyDescent="0.2">
      <c r="D455" s="163"/>
    </row>
    <row r="456" spans="4:4" x14ac:dyDescent="0.2">
      <c r="D456" s="163"/>
    </row>
    <row r="457" spans="4:4" x14ac:dyDescent="0.2">
      <c r="D457" s="163"/>
    </row>
    <row r="458" spans="4:4" x14ac:dyDescent="0.2">
      <c r="D458" s="163"/>
    </row>
    <row r="459" spans="4:4" x14ac:dyDescent="0.2">
      <c r="D459" s="163"/>
    </row>
    <row r="460" spans="4:4" x14ac:dyDescent="0.2">
      <c r="D460" s="163"/>
    </row>
    <row r="461" spans="4:4" x14ac:dyDescent="0.2">
      <c r="D461" s="163"/>
    </row>
    <row r="462" spans="4:4" x14ac:dyDescent="0.2">
      <c r="D462" s="163"/>
    </row>
    <row r="463" spans="4:4" x14ac:dyDescent="0.2">
      <c r="D463" s="163"/>
    </row>
    <row r="464" spans="4:4" x14ac:dyDescent="0.2">
      <c r="D464" s="163"/>
    </row>
    <row r="465" spans="4:4" x14ac:dyDescent="0.2">
      <c r="D465" s="163"/>
    </row>
    <row r="466" spans="4:4" x14ac:dyDescent="0.2">
      <c r="D466" s="163"/>
    </row>
    <row r="467" spans="4:4" x14ac:dyDescent="0.2">
      <c r="D467" s="163"/>
    </row>
    <row r="468" spans="4:4" x14ac:dyDescent="0.2">
      <c r="D468" s="163"/>
    </row>
    <row r="469" spans="4:4" x14ac:dyDescent="0.2">
      <c r="D469" s="163"/>
    </row>
    <row r="470" spans="4:4" x14ac:dyDescent="0.2">
      <c r="D470" s="163"/>
    </row>
    <row r="471" spans="4:4" x14ac:dyDescent="0.2">
      <c r="D471" s="163"/>
    </row>
    <row r="472" spans="4:4" x14ac:dyDescent="0.2">
      <c r="D472" s="163"/>
    </row>
    <row r="473" spans="4:4" x14ac:dyDescent="0.2">
      <c r="D473" s="163"/>
    </row>
    <row r="474" spans="4:4" x14ac:dyDescent="0.2">
      <c r="D474" s="163"/>
    </row>
    <row r="475" spans="4:4" x14ac:dyDescent="0.2">
      <c r="D475" s="163"/>
    </row>
    <row r="476" spans="4:4" x14ac:dyDescent="0.2">
      <c r="D476" s="163"/>
    </row>
    <row r="477" spans="4:4" x14ac:dyDescent="0.2">
      <c r="D477" s="163"/>
    </row>
    <row r="478" spans="4:4" x14ac:dyDescent="0.2">
      <c r="D478" s="163"/>
    </row>
    <row r="479" spans="4:4" x14ac:dyDescent="0.2">
      <c r="D479" s="163"/>
    </row>
    <row r="480" spans="4:4" x14ac:dyDescent="0.2">
      <c r="D480" s="163"/>
    </row>
    <row r="481" spans="4:4" x14ac:dyDescent="0.2">
      <c r="D481" s="163"/>
    </row>
    <row r="482" spans="4:4" x14ac:dyDescent="0.2">
      <c r="D482" s="163"/>
    </row>
    <row r="483" spans="4:4" x14ac:dyDescent="0.2">
      <c r="D483" s="163"/>
    </row>
    <row r="484" spans="4:4" x14ac:dyDescent="0.2">
      <c r="D484" s="163"/>
    </row>
    <row r="485" spans="4:4" x14ac:dyDescent="0.2">
      <c r="D485" s="163"/>
    </row>
    <row r="486" spans="4:4" x14ac:dyDescent="0.2">
      <c r="D486" s="163"/>
    </row>
    <row r="487" spans="4:4" x14ac:dyDescent="0.2">
      <c r="D487" s="163"/>
    </row>
    <row r="488" spans="4:4" x14ac:dyDescent="0.2">
      <c r="D488" s="163"/>
    </row>
    <row r="489" spans="4:4" x14ac:dyDescent="0.2">
      <c r="D489" s="163"/>
    </row>
    <row r="490" spans="4:4" x14ac:dyDescent="0.2">
      <c r="D490" s="163"/>
    </row>
    <row r="491" spans="4:4" x14ac:dyDescent="0.2">
      <c r="D491" s="163"/>
    </row>
    <row r="492" spans="4:4" x14ac:dyDescent="0.2">
      <c r="D492" s="163"/>
    </row>
    <row r="493" spans="4:4" x14ac:dyDescent="0.2">
      <c r="D493" s="163"/>
    </row>
    <row r="494" spans="4:4" x14ac:dyDescent="0.2">
      <c r="D494" s="163"/>
    </row>
    <row r="495" spans="4:4" x14ac:dyDescent="0.2">
      <c r="D495" s="163"/>
    </row>
    <row r="496" spans="4:4" x14ac:dyDescent="0.2">
      <c r="D496" s="163"/>
    </row>
    <row r="497" spans="4:4" x14ac:dyDescent="0.2">
      <c r="D497" s="163"/>
    </row>
    <row r="498" spans="4:4" x14ac:dyDescent="0.2">
      <c r="D498" s="163"/>
    </row>
    <row r="499" spans="4:4" x14ac:dyDescent="0.2">
      <c r="D499" s="163"/>
    </row>
    <row r="500" spans="4:4" x14ac:dyDescent="0.2">
      <c r="D500" s="163"/>
    </row>
    <row r="501" spans="4:4" x14ac:dyDescent="0.2">
      <c r="D501" s="163"/>
    </row>
    <row r="502" spans="4:4" x14ac:dyDescent="0.2">
      <c r="D502" s="163"/>
    </row>
    <row r="503" spans="4:4" x14ac:dyDescent="0.2">
      <c r="D503" s="163"/>
    </row>
    <row r="504" spans="4:4" x14ac:dyDescent="0.2">
      <c r="D504" s="163"/>
    </row>
    <row r="505" spans="4:4" x14ac:dyDescent="0.2">
      <c r="D505" s="163"/>
    </row>
    <row r="506" spans="4:4" x14ac:dyDescent="0.2">
      <c r="D506" s="163"/>
    </row>
    <row r="507" spans="4:4" x14ac:dyDescent="0.2">
      <c r="D507" s="163"/>
    </row>
    <row r="508" spans="4:4" x14ac:dyDescent="0.2">
      <c r="D508" s="163"/>
    </row>
    <row r="509" spans="4:4" x14ac:dyDescent="0.2">
      <c r="D509" s="163"/>
    </row>
    <row r="510" spans="4:4" x14ac:dyDescent="0.2">
      <c r="D510" s="163"/>
    </row>
    <row r="511" spans="4:4" x14ac:dyDescent="0.2">
      <c r="D511" s="163"/>
    </row>
    <row r="512" spans="4:4" x14ac:dyDescent="0.2">
      <c r="D512" s="163"/>
    </row>
    <row r="513" spans="4:4" x14ac:dyDescent="0.2">
      <c r="D513" s="163"/>
    </row>
    <row r="514" spans="4:4" x14ac:dyDescent="0.2">
      <c r="D514" s="163"/>
    </row>
    <row r="515" spans="4:4" x14ac:dyDescent="0.2">
      <c r="D515" s="163"/>
    </row>
    <row r="516" spans="4:4" x14ac:dyDescent="0.2">
      <c r="D516" s="163"/>
    </row>
    <row r="517" spans="4:4" x14ac:dyDescent="0.2">
      <c r="D517" s="163"/>
    </row>
    <row r="518" spans="4:4" x14ac:dyDescent="0.2">
      <c r="D518" s="163"/>
    </row>
    <row r="519" spans="4:4" x14ac:dyDescent="0.2">
      <c r="D519" s="163"/>
    </row>
    <row r="520" spans="4:4" x14ac:dyDescent="0.2">
      <c r="D520" s="163"/>
    </row>
    <row r="521" spans="4:4" x14ac:dyDescent="0.2">
      <c r="D521" s="163"/>
    </row>
    <row r="522" spans="4:4" x14ac:dyDescent="0.2">
      <c r="D522" s="163"/>
    </row>
    <row r="523" spans="4:4" x14ac:dyDescent="0.2">
      <c r="D523" s="163"/>
    </row>
    <row r="524" spans="4:4" x14ac:dyDescent="0.2">
      <c r="D524" s="163"/>
    </row>
    <row r="525" spans="4:4" x14ac:dyDescent="0.2">
      <c r="D525" s="163"/>
    </row>
    <row r="526" spans="4:4" x14ac:dyDescent="0.2">
      <c r="D526" s="163"/>
    </row>
    <row r="527" spans="4:4" x14ac:dyDescent="0.2">
      <c r="D527" s="163"/>
    </row>
    <row r="528" spans="4:4" x14ac:dyDescent="0.2">
      <c r="D528" s="163"/>
    </row>
    <row r="529" spans="4:4" x14ac:dyDescent="0.2">
      <c r="D529" s="163"/>
    </row>
    <row r="530" spans="4:4" x14ac:dyDescent="0.2">
      <c r="D530" s="163"/>
    </row>
    <row r="531" spans="4:4" x14ac:dyDescent="0.2">
      <c r="D531" s="163"/>
    </row>
    <row r="532" spans="4:4" x14ac:dyDescent="0.2">
      <c r="D532" s="163"/>
    </row>
    <row r="533" spans="4:4" x14ac:dyDescent="0.2">
      <c r="D533" s="163"/>
    </row>
    <row r="534" spans="4:4" x14ac:dyDescent="0.2">
      <c r="D534" s="163"/>
    </row>
    <row r="535" spans="4:4" x14ac:dyDescent="0.2">
      <c r="D535" s="163"/>
    </row>
    <row r="536" spans="4:4" x14ac:dyDescent="0.2">
      <c r="D536" s="163"/>
    </row>
    <row r="537" spans="4:4" x14ac:dyDescent="0.2">
      <c r="D537" s="163"/>
    </row>
    <row r="538" spans="4:4" x14ac:dyDescent="0.2">
      <c r="D538" s="163"/>
    </row>
    <row r="539" spans="4:4" x14ac:dyDescent="0.2">
      <c r="D539" s="163"/>
    </row>
    <row r="540" spans="4:4" x14ac:dyDescent="0.2">
      <c r="D540" s="163"/>
    </row>
    <row r="541" spans="4:4" x14ac:dyDescent="0.2">
      <c r="D541" s="163"/>
    </row>
    <row r="542" spans="4:4" x14ac:dyDescent="0.2">
      <c r="D542" s="163"/>
    </row>
    <row r="543" spans="4:4" x14ac:dyDescent="0.2">
      <c r="D543" s="163"/>
    </row>
    <row r="544" spans="4:4" x14ac:dyDescent="0.2">
      <c r="D544" s="163"/>
    </row>
    <row r="545" spans="4:4" x14ac:dyDescent="0.2">
      <c r="D545" s="163"/>
    </row>
    <row r="546" spans="4:4" x14ac:dyDescent="0.2">
      <c r="D546" s="163"/>
    </row>
    <row r="547" spans="4:4" x14ac:dyDescent="0.2">
      <c r="D547" s="163"/>
    </row>
    <row r="548" spans="4:4" x14ac:dyDescent="0.2">
      <c r="D548" s="163"/>
    </row>
    <row r="549" spans="4:4" x14ac:dyDescent="0.2">
      <c r="D549" s="163"/>
    </row>
    <row r="550" spans="4:4" x14ac:dyDescent="0.2">
      <c r="D550" s="163"/>
    </row>
    <row r="551" spans="4:4" x14ac:dyDescent="0.2">
      <c r="D551" s="163"/>
    </row>
    <row r="552" spans="4:4" x14ac:dyDescent="0.2">
      <c r="D552" s="163"/>
    </row>
    <row r="553" spans="4:4" x14ac:dyDescent="0.2">
      <c r="D553" s="163"/>
    </row>
    <row r="554" spans="4:4" x14ac:dyDescent="0.2">
      <c r="D554" s="163"/>
    </row>
    <row r="555" spans="4:4" x14ac:dyDescent="0.2">
      <c r="D555" s="163"/>
    </row>
    <row r="556" spans="4:4" x14ac:dyDescent="0.2">
      <c r="D556" s="163"/>
    </row>
    <row r="557" spans="4:4" x14ac:dyDescent="0.2">
      <c r="D557" s="163"/>
    </row>
    <row r="558" spans="4:4" x14ac:dyDescent="0.2">
      <c r="D558" s="163"/>
    </row>
    <row r="559" spans="4:4" x14ac:dyDescent="0.2">
      <c r="D559" s="163"/>
    </row>
    <row r="560" spans="4:4" x14ac:dyDescent="0.2">
      <c r="D560" s="163"/>
    </row>
    <row r="561" spans="4:4" x14ac:dyDescent="0.2">
      <c r="D561" s="163"/>
    </row>
    <row r="562" spans="4:4" x14ac:dyDescent="0.2">
      <c r="D562" s="163"/>
    </row>
    <row r="563" spans="4:4" x14ac:dyDescent="0.2">
      <c r="D563" s="163"/>
    </row>
    <row r="564" spans="4:4" x14ac:dyDescent="0.2">
      <c r="D564" s="163"/>
    </row>
    <row r="565" spans="4:4" x14ac:dyDescent="0.2">
      <c r="D565" s="163"/>
    </row>
    <row r="566" spans="4:4" x14ac:dyDescent="0.2">
      <c r="D566" s="163"/>
    </row>
    <row r="567" spans="4:4" x14ac:dyDescent="0.2">
      <c r="D567" s="163"/>
    </row>
    <row r="568" spans="4:4" x14ac:dyDescent="0.2">
      <c r="D568" s="163"/>
    </row>
    <row r="569" spans="4:4" x14ac:dyDescent="0.2">
      <c r="D569" s="163"/>
    </row>
    <row r="570" spans="4:4" x14ac:dyDescent="0.2">
      <c r="D570" s="163"/>
    </row>
    <row r="571" spans="4:4" x14ac:dyDescent="0.2">
      <c r="D571" s="163"/>
    </row>
    <row r="572" spans="4:4" x14ac:dyDescent="0.2">
      <c r="D572" s="163"/>
    </row>
    <row r="573" spans="4:4" x14ac:dyDescent="0.2">
      <c r="D573" s="163"/>
    </row>
    <row r="574" spans="4:4" x14ac:dyDescent="0.2">
      <c r="D574" s="163"/>
    </row>
    <row r="575" spans="4:4" x14ac:dyDescent="0.2">
      <c r="D575" s="163"/>
    </row>
    <row r="576" spans="4:4" x14ac:dyDescent="0.2">
      <c r="D576" s="163"/>
    </row>
    <row r="577" spans="4:4" x14ac:dyDescent="0.2">
      <c r="D577" s="163"/>
    </row>
    <row r="578" spans="4:4" x14ac:dyDescent="0.2">
      <c r="D578" s="163"/>
    </row>
    <row r="579" spans="4:4" x14ac:dyDescent="0.2">
      <c r="D579" s="163"/>
    </row>
    <row r="580" spans="4:4" x14ac:dyDescent="0.2">
      <c r="D580" s="163"/>
    </row>
    <row r="581" spans="4:4" x14ac:dyDescent="0.2">
      <c r="D581" s="163"/>
    </row>
    <row r="582" spans="4:4" x14ac:dyDescent="0.2">
      <c r="D582" s="163"/>
    </row>
    <row r="583" spans="4:4" x14ac:dyDescent="0.2">
      <c r="D583" s="163"/>
    </row>
    <row r="584" spans="4:4" x14ac:dyDescent="0.2">
      <c r="D584" s="163"/>
    </row>
    <row r="585" spans="4:4" x14ac:dyDescent="0.2">
      <c r="D585" s="163"/>
    </row>
    <row r="586" spans="4:4" x14ac:dyDescent="0.2">
      <c r="D586" s="163"/>
    </row>
    <row r="587" spans="4:4" x14ac:dyDescent="0.2">
      <c r="D587" s="163"/>
    </row>
    <row r="588" spans="4:4" x14ac:dyDescent="0.2">
      <c r="D588" s="163"/>
    </row>
    <row r="589" spans="4:4" x14ac:dyDescent="0.2">
      <c r="D589" s="163"/>
    </row>
    <row r="590" spans="4:4" x14ac:dyDescent="0.2">
      <c r="D590" s="163"/>
    </row>
    <row r="591" spans="4:4" x14ac:dyDescent="0.2">
      <c r="D591" s="163"/>
    </row>
    <row r="592" spans="4:4" x14ac:dyDescent="0.2">
      <c r="D592" s="163"/>
    </row>
    <row r="593" spans="4:4" x14ac:dyDescent="0.2">
      <c r="D593" s="163"/>
    </row>
    <row r="594" spans="4:4" x14ac:dyDescent="0.2">
      <c r="D594" s="163"/>
    </row>
    <row r="595" spans="4:4" x14ac:dyDescent="0.2">
      <c r="D595" s="163"/>
    </row>
    <row r="596" spans="4:4" x14ac:dyDescent="0.2">
      <c r="D596" s="163"/>
    </row>
    <row r="597" spans="4:4" x14ac:dyDescent="0.2">
      <c r="D597" s="163"/>
    </row>
    <row r="598" spans="4:4" x14ac:dyDescent="0.2">
      <c r="D598" s="163"/>
    </row>
    <row r="599" spans="4:4" x14ac:dyDescent="0.2">
      <c r="D599" s="163"/>
    </row>
    <row r="600" spans="4:4" x14ac:dyDescent="0.2">
      <c r="D600" s="163"/>
    </row>
    <row r="601" spans="4:4" x14ac:dyDescent="0.2">
      <c r="D601" s="163"/>
    </row>
    <row r="602" spans="4:4" x14ac:dyDescent="0.2">
      <c r="D602" s="163"/>
    </row>
    <row r="603" spans="4:4" x14ac:dyDescent="0.2">
      <c r="D603" s="163"/>
    </row>
    <row r="604" spans="4:4" x14ac:dyDescent="0.2">
      <c r="D604" s="163"/>
    </row>
    <row r="605" spans="4:4" x14ac:dyDescent="0.2">
      <c r="D605" s="163"/>
    </row>
    <row r="606" spans="4:4" x14ac:dyDescent="0.2">
      <c r="D606" s="163"/>
    </row>
    <row r="607" spans="4:4" x14ac:dyDescent="0.2">
      <c r="D607" s="163"/>
    </row>
    <row r="608" spans="4:4" x14ac:dyDescent="0.2">
      <c r="D608" s="163"/>
    </row>
    <row r="609" spans="4:4" x14ac:dyDescent="0.2">
      <c r="D609" s="163"/>
    </row>
    <row r="610" spans="4:4" x14ac:dyDescent="0.2">
      <c r="D610" s="163"/>
    </row>
    <row r="611" spans="4:4" x14ac:dyDescent="0.2">
      <c r="D611" s="163"/>
    </row>
    <row r="612" spans="4:4" x14ac:dyDescent="0.2">
      <c r="D612" s="163"/>
    </row>
    <row r="613" spans="4:4" x14ac:dyDescent="0.2">
      <c r="D613" s="163"/>
    </row>
    <row r="614" spans="4:4" x14ac:dyDescent="0.2">
      <c r="D614" s="163"/>
    </row>
    <row r="615" spans="4:4" x14ac:dyDescent="0.2">
      <c r="D615" s="163"/>
    </row>
    <row r="616" spans="4:4" x14ac:dyDescent="0.2">
      <c r="D616" s="163"/>
    </row>
    <row r="617" spans="4:4" x14ac:dyDescent="0.2">
      <c r="D617" s="163"/>
    </row>
    <row r="618" spans="4:4" x14ac:dyDescent="0.2">
      <c r="D618" s="163"/>
    </row>
    <row r="619" spans="4:4" x14ac:dyDescent="0.2">
      <c r="D619" s="163"/>
    </row>
    <row r="620" spans="4:4" x14ac:dyDescent="0.2">
      <c r="D620" s="163"/>
    </row>
    <row r="621" spans="4:4" x14ac:dyDescent="0.2">
      <c r="D621" s="163"/>
    </row>
    <row r="622" spans="4:4" x14ac:dyDescent="0.2">
      <c r="D622" s="163"/>
    </row>
    <row r="623" spans="4:4" x14ac:dyDescent="0.2">
      <c r="D623" s="163"/>
    </row>
    <row r="624" spans="4:4" x14ac:dyDescent="0.2">
      <c r="D624" s="163"/>
    </row>
    <row r="625" spans="4:4" x14ac:dyDescent="0.2">
      <c r="D625" s="163"/>
    </row>
    <row r="626" spans="4:4" x14ac:dyDescent="0.2">
      <c r="D626" s="163"/>
    </row>
    <row r="627" spans="4:4" x14ac:dyDescent="0.2">
      <c r="D627" s="163"/>
    </row>
    <row r="628" spans="4:4" x14ac:dyDescent="0.2">
      <c r="D628" s="163"/>
    </row>
    <row r="629" spans="4:4" x14ac:dyDescent="0.2">
      <c r="D629" s="163"/>
    </row>
    <row r="630" spans="4:4" x14ac:dyDescent="0.2">
      <c r="D630" s="163"/>
    </row>
    <row r="631" spans="4:4" x14ac:dyDescent="0.2">
      <c r="D631" s="163"/>
    </row>
    <row r="632" spans="4:4" x14ac:dyDescent="0.2">
      <c r="D632" s="163"/>
    </row>
    <row r="633" spans="4:4" x14ac:dyDescent="0.2">
      <c r="D633" s="163"/>
    </row>
    <row r="634" spans="4:4" x14ac:dyDescent="0.2">
      <c r="D634" s="163"/>
    </row>
    <row r="635" spans="4:4" x14ac:dyDescent="0.2">
      <c r="D635" s="163"/>
    </row>
    <row r="636" spans="4:4" x14ac:dyDescent="0.2">
      <c r="D636" s="163"/>
    </row>
    <row r="637" spans="4:4" x14ac:dyDescent="0.2">
      <c r="D637" s="163"/>
    </row>
    <row r="638" spans="4:4" x14ac:dyDescent="0.2">
      <c r="D638" s="163"/>
    </row>
    <row r="639" spans="4:4" x14ac:dyDescent="0.2">
      <c r="D639" s="163"/>
    </row>
    <row r="640" spans="4:4" x14ac:dyDescent="0.2">
      <c r="D640" s="163"/>
    </row>
    <row r="641" spans="4:4" x14ac:dyDescent="0.2">
      <c r="D641" s="163"/>
    </row>
    <row r="642" spans="4:4" x14ac:dyDescent="0.2">
      <c r="D642" s="163"/>
    </row>
    <row r="643" spans="4:4" x14ac:dyDescent="0.2">
      <c r="D643" s="163"/>
    </row>
    <row r="644" spans="4:4" x14ac:dyDescent="0.2">
      <c r="D644" s="163"/>
    </row>
    <row r="645" spans="4:4" x14ac:dyDescent="0.2">
      <c r="D645" s="163"/>
    </row>
    <row r="646" spans="4:4" x14ac:dyDescent="0.2">
      <c r="D646" s="163"/>
    </row>
    <row r="647" spans="4:4" x14ac:dyDescent="0.2">
      <c r="D647" s="163"/>
    </row>
    <row r="648" spans="4:4" x14ac:dyDescent="0.2">
      <c r="D648" s="163"/>
    </row>
    <row r="649" spans="4:4" x14ac:dyDescent="0.2">
      <c r="D649" s="163"/>
    </row>
    <row r="650" spans="4:4" x14ac:dyDescent="0.2">
      <c r="D650" s="163"/>
    </row>
    <row r="651" spans="4:4" x14ac:dyDescent="0.2">
      <c r="D651" s="163"/>
    </row>
    <row r="652" spans="4:4" x14ac:dyDescent="0.2">
      <c r="D652" s="163"/>
    </row>
    <row r="653" spans="4:4" x14ac:dyDescent="0.2">
      <c r="D653" s="163"/>
    </row>
    <row r="654" spans="4:4" x14ac:dyDescent="0.2">
      <c r="D654" s="163"/>
    </row>
    <row r="655" spans="4:4" x14ac:dyDescent="0.2">
      <c r="D655" s="163"/>
    </row>
    <row r="656" spans="4:4" x14ac:dyDescent="0.2">
      <c r="D656" s="163"/>
    </row>
    <row r="657" spans="4:4" x14ac:dyDescent="0.2">
      <c r="D657" s="163"/>
    </row>
    <row r="658" spans="4:4" x14ac:dyDescent="0.2">
      <c r="D658" s="163"/>
    </row>
    <row r="659" spans="4:4" x14ac:dyDescent="0.2">
      <c r="D659" s="163"/>
    </row>
    <row r="660" spans="4:4" x14ac:dyDescent="0.2">
      <c r="D660" s="163"/>
    </row>
    <row r="661" spans="4:4" x14ac:dyDescent="0.2">
      <c r="D661" s="163"/>
    </row>
    <row r="662" spans="4:4" x14ac:dyDescent="0.2">
      <c r="D662" s="163"/>
    </row>
    <row r="663" spans="4:4" x14ac:dyDescent="0.2">
      <c r="D663" s="163"/>
    </row>
    <row r="664" spans="4:4" x14ac:dyDescent="0.2">
      <c r="D664" s="163"/>
    </row>
    <row r="665" spans="4:4" x14ac:dyDescent="0.2">
      <c r="D665" s="163"/>
    </row>
    <row r="666" spans="4:4" x14ac:dyDescent="0.2">
      <c r="D666" s="163"/>
    </row>
    <row r="667" spans="4:4" x14ac:dyDescent="0.2">
      <c r="D667" s="163"/>
    </row>
    <row r="668" spans="4:4" x14ac:dyDescent="0.2">
      <c r="D668" s="163"/>
    </row>
    <row r="669" spans="4:4" x14ac:dyDescent="0.2">
      <c r="D669" s="163"/>
    </row>
    <row r="670" spans="4:4" x14ac:dyDescent="0.2">
      <c r="D670" s="163"/>
    </row>
    <row r="671" spans="4:4" x14ac:dyDescent="0.2">
      <c r="D671" s="163"/>
    </row>
    <row r="672" spans="4:4" x14ac:dyDescent="0.2">
      <c r="D672" s="163"/>
    </row>
    <row r="673" spans="4:4" x14ac:dyDescent="0.2">
      <c r="D673" s="163"/>
    </row>
    <row r="674" spans="4:4" x14ac:dyDescent="0.2">
      <c r="D674" s="163"/>
    </row>
    <row r="675" spans="4:4" x14ac:dyDescent="0.2">
      <c r="D675" s="163"/>
    </row>
    <row r="676" spans="4:4" x14ac:dyDescent="0.2">
      <c r="D676" s="163"/>
    </row>
    <row r="677" spans="4:4" x14ac:dyDescent="0.2">
      <c r="D677" s="163"/>
    </row>
    <row r="678" spans="4:4" x14ac:dyDescent="0.2">
      <c r="D678" s="163"/>
    </row>
    <row r="679" spans="4:4" x14ac:dyDescent="0.2">
      <c r="D679" s="163"/>
    </row>
    <row r="680" spans="4:4" x14ac:dyDescent="0.2">
      <c r="D680" s="163"/>
    </row>
    <row r="681" spans="4:4" x14ac:dyDescent="0.2">
      <c r="D681" s="163"/>
    </row>
    <row r="682" spans="4:4" x14ac:dyDescent="0.2">
      <c r="D682" s="163"/>
    </row>
    <row r="683" spans="4:4" x14ac:dyDescent="0.2">
      <c r="D683" s="163"/>
    </row>
    <row r="684" spans="4:4" x14ac:dyDescent="0.2">
      <c r="D684" s="163"/>
    </row>
    <row r="685" spans="4:4" x14ac:dyDescent="0.2">
      <c r="D685" s="163"/>
    </row>
    <row r="686" spans="4:4" x14ac:dyDescent="0.2">
      <c r="D686" s="163"/>
    </row>
    <row r="687" spans="4:4" x14ac:dyDescent="0.2">
      <c r="D687" s="163"/>
    </row>
    <row r="688" spans="4:4" x14ac:dyDescent="0.2">
      <c r="D688" s="163"/>
    </row>
    <row r="689" spans="4:4" x14ac:dyDescent="0.2">
      <c r="D689" s="163"/>
    </row>
    <row r="690" spans="4:4" x14ac:dyDescent="0.2">
      <c r="D690" s="163"/>
    </row>
    <row r="691" spans="4:4" x14ac:dyDescent="0.2">
      <c r="D691" s="163"/>
    </row>
    <row r="692" spans="4:4" x14ac:dyDescent="0.2">
      <c r="D692" s="163"/>
    </row>
    <row r="693" spans="4:4" x14ac:dyDescent="0.2">
      <c r="D693" s="163"/>
    </row>
    <row r="694" spans="4:4" x14ac:dyDescent="0.2">
      <c r="D694" s="163"/>
    </row>
    <row r="695" spans="4:4" x14ac:dyDescent="0.2">
      <c r="D695" s="163"/>
    </row>
    <row r="696" spans="4:4" x14ac:dyDescent="0.2">
      <c r="D696" s="163"/>
    </row>
    <row r="697" spans="4:4" x14ac:dyDescent="0.2">
      <c r="D697" s="163"/>
    </row>
    <row r="698" spans="4:4" x14ac:dyDescent="0.2">
      <c r="D698" s="163"/>
    </row>
    <row r="699" spans="4:4" x14ac:dyDescent="0.2">
      <c r="D699" s="163"/>
    </row>
    <row r="700" spans="4:4" x14ac:dyDescent="0.2">
      <c r="D700" s="163"/>
    </row>
    <row r="701" spans="4:4" x14ac:dyDescent="0.2">
      <c r="D701" s="163"/>
    </row>
    <row r="702" spans="4:4" x14ac:dyDescent="0.2">
      <c r="D702" s="163"/>
    </row>
    <row r="703" spans="4:4" x14ac:dyDescent="0.2">
      <c r="D703" s="163"/>
    </row>
    <row r="704" spans="4:4" x14ac:dyDescent="0.2">
      <c r="D704" s="163"/>
    </row>
    <row r="705" spans="4:4" x14ac:dyDescent="0.2">
      <c r="D705" s="163"/>
    </row>
    <row r="706" spans="4:4" x14ac:dyDescent="0.2">
      <c r="D706" s="163"/>
    </row>
    <row r="707" spans="4:4" x14ac:dyDescent="0.2">
      <c r="D707" s="163"/>
    </row>
    <row r="708" spans="4:4" x14ac:dyDescent="0.2">
      <c r="D708" s="163"/>
    </row>
    <row r="709" spans="4:4" x14ac:dyDescent="0.2">
      <c r="D709" s="163"/>
    </row>
    <row r="710" spans="4:4" x14ac:dyDescent="0.2">
      <c r="D710" s="163"/>
    </row>
    <row r="711" spans="4:4" x14ac:dyDescent="0.2">
      <c r="D711" s="163"/>
    </row>
    <row r="712" spans="4:4" x14ac:dyDescent="0.2">
      <c r="D712" s="163"/>
    </row>
    <row r="713" spans="4:4" x14ac:dyDescent="0.2">
      <c r="D713" s="163"/>
    </row>
    <row r="714" spans="4:4" x14ac:dyDescent="0.2">
      <c r="D714" s="163"/>
    </row>
    <row r="715" spans="4:4" x14ac:dyDescent="0.2">
      <c r="D715" s="163"/>
    </row>
    <row r="716" spans="4:4" x14ac:dyDescent="0.2">
      <c r="D716" s="163"/>
    </row>
    <row r="717" spans="4:4" x14ac:dyDescent="0.2">
      <c r="D717" s="163"/>
    </row>
    <row r="718" spans="4:4" x14ac:dyDescent="0.2">
      <c r="D718" s="163"/>
    </row>
    <row r="719" spans="4:4" x14ac:dyDescent="0.2">
      <c r="D719" s="163"/>
    </row>
    <row r="720" spans="4:4" x14ac:dyDescent="0.2">
      <c r="D720" s="163"/>
    </row>
    <row r="721" spans="4:4" x14ac:dyDescent="0.2">
      <c r="D721" s="163"/>
    </row>
    <row r="722" spans="4:4" x14ac:dyDescent="0.2">
      <c r="D722" s="163"/>
    </row>
    <row r="723" spans="4:4" x14ac:dyDescent="0.2">
      <c r="D723" s="163"/>
    </row>
    <row r="724" spans="4:4" x14ac:dyDescent="0.2">
      <c r="D724" s="163"/>
    </row>
    <row r="725" spans="4:4" x14ac:dyDescent="0.2">
      <c r="D725" s="163"/>
    </row>
    <row r="726" spans="4:4" x14ac:dyDescent="0.2">
      <c r="D726" s="163"/>
    </row>
    <row r="727" spans="4:4" x14ac:dyDescent="0.2">
      <c r="D727" s="163"/>
    </row>
    <row r="728" spans="4:4" x14ac:dyDescent="0.2">
      <c r="D728" s="163"/>
    </row>
    <row r="729" spans="4:4" x14ac:dyDescent="0.2">
      <c r="D729" s="163"/>
    </row>
    <row r="730" spans="4:4" x14ac:dyDescent="0.2">
      <c r="D730" s="163"/>
    </row>
    <row r="731" spans="4:4" x14ac:dyDescent="0.2">
      <c r="D731" s="163"/>
    </row>
    <row r="732" spans="4:4" x14ac:dyDescent="0.2">
      <c r="D732" s="163"/>
    </row>
    <row r="733" spans="4:4" x14ac:dyDescent="0.2">
      <c r="D733" s="163"/>
    </row>
    <row r="734" spans="4:4" x14ac:dyDescent="0.2">
      <c r="D734" s="163"/>
    </row>
    <row r="735" spans="4:4" x14ac:dyDescent="0.2">
      <c r="D735" s="163"/>
    </row>
    <row r="736" spans="4:4" x14ac:dyDescent="0.2">
      <c r="D736" s="163"/>
    </row>
    <row r="737" spans="4:4" x14ac:dyDescent="0.2">
      <c r="D737" s="163"/>
    </row>
    <row r="738" spans="4:4" x14ac:dyDescent="0.2">
      <c r="D738" s="163"/>
    </row>
    <row r="739" spans="4:4" x14ac:dyDescent="0.2">
      <c r="D739" s="163"/>
    </row>
    <row r="740" spans="4:4" x14ac:dyDescent="0.2">
      <c r="D740" s="163"/>
    </row>
    <row r="741" spans="4:4" x14ac:dyDescent="0.2">
      <c r="D741" s="163"/>
    </row>
    <row r="742" spans="4:4" x14ac:dyDescent="0.2">
      <c r="D742" s="163"/>
    </row>
    <row r="743" spans="4:4" x14ac:dyDescent="0.2">
      <c r="D743" s="163"/>
    </row>
    <row r="744" spans="4:4" x14ac:dyDescent="0.2">
      <c r="D744" s="163"/>
    </row>
    <row r="745" spans="4:4" x14ac:dyDescent="0.2">
      <c r="D745" s="163"/>
    </row>
    <row r="746" spans="4:4" x14ac:dyDescent="0.2">
      <c r="D746" s="163"/>
    </row>
    <row r="747" spans="4:4" x14ac:dyDescent="0.2">
      <c r="D747" s="163"/>
    </row>
    <row r="748" spans="4:4" x14ac:dyDescent="0.2">
      <c r="D748" s="163"/>
    </row>
    <row r="749" spans="4:4" x14ac:dyDescent="0.2">
      <c r="D749" s="163"/>
    </row>
    <row r="750" spans="4:4" x14ac:dyDescent="0.2">
      <c r="D750" s="163"/>
    </row>
    <row r="751" spans="4:4" x14ac:dyDescent="0.2">
      <c r="D751" s="163"/>
    </row>
    <row r="752" spans="4:4" x14ac:dyDescent="0.2">
      <c r="D752" s="163"/>
    </row>
    <row r="753" spans="4:4" x14ac:dyDescent="0.2">
      <c r="D753" s="163"/>
    </row>
    <row r="754" spans="4:4" x14ac:dyDescent="0.2">
      <c r="D754" s="163"/>
    </row>
    <row r="755" spans="4:4" x14ac:dyDescent="0.2">
      <c r="D755" s="163"/>
    </row>
    <row r="756" spans="4:4" x14ac:dyDescent="0.2">
      <c r="D756" s="163"/>
    </row>
    <row r="757" spans="4:4" x14ac:dyDescent="0.2">
      <c r="D757" s="163"/>
    </row>
    <row r="758" spans="4:4" x14ac:dyDescent="0.2">
      <c r="D758" s="163"/>
    </row>
    <row r="759" spans="4:4" x14ac:dyDescent="0.2">
      <c r="D759" s="163"/>
    </row>
    <row r="760" spans="4:4" x14ac:dyDescent="0.2">
      <c r="D760" s="163"/>
    </row>
    <row r="761" spans="4:4" x14ac:dyDescent="0.2">
      <c r="D761" s="163"/>
    </row>
    <row r="762" spans="4:4" x14ac:dyDescent="0.2">
      <c r="D762" s="163"/>
    </row>
    <row r="763" spans="4:4" x14ac:dyDescent="0.2">
      <c r="D763" s="163"/>
    </row>
    <row r="764" spans="4:4" x14ac:dyDescent="0.2">
      <c r="D764" s="163"/>
    </row>
    <row r="765" spans="4:4" x14ac:dyDescent="0.2">
      <c r="D765" s="163"/>
    </row>
    <row r="766" spans="4:4" x14ac:dyDescent="0.2">
      <c r="D766" s="163"/>
    </row>
    <row r="767" spans="4:4" x14ac:dyDescent="0.2">
      <c r="D767" s="163"/>
    </row>
    <row r="768" spans="4:4" x14ac:dyDescent="0.2">
      <c r="D768" s="163"/>
    </row>
    <row r="769" spans="4:4" x14ac:dyDescent="0.2">
      <c r="D769" s="163"/>
    </row>
    <row r="770" spans="4:4" x14ac:dyDescent="0.2">
      <c r="D770" s="163"/>
    </row>
    <row r="771" spans="4:4" x14ac:dyDescent="0.2">
      <c r="D771" s="163"/>
    </row>
    <row r="772" spans="4:4" x14ac:dyDescent="0.2">
      <c r="D772" s="163"/>
    </row>
    <row r="773" spans="4:4" x14ac:dyDescent="0.2">
      <c r="D773" s="163"/>
    </row>
    <row r="774" spans="4:4" x14ac:dyDescent="0.2">
      <c r="D774" s="163"/>
    </row>
    <row r="775" spans="4:4" x14ac:dyDescent="0.2">
      <c r="D775" s="163"/>
    </row>
    <row r="776" spans="4:4" x14ac:dyDescent="0.2">
      <c r="D776" s="163"/>
    </row>
    <row r="777" spans="4:4" x14ac:dyDescent="0.2">
      <c r="D777" s="163"/>
    </row>
    <row r="778" spans="4:4" x14ac:dyDescent="0.2">
      <c r="D778" s="163"/>
    </row>
    <row r="779" spans="4:4" x14ac:dyDescent="0.2">
      <c r="D779" s="163"/>
    </row>
    <row r="780" spans="4:4" x14ac:dyDescent="0.2">
      <c r="D780" s="163"/>
    </row>
    <row r="781" spans="4:4" x14ac:dyDescent="0.2">
      <c r="D781" s="163"/>
    </row>
    <row r="782" spans="4:4" x14ac:dyDescent="0.2">
      <c r="D782" s="163"/>
    </row>
    <row r="783" spans="4:4" x14ac:dyDescent="0.2">
      <c r="D783" s="163"/>
    </row>
    <row r="784" spans="4:4" x14ac:dyDescent="0.2">
      <c r="D784" s="163"/>
    </row>
    <row r="785" spans="4:4" x14ac:dyDescent="0.2">
      <c r="D785" s="163"/>
    </row>
    <row r="786" spans="4:4" x14ac:dyDescent="0.2">
      <c r="D786" s="163"/>
    </row>
    <row r="787" spans="4:4" x14ac:dyDescent="0.2">
      <c r="D787" s="163"/>
    </row>
    <row r="788" spans="4:4" x14ac:dyDescent="0.2">
      <c r="D788" s="163"/>
    </row>
    <row r="789" spans="4:4" x14ac:dyDescent="0.2">
      <c r="D789" s="163"/>
    </row>
    <row r="790" spans="4:4" x14ac:dyDescent="0.2">
      <c r="D790" s="163"/>
    </row>
    <row r="791" spans="4:4" x14ac:dyDescent="0.2">
      <c r="D791" s="163"/>
    </row>
    <row r="792" spans="4:4" x14ac:dyDescent="0.2">
      <c r="D792" s="163"/>
    </row>
    <row r="793" spans="4:4" x14ac:dyDescent="0.2">
      <c r="D793" s="163"/>
    </row>
    <row r="794" spans="4:4" x14ac:dyDescent="0.2">
      <c r="D794" s="163"/>
    </row>
    <row r="795" spans="4:4" x14ac:dyDescent="0.2">
      <c r="D795" s="163"/>
    </row>
    <row r="796" spans="4:4" x14ac:dyDescent="0.2">
      <c r="D796" s="163"/>
    </row>
    <row r="797" spans="4:4" x14ac:dyDescent="0.2">
      <c r="D797" s="163"/>
    </row>
    <row r="798" spans="4:4" x14ac:dyDescent="0.2">
      <c r="D798" s="163"/>
    </row>
    <row r="799" spans="4:4" x14ac:dyDescent="0.2">
      <c r="D799" s="163"/>
    </row>
    <row r="800" spans="4:4" x14ac:dyDescent="0.2">
      <c r="D800" s="163"/>
    </row>
    <row r="801" spans="4:4" x14ac:dyDescent="0.2">
      <c r="D801" s="163"/>
    </row>
    <row r="802" spans="4:4" x14ac:dyDescent="0.2">
      <c r="D802" s="163"/>
    </row>
    <row r="803" spans="4:4" x14ac:dyDescent="0.2">
      <c r="D803" s="163"/>
    </row>
    <row r="804" spans="4:4" x14ac:dyDescent="0.2">
      <c r="D804" s="163"/>
    </row>
    <row r="805" spans="4:4" x14ac:dyDescent="0.2">
      <c r="D805" s="163"/>
    </row>
    <row r="806" spans="4:4" x14ac:dyDescent="0.2">
      <c r="D806" s="163"/>
    </row>
    <row r="807" spans="4:4" x14ac:dyDescent="0.2">
      <c r="D807" s="163"/>
    </row>
    <row r="808" spans="4:4" x14ac:dyDescent="0.2">
      <c r="D808" s="163"/>
    </row>
    <row r="809" spans="4:4" x14ac:dyDescent="0.2">
      <c r="D809" s="163"/>
    </row>
    <row r="810" spans="4:4" x14ac:dyDescent="0.2">
      <c r="D810" s="163"/>
    </row>
    <row r="811" spans="4:4" x14ac:dyDescent="0.2">
      <c r="D811" s="163"/>
    </row>
    <row r="812" spans="4:4" x14ac:dyDescent="0.2">
      <c r="D812" s="163"/>
    </row>
    <row r="813" spans="4:4" x14ac:dyDescent="0.2">
      <c r="D813" s="163"/>
    </row>
    <row r="814" spans="4:4" x14ac:dyDescent="0.2">
      <c r="D814" s="163"/>
    </row>
    <row r="815" spans="4:4" x14ac:dyDescent="0.2">
      <c r="D815" s="163"/>
    </row>
    <row r="816" spans="4:4" x14ac:dyDescent="0.2">
      <c r="D816" s="163"/>
    </row>
    <row r="817" spans="4:4" x14ac:dyDescent="0.2">
      <c r="D817" s="163"/>
    </row>
    <row r="818" spans="4:4" x14ac:dyDescent="0.2">
      <c r="D818" s="163"/>
    </row>
    <row r="819" spans="4:4" x14ac:dyDescent="0.2">
      <c r="D819" s="163"/>
    </row>
    <row r="820" spans="4:4" x14ac:dyDescent="0.2">
      <c r="D820" s="163"/>
    </row>
    <row r="821" spans="4:4" x14ac:dyDescent="0.2">
      <c r="D821" s="163"/>
    </row>
    <row r="822" spans="4:4" x14ac:dyDescent="0.2">
      <c r="D822" s="163"/>
    </row>
    <row r="823" spans="4:4" x14ac:dyDescent="0.2">
      <c r="D823" s="163"/>
    </row>
    <row r="824" spans="4:4" x14ac:dyDescent="0.2">
      <c r="D824" s="163"/>
    </row>
    <row r="825" spans="4:4" x14ac:dyDescent="0.2">
      <c r="D825" s="163"/>
    </row>
    <row r="826" spans="4:4" x14ac:dyDescent="0.2">
      <c r="D826" s="163"/>
    </row>
    <row r="827" spans="4:4" x14ac:dyDescent="0.2">
      <c r="D827" s="163"/>
    </row>
    <row r="828" spans="4:4" x14ac:dyDescent="0.2">
      <c r="D828" s="163"/>
    </row>
    <row r="829" spans="4:4" x14ac:dyDescent="0.2">
      <c r="D829" s="163"/>
    </row>
    <row r="830" spans="4:4" x14ac:dyDescent="0.2">
      <c r="D830" s="163"/>
    </row>
    <row r="831" spans="4:4" x14ac:dyDescent="0.2">
      <c r="D831" s="163"/>
    </row>
    <row r="832" spans="4:4" x14ac:dyDescent="0.2">
      <c r="D832" s="163"/>
    </row>
    <row r="833" spans="4:4" x14ac:dyDescent="0.2">
      <c r="D833" s="163"/>
    </row>
    <row r="834" spans="4:4" x14ac:dyDescent="0.2">
      <c r="D834" s="163"/>
    </row>
    <row r="835" spans="4:4" x14ac:dyDescent="0.2">
      <c r="D835" s="163"/>
    </row>
    <row r="836" spans="4:4" x14ac:dyDescent="0.2">
      <c r="D836" s="163"/>
    </row>
    <row r="837" spans="4:4" x14ac:dyDescent="0.2">
      <c r="D837" s="163"/>
    </row>
    <row r="838" spans="4:4" x14ac:dyDescent="0.2">
      <c r="D838" s="163"/>
    </row>
    <row r="839" spans="4:4" x14ac:dyDescent="0.2">
      <c r="D839" s="163"/>
    </row>
    <row r="840" spans="4:4" x14ac:dyDescent="0.2">
      <c r="D840" s="163"/>
    </row>
    <row r="841" spans="4:4" x14ac:dyDescent="0.2">
      <c r="D841" s="163"/>
    </row>
    <row r="842" spans="4:4" x14ac:dyDescent="0.2">
      <c r="D842" s="163"/>
    </row>
    <row r="843" spans="4:4" x14ac:dyDescent="0.2">
      <c r="D843" s="163"/>
    </row>
    <row r="844" spans="4:4" x14ac:dyDescent="0.2">
      <c r="D844" s="163"/>
    </row>
    <row r="845" spans="4:4" x14ac:dyDescent="0.2">
      <c r="D845" s="163"/>
    </row>
    <row r="846" spans="4:4" x14ac:dyDescent="0.2">
      <c r="D846" s="163"/>
    </row>
    <row r="847" spans="4:4" x14ac:dyDescent="0.2">
      <c r="D847" s="163"/>
    </row>
    <row r="848" spans="4:4" x14ac:dyDescent="0.2">
      <c r="D848" s="163"/>
    </row>
    <row r="849" spans="4:4" x14ac:dyDescent="0.2">
      <c r="D849" s="163"/>
    </row>
    <row r="850" spans="4:4" x14ac:dyDescent="0.2">
      <c r="D850" s="163"/>
    </row>
    <row r="851" spans="4:4" x14ac:dyDescent="0.2">
      <c r="D851" s="163"/>
    </row>
    <row r="852" spans="4:4" x14ac:dyDescent="0.2">
      <c r="D852" s="163"/>
    </row>
    <row r="853" spans="4:4" x14ac:dyDescent="0.2">
      <c r="D853" s="163"/>
    </row>
    <row r="854" spans="4:4" x14ac:dyDescent="0.2">
      <c r="D854" s="163"/>
    </row>
    <row r="855" spans="4:4" x14ac:dyDescent="0.2">
      <c r="D855" s="163"/>
    </row>
    <row r="856" spans="4:4" x14ac:dyDescent="0.2">
      <c r="D856" s="163"/>
    </row>
    <row r="857" spans="4:4" x14ac:dyDescent="0.2">
      <c r="D857" s="163"/>
    </row>
    <row r="858" spans="4:4" x14ac:dyDescent="0.2">
      <c r="D858" s="163"/>
    </row>
    <row r="859" spans="4:4" x14ac:dyDescent="0.2">
      <c r="D859" s="163"/>
    </row>
    <row r="860" spans="4:4" x14ac:dyDescent="0.2">
      <c r="D860" s="163"/>
    </row>
    <row r="861" spans="4:4" x14ac:dyDescent="0.2">
      <c r="D861" s="163"/>
    </row>
    <row r="862" spans="4:4" x14ac:dyDescent="0.2">
      <c r="D862" s="163"/>
    </row>
    <row r="863" spans="4:4" x14ac:dyDescent="0.2">
      <c r="D863" s="163"/>
    </row>
    <row r="864" spans="4:4" x14ac:dyDescent="0.2">
      <c r="D864" s="163"/>
    </row>
    <row r="865" spans="4:4" x14ac:dyDescent="0.2">
      <c r="D865" s="163"/>
    </row>
    <row r="866" spans="4:4" x14ac:dyDescent="0.2">
      <c r="D866" s="163"/>
    </row>
    <row r="867" spans="4:4" x14ac:dyDescent="0.2">
      <c r="D867" s="163"/>
    </row>
    <row r="868" spans="4:4" x14ac:dyDescent="0.2">
      <c r="D868" s="163"/>
    </row>
    <row r="869" spans="4:4" x14ac:dyDescent="0.2">
      <c r="D869" s="163"/>
    </row>
    <row r="870" spans="4:4" x14ac:dyDescent="0.2">
      <c r="D870" s="163"/>
    </row>
    <row r="871" spans="4:4" x14ac:dyDescent="0.2">
      <c r="D871" s="163"/>
    </row>
    <row r="872" spans="4:4" x14ac:dyDescent="0.2">
      <c r="D872" s="163"/>
    </row>
    <row r="873" spans="4:4" x14ac:dyDescent="0.2">
      <c r="D873" s="163"/>
    </row>
    <row r="874" spans="4:4" x14ac:dyDescent="0.2">
      <c r="D874" s="163"/>
    </row>
    <row r="875" spans="4:4" x14ac:dyDescent="0.2">
      <c r="D875" s="163"/>
    </row>
    <row r="876" spans="4:4" x14ac:dyDescent="0.2">
      <c r="D876" s="163"/>
    </row>
    <row r="877" spans="4:4" x14ac:dyDescent="0.2">
      <c r="D877" s="163"/>
    </row>
    <row r="878" spans="4:4" x14ac:dyDescent="0.2">
      <c r="D878" s="163"/>
    </row>
    <row r="879" spans="4:4" x14ac:dyDescent="0.2">
      <c r="D879" s="163"/>
    </row>
    <row r="880" spans="4:4" x14ac:dyDescent="0.2">
      <c r="D880" s="163"/>
    </row>
    <row r="881" spans="4:4" x14ac:dyDescent="0.2">
      <c r="D881" s="163"/>
    </row>
    <row r="882" spans="4:4" x14ac:dyDescent="0.2">
      <c r="D882" s="163"/>
    </row>
    <row r="883" spans="4:4" x14ac:dyDescent="0.2">
      <c r="D883" s="163"/>
    </row>
    <row r="884" spans="4:4" x14ac:dyDescent="0.2">
      <c r="D884" s="163"/>
    </row>
    <row r="885" spans="4:4" x14ac:dyDescent="0.2">
      <c r="D885" s="163"/>
    </row>
    <row r="886" spans="4:4" x14ac:dyDescent="0.2">
      <c r="D886" s="163"/>
    </row>
    <row r="887" spans="4:4" x14ac:dyDescent="0.2">
      <c r="D887" s="163"/>
    </row>
    <row r="888" spans="4:4" x14ac:dyDescent="0.2">
      <c r="D888" s="163"/>
    </row>
    <row r="889" spans="4:4" x14ac:dyDescent="0.2">
      <c r="D889" s="163"/>
    </row>
    <row r="890" spans="4:4" x14ac:dyDescent="0.2">
      <c r="D890" s="163"/>
    </row>
    <row r="891" spans="4:4" x14ac:dyDescent="0.2">
      <c r="D891" s="163"/>
    </row>
    <row r="892" spans="4:4" x14ac:dyDescent="0.2">
      <c r="D892" s="163"/>
    </row>
    <row r="893" spans="4:4" x14ac:dyDescent="0.2">
      <c r="D893" s="163"/>
    </row>
    <row r="894" spans="4:4" x14ac:dyDescent="0.2">
      <c r="D894" s="163"/>
    </row>
    <row r="895" spans="4:4" x14ac:dyDescent="0.2">
      <c r="D895" s="163"/>
    </row>
    <row r="896" spans="4:4" x14ac:dyDescent="0.2">
      <c r="D896" s="163"/>
    </row>
    <row r="897" spans="4:4" x14ac:dyDescent="0.2">
      <c r="D897" s="163"/>
    </row>
    <row r="898" spans="4:4" x14ac:dyDescent="0.2">
      <c r="D898" s="163"/>
    </row>
    <row r="899" spans="4:4" x14ac:dyDescent="0.2">
      <c r="D899" s="163"/>
    </row>
    <row r="900" spans="4:4" x14ac:dyDescent="0.2">
      <c r="D900" s="163"/>
    </row>
    <row r="901" spans="4:4" x14ac:dyDescent="0.2">
      <c r="D901" s="163"/>
    </row>
    <row r="902" spans="4:4" x14ac:dyDescent="0.2">
      <c r="D902" s="163"/>
    </row>
    <row r="903" spans="4:4" x14ac:dyDescent="0.2">
      <c r="D903" s="163"/>
    </row>
    <row r="904" spans="4:4" x14ac:dyDescent="0.2">
      <c r="D904" s="163"/>
    </row>
    <row r="905" spans="4:4" x14ac:dyDescent="0.2">
      <c r="D905" s="163"/>
    </row>
    <row r="906" spans="4:4" x14ac:dyDescent="0.2">
      <c r="D906" s="163"/>
    </row>
    <row r="907" spans="4:4" x14ac:dyDescent="0.2">
      <c r="D907" s="163"/>
    </row>
    <row r="908" spans="4:4" x14ac:dyDescent="0.2">
      <c r="D908" s="163"/>
    </row>
    <row r="909" spans="4:4" x14ac:dyDescent="0.2">
      <c r="D909" s="163"/>
    </row>
    <row r="910" spans="4:4" x14ac:dyDescent="0.2">
      <c r="D910" s="163"/>
    </row>
    <row r="911" spans="4:4" x14ac:dyDescent="0.2">
      <c r="D911" s="163"/>
    </row>
    <row r="912" spans="4:4" x14ac:dyDescent="0.2">
      <c r="D912" s="163"/>
    </row>
    <row r="913" spans="4:4" x14ac:dyDescent="0.2">
      <c r="D913" s="163"/>
    </row>
    <row r="914" spans="4:4" x14ac:dyDescent="0.2">
      <c r="D914" s="163"/>
    </row>
    <row r="915" spans="4:4" x14ac:dyDescent="0.2">
      <c r="D915" s="163"/>
    </row>
    <row r="916" spans="4:4" x14ac:dyDescent="0.2">
      <c r="D916" s="163"/>
    </row>
    <row r="917" spans="4:4" x14ac:dyDescent="0.2">
      <c r="D917" s="163"/>
    </row>
    <row r="918" spans="4:4" x14ac:dyDescent="0.2">
      <c r="D918" s="163"/>
    </row>
    <row r="919" spans="4:4" x14ac:dyDescent="0.2">
      <c r="D919" s="163"/>
    </row>
    <row r="920" spans="4:4" x14ac:dyDescent="0.2">
      <c r="D920" s="163"/>
    </row>
    <row r="921" spans="4:4" x14ac:dyDescent="0.2">
      <c r="D921" s="163"/>
    </row>
    <row r="922" spans="4:4" x14ac:dyDescent="0.2">
      <c r="D922" s="163"/>
    </row>
    <row r="923" spans="4:4" x14ac:dyDescent="0.2">
      <c r="D923" s="163"/>
    </row>
    <row r="924" spans="4:4" x14ac:dyDescent="0.2">
      <c r="D924" s="163"/>
    </row>
    <row r="925" spans="4:4" x14ac:dyDescent="0.2">
      <c r="D925" s="163"/>
    </row>
    <row r="926" spans="4:4" x14ac:dyDescent="0.2">
      <c r="D926" s="163"/>
    </row>
    <row r="927" spans="4:4" x14ac:dyDescent="0.2">
      <c r="D927" s="163"/>
    </row>
    <row r="928" spans="4:4" x14ac:dyDescent="0.2">
      <c r="D928" s="163"/>
    </row>
    <row r="929" spans="4:4" x14ac:dyDescent="0.2">
      <c r="D929" s="163"/>
    </row>
    <row r="930" spans="4:4" x14ac:dyDescent="0.2">
      <c r="D930" s="163"/>
    </row>
    <row r="931" spans="4:4" x14ac:dyDescent="0.2">
      <c r="D931" s="163"/>
    </row>
    <row r="932" spans="4:4" x14ac:dyDescent="0.2">
      <c r="D932" s="163"/>
    </row>
    <row r="933" spans="4:4" x14ac:dyDescent="0.2">
      <c r="D933" s="163"/>
    </row>
    <row r="934" spans="4:4" x14ac:dyDescent="0.2">
      <c r="D934" s="163"/>
    </row>
    <row r="935" spans="4:4" x14ac:dyDescent="0.2">
      <c r="D935" s="163"/>
    </row>
    <row r="936" spans="4:4" x14ac:dyDescent="0.2">
      <c r="D936" s="163"/>
    </row>
    <row r="937" spans="4:4" x14ac:dyDescent="0.2">
      <c r="D937" s="163"/>
    </row>
    <row r="938" spans="4:4" x14ac:dyDescent="0.2">
      <c r="D938" s="163"/>
    </row>
    <row r="939" spans="4:4" x14ac:dyDescent="0.2">
      <c r="D939" s="163"/>
    </row>
    <row r="940" spans="4:4" x14ac:dyDescent="0.2">
      <c r="D940" s="163"/>
    </row>
    <row r="941" spans="4:4" x14ac:dyDescent="0.2">
      <c r="D941" s="163"/>
    </row>
    <row r="942" spans="4:4" x14ac:dyDescent="0.2">
      <c r="D942" s="163"/>
    </row>
    <row r="943" spans="4:4" x14ac:dyDescent="0.2">
      <c r="D943" s="163"/>
    </row>
    <row r="944" spans="4:4" x14ac:dyDescent="0.2">
      <c r="D944" s="163"/>
    </row>
    <row r="945" spans="4:4" x14ac:dyDescent="0.2">
      <c r="D945" s="163"/>
    </row>
    <row r="946" spans="4:4" x14ac:dyDescent="0.2">
      <c r="D946" s="163"/>
    </row>
    <row r="947" spans="4:4" x14ac:dyDescent="0.2">
      <c r="D947" s="163"/>
    </row>
    <row r="948" spans="4:4" x14ac:dyDescent="0.2">
      <c r="D948" s="163"/>
    </row>
    <row r="949" spans="4:4" x14ac:dyDescent="0.2">
      <c r="D949" s="163"/>
    </row>
    <row r="950" spans="4:4" x14ac:dyDescent="0.2">
      <c r="D950" s="163"/>
    </row>
    <row r="951" spans="4:4" x14ac:dyDescent="0.2">
      <c r="D951" s="163"/>
    </row>
    <row r="952" spans="4:4" x14ac:dyDescent="0.2">
      <c r="D952" s="163"/>
    </row>
    <row r="953" spans="4:4" x14ac:dyDescent="0.2">
      <c r="D953" s="163"/>
    </row>
    <row r="954" spans="4:4" x14ac:dyDescent="0.2">
      <c r="D954" s="163"/>
    </row>
    <row r="955" spans="4:4" x14ac:dyDescent="0.2">
      <c r="D955" s="163"/>
    </row>
    <row r="956" spans="4:4" x14ac:dyDescent="0.2">
      <c r="D956" s="163"/>
    </row>
    <row r="957" spans="4:4" x14ac:dyDescent="0.2">
      <c r="D957" s="163"/>
    </row>
    <row r="958" spans="4:4" x14ac:dyDescent="0.2">
      <c r="D958" s="163"/>
    </row>
    <row r="959" spans="4:4" x14ac:dyDescent="0.2">
      <c r="D959" s="163"/>
    </row>
    <row r="960" spans="4:4" x14ac:dyDescent="0.2">
      <c r="D960" s="163"/>
    </row>
    <row r="961" spans="4:4" x14ac:dyDescent="0.2">
      <c r="D961" s="163"/>
    </row>
    <row r="962" spans="4:4" x14ac:dyDescent="0.2">
      <c r="D962" s="163"/>
    </row>
    <row r="963" spans="4:4" x14ac:dyDescent="0.2">
      <c r="D963" s="163"/>
    </row>
    <row r="964" spans="4:4" x14ac:dyDescent="0.2">
      <c r="D964" s="163"/>
    </row>
    <row r="965" spans="4:4" x14ac:dyDescent="0.2">
      <c r="D965" s="163"/>
    </row>
    <row r="966" spans="4:4" x14ac:dyDescent="0.2">
      <c r="D966" s="163"/>
    </row>
    <row r="967" spans="4:4" x14ac:dyDescent="0.2">
      <c r="D967" s="163"/>
    </row>
    <row r="968" spans="4:4" x14ac:dyDescent="0.2">
      <c r="D968" s="163"/>
    </row>
    <row r="969" spans="4:4" x14ac:dyDescent="0.2">
      <c r="D969" s="163"/>
    </row>
    <row r="970" spans="4:4" x14ac:dyDescent="0.2">
      <c r="D970" s="163"/>
    </row>
    <row r="971" spans="4:4" x14ac:dyDescent="0.2">
      <c r="D971" s="163"/>
    </row>
    <row r="972" spans="4:4" x14ac:dyDescent="0.2">
      <c r="D972" s="163"/>
    </row>
    <row r="973" spans="4:4" x14ac:dyDescent="0.2">
      <c r="D973" s="163"/>
    </row>
    <row r="974" spans="4:4" x14ac:dyDescent="0.2">
      <c r="D974" s="163"/>
    </row>
    <row r="975" spans="4:4" x14ac:dyDescent="0.2">
      <c r="D975" s="163"/>
    </row>
    <row r="976" spans="4:4" x14ac:dyDescent="0.2">
      <c r="D976" s="163"/>
    </row>
    <row r="977" spans="4:4" x14ac:dyDescent="0.2">
      <c r="D977" s="163"/>
    </row>
    <row r="978" spans="4:4" x14ac:dyDescent="0.2">
      <c r="D978" s="163"/>
    </row>
    <row r="979" spans="4:4" x14ac:dyDescent="0.2">
      <c r="D979" s="163"/>
    </row>
    <row r="980" spans="4:4" x14ac:dyDescent="0.2">
      <c r="D980" s="163"/>
    </row>
    <row r="981" spans="4:4" x14ac:dyDescent="0.2">
      <c r="D981" s="163"/>
    </row>
    <row r="982" spans="4:4" x14ac:dyDescent="0.2">
      <c r="D982" s="163"/>
    </row>
    <row r="983" spans="4:4" x14ac:dyDescent="0.2">
      <c r="D983" s="163"/>
    </row>
    <row r="984" spans="4:4" x14ac:dyDescent="0.2">
      <c r="D984" s="163"/>
    </row>
    <row r="985" spans="4:4" x14ac:dyDescent="0.2">
      <c r="D985" s="163"/>
    </row>
    <row r="986" spans="4:4" x14ac:dyDescent="0.2">
      <c r="D986" s="163"/>
    </row>
    <row r="987" spans="4:4" x14ac:dyDescent="0.2">
      <c r="D987" s="163"/>
    </row>
    <row r="988" spans="4:4" x14ac:dyDescent="0.2">
      <c r="D988" s="163"/>
    </row>
    <row r="989" spans="4:4" x14ac:dyDescent="0.2">
      <c r="D989" s="163"/>
    </row>
    <row r="990" spans="4:4" x14ac:dyDescent="0.2">
      <c r="D990" s="163"/>
    </row>
    <row r="991" spans="4:4" x14ac:dyDescent="0.2">
      <c r="D991" s="163"/>
    </row>
    <row r="992" spans="4:4" x14ac:dyDescent="0.2">
      <c r="D992" s="163"/>
    </row>
    <row r="993" spans="4:4" x14ac:dyDescent="0.2">
      <c r="D993" s="163"/>
    </row>
    <row r="994" spans="4:4" x14ac:dyDescent="0.2">
      <c r="D994" s="163"/>
    </row>
    <row r="995" spans="4:4" x14ac:dyDescent="0.2">
      <c r="D995" s="163"/>
    </row>
    <row r="996" spans="4:4" x14ac:dyDescent="0.2">
      <c r="D996" s="163"/>
    </row>
    <row r="997" spans="4:4" x14ac:dyDescent="0.2">
      <c r="D997" s="163"/>
    </row>
    <row r="998" spans="4:4" x14ac:dyDescent="0.2">
      <c r="D998" s="163"/>
    </row>
    <row r="999" spans="4:4" x14ac:dyDescent="0.2">
      <c r="D999" s="163"/>
    </row>
    <row r="1000" spans="4:4" x14ac:dyDescent="0.2">
      <c r="D1000" s="163"/>
    </row>
    <row r="1001" spans="4:4" x14ac:dyDescent="0.2">
      <c r="D1001" s="163"/>
    </row>
    <row r="1002" spans="4:4" x14ac:dyDescent="0.2">
      <c r="D1002" s="163"/>
    </row>
    <row r="1003" spans="4:4" x14ac:dyDescent="0.2">
      <c r="D1003" s="163"/>
    </row>
    <row r="1004" spans="4:4" x14ac:dyDescent="0.2">
      <c r="D1004" s="163"/>
    </row>
    <row r="1005" spans="4:4" x14ac:dyDescent="0.2">
      <c r="D1005" s="163"/>
    </row>
    <row r="1006" spans="4:4" x14ac:dyDescent="0.2">
      <c r="D1006" s="163"/>
    </row>
    <row r="1007" spans="4:4" x14ac:dyDescent="0.2">
      <c r="D1007" s="163"/>
    </row>
    <row r="1008" spans="4:4" x14ac:dyDescent="0.2">
      <c r="D1008" s="163"/>
    </row>
    <row r="1009" spans="4:4" x14ac:dyDescent="0.2">
      <c r="D1009" s="163"/>
    </row>
    <row r="1010" spans="4:4" x14ac:dyDescent="0.2">
      <c r="D1010" s="163"/>
    </row>
    <row r="1011" spans="4:4" x14ac:dyDescent="0.2">
      <c r="D1011" s="163"/>
    </row>
    <row r="1012" spans="4:4" x14ac:dyDescent="0.2">
      <c r="D1012" s="163"/>
    </row>
    <row r="1013" spans="4:4" x14ac:dyDescent="0.2">
      <c r="D1013" s="163"/>
    </row>
    <row r="1014" spans="4:4" x14ac:dyDescent="0.2">
      <c r="D1014" s="163"/>
    </row>
    <row r="1015" spans="4:4" x14ac:dyDescent="0.2">
      <c r="D1015" s="163"/>
    </row>
    <row r="1016" spans="4:4" x14ac:dyDescent="0.2">
      <c r="D1016" s="163"/>
    </row>
    <row r="1017" spans="4:4" x14ac:dyDescent="0.2">
      <c r="D1017" s="163"/>
    </row>
    <row r="1018" spans="4:4" x14ac:dyDescent="0.2">
      <c r="D1018" s="163"/>
    </row>
    <row r="1019" spans="4:4" x14ac:dyDescent="0.2">
      <c r="D1019" s="163"/>
    </row>
    <row r="1020" spans="4:4" x14ac:dyDescent="0.2">
      <c r="D1020" s="163"/>
    </row>
    <row r="1021" spans="4:4" x14ac:dyDescent="0.2">
      <c r="D1021" s="163"/>
    </row>
    <row r="1022" spans="4:4" x14ac:dyDescent="0.2">
      <c r="D1022" s="163"/>
    </row>
    <row r="1023" spans="4:4" x14ac:dyDescent="0.2">
      <c r="D1023" s="163"/>
    </row>
    <row r="1024" spans="4:4" x14ac:dyDescent="0.2">
      <c r="D1024" s="163"/>
    </row>
    <row r="1025" spans="4:4" x14ac:dyDescent="0.2">
      <c r="D1025" s="163"/>
    </row>
    <row r="1026" spans="4:4" x14ac:dyDescent="0.2">
      <c r="D1026" s="163"/>
    </row>
    <row r="1027" spans="4:4" x14ac:dyDescent="0.2">
      <c r="D1027" s="163"/>
    </row>
    <row r="1028" spans="4:4" x14ac:dyDescent="0.2">
      <c r="D1028" s="163"/>
    </row>
    <row r="1029" spans="4:4" x14ac:dyDescent="0.2">
      <c r="D1029" s="163"/>
    </row>
    <row r="1030" spans="4:4" x14ac:dyDescent="0.2">
      <c r="D1030" s="163"/>
    </row>
    <row r="1031" spans="4:4" x14ac:dyDescent="0.2">
      <c r="D1031" s="163"/>
    </row>
    <row r="1032" spans="4:4" x14ac:dyDescent="0.2">
      <c r="D1032" s="163"/>
    </row>
    <row r="1033" spans="4:4" x14ac:dyDescent="0.2">
      <c r="D1033" s="163"/>
    </row>
    <row r="1034" spans="4:4" x14ac:dyDescent="0.2">
      <c r="D1034" s="163"/>
    </row>
    <row r="1035" spans="4:4" x14ac:dyDescent="0.2">
      <c r="D1035" s="163"/>
    </row>
    <row r="1036" spans="4:4" x14ac:dyDescent="0.2">
      <c r="D1036" s="163"/>
    </row>
    <row r="1037" spans="4:4" x14ac:dyDescent="0.2">
      <c r="D1037" s="163"/>
    </row>
    <row r="1038" spans="4:4" x14ac:dyDescent="0.2">
      <c r="D1038" s="163"/>
    </row>
    <row r="1039" spans="4:4" x14ac:dyDescent="0.2">
      <c r="D1039" s="163"/>
    </row>
    <row r="1040" spans="4:4" x14ac:dyDescent="0.2">
      <c r="D1040" s="163"/>
    </row>
    <row r="1041" spans="4:4" x14ac:dyDescent="0.2">
      <c r="D1041" s="163"/>
    </row>
    <row r="1042" spans="4:4" x14ac:dyDescent="0.2">
      <c r="D1042" s="163"/>
    </row>
    <row r="1043" spans="4:4" x14ac:dyDescent="0.2">
      <c r="D1043" s="163"/>
    </row>
    <row r="1044" spans="4:4" x14ac:dyDescent="0.2">
      <c r="D1044" s="163"/>
    </row>
    <row r="1045" spans="4:4" x14ac:dyDescent="0.2">
      <c r="D1045" s="163"/>
    </row>
    <row r="1046" spans="4:4" x14ac:dyDescent="0.2">
      <c r="D1046" s="163"/>
    </row>
    <row r="1047" spans="4:4" x14ac:dyDescent="0.2">
      <c r="D1047" s="163"/>
    </row>
    <row r="1048" spans="4:4" x14ac:dyDescent="0.2">
      <c r="D1048" s="163"/>
    </row>
    <row r="1049" spans="4:4" x14ac:dyDescent="0.2">
      <c r="D1049" s="163"/>
    </row>
    <row r="1050" spans="4:4" x14ac:dyDescent="0.2">
      <c r="D1050" s="163"/>
    </row>
    <row r="1051" spans="4:4" x14ac:dyDescent="0.2">
      <c r="D1051" s="163"/>
    </row>
    <row r="1052" spans="4:4" x14ac:dyDescent="0.2">
      <c r="D1052" s="163"/>
    </row>
    <row r="1053" spans="4:4" x14ac:dyDescent="0.2">
      <c r="D1053" s="163"/>
    </row>
    <row r="1054" spans="4:4" x14ac:dyDescent="0.2">
      <c r="D1054" s="163"/>
    </row>
    <row r="1055" spans="4:4" x14ac:dyDescent="0.2">
      <c r="D1055" s="163"/>
    </row>
    <row r="1056" spans="4:4" x14ac:dyDescent="0.2">
      <c r="D1056" s="163"/>
    </row>
    <row r="1057" spans="4:4" x14ac:dyDescent="0.2">
      <c r="D1057" s="163"/>
    </row>
    <row r="1058" spans="4:4" x14ac:dyDescent="0.2">
      <c r="D1058" s="163"/>
    </row>
    <row r="1059" spans="4:4" x14ac:dyDescent="0.2">
      <c r="D1059" s="163"/>
    </row>
    <row r="1060" spans="4:4" x14ac:dyDescent="0.2">
      <c r="D1060" s="163"/>
    </row>
    <row r="1061" spans="4:4" x14ac:dyDescent="0.2">
      <c r="D1061" s="163"/>
    </row>
    <row r="1062" spans="4:4" x14ac:dyDescent="0.2">
      <c r="D1062" s="163"/>
    </row>
    <row r="1063" spans="4:4" x14ac:dyDescent="0.2">
      <c r="D1063" s="163"/>
    </row>
    <row r="1064" spans="4:4" x14ac:dyDescent="0.2">
      <c r="D1064" s="163"/>
    </row>
    <row r="1065" spans="4:4" x14ac:dyDescent="0.2">
      <c r="D1065" s="163"/>
    </row>
    <row r="1066" spans="4:4" x14ac:dyDescent="0.2">
      <c r="D1066" s="163"/>
    </row>
    <row r="1067" spans="4:4" x14ac:dyDescent="0.2">
      <c r="D1067" s="163"/>
    </row>
    <row r="1068" spans="4:4" x14ac:dyDescent="0.2">
      <c r="D1068" s="163"/>
    </row>
    <row r="1069" spans="4:4" x14ac:dyDescent="0.2">
      <c r="D1069" s="163"/>
    </row>
    <row r="1070" spans="4:4" x14ac:dyDescent="0.2">
      <c r="D1070" s="163"/>
    </row>
    <row r="1071" spans="4:4" x14ac:dyDescent="0.2">
      <c r="D1071" s="163"/>
    </row>
    <row r="1072" spans="4:4" x14ac:dyDescent="0.2">
      <c r="D1072" s="163"/>
    </row>
    <row r="1073" spans="4:4" x14ac:dyDescent="0.2">
      <c r="D1073" s="163"/>
    </row>
    <row r="1074" spans="4:4" x14ac:dyDescent="0.2">
      <c r="D1074" s="163"/>
    </row>
    <row r="1075" spans="4:4" x14ac:dyDescent="0.2">
      <c r="D1075" s="163"/>
    </row>
    <row r="1076" spans="4:4" x14ac:dyDescent="0.2">
      <c r="D1076" s="163"/>
    </row>
    <row r="1077" spans="4:4" x14ac:dyDescent="0.2">
      <c r="D1077" s="163"/>
    </row>
    <row r="1078" spans="4:4" x14ac:dyDescent="0.2">
      <c r="D1078" s="163"/>
    </row>
    <row r="1079" spans="4:4" x14ac:dyDescent="0.2">
      <c r="D1079" s="163"/>
    </row>
    <row r="1080" spans="4:4" x14ac:dyDescent="0.2">
      <c r="D1080" s="163"/>
    </row>
    <row r="1081" spans="4:4" x14ac:dyDescent="0.2">
      <c r="D1081" s="163"/>
    </row>
    <row r="1082" spans="4:4" x14ac:dyDescent="0.2">
      <c r="D1082" s="163"/>
    </row>
    <row r="1083" spans="4:4" x14ac:dyDescent="0.2">
      <c r="D1083" s="163"/>
    </row>
    <row r="1084" spans="4:4" x14ac:dyDescent="0.2">
      <c r="D1084" s="163"/>
    </row>
    <row r="1085" spans="4:4" x14ac:dyDescent="0.2">
      <c r="D1085" s="163"/>
    </row>
    <row r="1086" spans="4:4" x14ac:dyDescent="0.2">
      <c r="D1086" s="163"/>
    </row>
    <row r="1087" spans="4:4" x14ac:dyDescent="0.2">
      <c r="D1087" s="163"/>
    </row>
    <row r="1088" spans="4:4" x14ac:dyDescent="0.2">
      <c r="D1088" s="163"/>
    </row>
    <row r="1089" spans="4:4" x14ac:dyDescent="0.2">
      <c r="D1089" s="163"/>
    </row>
    <row r="1090" spans="4:4" x14ac:dyDescent="0.2">
      <c r="D1090" s="163"/>
    </row>
    <row r="1091" spans="4:4" x14ac:dyDescent="0.2">
      <c r="D1091" s="163"/>
    </row>
    <row r="1092" spans="4:4" x14ac:dyDescent="0.2">
      <c r="D1092" s="163"/>
    </row>
    <row r="1093" spans="4:4" x14ac:dyDescent="0.2">
      <c r="D1093" s="163"/>
    </row>
    <row r="1094" spans="4:4" x14ac:dyDescent="0.2">
      <c r="D1094" s="163"/>
    </row>
    <row r="1095" spans="4:4" x14ac:dyDescent="0.2">
      <c r="D1095" s="163"/>
    </row>
    <row r="1096" spans="4:4" x14ac:dyDescent="0.2">
      <c r="D1096" s="163"/>
    </row>
    <row r="1097" spans="4:4" x14ac:dyDescent="0.2">
      <c r="D1097" s="163"/>
    </row>
    <row r="1098" spans="4:4" x14ac:dyDescent="0.2">
      <c r="D1098" s="163"/>
    </row>
    <row r="1099" spans="4:4" x14ac:dyDescent="0.2">
      <c r="D1099" s="163"/>
    </row>
    <row r="1100" spans="4:4" x14ac:dyDescent="0.2">
      <c r="D1100" s="163"/>
    </row>
    <row r="1101" spans="4:4" x14ac:dyDescent="0.2">
      <c r="D1101" s="163"/>
    </row>
    <row r="1102" spans="4:4" x14ac:dyDescent="0.2">
      <c r="D1102" s="163"/>
    </row>
    <row r="1103" spans="4:4" x14ac:dyDescent="0.2">
      <c r="D1103" s="163"/>
    </row>
    <row r="1104" spans="4:4" x14ac:dyDescent="0.2">
      <c r="D1104" s="163"/>
    </row>
    <row r="1105" spans="4:4" x14ac:dyDescent="0.2">
      <c r="D1105" s="163"/>
    </row>
    <row r="1106" spans="4:4" x14ac:dyDescent="0.2">
      <c r="D1106" s="163"/>
    </row>
    <row r="1107" spans="4:4" x14ac:dyDescent="0.2">
      <c r="D1107" s="163"/>
    </row>
    <row r="1108" spans="4:4" x14ac:dyDescent="0.2">
      <c r="D1108" s="163"/>
    </row>
    <row r="1109" spans="4:4" x14ac:dyDescent="0.2">
      <c r="D1109" s="163"/>
    </row>
    <row r="1110" spans="4:4" x14ac:dyDescent="0.2">
      <c r="D1110" s="163"/>
    </row>
    <row r="1111" spans="4:4" x14ac:dyDescent="0.2">
      <c r="D1111" s="163"/>
    </row>
    <row r="1112" spans="4:4" x14ac:dyDescent="0.2">
      <c r="D1112" s="163"/>
    </row>
    <row r="1113" spans="4:4" x14ac:dyDescent="0.2">
      <c r="D1113" s="163"/>
    </row>
    <row r="1114" spans="4:4" x14ac:dyDescent="0.2">
      <c r="D1114" s="163"/>
    </row>
    <row r="1115" spans="4:4" x14ac:dyDescent="0.2">
      <c r="D1115" s="163"/>
    </row>
    <row r="1116" spans="4:4" x14ac:dyDescent="0.2">
      <c r="D1116" s="163"/>
    </row>
  </sheetData>
  <sheetProtection algorithmName="SHA-512" hashValue="+/DuVl2Y1o0KXcU7QrnFXEYPjebmzdq6FR3GC8mwm2EBTupTRmtUJDdkmht6OqwuXG92ei8CxT/zbNUUeikrLw==" saltValue="T5fPZNqcO2xUjX5tdIdlPQ==" spinCount="100000" sheet="1" objects="1" scenarios="1" selectLockedCells="1"/>
  <mergeCells count="17">
    <mergeCell ref="C33:E33"/>
    <mergeCell ref="C59:E59"/>
    <mergeCell ref="C62:E62"/>
    <mergeCell ref="C67:E67"/>
    <mergeCell ref="C91:E91"/>
    <mergeCell ref="C99:E99"/>
    <mergeCell ref="C101:E101"/>
    <mergeCell ref="C103:E103"/>
    <mergeCell ref="C105:E105"/>
    <mergeCell ref="C107:E107"/>
    <mergeCell ref="C111:E111"/>
    <mergeCell ref="C113:E113"/>
    <mergeCell ref="C115:E115"/>
    <mergeCell ref="A1:G1"/>
    <mergeCell ref="C2:G2"/>
    <mergeCell ref="C3:G3"/>
    <mergeCell ref="C4:G4"/>
  </mergeCells>
  <pageMargins left="0.78749999999999998" right="0.78749999999999998" top="1.05277777777778" bottom="1.05277777777778" header="0.78749999999999998" footer="0.78749999999999998"/>
  <pageSetup paperSize="9" scale="90" firstPageNumber="0" orientation="portrait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Krycí list</vt:lpstr>
      <vt:lpstr>Rozpočet</vt:lpstr>
      <vt:lpstr>'Krycí list'!CenaCelkemVypocet</vt:lpstr>
      <vt:lpstr>'Krycí list'!SazbaDPH1</vt:lpstr>
      <vt:lpstr>'Krycí list'!SazbaDPH2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Fryšová Ivana, Ing.</cp:lastModifiedBy>
  <cp:revision>9</cp:revision>
  <dcterms:created xsi:type="dcterms:W3CDTF">2024-10-15T09:12:48Z</dcterms:created>
  <dcterms:modified xsi:type="dcterms:W3CDTF">2025-02-11T13:33:40Z</dcterms:modified>
  <dc:language>cs-CZ</dc:language>
</cp:coreProperties>
</file>