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unctomas\Desktop\Projekt INTERREG kasárna\DOKUMENTACE VZ INTERREG SK_CZ\"/>
    </mc:Choice>
  </mc:AlternateContent>
  <bookViews>
    <workbookView xWindow="0" yWindow="0" windowWidth="28800" windowHeight="10632" activeTab="2"/>
  </bookViews>
  <sheets>
    <sheet name="Pokyny pro vyplnění" sheetId="3" r:id="rId1"/>
    <sheet name="Krycí list" sheetId="2" r:id="rId2"/>
    <sheet name="Rozpočet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G99" i="1" l="1"/>
  <c r="G91" i="1" l="1"/>
  <c r="G98" i="1" l="1"/>
  <c r="G102" i="1" s="1"/>
  <c r="G78" i="1" l="1"/>
  <c r="G87" i="1" l="1"/>
  <c r="G80" i="1"/>
  <c r="G85" i="1"/>
  <c r="G83" i="1"/>
  <c r="G81" i="1"/>
  <c r="G76" i="1" l="1"/>
  <c r="G94" i="1" s="1"/>
  <c r="G69" i="1" l="1"/>
  <c r="G57" i="1"/>
  <c r="G65" i="1"/>
  <c r="G67" i="1"/>
  <c r="G63" i="1" l="1"/>
  <c r="G61" i="1"/>
  <c r="G59" i="1"/>
  <c r="G55" i="1"/>
  <c r="G53" i="1"/>
  <c r="G72" i="1" l="1"/>
  <c r="G45" i="1"/>
  <c r="G43" i="1"/>
  <c r="G41" i="1"/>
  <c r="G47" i="1" l="1"/>
  <c r="G37" i="1"/>
  <c r="G39" i="1" s="1"/>
  <c r="G33" i="1"/>
  <c r="G31" i="1"/>
  <c r="G27" i="1"/>
  <c r="G25" i="1"/>
  <c r="G23" i="1"/>
  <c r="G35" i="1" l="1"/>
  <c r="G21" i="1"/>
  <c r="G19" i="1"/>
  <c r="G17" i="1"/>
  <c r="G15" i="1"/>
  <c r="G13" i="1"/>
  <c r="G11" i="1"/>
  <c r="G9" i="1"/>
  <c r="G5" i="1"/>
  <c r="G7" i="1" s="1"/>
  <c r="G29" i="1" l="1"/>
  <c r="G49" i="1" s="1"/>
  <c r="I11" i="2" s="1"/>
  <c r="I13" i="2" s="1"/>
  <c r="I12" i="2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8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8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9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0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<sst xmlns="http://schemas.openxmlformats.org/spreadsheetml/2006/main" count="211" uniqueCount="147">
  <si>
    <t>Krycí list rozpočtu</t>
  </si>
  <si>
    <t>Objednatel:</t>
  </si>
  <si>
    <t>Město Valašské Meziříčí</t>
  </si>
  <si>
    <t>IČO:</t>
  </si>
  <si>
    <t>00304387</t>
  </si>
  <si>
    <t>Náměstí 7/5</t>
  </si>
  <si>
    <t>DIČ:</t>
  </si>
  <si>
    <t>CZ00304387</t>
  </si>
  <si>
    <t>75701</t>
  </si>
  <si>
    <t>Valašské Meziříčí</t>
  </si>
  <si>
    <t>Zhotovitel: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</si>
  <si>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</si>
  <si>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</si>
  <si>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 xml:space="preserve">DPH </t>
  </si>
  <si>
    <t>základní 21%</t>
  </si>
  <si>
    <t>Název</t>
  </si>
  <si>
    <t>MJ</t>
  </si>
  <si>
    <t>Množství</t>
  </si>
  <si>
    <t>Číslo</t>
  </si>
  <si>
    <t>Pořadí</t>
  </si>
  <si>
    <t>Přesun hmot</t>
  </si>
  <si>
    <t>998009108R00</t>
  </si>
  <si>
    <t>Díl:</t>
  </si>
  <si>
    <t>přesun hmot v terénu, vozidlem do 3,5 t</t>
  </si>
  <si>
    <t>km</t>
  </si>
  <si>
    <t>Celkem za 99</t>
  </si>
  <si>
    <t>Konstrukce tesařské</t>
  </si>
  <si>
    <t>762342209R00</t>
  </si>
  <si>
    <t>Sada komponentů (20 dílů) stojanu</t>
  </si>
  <si>
    <t>sada</t>
  </si>
  <si>
    <t>28329906R</t>
  </si>
  <si>
    <t>Sada komponentů (25 dílů) kryté posezení 8 osob</t>
  </si>
  <si>
    <t>60517118R</t>
  </si>
  <si>
    <t>ks</t>
  </si>
  <si>
    <t>60517119R</t>
  </si>
  <si>
    <t>Domek pro malé děti</t>
  </si>
  <si>
    <t>660517120R</t>
  </si>
  <si>
    <t>Krmelec obsluhovaný dětmi</t>
  </si>
  <si>
    <t>Suché WC pro handicapované</t>
  </si>
  <si>
    <t>762342816R00</t>
  </si>
  <si>
    <t>895223ORV</t>
  </si>
  <si>
    <t>Sada dílů pro ptačí budky</t>
  </si>
  <si>
    <t>Rozcestník se šipkami</t>
  </si>
  <si>
    <t>Domek pro větší děti</t>
  </si>
  <si>
    <t>Celkem za 762</t>
  </si>
  <si>
    <t>Krytiny tvrdé</t>
  </si>
  <si>
    <t>605921700R</t>
  </si>
  <si>
    <t xml:space="preserve">Šindel štípaný </t>
  </si>
  <si>
    <t>plexisklo krycí 1200 x 920 mm, tl. 3 mm</t>
  </si>
  <si>
    <t>Celkem za 765</t>
  </si>
  <si>
    <t>Konstrukce klempířské a zámečnické</t>
  </si>
  <si>
    <t>979087115R00</t>
  </si>
  <si>
    <t>čiré, antireflexní povrch, D+M</t>
  </si>
  <si>
    <t>Patka kovová L 25x25</t>
  </si>
  <si>
    <t>Materiál k montážím komponentů v terénu</t>
  </si>
  <si>
    <t>979081125R00</t>
  </si>
  <si>
    <t>Sada spoj. a impreg. materiálu</t>
  </si>
  <si>
    <t>979082128R00</t>
  </si>
  <si>
    <t xml:space="preserve">Betonová směs v pytlích </t>
  </si>
  <si>
    <t>979990102R00</t>
  </si>
  <si>
    <t>Dlaždice podkladová</t>
  </si>
  <si>
    <t>m2</t>
  </si>
  <si>
    <t>Celkem za 735</t>
  </si>
  <si>
    <t>Celkem SO01 - mobiliář</t>
  </si>
  <si>
    <t>VE18</t>
  </si>
  <si>
    <t>Obnova a tvorba tůní a mokřadů strojem</t>
  </si>
  <si>
    <t>m3</t>
  </si>
  <si>
    <t>Ruční skládání kamenné sutě</t>
  </si>
  <si>
    <t>zahrnuje odtěžení materiálu suchou nebo mokrou cestou a jeho uložení v lokalitě vč. nakládání a vykládání, předpokladem je vytvoření tůně o ploše minimálně 25 m² v rámci jedné lokality (lokalitou se rozumí realizace vodních ploch bez nutnosti naložení a přemístění stavební techniky)</t>
  </si>
  <si>
    <t xml:space="preserve"> kamenná zídka pro plazy a obojživelníky</t>
  </si>
  <si>
    <t>ZE20R</t>
  </si>
  <si>
    <t>Založení nového trávníku z nektaronosných bylin, vč. roční údržby</t>
  </si>
  <si>
    <t>zahrnuje odstranění ruderálního porostu včetně vytvoření hromad a likvidace vniklé hmoty, odplevelení, úpravu terénu, rozrušení půdy, obdělání půdy, osetí (včetně osiva), zapravení osiva, hnojení (včetně hnojiva), zavláčení, zaválcování křížem, zálivku, 1. seč se sběrem a likvidaci posečené hmoty</t>
  </si>
  <si>
    <t>ZE10bR</t>
  </si>
  <si>
    <t>Mth</t>
  </si>
  <si>
    <t>Impregnační nátěr povalového chodníku</t>
  </si>
  <si>
    <t>Práce s motorovou pilou</t>
  </si>
  <si>
    <t>NI08gR</t>
  </si>
  <si>
    <t>ZE02R</t>
  </si>
  <si>
    <t>Individuální výsadba dřevin</t>
  </si>
  <si>
    <t>sada 30 ks vodních rostlin (10ks lekníny, 10 ks orobinec, 10 ks rákos), zahrnuje všechny nezbytné činnosti a materiály, jako jsou vytyčení výsadeb, přesun hmot pro účely výsadby, materiál pro výsadbu</t>
  </si>
  <si>
    <t>NI03R</t>
  </si>
  <si>
    <t>kámen volně ložený vč. dopravy</t>
  </si>
  <si>
    <t>položka č. 2 - Ruční skládání kamenné sutě</t>
  </si>
  <si>
    <t>čmeláčník, broukovník vč. instalace</t>
  </si>
  <si>
    <t>GF02cR</t>
  </si>
  <si>
    <t>PD01R</t>
  </si>
  <si>
    <t>Celkem SO02 - podpora biodiverzity</t>
  </si>
  <si>
    <t>tlakově impregnovaný, kónická délka 500 mm, tl. cca 20 mm, 49 bal., 1 bal. = 50 KS, 1 bal./stojan, 9 bal./posezení, D+M</t>
  </si>
  <si>
    <t>1 sada obsahuje - 1 ks dřevěný kůl 2500x80 mm, 2 ks dřevěné ukazatele ve tvaru šipky 300x100x20 mm, materiál smrk, impregnace olejovou tenkovrstvou lazurou vč. materiálu, D+M</t>
  </si>
  <si>
    <t>zámečnické výrobky, kování, vruty, hřebíky, olejová tenkovrstvá lazura (17 ks stojanů NS, 3 ks posezení)</t>
  </si>
  <si>
    <t>1 ks = 50 kg (2x25kg), tř. C16/25</t>
  </si>
  <si>
    <t>dlaždice betonová hladká, přírodní 300x300x40 mm, položky 3,5,11</t>
  </si>
  <si>
    <t>řezivo modřín</t>
  </si>
  <si>
    <t>spojovací materiál</t>
  </si>
  <si>
    <t>hod.</t>
  </si>
  <si>
    <t>práce - výrobní činnost</t>
  </si>
  <si>
    <t xml:space="preserve">hod. </t>
  </si>
  <si>
    <t>zpracování řeziva, výroba komponentů pro nový povalový chodník</t>
  </si>
  <si>
    <t>řezivo smrk</t>
  </si>
  <si>
    <t>práce - montáž chodník</t>
  </si>
  <si>
    <t>doprava</t>
  </si>
  <si>
    <t>povalový chodník + zábradlí, bezbarvá lazura na dřevo</t>
  </si>
  <si>
    <t>Celkem SO03 - dřevěný povalový chodník</t>
  </si>
  <si>
    <t>5ks dřevěných budek pro čmeláky, cca 300x300 mm, materiál smrk, 5 ks hmyzích hotelů ve tvaru obdelníku se stříškou, samostatně stojící, cca 1000x500 mm</t>
  </si>
  <si>
    <t>Tabule popisné ke dřevinám</t>
  </si>
  <si>
    <t>soubor</t>
  </si>
  <si>
    <t>CENA CELKEM BEZ DPH</t>
  </si>
  <si>
    <t>CENA CELKEM S DPH</t>
  </si>
  <si>
    <t>Celkem SO04 - vedlejší rozpočtové náklady</t>
  </si>
  <si>
    <t>vybudování, zprovoznění, vlastní provoz, údržba, likvidace a vyklizení zařízení staveniště</t>
  </si>
  <si>
    <t>SO02 - Podpora biodiverzity</t>
  </si>
  <si>
    <t xml:space="preserve">SO01 - Mobiliář </t>
  </si>
  <si>
    <t>probírka, odstranění náletových dřevin v místě lokality, součástí je zhotovení zimovišť pro živočichy v místě lokality z vzniklého klestu</t>
  </si>
  <si>
    <t>plastová tabulka 250x80mm vč. zhotovení názvu dřeviny, dřevěný hranol smrk hoblovaný 50x50x1500mm, kotvení volně do země</t>
  </si>
  <si>
    <t>ostatní náklady</t>
  </si>
  <si>
    <t>vyhotovení dokumentace skutečného provedení, příprava a doložení dokladů nezbytných k předání a převzetí díla</t>
  </si>
  <si>
    <t>materiál dřevo - modřín, rozměry dle výkresu č. 1.4, impregnace olejovou tenkovrstvou lazurou vč. materiálu, D+M</t>
  </si>
  <si>
    <t>materiál dřevo - borovice, rozměry dle výkresu č. 1.5, impregnace olejovou tenkovrstvou lazurou vč. materiálu, D+M</t>
  </si>
  <si>
    <t>15 ks ptačích budek - dle výkresu č. 1.6</t>
  </si>
  <si>
    <t>Tabule informační 1200 x 920 mm</t>
  </si>
  <si>
    <t>rozměry 1500x1200x1500 mm, materiál a tvar konstrukce dle výkresu 1.4, D+M</t>
  </si>
  <si>
    <t>komponenty potřebné pro sestavení krytého posezení dle výkresu č. 1.2 a 1.3 schváleného staveb. Úřadem, D+M</t>
  </si>
  <si>
    <t>kompomenty potřebné pro sestavení kompletního stojanu NS o rozměrech a tvaru dle výkresu č. 1.1, D+M</t>
  </si>
  <si>
    <t>zábradlí - kulatina průměr 80 mm, délka 3000 mm, 50 ks, půlkulatina průměr 80 mm, délka 3000 mm, 50 ks</t>
  </si>
  <si>
    <t>montáž dílů povalového chodníku na staveništi</t>
  </si>
  <si>
    <t>práce - zábradlí</t>
  </si>
  <si>
    <t>demontáž a montáž dílů zábradlí na staveništi</t>
  </si>
  <si>
    <t>práce - demontáž chodník</t>
  </si>
  <si>
    <t>stávající poškozený dřevěný povalový chodník</t>
  </si>
  <si>
    <t>Cena celkem v Kč</t>
  </si>
  <si>
    <t>Cena MJ v Kč</t>
  </si>
  <si>
    <t>dovoz materiálu-povalový chodník + zábradlí</t>
  </si>
  <si>
    <t>t</t>
  </si>
  <si>
    <t xml:space="preserve">likvidace odpadu řeziva </t>
  </si>
  <si>
    <t>naložení na dopravní prostředek, odvoz na skládku, uložení na skládce, povalový chodník + zábradlí</t>
  </si>
  <si>
    <t xml:space="preserve">Položkový rozpočet </t>
  </si>
  <si>
    <t>SO04 - Vedlejší rozpočtové náklady (neuznatelný náklad)</t>
  </si>
  <si>
    <t>SO03 - Dřevěný povalový chodník (neuznatelný náklad)</t>
  </si>
  <si>
    <t>povalový chodník, délka trasy 145m, materiál-modřín, prkna 28x140x1200 mm, nosný prvek hranol 100x100x4000 mm, obrubník hranol 45x45x2850 mm, +5% prořez</t>
  </si>
  <si>
    <t>Rekonstrukce bezbariérové stezky pro handicapované a matky s kočárky na parcele 2120/1, k. ú. Valašské Meziříčí-město</t>
  </si>
  <si>
    <t>1200x920x3 mm, kompozitní deska (materiál hliník)</t>
  </si>
  <si>
    <t>Tabule informační - 1200x920 mm</t>
  </si>
  <si>
    <t>grafické zpracování vč. zajištění fotografií a ilustrací v počtu max 6 ks/1 informační tabuli, tvorba QR kódu, barevný tisk na kompozitní desku (textovou část a podklady pro vytvoření QR kódu dodává objednatel)</t>
  </si>
  <si>
    <t>dřevěné wc, rozměry - 1800x2000x1200 mm, materiál - smrk, palubky 140x19mm, hranoly 100x60mm, 3 kovová madla 1x1000mm, 2x750 mm, střešní krytina asfaltový šindel, vč. kování, D+M</t>
  </si>
  <si>
    <t>dovoz materiálu na staveniště, přesun hmot po staveništi - mobiliář+související položky, pol. 2-17</t>
  </si>
  <si>
    <t>povrchově upravená, L profil rovnoramenný 25x25x4 mm s vrtanými otvory pro vruty, délka 800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</si>
</sst>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164" formatCode="_-* #,##0.00\ [$€-1]_-;\-* #,##0.00\ [$€-1]_-;_-* &quot;-&quot;??\ [$€-1]_-;_-@_-"/>
    <numFmt numFmtId="165" formatCode="_-* #,##0.00\ [$Kč-405]_-;\-* #,##0.00\ [$Kč-405]_-;_-* &quot;-&quot;??\ [$Kč-405]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sz val="9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color theme="1"/>
      <name val="Calibri"/>
      <family val="2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2" borderId="1" xfId="0" applyFill="1" applyBorder="1"/>
    <xf numFmtId="0" fontId="12" fillId="2" borderId="1" xfId="0" applyFont="1" applyFill="1" applyBorder="1"/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left" vertical="center" indent="1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0" fillId="0" borderId="5" xfId="0" applyBorder="1"/>
    <xf numFmtId="0" fontId="15" fillId="0" borderId="3" xfId="0" applyFont="1" applyBorder="1" applyAlignment="1">
      <alignment horizontal="left" vertical="center" indent="1"/>
    </xf>
    <xf numFmtId="0" fontId="15" fillId="0" borderId="0" xfId="0" applyFont="1" applyAlignment="1">
      <alignment vertical="center" wrapText="1"/>
    </xf>
    <xf numFmtId="0" fontId="15" fillId="0" borderId="6" xfId="0" applyFont="1" applyBorder="1" applyAlignment="1">
      <alignment horizontal="left" vertical="center" indent="1"/>
    </xf>
    <xf numFmtId="0" fontId="15" fillId="0" borderId="7" xfId="0" applyFont="1" applyBorder="1" applyAlignment="1">
      <alignment horizontal="righ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15" fillId="0" borderId="7" xfId="0" applyFont="1" applyBorder="1" applyAlignment="1">
      <alignment vertical="center"/>
    </xf>
    <xf numFmtId="0" fontId="0" fillId="0" borderId="8" xfId="0" applyBorder="1"/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left" vertical="center" inden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right" vertical="center"/>
    </xf>
    <xf numFmtId="49" fontId="15" fillId="0" borderId="4" xfId="0" applyNumberFormat="1" applyFont="1" applyBorder="1" applyAlignment="1">
      <alignment horizontal="left" vertical="center"/>
    </xf>
    <xf numFmtId="0" fontId="0" fillId="0" borderId="10" xfId="0" applyBorder="1"/>
    <xf numFmtId="0" fontId="15" fillId="0" borderId="0" xfId="0" applyFont="1"/>
    <xf numFmtId="0" fontId="14" fillId="0" borderId="0" xfId="0" applyFont="1"/>
    <xf numFmtId="0" fontId="18" fillId="0" borderId="0" xfId="0" applyFont="1"/>
    <xf numFmtId="49" fontId="15" fillId="0" borderId="0" xfId="0" applyNumberFormat="1" applyFont="1" applyAlignment="1">
      <alignment vertical="center"/>
    </xf>
    <xf numFmtId="49" fontId="15" fillId="0" borderId="4" xfId="0" applyNumberFormat="1" applyFont="1" applyBorder="1" applyAlignment="1">
      <alignment vertical="center"/>
    </xf>
    <xf numFmtId="0" fontId="19" fillId="0" borderId="9" xfId="0" applyFont="1" applyBorder="1" applyAlignment="1">
      <alignment horizontal="left" vertical="center" indent="1"/>
    </xf>
    <xf numFmtId="0" fontId="20" fillId="0" borderId="4" xfId="0" applyFont="1" applyBorder="1" applyAlignment="1">
      <alignment wrapText="1"/>
    </xf>
    <xf numFmtId="0" fontId="20" fillId="0" borderId="4" xfId="0" applyFont="1" applyBorder="1" applyAlignment="1">
      <alignment vertical="center"/>
    </xf>
    <xf numFmtId="0" fontId="20" fillId="0" borderId="4" xfId="0" applyFont="1" applyBorder="1" applyAlignment="1">
      <alignment horizontal="right" vertical="center"/>
    </xf>
    <xf numFmtId="0" fontId="20" fillId="0" borderId="10" xfId="0" applyFont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5" xfId="0" applyFont="1" applyBorder="1"/>
    <xf numFmtId="0" fontId="20" fillId="0" borderId="7" xfId="0" applyFont="1" applyBorder="1" applyAlignment="1">
      <alignment vertical="center"/>
    </xf>
    <xf numFmtId="0" fontId="20" fillId="0" borderId="8" xfId="0" applyFont="1" applyBorder="1"/>
    <xf numFmtId="0" fontId="0" fillId="2" borderId="0" xfId="0" applyFill="1" applyBorder="1"/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3" xfId="0" applyBorder="1"/>
    <xf numFmtId="0" fontId="14" fillId="2" borderId="0" xfId="0" applyFont="1" applyFill="1" applyBorder="1"/>
    <xf numFmtId="0" fontId="14" fillId="2" borderId="1" xfId="0" applyFont="1" applyFill="1" applyBorder="1"/>
    <xf numFmtId="0" fontId="0" fillId="0" borderId="4" xfId="0" applyFont="1" applyBorder="1"/>
    <xf numFmtId="0" fontId="0" fillId="2" borderId="2" xfId="0" applyFont="1" applyFill="1" applyBorder="1" applyAlignment="1">
      <alignment wrapText="1"/>
    </xf>
    <xf numFmtId="0" fontId="14" fillId="2" borderId="0" xfId="0" applyFont="1" applyFill="1" applyBorder="1" applyAlignment="1">
      <alignment horizontal="left"/>
    </xf>
    <xf numFmtId="0" fontId="9" fillId="0" borderId="0" xfId="0" applyFont="1"/>
    <xf numFmtId="0" fontId="21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horizontal="center"/>
    </xf>
    <xf numFmtId="0" fontId="22" fillId="0" borderId="0" xfId="0" applyFont="1" applyAlignment="1">
      <alignment vertical="center" wrapText="1"/>
    </xf>
    <xf numFmtId="0" fontId="21" fillId="2" borderId="1" xfId="0" applyFont="1" applyFill="1" applyBorder="1"/>
    <xf numFmtId="0" fontId="9" fillId="0" borderId="1" xfId="0" applyFont="1" applyBorder="1"/>
    <xf numFmtId="0" fontId="9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8" fillId="0" borderId="0" xfId="0" applyFont="1"/>
    <xf numFmtId="0" fontId="8" fillId="0" borderId="1" xfId="0" applyFont="1" applyBorder="1" applyAlignment="1">
      <alignment wrapText="1"/>
    </xf>
    <xf numFmtId="0" fontId="21" fillId="2" borderId="1" xfId="0" applyFont="1" applyFill="1" applyBorder="1" applyAlignment="1">
      <alignment horizontal="center" wrapText="1"/>
    </xf>
    <xf numFmtId="0" fontId="8" fillId="0" borderId="1" xfId="0" applyFont="1" applyBorder="1"/>
    <xf numFmtId="0" fontId="0" fillId="2" borderId="1" xfId="0" applyFill="1" applyBorder="1" applyAlignment="1"/>
    <xf numFmtId="0" fontId="0" fillId="2" borderId="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4" fillId="2" borderId="7" xfId="0" applyFont="1" applyFill="1" applyBorder="1"/>
    <xf numFmtId="0" fontId="14" fillId="2" borderId="7" xfId="0" applyFont="1" applyFill="1" applyBorder="1" applyAlignment="1">
      <alignment horizontal="left"/>
    </xf>
    <xf numFmtId="0" fontId="0" fillId="2" borderId="7" xfId="0" applyFill="1" applyBorder="1"/>
    <xf numFmtId="0" fontId="0" fillId="0" borderId="17" xfId="0" applyBorder="1"/>
    <xf numFmtId="0" fontId="14" fillId="2" borderId="18" xfId="0" applyFont="1" applyFill="1" applyBorder="1"/>
    <xf numFmtId="0" fontId="0" fillId="2" borderId="18" xfId="0" applyFill="1" applyBorder="1" applyAlignment="1">
      <alignment horizontal="center"/>
    </xf>
    <xf numFmtId="0" fontId="14" fillId="2" borderId="7" xfId="0" applyFont="1" applyFill="1" applyBorder="1" applyAlignment="1"/>
    <xf numFmtId="0" fontId="0" fillId="2" borderId="7" xfId="0" applyFill="1" applyBorder="1" applyAlignment="1">
      <alignment horizontal="center"/>
    </xf>
    <xf numFmtId="0" fontId="14" fillId="2" borderId="18" xfId="0" applyFont="1" applyFill="1" applyBorder="1" applyAlignment="1"/>
    <xf numFmtId="0" fontId="8" fillId="0" borderId="0" xfId="0" applyFont="1" applyAlignment="1">
      <alignment horizontal="left"/>
    </xf>
    <xf numFmtId="0" fontId="8" fillId="2" borderId="2" xfId="0" applyFont="1" applyFill="1" applyBorder="1" applyAlignment="1">
      <alignment horizontal="left"/>
    </xf>
    <xf numFmtId="0" fontId="21" fillId="2" borderId="2" xfId="0" applyFont="1" applyFill="1" applyBorder="1"/>
    <xf numFmtId="0" fontId="0" fillId="0" borderId="19" xfId="0" applyBorder="1"/>
    <xf numFmtId="0" fontId="0" fillId="2" borderId="14" xfId="0" applyNumberFormat="1" applyFill="1" applyBorder="1" applyAlignment="1">
      <alignment horizontal="center"/>
    </xf>
    <xf numFmtId="0" fontId="21" fillId="2" borderId="2" xfId="0" applyFont="1" applyFill="1" applyBorder="1" applyAlignment="1">
      <alignment wrapText="1"/>
    </xf>
    <xf numFmtId="0" fontId="7" fillId="0" borderId="0" xfId="0" applyFont="1"/>
    <xf numFmtId="0" fontId="14" fillId="0" borderId="0" xfId="0" applyFont="1" applyBorder="1"/>
    <xf numFmtId="0" fontId="0" fillId="2" borderId="0" xfId="0" applyFill="1" applyBorder="1" applyAlignment="1">
      <alignment horizontal="center"/>
    </xf>
    <xf numFmtId="0" fontId="7" fillId="0" borderId="1" xfId="0" applyFont="1" applyBorder="1"/>
    <xf numFmtId="0" fontId="0" fillId="2" borderId="1" xfId="0" applyNumberFormat="1" applyFill="1" applyBorder="1" applyAlignment="1">
      <alignment horizontal="center"/>
    </xf>
    <xf numFmtId="164" fontId="0" fillId="0" borderId="0" xfId="0" applyNumberFormat="1"/>
    <xf numFmtId="0" fontId="10" fillId="2" borderId="1" xfId="0" applyFont="1" applyFill="1" applyBorder="1" applyAlignment="1">
      <alignment horizontal="center"/>
    </xf>
    <xf numFmtId="0" fontId="0" fillId="0" borderId="0" xfId="0" applyBorder="1"/>
    <xf numFmtId="0" fontId="0" fillId="2" borderId="2" xfId="0" applyFill="1" applyBorder="1" applyAlignment="1">
      <alignment horizontal="left"/>
    </xf>
    <xf numFmtId="0" fontId="0" fillId="0" borderId="1" xfId="0" applyFill="1" applyBorder="1"/>
    <xf numFmtId="0" fontId="0" fillId="0" borderId="0" xfId="0" applyFill="1" applyBorder="1"/>
    <xf numFmtId="0" fontId="10" fillId="0" borderId="0" xfId="0" applyFont="1" applyFill="1" applyBorder="1"/>
    <xf numFmtId="0" fontId="15" fillId="4" borderId="0" xfId="0" applyFont="1" applyFill="1" applyAlignment="1" applyProtection="1">
      <alignment horizontal="left" vertical="center"/>
      <protection locked="0"/>
    </xf>
    <xf numFmtId="0" fontId="15" fillId="4" borderId="7" xfId="0" applyFont="1" applyFill="1" applyBorder="1" applyAlignment="1" applyProtection="1">
      <alignment horizontal="left" vertical="center" wrapText="1"/>
      <protection locked="0"/>
    </xf>
    <xf numFmtId="0" fontId="0" fillId="0" borderId="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/>
    <xf numFmtId="0" fontId="14" fillId="0" borderId="11" xfId="0" applyFont="1" applyFill="1" applyBorder="1"/>
    <xf numFmtId="0" fontId="0" fillId="0" borderId="0" xfId="0" applyFill="1"/>
    <xf numFmtId="0" fontId="10" fillId="0" borderId="0" xfId="0" applyFont="1" applyFill="1" applyBorder="1" applyAlignment="1"/>
    <xf numFmtId="0" fontId="0" fillId="0" borderId="1" xfId="0" applyBorder="1" applyAlignment="1">
      <alignment horizontal="left"/>
    </xf>
    <xf numFmtId="0" fontId="21" fillId="0" borderId="1" xfId="0" applyFont="1" applyBorder="1" applyAlignment="1">
      <alignment wrapText="1"/>
    </xf>
    <xf numFmtId="0" fontId="21" fillId="0" borderId="1" xfId="0" applyFont="1" applyBorder="1"/>
    <xf numFmtId="0" fontId="0" fillId="0" borderId="1" xfId="0" applyBorder="1" applyAlignment="1">
      <alignment wrapText="1"/>
    </xf>
    <xf numFmtId="0" fontId="0" fillId="0" borderId="20" xfId="0" applyBorder="1"/>
    <xf numFmtId="0" fontId="14" fillId="2" borderId="21" xfId="0" applyFont="1" applyFill="1" applyBorder="1"/>
    <xf numFmtId="0" fontId="0" fillId="2" borderId="2" xfId="0" applyFont="1" applyFill="1" applyBorder="1" applyAlignment="1">
      <alignment horizontal="left"/>
    </xf>
    <xf numFmtId="0" fontId="14" fillId="2" borderId="15" xfId="0" applyFont="1" applyFill="1" applyBorder="1"/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10" fillId="2" borderId="15" xfId="0" applyFont="1" applyFill="1" applyBorder="1" applyAlignment="1"/>
    <xf numFmtId="0" fontId="8" fillId="2" borderId="14" xfId="0" applyFont="1" applyFill="1" applyBorder="1" applyAlignment="1">
      <alignment horizontal="left"/>
    </xf>
    <xf numFmtId="0" fontId="10" fillId="2" borderId="2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0" fillId="0" borderId="21" xfId="0" applyBorder="1"/>
    <xf numFmtId="0" fontId="10" fillId="0" borderId="22" xfId="0" applyFont="1" applyFill="1" applyBorder="1" applyAlignment="1"/>
    <xf numFmtId="0" fontId="0" fillId="0" borderId="23" xfId="0" applyBorder="1"/>
    <xf numFmtId="0" fontId="0" fillId="2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Border="1"/>
    <xf numFmtId="0" fontId="6" fillId="2" borderId="1" xfId="0" applyFont="1" applyFill="1" applyBorder="1" applyAlignment="1">
      <alignment horizontal="left"/>
    </xf>
    <xf numFmtId="0" fontId="18" fillId="0" borderId="21" xfId="0" applyFont="1" applyBorder="1"/>
    <xf numFmtId="6" fontId="0" fillId="0" borderId="0" xfId="0" applyNumberFormat="1"/>
    <xf numFmtId="0" fontId="21" fillId="0" borderId="20" xfId="0" applyFont="1" applyBorder="1" applyAlignment="1">
      <alignment wrapText="1"/>
    </xf>
    <xf numFmtId="0" fontId="14" fillId="0" borderId="21" xfId="0" applyFont="1" applyBorder="1"/>
    <xf numFmtId="0" fontId="0" fillId="0" borderId="20" xfId="0" applyBorder="1" applyAlignment="1">
      <alignment horizontal="left"/>
    </xf>
    <xf numFmtId="0" fontId="24" fillId="0" borderId="20" xfId="0" applyFont="1" applyBorder="1" applyAlignment="1">
      <alignment wrapText="1"/>
    </xf>
    <xf numFmtId="0" fontId="21" fillId="2" borderId="2" xfId="0" applyFont="1" applyFill="1" applyBorder="1" applyAlignment="1">
      <alignment horizontal="center" wrapText="1"/>
    </xf>
    <xf numFmtId="0" fontId="4" fillId="0" borderId="1" xfId="0" applyFont="1" applyBorder="1"/>
    <xf numFmtId="0" fontId="21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21" fillId="0" borderId="1" xfId="0" applyFont="1" applyFill="1" applyBorder="1"/>
    <xf numFmtId="165" fontId="0" fillId="0" borderId="2" xfId="0" applyNumberFormat="1" applyFont="1" applyBorder="1"/>
    <xf numFmtId="165" fontId="14" fillId="0" borderId="16" xfId="0" applyNumberFormat="1" applyFont="1" applyBorder="1"/>
    <xf numFmtId="165" fontId="0" fillId="0" borderId="1" xfId="0" applyNumberFormat="1" applyBorder="1"/>
    <xf numFmtId="165" fontId="0" fillId="0" borderId="11" xfId="0" applyNumberFormat="1" applyFill="1" applyBorder="1" applyAlignment="1">
      <alignment horizontal="center"/>
    </xf>
    <xf numFmtId="165" fontId="0" fillId="0" borderId="14" xfId="0" applyNumberFormat="1" applyBorder="1"/>
    <xf numFmtId="165" fontId="0" fillId="0" borderId="12" xfId="0" applyNumberFormat="1" applyFill="1" applyBorder="1" applyAlignment="1">
      <alignment horizontal="center"/>
    </xf>
    <xf numFmtId="165" fontId="0" fillId="0" borderId="2" xfId="0" applyNumberFormat="1" applyBorder="1"/>
    <xf numFmtId="165" fontId="0" fillId="0" borderId="18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5" fontId="0" fillId="0" borderId="19" xfId="0" applyNumberFormat="1" applyBorder="1"/>
    <xf numFmtId="165" fontId="0" fillId="0" borderId="12" xfId="0" applyNumberFormat="1" applyFill="1" applyBorder="1" applyAlignment="1">
      <alignment horizontal="left"/>
    </xf>
    <xf numFmtId="165" fontId="0" fillId="0" borderId="0" xfId="0" applyNumberFormat="1" applyFill="1"/>
    <xf numFmtId="165" fontId="0" fillId="0" borderId="0" xfId="0" applyNumberFormat="1" applyBorder="1"/>
    <xf numFmtId="165" fontId="10" fillId="0" borderId="0" xfId="0" applyNumberFormat="1" applyFont="1" applyFill="1" applyBorder="1" applyAlignment="1">
      <alignment horizontal="left"/>
    </xf>
    <xf numFmtId="165" fontId="14" fillId="0" borderId="0" xfId="0" applyNumberFormat="1" applyFont="1" applyFill="1" applyBorder="1"/>
    <xf numFmtId="165" fontId="0" fillId="0" borderId="1" xfId="0" applyNumberFormat="1" applyFill="1" applyBorder="1"/>
    <xf numFmtId="165" fontId="0" fillId="0" borderId="20" xfId="0" applyNumberFormat="1" applyFill="1" applyBorder="1"/>
    <xf numFmtId="165" fontId="0" fillId="0" borderId="20" xfId="0" applyNumberFormat="1" applyBorder="1"/>
    <xf numFmtId="165" fontId="0" fillId="0" borderId="0" xfId="0" applyNumberFormat="1"/>
    <xf numFmtId="165" fontId="14" fillId="0" borderId="0" xfId="0" applyNumberFormat="1" applyFont="1"/>
    <xf numFmtId="165" fontId="15" fillId="0" borderId="4" xfId="0" applyNumberFormat="1" applyFont="1" applyBorder="1" applyAlignment="1">
      <alignment horizontal="left" vertical="center"/>
    </xf>
    <xf numFmtId="165" fontId="15" fillId="0" borderId="0" xfId="0" applyNumberFormat="1" applyFont="1" applyBorder="1" applyAlignment="1">
      <alignment horizontal="left" vertical="center"/>
    </xf>
    <xf numFmtId="165" fontId="15" fillId="0" borderId="7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2" fontId="0" fillId="4" borderId="1" xfId="0" applyNumberFormat="1" applyFill="1" applyBorder="1" applyProtection="1">
      <protection locked="0"/>
    </xf>
    <xf numFmtId="2" fontId="0" fillId="4" borderId="11" xfId="0" applyNumberFormat="1" applyFill="1" applyBorder="1" applyAlignment="1" applyProtection="1">
      <alignment horizontal="center"/>
      <protection locked="0"/>
    </xf>
    <xf numFmtId="2" fontId="0" fillId="4" borderId="11" xfId="0" applyNumberFormat="1" applyFon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2" fontId="0" fillId="4" borderId="12" xfId="0" applyNumberFormat="1" applyFont="1" applyFill="1" applyBorder="1" applyAlignment="1" applyProtection="1">
      <alignment horizontal="center"/>
      <protection locked="0"/>
    </xf>
    <xf numFmtId="0" fontId="17" fillId="3" borderId="0" xfId="0" applyFont="1" applyFill="1" applyAlignment="1">
      <alignment horizontal="left" wrapText="1"/>
    </xf>
    <xf numFmtId="49" fontId="15" fillId="0" borderId="7" xfId="0" applyNumberFormat="1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49" fontId="15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49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15" fillId="4" borderId="4" xfId="0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 applyProtection="1">
      <alignment horizontal="left" vertical="center"/>
      <protection locked="0"/>
    </xf>
    <xf numFmtId="0" fontId="15" fillId="4" borderId="7" xfId="0" applyFont="1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J5" sqref="J5"/>
    </sheetView>
  </sheetViews>
  <sheetFormatPr defaultRowHeight="14.4" x14ac:dyDescent="0.3"/>
  <sheetData>
    <row r="1" spans="1:7" x14ac:dyDescent="0.3">
      <c r="A1" s="26" t="s">
        <v>11</v>
      </c>
    </row>
    <row r="2" spans="1:7" ht="57.75" customHeight="1" x14ac:dyDescent="0.3">
      <c r="A2" s="172" t="s">
        <v>12</v>
      </c>
      <c r="B2" s="172"/>
      <c r="C2" s="172"/>
      <c r="D2" s="172"/>
      <c r="E2" s="172"/>
      <c r="F2" s="172"/>
      <c r="G2" s="172"/>
    </row>
  </sheetData>
  <sheetProtection algorithmName="SHA-512" hashValue="HgMFZ0AXzY02uVJcD6rd9INGyoTI+TD30E9mgNz+3dvyjHK0B8e8UjudfdvbXItxClanmWMo7Ze8bbTPnpo/8Q==" saltValue="0ryFKCZwihypM3t0wiLPww==" spinCount="100000" sheet="1" objects="1" scenarios="1" selectLockedCells="1" selectUnlockedCells="1"/>
  <mergeCells count="1">
    <mergeCell ref="A2:G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13"/>
  <sheetViews>
    <sheetView workbookViewId="0">
      <selection activeCell="I9" sqref="I9"/>
    </sheetView>
  </sheetViews>
  <sheetFormatPr defaultRowHeight="14.4" x14ac:dyDescent="0.3"/>
  <cols>
    <col min="3" max="3" width="14.6640625" customWidth="1"/>
    <col min="9" max="9" width="18.33203125" customWidth="1"/>
    <col min="22" max="41" width="9.109375" customWidth="1"/>
  </cols>
  <sheetData>
    <row r="2" spans="2:10" ht="21" x14ac:dyDescent="0.4">
      <c r="B2" s="28" t="s">
        <v>0</v>
      </c>
      <c r="C2" s="28"/>
      <c r="D2" s="28"/>
    </row>
    <row r="3" spans="2:10" x14ac:dyDescent="0.3">
      <c r="B3" s="27" t="s">
        <v>140</v>
      </c>
    </row>
    <row r="5" spans="2:10" x14ac:dyDescent="0.3">
      <c r="B5" s="21" t="s">
        <v>1</v>
      </c>
      <c r="C5" s="22"/>
      <c r="D5" s="175" t="s">
        <v>2</v>
      </c>
      <c r="E5" s="176"/>
      <c r="F5" s="176"/>
      <c r="G5" s="176"/>
      <c r="H5" s="23" t="s">
        <v>3</v>
      </c>
      <c r="I5" s="24" t="s">
        <v>4</v>
      </c>
      <c r="J5" s="25"/>
    </row>
    <row r="6" spans="2:10" x14ac:dyDescent="0.3">
      <c r="B6" s="12"/>
      <c r="C6" s="13"/>
      <c r="D6" s="177" t="s">
        <v>5</v>
      </c>
      <c r="E6" s="178"/>
      <c r="F6" s="178"/>
      <c r="G6" s="178"/>
      <c r="H6" s="9" t="s">
        <v>6</v>
      </c>
      <c r="I6" s="10" t="s">
        <v>7</v>
      </c>
      <c r="J6" s="11"/>
    </row>
    <row r="7" spans="2:10" x14ac:dyDescent="0.3">
      <c r="B7" s="14"/>
      <c r="C7" s="15"/>
      <c r="D7" s="16" t="s">
        <v>8</v>
      </c>
      <c r="E7" s="173" t="s">
        <v>9</v>
      </c>
      <c r="F7" s="179"/>
      <c r="G7" s="179"/>
      <c r="H7" s="17"/>
      <c r="I7" s="18"/>
      <c r="J7" s="19"/>
    </row>
    <row r="8" spans="2:10" x14ac:dyDescent="0.3">
      <c r="B8" s="7" t="s">
        <v>10</v>
      </c>
      <c r="C8" s="8"/>
      <c r="D8" s="180"/>
      <c r="E8" s="180"/>
      <c r="F8" s="180"/>
      <c r="G8" s="180"/>
      <c r="H8" s="9" t="s">
        <v>3</v>
      </c>
      <c r="I8" s="94"/>
      <c r="J8" s="11"/>
    </row>
    <row r="9" spans="2:10" x14ac:dyDescent="0.3">
      <c r="B9" s="12"/>
      <c r="C9" s="13"/>
      <c r="D9" s="181"/>
      <c r="E9" s="181"/>
      <c r="F9" s="181"/>
      <c r="G9" s="181"/>
      <c r="H9" s="9" t="s">
        <v>6</v>
      </c>
      <c r="I9" s="94"/>
      <c r="J9" s="11"/>
    </row>
    <row r="10" spans="2:10" x14ac:dyDescent="0.3">
      <c r="B10" s="14"/>
      <c r="C10" s="15"/>
      <c r="D10" s="95"/>
      <c r="E10" s="182"/>
      <c r="F10" s="183"/>
      <c r="G10" s="183"/>
      <c r="H10" s="20"/>
      <c r="I10" s="18"/>
      <c r="J10" s="19"/>
    </row>
    <row r="11" spans="2:10" x14ac:dyDescent="0.3">
      <c r="B11" s="31" t="s">
        <v>107</v>
      </c>
      <c r="C11" s="32"/>
      <c r="D11" s="30"/>
      <c r="E11" s="33"/>
      <c r="F11" s="33"/>
      <c r="G11" s="33"/>
      <c r="H11" s="34"/>
      <c r="I11" s="160">
        <f>SUM(Rozpočet!G49+Rozpočet!G72+Rozpočet!G94+Rozpočet!G102)</f>
        <v>0</v>
      </c>
      <c r="J11" s="35"/>
    </row>
    <row r="12" spans="2:10" x14ac:dyDescent="0.3">
      <c r="B12" s="12" t="s">
        <v>13</v>
      </c>
      <c r="C12" s="54" t="s">
        <v>14</v>
      </c>
      <c r="D12" s="29"/>
      <c r="E12" s="36"/>
      <c r="F12" s="36"/>
      <c r="G12" s="36"/>
      <c r="H12" s="37"/>
      <c r="I12" s="161">
        <f>I13-I11</f>
        <v>0</v>
      </c>
      <c r="J12" s="38"/>
    </row>
    <row r="13" spans="2:10" x14ac:dyDescent="0.3">
      <c r="B13" s="14" t="s">
        <v>108</v>
      </c>
      <c r="C13" s="15"/>
      <c r="D13" s="16"/>
      <c r="E13" s="173"/>
      <c r="F13" s="174"/>
      <c r="G13" s="174"/>
      <c r="H13" s="39"/>
      <c r="I13" s="162">
        <f>I11*1.21</f>
        <v>0</v>
      </c>
      <c r="J13" s="40"/>
    </row>
  </sheetData>
  <sheetProtection algorithmName="SHA-512" hashValue="P2oJRHwqa94fv5Q+5WlZ36cvbkARecXgFkDr43Doc0/4xh7WpbYzUK/WkLfBP2ufZ+s5eGfhjAtdhOMUFrb5wQ==" saltValue="fMi9tQlvyQPlet4Qmsex7A==" spinCount="100000" sheet="1" objects="1" scenarios="1" selectLockedCells="1"/>
  <mergeCells count="7">
    <mergeCell ref="E13:G13"/>
    <mergeCell ref="D5:G5"/>
    <mergeCell ref="D6:G6"/>
    <mergeCell ref="E7:G7"/>
    <mergeCell ref="D8:G8"/>
    <mergeCell ref="D9:G9"/>
    <mergeCell ref="E10:G10"/>
  </mergeCells>
  <pageMargins left="0.7" right="0.7" top="0.78740157499999996" bottom="0.78740157499999996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topLeftCell="A4" workbookViewId="0">
      <selection activeCell="F11" sqref="F11"/>
    </sheetView>
  </sheetViews>
  <sheetFormatPr defaultRowHeight="14.4" x14ac:dyDescent="0.3"/>
  <cols>
    <col min="1" max="1" width="8.6640625" style="120" customWidth="1"/>
    <col min="2" max="2" width="13.109375" customWidth="1"/>
    <col min="3" max="3" width="44.33203125" customWidth="1"/>
    <col min="4" max="5" width="8.6640625" customWidth="1"/>
    <col min="6" max="6" width="13.44140625" style="103" customWidth="1"/>
    <col min="7" max="7" width="17" customWidth="1"/>
    <col min="9" max="9" width="9.88671875" bestFit="1" customWidth="1"/>
    <col min="10" max="10" width="11.88671875" bestFit="1" customWidth="1"/>
  </cols>
  <sheetData>
    <row r="1" spans="1:7" ht="33" customHeight="1" x14ac:dyDescent="0.55000000000000004">
      <c r="A1" s="189" t="s">
        <v>136</v>
      </c>
      <c r="B1" s="190"/>
      <c r="C1" s="190"/>
      <c r="D1" s="190"/>
      <c r="E1" s="190"/>
      <c r="F1" s="190"/>
      <c r="G1" s="190"/>
    </row>
    <row r="2" spans="1:7" ht="33" customHeight="1" x14ac:dyDescent="0.4">
      <c r="A2" s="186" t="s">
        <v>112</v>
      </c>
      <c r="B2" s="187"/>
      <c r="C2" s="187"/>
      <c r="D2" s="187"/>
      <c r="E2" s="187"/>
      <c r="F2" s="187"/>
      <c r="G2" s="187"/>
    </row>
    <row r="3" spans="1:7" x14ac:dyDescent="0.3">
      <c r="A3" s="47" t="s">
        <v>19</v>
      </c>
      <c r="B3" s="47" t="s">
        <v>18</v>
      </c>
      <c r="C3" s="47" t="s">
        <v>15</v>
      </c>
      <c r="D3" s="47" t="s">
        <v>16</v>
      </c>
      <c r="E3" s="47" t="s">
        <v>17</v>
      </c>
      <c r="F3" s="102" t="s">
        <v>131</v>
      </c>
      <c r="G3" s="47" t="s">
        <v>130</v>
      </c>
    </row>
    <row r="4" spans="1:7" x14ac:dyDescent="0.3">
      <c r="A4" s="110" t="s">
        <v>22</v>
      </c>
      <c r="B4" s="50">
        <v>99</v>
      </c>
      <c r="C4" s="46" t="s">
        <v>20</v>
      </c>
      <c r="D4" s="41"/>
      <c r="E4" s="41"/>
      <c r="F4" s="92"/>
      <c r="G4" s="45"/>
    </row>
    <row r="5" spans="1:7" x14ac:dyDescent="0.3">
      <c r="A5" s="111">
        <v>1</v>
      </c>
      <c r="B5" s="48" t="s">
        <v>21</v>
      </c>
      <c r="C5" s="49" t="s">
        <v>23</v>
      </c>
      <c r="D5" s="53" t="s">
        <v>24</v>
      </c>
      <c r="E5" s="53">
        <v>290</v>
      </c>
      <c r="F5" s="171"/>
      <c r="G5" s="140">
        <f>E5*F5</f>
        <v>0</v>
      </c>
    </row>
    <row r="6" spans="1:7" ht="27.6" x14ac:dyDescent="0.3">
      <c r="A6" s="123"/>
      <c r="B6" s="124"/>
      <c r="C6" s="52" t="s">
        <v>145</v>
      </c>
      <c r="D6" s="125"/>
      <c r="E6" s="125"/>
      <c r="F6" s="126"/>
      <c r="G6" s="127"/>
    </row>
    <row r="7" spans="1:7" ht="15" thickBot="1" x14ac:dyDescent="0.35">
      <c r="A7" s="188" t="s">
        <v>25</v>
      </c>
      <c r="B7" s="188"/>
      <c r="C7" s="71" t="s">
        <v>20</v>
      </c>
      <c r="D7" s="72"/>
      <c r="E7" s="72"/>
      <c r="F7" s="97"/>
      <c r="G7" s="141">
        <f>G5</f>
        <v>0</v>
      </c>
    </row>
    <row r="8" spans="1:7" x14ac:dyDescent="0.3">
      <c r="A8" s="112" t="s">
        <v>22</v>
      </c>
      <c r="B8" s="68">
        <v>762</v>
      </c>
      <c r="C8" s="67" t="s">
        <v>26</v>
      </c>
      <c r="D8" s="69"/>
      <c r="E8" s="69"/>
      <c r="F8" s="101"/>
      <c r="G8" s="70"/>
    </row>
    <row r="9" spans="1:7" x14ac:dyDescent="0.3">
      <c r="A9" s="113">
        <v>2</v>
      </c>
      <c r="B9" s="51" t="s">
        <v>27</v>
      </c>
      <c r="C9" s="56" t="s">
        <v>28</v>
      </c>
      <c r="D9" s="4" t="s">
        <v>29</v>
      </c>
      <c r="E9" s="4">
        <v>17</v>
      </c>
      <c r="F9" s="168"/>
      <c r="G9" s="142">
        <f>E9*F9</f>
        <v>0</v>
      </c>
    </row>
    <row r="10" spans="1:7" ht="41.4" x14ac:dyDescent="0.3">
      <c r="A10" s="88"/>
      <c r="B10" s="43"/>
      <c r="C10" s="52" t="s">
        <v>123</v>
      </c>
      <c r="D10" s="4"/>
      <c r="E10" s="4"/>
      <c r="F10" s="143"/>
      <c r="G10" s="142"/>
    </row>
    <row r="11" spans="1:7" x14ac:dyDescent="0.3">
      <c r="A11" s="113">
        <v>3</v>
      </c>
      <c r="B11" s="51" t="s">
        <v>30</v>
      </c>
      <c r="C11" s="57" t="s">
        <v>31</v>
      </c>
      <c r="D11" s="4" t="s">
        <v>29</v>
      </c>
      <c r="E11" s="4">
        <v>3</v>
      </c>
      <c r="F11" s="168"/>
      <c r="G11" s="142">
        <f>E11*F11</f>
        <v>0</v>
      </c>
    </row>
    <row r="12" spans="1:7" ht="41.4" x14ac:dyDescent="0.3">
      <c r="A12" s="88"/>
      <c r="B12" s="42"/>
      <c r="C12" s="52" t="s">
        <v>122</v>
      </c>
      <c r="D12" s="4"/>
      <c r="E12" s="4"/>
      <c r="F12" s="143"/>
      <c r="G12" s="142"/>
    </row>
    <row r="13" spans="1:7" x14ac:dyDescent="0.3">
      <c r="A13" s="113">
        <v>4</v>
      </c>
      <c r="B13" s="165" t="s">
        <v>32</v>
      </c>
      <c r="C13" s="136" t="s">
        <v>120</v>
      </c>
      <c r="D13" s="4" t="s">
        <v>33</v>
      </c>
      <c r="E13" s="4">
        <v>17</v>
      </c>
      <c r="F13" s="168"/>
      <c r="G13" s="142">
        <f>E13*F13</f>
        <v>0</v>
      </c>
    </row>
    <row r="14" spans="1:7" ht="55.2" x14ac:dyDescent="0.3">
      <c r="A14" s="88"/>
      <c r="B14" s="43"/>
      <c r="C14" s="137" t="s">
        <v>143</v>
      </c>
      <c r="D14" s="4"/>
      <c r="E14" s="4"/>
      <c r="F14" s="143"/>
      <c r="G14" s="142"/>
    </row>
    <row r="15" spans="1:7" x14ac:dyDescent="0.3">
      <c r="A15" s="113">
        <v>5</v>
      </c>
      <c r="B15" s="51" t="s">
        <v>34</v>
      </c>
      <c r="C15" s="56" t="s">
        <v>35</v>
      </c>
      <c r="D15" s="5" t="s">
        <v>33</v>
      </c>
      <c r="E15" s="4">
        <v>2</v>
      </c>
      <c r="F15" s="168"/>
      <c r="G15" s="142">
        <f>E15*F15</f>
        <v>0</v>
      </c>
    </row>
    <row r="16" spans="1:7" ht="41.4" x14ac:dyDescent="0.3">
      <c r="A16" s="88"/>
      <c r="B16" s="42"/>
      <c r="C16" s="52" t="s">
        <v>117</v>
      </c>
      <c r="D16" s="4"/>
      <c r="E16" s="4"/>
      <c r="F16" s="143"/>
      <c r="G16" s="142"/>
    </row>
    <row r="17" spans="1:7" x14ac:dyDescent="0.3">
      <c r="A17" s="113">
        <v>6</v>
      </c>
      <c r="B17" s="51" t="s">
        <v>36</v>
      </c>
      <c r="C17" s="56" t="s">
        <v>37</v>
      </c>
      <c r="D17" s="4" t="s">
        <v>33</v>
      </c>
      <c r="E17" s="4">
        <v>1</v>
      </c>
      <c r="F17" s="168"/>
      <c r="G17" s="142">
        <f>E17*F17</f>
        <v>0</v>
      </c>
    </row>
    <row r="18" spans="1:7" ht="41.4" x14ac:dyDescent="0.3">
      <c r="A18" s="88"/>
      <c r="B18" s="43"/>
      <c r="C18" s="52" t="s">
        <v>118</v>
      </c>
      <c r="D18" s="4"/>
      <c r="E18" s="4"/>
      <c r="F18" s="143"/>
      <c r="G18" s="142"/>
    </row>
    <row r="19" spans="1:7" x14ac:dyDescent="0.3">
      <c r="A19" s="113">
        <v>7</v>
      </c>
      <c r="B19" s="51" t="s">
        <v>39</v>
      </c>
      <c r="C19" s="56" t="s">
        <v>38</v>
      </c>
      <c r="D19" s="4" t="s">
        <v>33</v>
      </c>
      <c r="E19" s="4">
        <v>1</v>
      </c>
      <c r="F19" s="168"/>
      <c r="G19" s="142">
        <f>E19*F19</f>
        <v>0</v>
      </c>
    </row>
    <row r="20" spans="1:7" ht="55.2" x14ac:dyDescent="0.3">
      <c r="A20" s="88"/>
      <c r="B20" s="1"/>
      <c r="C20" s="62" t="s">
        <v>144</v>
      </c>
      <c r="D20" s="4"/>
      <c r="E20" s="4"/>
      <c r="F20" s="143"/>
      <c r="G20" s="142"/>
    </row>
    <row r="21" spans="1:7" x14ac:dyDescent="0.3">
      <c r="A21" s="113">
        <v>8</v>
      </c>
      <c r="B21" s="51" t="s">
        <v>40</v>
      </c>
      <c r="C21" s="59" t="s">
        <v>41</v>
      </c>
      <c r="D21" s="4" t="s">
        <v>33</v>
      </c>
      <c r="E21" s="4">
        <v>1</v>
      </c>
      <c r="F21" s="168"/>
      <c r="G21" s="142">
        <f>E21*F21</f>
        <v>0</v>
      </c>
    </row>
    <row r="22" spans="1:7" x14ac:dyDescent="0.3">
      <c r="A22" s="88"/>
      <c r="B22" s="1"/>
      <c r="C22" s="58" t="s">
        <v>119</v>
      </c>
      <c r="D22" s="4"/>
      <c r="E22" s="4"/>
      <c r="F22" s="143"/>
      <c r="G22" s="142"/>
    </row>
    <row r="23" spans="1:7" x14ac:dyDescent="0.3">
      <c r="A23" s="114">
        <v>9</v>
      </c>
      <c r="B23" s="60" t="s">
        <v>30</v>
      </c>
      <c r="C23" s="61" t="s">
        <v>42</v>
      </c>
      <c r="D23" s="4" t="s">
        <v>29</v>
      </c>
      <c r="E23" s="4">
        <v>3</v>
      </c>
      <c r="F23" s="168"/>
      <c r="G23" s="142">
        <f>E23*F23</f>
        <v>0</v>
      </c>
    </row>
    <row r="24" spans="1:7" ht="55.2" x14ac:dyDescent="0.3">
      <c r="A24" s="88"/>
      <c r="B24" s="1"/>
      <c r="C24" s="62" t="s">
        <v>89</v>
      </c>
      <c r="D24" s="4"/>
      <c r="E24" s="4"/>
      <c r="F24" s="143"/>
      <c r="G24" s="142"/>
    </row>
    <row r="25" spans="1:7" x14ac:dyDescent="0.3">
      <c r="A25" s="114">
        <v>10</v>
      </c>
      <c r="B25" s="63" t="s">
        <v>32</v>
      </c>
      <c r="C25" s="166" t="s">
        <v>142</v>
      </c>
      <c r="D25" s="4" t="s">
        <v>33</v>
      </c>
      <c r="E25" s="4">
        <v>17</v>
      </c>
      <c r="F25" s="168"/>
      <c r="G25" s="142">
        <f>E25*F25</f>
        <v>0</v>
      </c>
    </row>
    <row r="26" spans="1:7" x14ac:dyDescent="0.3">
      <c r="A26" s="114"/>
      <c r="B26" s="60"/>
      <c r="C26" s="163" t="s">
        <v>141</v>
      </c>
      <c r="D26" s="4"/>
      <c r="E26" s="4"/>
      <c r="F26" s="143"/>
      <c r="G26" s="142"/>
    </row>
    <row r="27" spans="1:7" x14ac:dyDescent="0.3">
      <c r="A27" s="114">
        <v>11</v>
      </c>
      <c r="B27" s="63" t="s">
        <v>34</v>
      </c>
      <c r="C27" s="64" t="s">
        <v>43</v>
      </c>
      <c r="D27" s="4" t="s">
        <v>33</v>
      </c>
      <c r="E27" s="4">
        <v>1</v>
      </c>
      <c r="F27" s="168"/>
      <c r="G27" s="142">
        <f>E27*F27</f>
        <v>0</v>
      </c>
    </row>
    <row r="28" spans="1:7" ht="27.6" x14ac:dyDescent="0.3">
      <c r="A28" s="115"/>
      <c r="B28" s="3"/>
      <c r="C28" s="135" t="s">
        <v>121</v>
      </c>
      <c r="D28" s="65"/>
      <c r="E28" s="65"/>
      <c r="F28" s="98"/>
      <c r="G28" s="6"/>
    </row>
    <row r="29" spans="1:7" ht="15" thickBot="1" x14ac:dyDescent="0.35">
      <c r="A29" s="188" t="s">
        <v>44</v>
      </c>
      <c r="B29" s="188"/>
      <c r="C29" s="75" t="s">
        <v>26</v>
      </c>
      <c r="D29" s="72"/>
      <c r="E29" s="72"/>
      <c r="F29" s="97"/>
      <c r="G29" s="141">
        <f>SUM(G9:G27)</f>
        <v>0</v>
      </c>
    </row>
    <row r="30" spans="1:7" x14ac:dyDescent="0.3">
      <c r="A30" s="116" t="s">
        <v>22</v>
      </c>
      <c r="B30" s="68">
        <v>765</v>
      </c>
      <c r="C30" s="73" t="s">
        <v>45</v>
      </c>
      <c r="D30" s="74"/>
      <c r="E30" s="74"/>
      <c r="F30" s="96"/>
      <c r="G30" s="70"/>
    </row>
    <row r="31" spans="1:7" x14ac:dyDescent="0.3">
      <c r="A31" s="117">
        <v>12</v>
      </c>
      <c r="B31" s="60" t="s">
        <v>46</v>
      </c>
      <c r="C31" s="63" t="s">
        <v>47</v>
      </c>
      <c r="D31" s="66" t="s">
        <v>33</v>
      </c>
      <c r="E31" s="66">
        <v>2450</v>
      </c>
      <c r="F31" s="170"/>
      <c r="G31" s="144">
        <f>E31*F31</f>
        <v>0</v>
      </c>
    </row>
    <row r="32" spans="1:7" ht="41.4" x14ac:dyDescent="0.3">
      <c r="A32" s="88"/>
      <c r="B32" s="2"/>
      <c r="C32" s="52" t="s">
        <v>88</v>
      </c>
      <c r="D32" s="1"/>
      <c r="E32" s="4"/>
      <c r="F32" s="143"/>
      <c r="G32" s="142"/>
    </row>
    <row r="33" spans="1:10" x14ac:dyDescent="0.3">
      <c r="A33" s="114">
        <v>13</v>
      </c>
      <c r="B33" s="76">
        <v>76516278</v>
      </c>
      <c r="C33" s="1" t="s">
        <v>48</v>
      </c>
      <c r="D33" s="4" t="s">
        <v>33</v>
      </c>
      <c r="E33" s="4">
        <v>17</v>
      </c>
      <c r="F33" s="168"/>
      <c r="G33" s="142">
        <f>E33*F33</f>
        <v>0</v>
      </c>
    </row>
    <row r="34" spans="1:10" x14ac:dyDescent="0.3">
      <c r="A34" s="115"/>
      <c r="B34" s="77"/>
      <c r="C34" s="78" t="s">
        <v>52</v>
      </c>
      <c r="D34" s="3"/>
      <c r="E34" s="65"/>
      <c r="F34" s="145"/>
      <c r="G34" s="146"/>
    </row>
    <row r="35" spans="1:10" ht="15" thickBot="1" x14ac:dyDescent="0.35">
      <c r="A35" s="191" t="s">
        <v>49</v>
      </c>
      <c r="B35" s="191"/>
      <c r="C35" s="75" t="s">
        <v>45</v>
      </c>
      <c r="D35" s="72"/>
      <c r="E35" s="72"/>
      <c r="F35" s="147"/>
      <c r="G35" s="141">
        <f>SUM(G31:G33)</f>
        <v>0</v>
      </c>
    </row>
    <row r="36" spans="1:10" x14ac:dyDescent="0.3">
      <c r="A36" s="116" t="s">
        <v>22</v>
      </c>
      <c r="B36" s="68">
        <v>768</v>
      </c>
      <c r="C36" s="73" t="s">
        <v>50</v>
      </c>
      <c r="D36" s="74"/>
      <c r="E36" s="74"/>
      <c r="F36" s="148"/>
      <c r="G36" s="149"/>
    </row>
    <row r="37" spans="1:10" x14ac:dyDescent="0.3">
      <c r="A37" s="117">
        <v>14</v>
      </c>
      <c r="B37" s="60" t="s">
        <v>51</v>
      </c>
      <c r="C37" s="63" t="s">
        <v>53</v>
      </c>
      <c r="D37" s="66" t="s">
        <v>33</v>
      </c>
      <c r="E37" s="80">
        <v>80</v>
      </c>
      <c r="F37" s="170"/>
      <c r="G37" s="144">
        <f>E37*F37</f>
        <v>0</v>
      </c>
    </row>
    <row r="38" spans="1:10" ht="27.6" x14ac:dyDescent="0.3">
      <c r="A38" s="115"/>
      <c r="B38" s="3"/>
      <c r="C38" s="81" t="s">
        <v>146</v>
      </c>
      <c r="D38" s="65"/>
      <c r="E38" s="65"/>
      <c r="F38" s="145"/>
      <c r="G38" s="146"/>
    </row>
    <row r="39" spans="1:10" ht="15" thickBot="1" x14ac:dyDescent="0.35">
      <c r="A39" s="188" t="s">
        <v>49</v>
      </c>
      <c r="B39" s="188"/>
      <c r="C39" s="75" t="s">
        <v>50</v>
      </c>
      <c r="D39" s="72"/>
      <c r="E39" s="72"/>
      <c r="F39" s="147"/>
      <c r="G39" s="141">
        <f>G37</f>
        <v>0</v>
      </c>
    </row>
    <row r="40" spans="1:10" x14ac:dyDescent="0.3">
      <c r="A40" s="118" t="s">
        <v>22</v>
      </c>
      <c r="B40" s="50">
        <v>735</v>
      </c>
      <c r="C40" s="83" t="s">
        <v>54</v>
      </c>
      <c r="D40" s="84"/>
      <c r="E40" s="84"/>
      <c r="F40" s="100"/>
      <c r="G40" s="79"/>
    </row>
    <row r="41" spans="1:10" x14ac:dyDescent="0.3">
      <c r="A41" s="119">
        <v>15</v>
      </c>
      <c r="B41" s="85" t="s">
        <v>55</v>
      </c>
      <c r="C41" s="85" t="s">
        <v>56</v>
      </c>
      <c r="D41" s="4" t="s">
        <v>29</v>
      </c>
      <c r="E41" s="4">
        <v>1</v>
      </c>
      <c r="F41" s="168"/>
      <c r="G41" s="142">
        <f>E41*F41</f>
        <v>0</v>
      </c>
    </row>
    <row r="42" spans="1:10" ht="27.6" x14ac:dyDescent="0.3">
      <c r="A42" s="88"/>
      <c r="B42" s="1"/>
      <c r="C42" s="52" t="s">
        <v>90</v>
      </c>
      <c r="D42" s="4"/>
      <c r="E42" s="4"/>
      <c r="F42" s="143"/>
      <c r="G42" s="142"/>
    </row>
    <row r="43" spans="1:10" x14ac:dyDescent="0.3">
      <c r="A43" s="119">
        <v>16</v>
      </c>
      <c r="B43" s="82" t="s">
        <v>57</v>
      </c>
      <c r="C43" s="64" t="s">
        <v>58</v>
      </c>
      <c r="D43" s="4" t="s">
        <v>33</v>
      </c>
      <c r="E43" s="86">
        <v>40</v>
      </c>
      <c r="F43" s="169"/>
      <c r="G43" s="142">
        <f>E43*F43</f>
        <v>0</v>
      </c>
    </row>
    <row r="44" spans="1:10" x14ac:dyDescent="0.3">
      <c r="A44" s="88"/>
      <c r="B44" s="1"/>
      <c r="C44" s="55" t="s">
        <v>91</v>
      </c>
      <c r="D44" s="1"/>
      <c r="E44" s="4"/>
      <c r="F44" s="143"/>
      <c r="G44" s="142"/>
    </row>
    <row r="45" spans="1:10" x14ac:dyDescent="0.3">
      <c r="A45" s="128">
        <v>17</v>
      </c>
      <c r="B45" s="82" t="s">
        <v>59</v>
      </c>
      <c r="C45" s="1" t="s">
        <v>60</v>
      </c>
      <c r="D45" s="4" t="s">
        <v>61</v>
      </c>
      <c r="E45" s="4">
        <v>40</v>
      </c>
      <c r="F45" s="168"/>
      <c r="G45" s="142">
        <f>E45*F45</f>
        <v>0</v>
      </c>
    </row>
    <row r="46" spans="1:10" ht="27.6" x14ac:dyDescent="0.3">
      <c r="A46" s="115"/>
      <c r="B46" s="3"/>
      <c r="C46" s="81" t="s">
        <v>92</v>
      </c>
      <c r="D46" s="3"/>
      <c r="E46" s="90"/>
      <c r="F46" s="150"/>
      <c r="G46" s="146"/>
    </row>
    <row r="47" spans="1:10" ht="15" thickBot="1" x14ac:dyDescent="0.35">
      <c r="A47" s="188" t="s">
        <v>62</v>
      </c>
      <c r="B47" s="188"/>
      <c r="C47" s="71" t="s">
        <v>54</v>
      </c>
      <c r="D47" s="72"/>
      <c r="E47" s="72"/>
      <c r="F47" s="147"/>
      <c r="G47" s="141">
        <f>SUM(G41:G45)</f>
        <v>0</v>
      </c>
      <c r="J47" s="87"/>
    </row>
    <row r="48" spans="1:10" x14ac:dyDescent="0.3">
      <c r="F48" s="151"/>
      <c r="G48" s="152"/>
    </row>
    <row r="49" spans="1:7" x14ac:dyDescent="0.3">
      <c r="A49" s="184" t="s">
        <v>63</v>
      </c>
      <c r="B49" s="185"/>
      <c r="C49" s="93"/>
      <c r="D49" s="93"/>
      <c r="E49" s="93"/>
      <c r="F49" s="153"/>
      <c r="G49" s="154">
        <f>SUM(G7+G29+G35+G39+G47)</f>
        <v>0</v>
      </c>
    </row>
    <row r="50" spans="1:7" x14ac:dyDescent="0.3">
      <c r="B50" s="89"/>
      <c r="C50" s="89"/>
      <c r="D50" s="89"/>
      <c r="E50" s="89"/>
      <c r="F50" s="99"/>
      <c r="G50" s="89"/>
    </row>
    <row r="51" spans="1:7" ht="21" x14ac:dyDescent="0.4">
      <c r="A51" s="186" t="s">
        <v>111</v>
      </c>
      <c r="B51" s="187"/>
      <c r="C51" s="187"/>
      <c r="D51" s="187"/>
      <c r="E51" s="187"/>
      <c r="F51" s="187"/>
      <c r="G51" s="187"/>
    </row>
    <row r="52" spans="1:7" x14ac:dyDescent="0.3">
      <c r="A52" s="47" t="s">
        <v>19</v>
      </c>
      <c r="B52" s="47" t="s">
        <v>18</v>
      </c>
      <c r="C52" s="47" t="s">
        <v>15</v>
      </c>
      <c r="D52" s="47" t="s">
        <v>16</v>
      </c>
      <c r="E52" s="47" t="s">
        <v>17</v>
      </c>
      <c r="F52" s="102" t="s">
        <v>131</v>
      </c>
      <c r="G52" s="47" t="s">
        <v>130</v>
      </c>
    </row>
    <row r="53" spans="1:7" x14ac:dyDescent="0.3">
      <c r="A53" s="105">
        <v>1</v>
      </c>
      <c r="B53" s="44" t="s">
        <v>64</v>
      </c>
      <c r="C53" s="44" t="s">
        <v>65</v>
      </c>
      <c r="D53" s="44" t="s">
        <v>66</v>
      </c>
      <c r="E53" s="44">
        <v>540</v>
      </c>
      <c r="F53" s="167"/>
      <c r="G53" s="142">
        <f>E53*F53</f>
        <v>0</v>
      </c>
    </row>
    <row r="54" spans="1:7" ht="82.8" x14ac:dyDescent="0.3">
      <c r="A54" s="44"/>
      <c r="B54" s="44"/>
      <c r="C54" s="106" t="s">
        <v>68</v>
      </c>
      <c r="D54" s="44"/>
      <c r="E54" s="44"/>
      <c r="F54" s="155"/>
      <c r="G54" s="142"/>
    </row>
    <row r="55" spans="1:7" x14ac:dyDescent="0.3">
      <c r="A55" s="105">
        <v>2</v>
      </c>
      <c r="B55" s="44" t="s">
        <v>85</v>
      </c>
      <c r="C55" s="44" t="s">
        <v>67</v>
      </c>
      <c r="D55" s="44" t="s">
        <v>66</v>
      </c>
      <c r="E55" s="44">
        <v>5</v>
      </c>
      <c r="F55" s="167"/>
      <c r="G55" s="142">
        <f>E55*F55</f>
        <v>0</v>
      </c>
    </row>
    <row r="56" spans="1:7" x14ac:dyDescent="0.3">
      <c r="A56" s="44"/>
      <c r="B56" s="44"/>
      <c r="C56" s="107" t="s">
        <v>69</v>
      </c>
      <c r="D56" s="44"/>
      <c r="E56" s="44"/>
      <c r="F56" s="155"/>
      <c r="G56" s="142"/>
    </row>
    <row r="57" spans="1:7" x14ac:dyDescent="0.3">
      <c r="A57" s="105">
        <v>3</v>
      </c>
      <c r="B57" s="44" t="s">
        <v>85</v>
      </c>
      <c r="C57" s="44" t="s">
        <v>82</v>
      </c>
      <c r="D57" s="44" t="s">
        <v>66</v>
      </c>
      <c r="E57" s="44">
        <v>5</v>
      </c>
      <c r="F57" s="167"/>
      <c r="G57" s="142">
        <f>E57*F57</f>
        <v>0</v>
      </c>
    </row>
    <row r="58" spans="1:7" x14ac:dyDescent="0.3">
      <c r="A58" s="105"/>
      <c r="B58" s="44"/>
      <c r="C58" s="107" t="s">
        <v>83</v>
      </c>
      <c r="D58" s="44"/>
      <c r="E58" s="44"/>
      <c r="F58" s="155"/>
      <c r="G58" s="142"/>
    </row>
    <row r="59" spans="1:7" ht="28.8" x14ac:dyDescent="0.3">
      <c r="A59" s="105">
        <v>4</v>
      </c>
      <c r="B59" s="44" t="s">
        <v>70</v>
      </c>
      <c r="C59" s="108" t="s">
        <v>71</v>
      </c>
      <c r="D59" s="44" t="s">
        <v>61</v>
      </c>
      <c r="E59" s="44">
        <v>200</v>
      </c>
      <c r="F59" s="167"/>
      <c r="G59" s="142">
        <f>E59*F59</f>
        <v>0</v>
      </c>
    </row>
    <row r="60" spans="1:7" ht="82.8" x14ac:dyDescent="0.3">
      <c r="A60" s="44"/>
      <c r="B60" s="44"/>
      <c r="C60" s="106" t="s">
        <v>72</v>
      </c>
      <c r="D60" s="44"/>
      <c r="E60" s="44"/>
      <c r="F60" s="155"/>
      <c r="G60" s="142"/>
    </row>
    <row r="61" spans="1:7" x14ac:dyDescent="0.3">
      <c r="A61" s="105">
        <v>5</v>
      </c>
      <c r="B61" s="44" t="s">
        <v>73</v>
      </c>
      <c r="C61" s="44" t="s">
        <v>76</v>
      </c>
      <c r="D61" s="44" t="s">
        <v>74</v>
      </c>
      <c r="E61" s="44">
        <v>120</v>
      </c>
      <c r="F61" s="167"/>
      <c r="G61" s="142">
        <f>E61*F61</f>
        <v>0</v>
      </c>
    </row>
    <row r="62" spans="1:7" ht="41.4" x14ac:dyDescent="0.3">
      <c r="A62" s="44"/>
      <c r="B62" s="44"/>
      <c r="C62" s="106" t="s">
        <v>113</v>
      </c>
      <c r="D62" s="44"/>
      <c r="E62" s="44"/>
      <c r="F62" s="155"/>
      <c r="G62" s="142"/>
    </row>
    <row r="63" spans="1:7" x14ac:dyDescent="0.3">
      <c r="A63" s="105">
        <v>6</v>
      </c>
      <c r="B63" s="44" t="s">
        <v>77</v>
      </c>
      <c r="C63" s="44" t="s">
        <v>75</v>
      </c>
      <c r="D63" s="44" t="s">
        <v>61</v>
      </c>
      <c r="E63" s="44">
        <v>590</v>
      </c>
      <c r="F63" s="167"/>
      <c r="G63" s="142">
        <f>E63*F63</f>
        <v>0</v>
      </c>
    </row>
    <row r="64" spans="1:7" x14ac:dyDescent="0.3">
      <c r="A64" s="105"/>
      <c r="B64" s="44"/>
      <c r="C64" s="107" t="s">
        <v>102</v>
      </c>
      <c r="D64" s="44"/>
      <c r="E64" s="44"/>
      <c r="F64" s="155"/>
      <c r="G64" s="142"/>
    </row>
    <row r="65" spans="1:9" x14ac:dyDescent="0.3">
      <c r="A65" s="105">
        <v>7</v>
      </c>
      <c r="B65" s="44" t="s">
        <v>78</v>
      </c>
      <c r="C65" s="44" t="s">
        <v>79</v>
      </c>
      <c r="D65" s="44" t="s">
        <v>29</v>
      </c>
      <c r="E65" s="44">
        <v>1</v>
      </c>
      <c r="F65" s="167"/>
      <c r="G65" s="142">
        <f>E65*F65</f>
        <v>0</v>
      </c>
    </row>
    <row r="66" spans="1:9" ht="55.2" x14ac:dyDescent="0.3">
      <c r="A66" s="44"/>
      <c r="B66" s="44"/>
      <c r="C66" s="106" t="s">
        <v>80</v>
      </c>
      <c r="D66" s="44"/>
      <c r="E66" s="44"/>
      <c r="F66" s="155"/>
      <c r="G66" s="142"/>
    </row>
    <row r="67" spans="1:9" x14ac:dyDescent="0.3">
      <c r="A67" s="105">
        <v>8</v>
      </c>
      <c r="B67" s="44" t="s">
        <v>81</v>
      </c>
      <c r="C67" s="44" t="s">
        <v>105</v>
      </c>
      <c r="D67" s="44" t="s">
        <v>33</v>
      </c>
      <c r="E67" s="44">
        <v>30</v>
      </c>
      <c r="F67" s="167"/>
      <c r="G67" s="142">
        <f>E67*F67</f>
        <v>0</v>
      </c>
    </row>
    <row r="68" spans="1:9" ht="41.4" x14ac:dyDescent="0.3">
      <c r="A68" s="105"/>
      <c r="B68" s="44"/>
      <c r="C68" s="106" t="s">
        <v>114</v>
      </c>
      <c r="D68" s="44"/>
      <c r="E68" s="44"/>
      <c r="F68" s="155"/>
      <c r="G68" s="142"/>
    </row>
    <row r="69" spans="1:9" x14ac:dyDescent="0.3">
      <c r="A69" s="105">
        <v>9</v>
      </c>
      <c r="B69" s="44" t="s">
        <v>86</v>
      </c>
      <c r="C69" s="44" t="s">
        <v>84</v>
      </c>
      <c r="D69" s="44" t="s">
        <v>33</v>
      </c>
      <c r="E69" s="44">
        <v>10</v>
      </c>
      <c r="F69" s="167"/>
      <c r="G69" s="142">
        <f>E69*F69</f>
        <v>0</v>
      </c>
    </row>
    <row r="70" spans="1:9" ht="42" thickBot="1" x14ac:dyDescent="0.35">
      <c r="A70" s="109"/>
      <c r="B70" s="109"/>
      <c r="C70" s="131" t="s">
        <v>104</v>
      </c>
      <c r="D70" s="109"/>
      <c r="E70" s="109"/>
      <c r="F70" s="156"/>
      <c r="G70" s="157"/>
    </row>
    <row r="71" spans="1:9" x14ac:dyDescent="0.3">
      <c r="A71" s="122"/>
      <c r="B71" s="89"/>
      <c r="F71" s="151"/>
      <c r="G71" s="158"/>
    </row>
    <row r="72" spans="1:9" ht="14.4" customHeight="1" x14ac:dyDescent="0.3">
      <c r="A72" s="121" t="s">
        <v>87</v>
      </c>
      <c r="B72" s="104"/>
      <c r="C72" s="93"/>
      <c r="D72" s="93"/>
      <c r="E72" s="93"/>
      <c r="F72" s="153"/>
      <c r="G72" s="154">
        <f>SUM(G53,G55,G57,G59,G61,G63,G65,G67,G69)</f>
        <v>0</v>
      </c>
      <c r="I72" s="8"/>
    </row>
    <row r="74" spans="1:9" ht="21" customHeight="1" x14ac:dyDescent="0.4">
      <c r="A74" s="129" t="s">
        <v>138</v>
      </c>
    </row>
    <row r="75" spans="1:9" x14ac:dyDescent="0.3">
      <c r="A75" s="47" t="s">
        <v>19</v>
      </c>
      <c r="B75" s="47" t="s">
        <v>18</v>
      </c>
      <c r="C75" s="47" t="s">
        <v>15</v>
      </c>
      <c r="D75" s="47" t="s">
        <v>16</v>
      </c>
      <c r="E75" s="47" t="s">
        <v>17</v>
      </c>
      <c r="F75" s="102" t="s">
        <v>131</v>
      </c>
      <c r="G75" s="47" t="s">
        <v>130</v>
      </c>
    </row>
    <row r="76" spans="1:9" x14ac:dyDescent="0.3">
      <c r="A76" s="105">
        <v>1</v>
      </c>
      <c r="B76" s="44"/>
      <c r="C76" s="91" t="s">
        <v>93</v>
      </c>
      <c r="D76" s="44" t="s">
        <v>66</v>
      </c>
      <c r="E76" s="91">
        <v>11</v>
      </c>
      <c r="F76" s="167"/>
      <c r="G76" s="142">
        <f>E76*F76</f>
        <v>0</v>
      </c>
      <c r="I76" s="130"/>
    </row>
    <row r="77" spans="1:9" ht="55.2" x14ac:dyDescent="0.3">
      <c r="A77" s="44"/>
      <c r="B77" s="44"/>
      <c r="C77" s="137" t="s">
        <v>139</v>
      </c>
      <c r="D77" s="44"/>
      <c r="E77" s="44"/>
      <c r="F77" s="155"/>
      <c r="G77" s="142"/>
    </row>
    <row r="78" spans="1:9" x14ac:dyDescent="0.3">
      <c r="A78" s="105">
        <v>2</v>
      </c>
      <c r="B78" s="44"/>
      <c r="C78" s="138" t="s">
        <v>99</v>
      </c>
      <c r="D78" s="44" t="s">
        <v>106</v>
      </c>
      <c r="E78" s="44">
        <v>1</v>
      </c>
      <c r="F78" s="167"/>
      <c r="G78" s="142">
        <f>E78*F78</f>
        <v>0</v>
      </c>
      <c r="I78" s="130"/>
    </row>
    <row r="79" spans="1:9" ht="27.6" x14ac:dyDescent="0.3">
      <c r="A79" s="44"/>
      <c r="B79" s="44"/>
      <c r="C79" s="137" t="s">
        <v>124</v>
      </c>
      <c r="D79" s="44"/>
      <c r="E79" s="44"/>
      <c r="F79" s="155"/>
      <c r="G79" s="142"/>
    </row>
    <row r="80" spans="1:9" x14ac:dyDescent="0.3">
      <c r="A80" s="105">
        <v>3</v>
      </c>
      <c r="B80" s="44"/>
      <c r="C80" s="91" t="s">
        <v>94</v>
      </c>
      <c r="D80" s="44" t="s">
        <v>106</v>
      </c>
      <c r="E80" s="44">
        <v>1</v>
      </c>
      <c r="F80" s="167"/>
      <c r="G80" s="142">
        <f>E80*F80</f>
        <v>0</v>
      </c>
      <c r="I80" s="130"/>
    </row>
    <row r="81" spans="1:9" x14ac:dyDescent="0.3">
      <c r="A81" s="105">
        <v>4</v>
      </c>
      <c r="B81" s="44"/>
      <c r="C81" s="91" t="s">
        <v>128</v>
      </c>
      <c r="D81" s="44" t="s">
        <v>95</v>
      </c>
      <c r="E81" s="44">
        <v>100</v>
      </c>
      <c r="F81" s="167"/>
      <c r="G81" s="142">
        <f>E81*F81</f>
        <v>0</v>
      </c>
    </row>
    <row r="82" spans="1:9" x14ac:dyDescent="0.3">
      <c r="A82" s="44"/>
      <c r="B82" s="44"/>
      <c r="C82" s="139" t="s">
        <v>129</v>
      </c>
      <c r="D82" s="44"/>
      <c r="E82" s="44"/>
      <c r="F82" s="155"/>
      <c r="G82" s="142"/>
      <c r="I82" s="130"/>
    </row>
    <row r="83" spans="1:9" x14ac:dyDescent="0.3">
      <c r="A83" s="105">
        <v>5</v>
      </c>
      <c r="B83" s="44"/>
      <c r="C83" s="91" t="s">
        <v>96</v>
      </c>
      <c r="D83" s="44" t="s">
        <v>97</v>
      </c>
      <c r="E83" s="44">
        <v>60</v>
      </c>
      <c r="F83" s="167"/>
      <c r="G83" s="142">
        <f>E83*F83</f>
        <v>0</v>
      </c>
      <c r="I83" s="130"/>
    </row>
    <row r="84" spans="1:9" ht="27.6" x14ac:dyDescent="0.3">
      <c r="A84" s="44"/>
      <c r="B84" s="44"/>
      <c r="C84" s="137" t="s">
        <v>98</v>
      </c>
      <c r="D84" s="44"/>
      <c r="E84" s="44"/>
      <c r="F84" s="155"/>
      <c r="G84" s="142"/>
    </row>
    <row r="85" spans="1:9" x14ac:dyDescent="0.3">
      <c r="A85" s="105">
        <v>6</v>
      </c>
      <c r="B85" s="44"/>
      <c r="C85" s="91" t="s">
        <v>100</v>
      </c>
      <c r="D85" s="44" t="s">
        <v>95</v>
      </c>
      <c r="E85" s="44">
        <v>240</v>
      </c>
      <c r="F85" s="167"/>
      <c r="G85" s="142">
        <f>E85*F85</f>
        <v>0</v>
      </c>
      <c r="I85" s="130"/>
    </row>
    <row r="86" spans="1:9" x14ac:dyDescent="0.3">
      <c r="A86" s="44"/>
      <c r="B86" s="44"/>
      <c r="C86" s="137" t="s">
        <v>125</v>
      </c>
      <c r="D86" s="44"/>
      <c r="E86" s="44"/>
      <c r="F86" s="155"/>
      <c r="G86" s="142"/>
    </row>
    <row r="87" spans="1:9" x14ac:dyDescent="0.3">
      <c r="A87" s="105">
        <v>7</v>
      </c>
      <c r="B87" s="44"/>
      <c r="C87" s="91" t="s">
        <v>126</v>
      </c>
      <c r="D87" s="44" t="s">
        <v>97</v>
      </c>
      <c r="E87" s="44">
        <v>44</v>
      </c>
      <c r="F87" s="167"/>
      <c r="G87" s="142">
        <f>E87*F87</f>
        <v>0</v>
      </c>
      <c r="I87" s="130"/>
    </row>
    <row r="88" spans="1:9" x14ac:dyDescent="0.3">
      <c r="A88" s="44"/>
      <c r="B88" s="44"/>
      <c r="C88" s="137" t="s">
        <v>127</v>
      </c>
      <c r="D88" s="44"/>
      <c r="E88" s="44"/>
      <c r="F88" s="155"/>
      <c r="G88" s="142"/>
    </row>
    <row r="89" spans="1:9" x14ac:dyDescent="0.3">
      <c r="A89" s="105">
        <v>8</v>
      </c>
      <c r="B89" s="44"/>
      <c r="C89" s="164" t="s">
        <v>134</v>
      </c>
      <c r="D89" s="44" t="s">
        <v>133</v>
      </c>
      <c r="E89" s="44">
        <v>10</v>
      </c>
      <c r="F89" s="167"/>
      <c r="G89" s="142">
        <f>E89*F89</f>
        <v>0</v>
      </c>
    </row>
    <row r="90" spans="1:9" ht="27.6" x14ac:dyDescent="0.3">
      <c r="A90" s="44"/>
      <c r="B90" s="44"/>
      <c r="C90" s="137" t="s">
        <v>135</v>
      </c>
      <c r="D90" s="44"/>
      <c r="E90" s="44"/>
      <c r="F90" s="155"/>
      <c r="G90" s="142"/>
    </row>
    <row r="91" spans="1:9" x14ac:dyDescent="0.3">
      <c r="A91" s="105">
        <v>9</v>
      </c>
      <c r="B91" s="44"/>
      <c r="C91" s="91" t="s">
        <v>101</v>
      </c>
      <c r="D91" s="44" t="s">
        <v>106</v>
      </c>
      <c r="E91" s="44">
        <v>1</v>
      </c>
      <c r="F91" s="167"/>
      <c r="G91" s="142">
        <f>E91*F91</f>
        <v>0</v>
      </c>
      <c r="I91" s="130"/>
    </row>
    <row r="92" spans="1:9" ht="15" thickBot="1" x14ac:dyDescent="0.35">
      <c r="A92" s="109"/>
      <c r="B92" s="109"/>
      <c r="C92" s="131" t="s">
        <v>132</v>
      </c>
      <c r="D92" s="109"/>
      <c r="E92" s="109"/>
      <c r="F92" s="156"/>
      <c r="G92" s="157"/>
    </row>
    <row r="93" spans="1:9" x14ac:dyDescent="0.3">
      <c r="F93" s="151"/>
      <c r="G93" s="158"/>
      <c r="I93" s="130"/>
    </row>
    <row r="94" spans="1:9" x14ac:dyDescent="0.3">
      <c r="A94" s="132" t="s">
        <v>103</v>
      </c>
      <c r="F94" s="151"/>
      <c r="G94" s="159">
        <f>SUM(G76,G78,G80,G81,G83,G85,G87,G89,G91)</f>
        <v>0</v>
      </c>
    </row>
    <row r="96" spans="1:9" ht="21" x14ac:dyDescent="0.4">
      <c r="A96" s="129" t="s">
        <v>137</v>
      </c>
    </row>
    <row r="97" spans="1:9" x14ac:dyDescent="0.3">
      <c r="A97" s="47" t="s">
        <v>19</v>
      </c>
      <c r="B97" s="47" t="s">
        <v>18</v>
      </c>
      <c r="C97" s="47" t="s">
        <v>15</v>
      </c>
      <c r="D97" s="47" t="s">
        <v>16</v>
      </c>
      <c r="E97" s="47" t="s">
        <v>17</v>
      </c>
      <c r="F97" s="102" t="s">
        <v>131</v>
      </c>
      <c r="G97" s="47" t="s">
        <v>130</v>
      </c>
    </row>
    <row r="98" spans="1:9" ht="28.8" x14ac:dyDescent="0.3">
      <c r="A98" s="105">
        <v>1</v>
      </c>
      <c r="B98" s="44"/>
      <c r="C98" s="108" t="s">
        <v>110</v>
      </c>
      <c r="D98" s="44" t="s">
        <v>106</v>
      </c>
      <c r="E98" s="44">
        <v>1</v>
      </c>
      <c r="F98" s="167"/>
      <c r="G98" s="142">
        <f>E98*F98</f>
        <v>0</v>
      </c>
      <c r="I98" s="130"/>
    </row>
    <row r="99" spans="1:9" x14ac:dyDescent="0.3">
      <c r="A99" s="105">
        <v>2</v>
      </c>
      <c r="B99" s="44"/>
      <c r="C99" s="108" t="s">
        <v>115</v>
      </c>
      <c r="D99" s="44" t="s">
        <v>106</v>
      </c>
      <c r="E99" s="44">
        <v>1</v>
      </c>
      <c r="F99" s="167"/>
      <c r="G99" s="142">
        <f>E99*F99</f>
        <v>0</v>
      </c>
      <c r="I99" s="130"/>
    </row>
    <row r="100" spans="1:9" ht="40.799999999999997" thickBot="1" x14ac:dyDescent="0.35">
      <c r="A100" s="133"/>
      <c r="B100" s="109"/>
      <c r="C100" s="134" t="s">
        <v>116</v>
      </c>
      <c r="D100" s="109"/>
      <c r="E100" s="109"/>
      <c r="F100" s="156"/>
      <c r="G100" s="157"/>
      <c r="I100" s="130"/>
    </row>
    <row r="101" spans="1:9" x14ac:dyDescent="0.3">
      <c r="F101" s="151"/>
      <c r="G101" s="158"/>
    </row>
    <row r="102" spans="1:9" x14ac:dyDescent="0.3">
      <c r="A102" s="132" t="s">
        <v>109</v>
      </c>
      <c r="F102" s="151"/>
      <c r="G102" s="159">
        <f>SUM(G98:G99)</f>
        <v>0</v>
      </c>
    </row>
  </sheetData>
  <sheetProtection algorithmName="SHA-512" hashValue="Uf7ToN5GLK50Ne3uTVGB6CUcnygk1ZLwjW3fWHLJHo1+4Yr3KuvUrtSSPa7MOcAi5tHnmytG+HDPl4cpZpMCUw==" saltValue="RYx1iYsZvPTRvSMTniV8aw==" spinCount="100000" sheet="1" objects="1" selectLockedCells="1"/>
  <mergeCells count="9">
    <mergeCell ref="A49:B49"/>
    <mergeCell ref="A51:G51"/>
    <mergeCell ref="A47:B47"/>
    <mergeCell ref="A1:G1"/>
    <mergeCell ref="A7:B7"/>
    <mergeCell ref="A29:B29"/>
    <mergeCell ref="A35:B35"/>
    <mergeCell ref="A39:B39"/>
    <mergeCell ref="A2:G2"/>
  </mergeCells>
  <pageMargins left="0.7" right="0.7" top="0.78740157499999996" bottom="0.78740157499999996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Pokyny pro vyplnění</vt:lpstr>
      <vt:lpstr>Krycí list</vt:lpstr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Tomáš Kunc</dc:creator>
  <cp:lastModifiedBy>Kunc Tomáš, Bc.</cp:lastModifiedBy>
  <cp:lastPrinted>2025-02-28T08:05:23Z</cp:lastPrinted>
  <dcterms:created xsi:type="dcterms:W3CDTF">2022-09-23T10:50:17Z</dcterms:created>
  <dcterms:modified xsi:type="dcterms:W3CDTF">2025-04-26T15:41:20Z</dcterms:modified>
</cp:coreProperties>
</file>