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s22-file\UserDir$\krenkovaeliska\Desktop\Jmelí VZ\"/>
    </mc:Choice>
  </mc:AlternateContent>
  <workbookProtection workbookAlgorithmName="SHA-512" workbookHashValue="XxJztULCp+UVTClck0UiQ/pa1EvhiGtxtWBqhJxFahbrTWsykbAmaHukEbBOLrsKi6Bq4VEZw0qAgxWUnjWbOw==" workbookSaltValue="2qfaA272HtDvJ1uwcilT6g==" workbookSpinCount="100000" lockStructure="1"/>
  <bookViews>
    <workbookView xWindow="0" yWindow="0" windowWidth="19950" windowHeight="8940"/>
  </bookViews>
  <sheets>
    <sheet name="Výkaz výměr_2025 - jmel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1" l="1"/>
  <c r="M111" i="1"/>
  <c r="M93" i="1" l="1"/>
  <c r="M83" i="1"/>
  <c r="M79" i="1"/>
  <c r="M62" i="1"/>
  <c r="M105" i="1"/>
  <c r="M104" i="1"/>
  <c r="M103" i="1"/>
  <c r="M102" i="1"/>
  <c r="M101" i="1"/>
  <c r="M100" i="1"/>
  <c r="M99" i="1"/>
  <c r="M98" i="1"/>
  <c r="M97" i="1"/>
  <c r="M96" i="1"/>
  <c r="M95" i="1"/>
  <c r="M92" i="1"/>
  <c r="M91" i="1"/>
  <c r="M90" i="1"/>
  <c r="M89" i="1"/>
  <c r="M88" i="1"/>
  <c r="M87" i="1"/>
  <c r="M86" i="1"/>
  <c r="M85" i="1"/>
  <c r="M82" i="1"/>
  <c r="M81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1" i="1"/>
  <c r="M60" i="1"/>
  <c r="M126" i="1"/>
  <c r="M123" i="1"/>
  <c r="M120" i="1"/>
  <c r="M117" i="1"/>
  <c r="M38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37" i="1"/>
  <c r="M34" i="1"/>
  <c r="M35" i="1"/>
  <c r="M32" i="1"/>
  <c r="M30" i="1"/>
  <c r="M28" i="1"/>
  <c r="M26" i="1"/>
  <c r="M18" i="1"/>
  <c r="M16" i="1"/>
  <c r="M17" i="1"/>
  <c r="M25" i="1"/>
  <c r="M24" i="1"/>
  <c r="M23" i="1"/>
  <c r="M22" i="1"/>
  <c r="M21" i="1"/>
  <c r="M20" i="1"/>
  <c r="M15" i="1"/>
  <c r="M14" i="1"/>
  <c r="M13" i="1"/>
  <c r="M12" i="1"/>
  <c r="M10" i="1"/>
  <c r="M9" i="1"/>
  <c r="M8" i="1"/>
  <c r="M6" i="1"/>
  <c r="M106" i="1" l="1"/>
  <c r="M57" i="1"/>
  <c r="M108" i="1" l="1"/>
  <c r="M128" i="1" s="1"/>
  <c r="M129" i="1" l="1"/>
  <c r="M130" i="1" s="1"/>
</calcChain>
</file>

<file path=xl/sharedStrings.xml><?xml version="1.0" encoding="utf-8"?>
<sst xmlns="http://schemas.openxmlformats.org/spreadsheetml/2006/main" count="249" uniqueCount="91">
  <si>
    <t>Pořadové číslo</t>
  </si>
  <si>
    <t>Taxon</t>
  </si>
  <si>
    <t>Průměr kmene (cm)</t>
  </si>
  <si>
    <t>Obvod kmene (cm)</t>
  </si>
  <si>
    <t>Výška taxonu (m)</t>
  </si>
  <si>
    <t>Šířka koruny (m)</t>
  </si>
  <si>
    <t>Sadovnická hodnota</t>
  </si>
  <si>
    <t>Perspektiva</t>
  </si>
  <si>
    <t>Vitalita</t>
  </si>
  <si>
    <t>Zdravotní stav</t>
  </si>
  <si>
    <t>Pěstební opatření</t>
  </si>
  <si>
    <t>cena zásahu</t>
  </si>
  <si>
    <t>Tilia x vulgaris</t>
  </si>
  <si>
    <t>Aesculus hippocastanum</t>
  </si>
  <si>
    <t>RZ</t>
  </si>
  <si>
    <t>Quercus robur</t>
  </si>
  <si>
    <t>RB</t>
  </si>
  <si>
    <t>Acer pseudoplatanus</t>
  </si>
  <si>
    <t>Fraxinus excelsior</t>
  </si>
  <si>
    <t>Tilia cordata</t>
  </si>
  <si>
    <t>RO 30%</t>
  </si>
  <si>
    <t>Sorbus torminalis</t>
  </si>
  <si>
    <t>Liriodendron tulipifera</t>
  </si>
  <si>
    <t>Acer platanoides</t>
  </si>
  <si>
    <t>Tilia platyphyllos 'Laciniata'</t>
  </si>
  <si>
    <t>Ulmus laevis</t>
  </si>
  <si>
    <t>Pinus sylvestris</t>
  </si>
  <si>
    <t>Pinus nigra</t>
  </si>
  <si>
    <t>Pseudotsuga menziesii</t>
  </si>
  <si>
    <t>Tilia sp.</t>
  </si>
  <si>
    <t> RZ</t>
  </si>
  <si>
    <t>RZ </t>
  </si>
  <si>
    <t>Quercus frainetto</t>
  </si>
  <si>
    <t>Acer campestre</t>
  </si>
  <si>
    <t>RV </t>
  </si>
  <si>
    <t>RV</t>
  </si>
  <si>
    <t> RV</t>
  </si>
  <si>
    <t>Tilia platyphyllos</t>
  </si>
  <si>
    <t>RO 20%</t>
  </si>
  <si>
    <t xml:space="preserve">Kácení postupné </t>
  </si>
  <si>
    <t xml:space="preserve">RO 30-40 %, strom ponechán na torzo </t>
  </si>
  <si>
    <t xml:space="preserve">RO 30 %, strom ponechán na torzo </t>
  </si>
  <si>
    <t xml:space="preserve">Výsadba dřevin </t>
  </si>
  <si>
    <t xml:space="preserve">Likvidace vzniklého klestu </t>
  </si>
  <si>
    <t>objem</t>
  </si>
  <si>
    <r>
      <t>Odstranění pařezů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</si>
  <si>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Převoz klád</t>
  </si>
  <si>
    <t>počet</t>
  </si>
  <si>
    <t>cena/ks</t>
  </si>
  <si>
    <t>cena/za m3</t>
  </si>
  <si>
    <t xml:space="preserve">Následná péče </t>
  </si>
  <si>
    <t>roky</t>
  </si>
  <si>
    <t>Naložení klád mechanizací na dopravní prostředek; Doprava dřevní hmoty na vzdálenost do 5 km; Doprava dřevní hmoty na vzdálenost do 5 km</t>
  </si>
  <si>
    <t>cena / t</t>
  </si>
  <si>
    <t>t</t>
  </si>
  <si>
    <t xml:space="preserve">Sběr a manipulace s klestem; Drcení/štěpkování klestu na místě; Nakládka a odvoz štěpky; </t>
  </si>
  <si>
    <t>Dodávka výsadbového materiálu: lípa velkolistá (Tilia platyphyllos), obvod kmínku 12/14 cm, výška koruny 2,2 m; Doprava stromů na místo výsadby; Příprava výsadbové jámy Ø 1,2 m, hl. 0,8 m; 100% výměna substrátu v jámě (dodávka a uložení ornice/substrátu); Osazení stromu s balem do jámy; Dodávka a instalace 3 ks vyvazovacích kůlů vč. úvazků; Aplikace hnojiva (Sylvamix Forte); Zálivka stromu po výsadbě (cca 50 l/ks); Dodávka a rozprostření mulčovací kůry 0,08 m; Úklid, manipulace, dokončovací práce</t>
  </si>
  <si>
    <t>Zalití rostlin vodou (voda, dovoz, manipulace); Kontrola kotvení (popř. oprava); řez výchovný alejových stromů; doplnění mulčovací kůry; Odplevelení mís pod stromy</t>
  </si>
  <si>
    <t>Frézování pařezů kácených stromů; odvoz vzniklé štěpky/ zbytky pařezu; úprava plochy po frézování (zásyp, urovnání terénu)</t>
  </si>
  <si>
    <t>DPH</t>
  </si>
  <si>
    <t>Cena celkem s DPH</t>
  </si>
  <si>
    <t>Cena bez DPH</t>
  </si>
  <si>
    <t>Cena celkem                                                                                                                                                                                                                             - opatření na stromech + odstranění pařezů + převoz klád + likvidace vzniklého klestu + výsadba dřevin + následná péče</t>
  </si>
  <si>
    <t>Opatření na stromech - Park Botanika a alej Husova</t>
  </si>
  <si>
    <t>Alej Husova</t>
  </si>
  <si>
    <t>Park Botanika</t>
  </si>
  <si>
    <t xml:space="preserve">cena celkem </t>
  </si>
  <si>
    <t>2 ks VDH</t>
  </si>
  <si>
    <t>3 ks VDH</t>
  </si>
  <si>
    <t>RZ (RL-LR)</t>
  </si>
  <si>
    <t>1ks VDH</t>
  </si>
  <si>
    <t>1 ks VDH</t>
  </si>
  <si>
    <t>RB (RL-PV)</t>
  </si>
  <si>
    <t>VSP</t>
  </si>
  <si>
    <t>cena celkem zásahu</t>
  </si>
  <si>
    <t>cena jednotlivých zásahů</t>
  </si>
  <si>
    <t>RZ (RL-LR) </t>
  </si>
  <si>
    <t>3 ks VDH </t>
  </si>
  <si>
    <t>Vedlejší rozpočtové náklady</t>
  </si>
  <si>
    <t xml:space="preserve">plocha v m2 </t>
  </si>
  <si>
    <t>cena / m2</t>
  </si>
  <si>
    <t>Výkaz výměr</t>
  </si>
  <si>
    <t xml:space="preserve">Dopravně inženýrská opatření, zařízení staveniště, </t>
  </si>
  <si>
    <t xml:space="preserve">Cena celkem - zásahy na stromech park Botanika a alej Husova </t>
  </si>
  <si>
    <t>Legenda:</t>
  </si>
  <si>
    <t>RV – řez výchovný</t>
  </si>
  <si>
    <t>VDH – vazba dynamická horní</t>
  </si>
  <si>
    <t xml:space="preserve">RO – redukce obvodová </t>
  </si>
  <si>
    <t>RZ – řez zdravotní</t>
  </si>
  <si>
    <t>RB – řez bezpečnostní</t>
  </si>
  <si>
    <t>VSP – vazba statická podkladnicová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</si>
</sst>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Arial CE"/>
    </font>
    <font>
      <b/>
      <sz val="2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20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1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textRotation="18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18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180" wrapText="1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4" fillId="0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4" fillId="0" borderId="0" xfId="0" applyFont="1"/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2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tabSelected="1" topLeftCell="A124" zoomScaleNormal="100" workbookViewId="0">
      <selection activeCell="P47" sqref="P47"/>
    </sheetView>
  </sheetViews>
  <sheetFormatPr defaultRowHeight="15" x14ac:dyDescent="0.25"/>
  <cols>
    <col min="2" max="2" width="23.85546875" customWidth="1"/>
    <col min="10" max="10" width="11.7109375" customWidth="1"/>
    <col min="11" max="12" width="19.42578125" customWidth="1"/>
    <col min="13" max="13" width="26.42578125" style="15" customWidth="1"/>
  </cols>
  <sheetData>
    <row r="1" spans="1:13" ht="63.75" customHeight="1" x14ac:dyDescent="0.25">
      <c r="A1" s="77" t="s">
        <v>81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1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" customHeight="1" x14ac:dyDescent="0.25">
      <c r="A3" s="55" t="s">
        <v>63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5.75" thickBot="1" x14ac:dyDescent="0.3">
      <c r="A4" s="30" t="s">
        <v>65</v>
      </c>
    </row>
    <row r="5" spans="1:13" ht="66.75" thickBot="1" x14ac:dyDescent="0.3">
      <c r="A5" s="10" t="s">
        <v>0</v>
      </c>
      <c r="B5" s="11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3" t="s">
        <v>10</v>
      </c>
      <c r="L5" s="38" t="s">
        <v>75</v>
      </c>
      <c r="M5" s="39" t="s">
        <v>74</v>
      </c>
    </row>
    <row r="6" spans="1:13" x14ac:dyDescent="0.25">
      <c r="A6" s="98">
        <v>1</v>
      </c>
      <c r="B6" s="99" t="s">
        <v>12</v>
      </c>
      <c r="C6" s="98">
        <v>92</v>
      </c>
      <c r="D6" s="98">
        <v>288</v>
      </c>
      <c r="E6" s="98">
        <v>24.6</v>
      </c>
      <c r="F6" s="98">
        <v>16</v>
      </c>
      <c r="G6" s="98">
        <v>2</v>
      </c>
      <c r="H6" s="98">
        <v>1</v>
      </c>
      <c r="I6" s="98">
        <v>2</v>
      </c>
      <c r="J6" s="98">
        <v>2</v>
      </c>
      <c r="K6" s="29" t="s">
        <v>14</v>
      </c>
      <c r="L6" s="54">
        <v>0</v>
      </c>
      <c r="M6" s="97">
        <f>L6+L7</f>
        <v>0</v>
      </c>
    </row>
    <row r="7" spans="1:13" x14ac:dyDescent="0.25">
      <c r="A7" s="63"/>
      <c r="B7" s="65"/>
      <c r="C7" s="63"/>
      <c r="D7" s="63"/>
      <c r="E7" s="63"/>
      <c r="F7" s="63"/>
      <c r="G7" s="63"/>
      <c r="H7" s="63"/>
      <c r="I7" s="63"/>
      <c r="J7" s="63"/>
      <c r="K7" s="29" t="s">
        <v>68</v>
      </c>
      <c r="L7" s="54">
        <v>0</v>
      </c>
      <c r="M7" s="67"/>
    </row>
    <row r="8" spans="1:13" x14ac:dyDescent="0.25">
      <c r="A8" s="26">
        <v>2</v>
      </c>
      <c r="B8" s="41" t="s">
        <v>13</v>
      </c>
      <c r="C8" s="26">
        <v>84</v>
      </c>
      <c r="D8" s="26">
        <v>263</v>
      </c>
      <c r="E8" s="26">
        <v>22.1</v>
      </c>
      <c r="F8" s="26">
        <v>18.3</v>
      </c>
      <c r="G8" s="26">
        <v>3</v>
      </c>
      <c r="H8" s="26">
        <v>1</v>
      </c>
      <c r="I8" s="26">
        <v>2</v>
      </c>
      <c r="J8" s="26">
        <v>3</v>
      </c>
      <c r="K8" s="28" t="s">
        <v>14</v>
      </c>
      <c r="L8" s="54">
        <v>0</v>
      </c>
      <c r="M8" s="32">
        <f>L8</f>
        <v>0</v>
      </c>
    </row>
    <row r="9" spans="1:13" ht="15.75" customHeight="1" x14ac:dyDescent="0.25">
      <c r="A9" s="26">
        <v>7</v>
      </c>
      <c r="B9" s="41" t="s">
        <v>15</v>
      </c>
      <c r="C9" s="26">
        <v>101</v>
      </c>
      <c r="D9" s="26">
        <v>318</v>
      </c>
      <c r="E9" s="26">
        <v>19.399999999999999</v>
      </c>
      <c r="F9" s="26">
        <v>20.8</v>
      </c>
      <c r="G9" s="26">
        <v>2</v>
      </c>
      <c r="H9" s="26">
        <v>1</v>
      </c>
      <c r="I9" s="26">
        <v>2</v>
      </c>
      <c r="J9" s="26">
        <v>2</v>
      </c>
      <c r="K9" s="28" t="s">
        <v>16</v>
      </c>
      <c r="L9" s="54">
        <v>0</v>
      </c>
      <c r="M9" s="45">
        <f>L9</f>
        <v>0</v>
      </c>
    </row>
    <row r="10" spans="1:13" x14ac:dyDescent="0.25">
      <c r="A10" s="62">
        <v>12</v>
      </c>
      <c r="B10" s="64" t="s">
        <v>17</v>
      </c>
      <c r="C10" s="62">
        <v>73</v>
      </c>
      <c r="D10" s="62">
        <v>229</v>
      </c>
      <c r="E10" s="62">
        <v>20.6</v>
      </c>
      <c r="F10" s="62">
        <v>13.6</v>
      </c>
      <c r="G10" s="62">
        <v>3</v>
      </c>
      <c r="H10" s="62">
        <v>1</v>
      </c>
      <c r="I10" s="62">
        <v>2</v>
      </c>
      <c r="J10" s="62">
        <v>3</v>
      </c>
      <c r="K10" s="28" t="s">
        <v>14</v>
      </c>
      <c r="L10" s="54">
        <v>0</v>
      </c>
      <c r="M10" s="66">
        <f>L10+L11</f>
        <v>0</v>
      </c>
    </row>
    <row r="11" spans="1:13" x14ac:dyDescent="0.25">
      <c r="A11" s="63"/>
      <c r="B11" s="65"/>
      <c r="C11" s="63"/>
      <c r="D11" s="63"/>
      <c r="E11" s="63"/>
      <c r="F11" s="63"/>
      <c r="G11" s="63"/>
      <c r="H11" s="63"/>
      <c r="I11" s="63"/>
      <c r="J11" s="63"/>
      <c r="K11" s="28" t="s">
        <v>67</v>
      </c>
      <c r="L11" s="54">
        <v>0</v>
      </c>
      <c r="M11" s="67"/>
    </row>
    <row r="12" spans="1:13" ht="15.75" customHeight="1" x14ac:dyDescent="0.25">
      <c r="A12" s="26">
        <v>13</v>
      </c>
      <c r="B12" s="41" t="s">
        <v>15</v>
      </c>
      <c r="C12" s="26">
        <v>90</v>
      </c>
      <c r="D12" s="26">
        <v>281</v>
      </c>
      <c r="E12" s="26">
        <v>23.8</v>
      </c>
      <c r="F12" s="26">
        <v>19.2</v>
      </c>
      <c r="G12" s="26">
        <v>2</v>
      </c>
      <c r="H12" s="26">
        <v>1</v>
      </c>
      <c r="I12" s="26">
        <v>2</v>
      </c>
      <c r="J12" s="26">
        <v>2</v>
      </c>
      <c r="K12" s="28" t="s">
        <v>16</v>
      </c>
      <c r="L12" s="54">
        <v>0</v>
      </c>
      <c r="M12" s="32">
        <f t="shared" ref="M12:M17" si="0">L12</f>
        <v>0</v>
      </c>
    </row>
    <row r="13" spans="1:13" ht="15.75" customHeight="1" x14ac:dyDescent="0.25">
      <c r="A13" s="26">
        <v>15</v>
      </c>
      <c r="B13" s="41" t="s">
        <v>18</v>
      </c>
      <c r="C13" s="26">
        <v>110</v>
      </c>
      <c r="D13" s="26">
        <v>346</v>
      </c>
      <c r="E13" s="26">
        <v>22.6</v>
      </c>
      <c r="F13" s="26">
        <v>17.600000000000001</v>
      </c>
      <c r="G13" s="26">
        <v>4</v>
      </c>
      <c r="H13" s="26">
        <v>1</v>
      </c>
      <c r="I13" s="26">
        <v>3</v>
      </c>
      <c r="J13" s="26">
        <v>2</v>
      </c>
      <c r="K13" s="28" t="s">
        <v>16</v>
      </c>
      <c r="L13" s="54">
        <v>0</v>
      </c>
      <c r="M13" s="32">
        <f t="shared" si="0"/>
        <v>0</v>
      </c>
    </row>
    <row r="14" spans="1:13" x14ac:dyDescent="0.25">
      <c r="A14" s="26">
        <v>32</v>
      </c>
      <c r="B14" s="41" t="s">
        <v>19</v>
      </c>
      <c r="C14" s="26">
        <v>72</v>
      </c>
      <c r="D14" s="26">
        <v>231</v>
      </c>
      <c r="E14" s="26">
        <v>20.7</v>
      </c>
      <c r="F14" s="26">
        <v>10.6</v>
      </c>
      <c r="G14" s="26">
        <v>3</v>
      </c>
      <c r="H14" s="26">
        <v>1</v>
      </c>
      <c r="I14" s="26">
        <v>3</v>
      </c>
      <c r="J14" s="26">
        <v>4</v>
      </c>
      <c r="K14" s="28" t="s">
        <v>39</v>
      </c>
      <c r="L14" s="54">
        <v>0</v>
      </c>
      <c r="M14" s="32">
        <f t="shared" si="0"/>
        <v>0</v>
      </c>
    </row>
    <row r="15" spans="1:13" ht="15.75" customHeight="1" x14ac:dyDescent="0.25">
      <c r="A15" s="26">
        <v>34</v>
      </c>
      <c r="B15" s="41" t="s">
        <v>19</v>
      </c>
      <c r="C15" s="26">
        <v>66</v>
      </c>
      <c r="D15" s="26">
        <v>207</v>
      </c>
      <c r="E15" s="26">
        <v>22.1</v>
      </c>
      <c r="F15" s="26">
        <v>13.6</v>
      </c>
      <c r="G15" s="26">
        <v>2</v>
      </c>
      <c r="H15" s="26">
        <v>1</v>
      </c>
      <c r="I15" s="26">
        <v>2</v>
      </c>
      <c r="J15" s="26">
        <v>4</v>
      </c>
      <c r="K15" s="28" t="s">
        <v>39</v>
      </c>
      <c r="L15" s="54">
        <v>0</v>
      </c>
      <c r="M15" s="32">
        <f t="shared" si="0"/>
        <v>0</v>
      </c>
    </row>
    <row r="16" spans="1:13" ht="24" x14ac:dyDescent="0.25">
      <c r="A16" s="26">
        <v>38</v>
      </c>
      <c r="B16" s="41" t="s">
        <v>19</v>
      </c>
      <c r="C16" s="26">
        <v>72</v>
      </c>
      <c r="D16" s="26">
        <v>227</v>
      </c>
      <c r="E16" s="26">
        <v>27.1</v>
      </c>
      <c r="F16" s="26">
        <v>14.3</v>
      </c>
      <c r="G16" s="26">
        <v>4</v>
      </c>
      <c r="H16" s="26">
        <v>1</v>
      </c>
      <c r="I16" s="26">
        <v>3</v>
      </c>
      <c r="J16" s="26">
        <v>3</v>
      </c>
      <c r="K16" s="28" t="s">
        <v>40</v>
      </c>
      <c r="L16" s="54">
        <v>0</v>
      </c>
      <c r="M16" s="32">
        <f t="shared" si="0"/>
        <v>0</v>
      </c>
    </row>
    <row r="17" spans="1:13" ht="15.75" customHeight="1" x14ac:dyDescent="0.25">
      <c r="A17" s="26">
        <v>40</v>
      </c>
      <c r="B17" s="41" t="s">
        <v>19</v>
      </c>
      <c r="C17" s="26">
        <v>63</v>
      </c>
      <c r="D17" s="26">
        <v>197</v>
      </c>
      <c r="E17" s="26">
        <v>24.2</v>
      </c>
      <c r="F17" s="26">
        <v>13.9</v>
      </c>
      <c r="G17" s="26">
        <v>3</v>
      </c>
      <c r="H17" s="26">
        <v>1</v>
      </c>
      <c r="I17" s="26">
        <v>3</v>
      </c>
      <c r="J17" s="26">
        <v>2</v>
      </c>
      <c r="K17" s="28" t="s">
        <v>14</v>
      </c>
      <c r="L17" s="54">
        <v>0</v>
      </c>
      <c r="M17" s="32">
        <f t="shared" si="0"/>
        <v>0</v>
      </c>
    </row>
    <row r="18" spans="1:13" ht="15" customHeight="1" x14ac:dyDescent="0.25">
      <c r="A18" s="62">
        <v>42</v>
      </c>
      <c r="B18" s="64" t="s">
        <v>21</v>
      </c>
      <c r="C18" s="62">
        <v>86</v>
      </c>
      <c r="D18" s="62">
        <v>270</v>
      </c>
      <c r="E18" s="62">
        <v>23</v>
      </c>
      <c r="F18" s="62">
        <v>22.6</v>
      </c>
      <c r="G18" s="62">
        <v>2</v>
      </c>
      <c r="H18" s="62">
        <v>1</v>
      </c>
      <c r="I18" s="62">
        <v>2</v>
      </c>
      <c r="J18" s="62">
        <v>3</v>
      </c>
      <c r="K18" s="28" t="s">
        <v>14</v>
      </c>
      <c r="L18" s="54">
        <v>0</v>
      </c>
      <c r="M18" s="66">
        <f>L18+L19</f>
        <v>0</v>
      </c>
    </row>
    <row r="19" spans="1:13" ht="15" customHeight="1" x14ac:dyDescent="0.25">
      <c r="A19" s="63"/>
      <c r="B19" s="65"/>
      <c r="C19" s="63"/>
      <c r="D19" s="63"/>
      <c r="E19" s="63"/>
      <c r="F19" s="63"/>
      <c r="G19" s="63"/>
      <c r="H19" s="63"/>
      <c r="I19" s="63"/>
      <c r="J19" s="63"/>
      <c r="K19" s="28" t="s">
        <v>67</v>
      </c>
      <c r="L19" s="54">
        <v>0</v>
      </c>
      <c r="M19" s="67"/>
    </row>
    <row r="20" spans="1:13" ht="15.75" customHeight="1" x14ac:dyDescent="0.25">
      <c r="A20" s="26">
        <v>45</v>
      </c>
      <c r="B20" s="41" t="s">
        <v>19</v>
      </c>
      <c r="C20" s="26">
        <v>86</v>
      </c>
      <c r="D20" s="26">
        <v>270</v>
      </c>
      <c r="E20" s="26">
        <v>17.5</v>
      </c>
      <c r="F20" s="26">
        <v>11.2</v>
      </c>
      <c r="G20" s="26">
        <v>3</v>
      </c>
      <c r="H20" s="26">
        <v>2</v>
      </c>
      <c r="I20" s="26">
        <v>3</v>
      </c>
      <c r="J20" s="26">
        <v>3</v>
      </c>
      <c r="K20" s="28" t="s">
        <v>14</v>
      </c>
      <c r="L20" s="54">
        <v>0</v>
      </c>
      <c r="M20" s="32">
        <f t="shared" ref="M20:M25" si="1">L20</f>
        <v>0</v>
      </c>
    </row>
    <row r="21" spans="1:13" ht="15.75" customHeight="1" x14ac:dyDescent="0.25">
      <c r="A21" s="26">
        <v>46</v>
      </c>
      <c r="B21" s="41" t="s">
        <v>19</v>
      </c>
      <c r="C21" s="26">
        <v>59</v>
      </c>
      <c r="D21" s="26">
        <v>184</v>
      </c>
      <c r="E21" s="26">
        <v>20.2</v>
      </c>
      <c r="F21" s="26">
        <v>10.9</v>
      </c>
      <c r="G21" s="26">
        <v>3</v>
      </c>
      <c r="H21" s="26">
        <v>1</v>
      </c>
      <c r="I21" s="26">
        <v>2</v>
      </c>
      <c r="J21" s="26">
        <v>2</v>
      </c>
      <c r="K21" s="28" t="s">
        <v>14</v>
      </c>
      <c r="L21" s="54">
        <v>0</v>
      </c>
      <c r="M21" s="32">
        <f t="shared" si="1"/>
        <v>0</v>
      </c>
    </row>
    <row r="22" spans="1:13" x14ac:dyDescent="0.25">
      <c r="A22" s="26">
        <v>58</v>
      </c>
      <c r="B22" s="41" t="s">
        <v>22</v>
      </c>
      <c r="C22" s="26">
        <v>60</v>
      </c>
      <c r="D22" s="26">
        <v>189</v>
      </c>
      <c r="E22" s="26">
        <v>23.6</v>
      </c>
      <c r="F22" s="26">
        <v>10.9</v>
      </c>
      <c r="G22" s="26">
        <v>2</v>
      </c>
      <c r="H22" s="26">
        <v>1</v>
      </c>
      <c r="I22" s="26">
        <v>3</v>
      </c>
      <c r="J22" s="26">
        <v>2</v>
      </c>
      <c r="K22" s="28" t="s">
        <v>14</v>
      </c>
      <c r="L22" s="54">
        <v>0</v>
      </c>
      <c r="M22" s="32">
        <f t="shared" si="1"/>
        <v>0</v>
      </c>
    </row>
    <row r="23" spans="1:13" x14ac:dyDescent="0.25">
      <c r="A23" s="26">
        <v>60</v>
      </c>
      <c r="B23" s="41" t="s">
        <v>19</v>
      </c>
      <c r="C23" s="26">
        <v>69</v>
      </c>
      <c r="D23" s="26">
        <v>217</v>
      </c>
      <c r="E23" s="26">
        <v>18.600000000000001</v>
      </c>
      <c r="F23" s="26">
        <v>13.4</v>
      </c>
      <c r="G23" s="26">
        <v>3</v>
      </c>
      <c r="H23" s="26">
        <v>1</v>
      </c>
      <c r="I23" s="26">
        <v>2</v>
      </c>
      <c r="J23" s="26">
        <v>2</v>
      </c>
      <c r="K23" s="28" t="s">
        <v>14</v>
      </c>
      <c r="L23" s="54">
        <v>0</v>
      </c>
      <c r="M23" s="32">
        <f t="shared" si="1"/>
        <v>0</v>
      </c>
    </row>
    <row r="24" spans="1:13" x14ac:dyDescent="0.25">
      <c r="A24" s="26">
        <v>64</v>
      </c>
      <c r="B24" s="41" t="s">
        <v>23</v>
      </c>
      <c r="C24" s="26">
        <v>74</v>
      </c>
      <c r="D24" s="26">
        <v>233</v>
      </c>
      <c r="E24" s="26">
        <v>18.399999999999999</v>
      </c>
      <c r="F24" s="26">
        <v>14.8</v>
      </c>
      <c r="G24" s="26">
        <v>2</v>
      </c>
      <c r="H24" s="26">
        <v>1</v>
      </c>
      <c r="I24" s="26">
        <v>2</v>
      </c>
      <c r="J24" s="26">
        <v>2</v>
      </c>
      <c r="K24" s="28" t="s">
        <v>14</v>
      </c>
      <c r="L24" s="54">
        <v>0</v>
      </c>
      <c r="M24" s="32">
        <f t="shared" si="1"/>
        <v>0</v>
      </c>
    </row>
    <row r="25" spans="1:13" x14ac:dyDescent="0.25">
      <c r="A25" s="26">
        <v>66</v>
      </c>
      <c r="B25" s="41" t="s">
        <v>24</v>
      </c>
      <c r="C25" s="26">
        <v>31</v>
      </c>
      <c r="D25" s="26">
        <v>96</v>
      </c>
      <c r="E25" s="26">
        <v>16.8</v>
      </c>
      <c r="F25" s="26">
        <v>9.1999999999999993</v>
      </c>
      <c r="G25" s="26">
        <v>3</v>
      </c>
      <c r="H25" s="26">
        <v>1</v>
      </c>
      <c r="I25" s="26">
        <v>2</v>
      </c>
      <c r="J25" s="26">
        <v>1</v>
      </c>
      <c r="K25" s="28" t="s">
        <v>14</v>
      </c>
      <c r="L25" s="54">
        <v>0</v>
      </c>
      <c r="M25" s="32">
        <f t="shared" si="1"/>
        <v>0</v>
      </c>
    </row>
    <row r="26" spans="1:13" ht="15" customHeight="1" x14ac:dyDescent="0.25">
      <c r="A26" s="62">
        <v>67</v>
      </c>
      <c r="B26" s="64" t="s">
        <v>13</v>
      </c>
      <c r="C26" s="62">
        <v>57</v>
      </c>
      <c r="D26" s="62">
        <v>179</v>
      </c>
      <c r="E26" s="62">
        <v>19</v>
      </c>
      <c r="F26" s="62">
        <v>15.9</v>
      </c>
      <c r="G26" s="62">
        <v>2</v>
      </c>
      <c r="H26" s="62">
        <v>1</v>
      </c>
      <c r="I26" s="62">
        <v>2</v>
      </c>
      <c r="J26" s="62">
        <v>3</v>
      </c>
      <c r="K26" s="28" t="s">
        <v>69</v>
      </c>
      <c r="L26" s="54">
        <v>0</v>
      </c>
      <c r="M26" s="66">
        <f>L26+L27</f>
        <v>0</v>
      </c>
    </row>
    <row r="27" spans="1:13" ht="15" customHeight="1" x14ac:dyDescent="0.25">
      <c r="A27" s="63"/>
      <c r="B27" s="65"/>
      <c r="C27" s="63"/>
      <c r="D27" s="63"/>
      <c r="E27" s="63"/>
      <c r="F27" s="63"/>
      <c r="G27" s="63"/>
      <c r="H27" s="63"/>
      <c r="I27" s="63"/>
      <c r="J27" s="63"/>
      <c r="K27" s="29" t="s">
        <v>68</v>
      </c>
      <c r="L27" s="54">
        <v>0</v>
      </c>
      <c r="M27" s="67"/>
    </row>
    <row r="28" spans="1:13" ht="15.75" customHeight="1" x14ac:dyDescent="0.25">
      <c r="A28" s="62">
        <v>68</v>
      </c>
      <c r="B28" s="64" t="s">
        <v>17</v>
      </c>
      <c r="C28" s="62">
        <v>58</v>
      </c>
      <c r="D28" s="62">
        <v>181</v>
      </c>
      <c r="E28" s="62">
        <v>18.5</v>
      </c>
      <c r="F28" s="62">
        <v>9</v>
      </c>
      <c r="G28" s="62">
        <v>4</v>
      </c>
      <c r="H28" s="62">
        <v>2</v>
      </c>
      <c r="I28" s="62">
        <v>4</v>
      </c>
      <c r="J28" s="62">
        <v>3</v>
      </c>
      <c r="K28" s="28" t="s">
        <v>14</v>
      </c>
      <c r="L28" s="54">
        <v>0</v>
      </c>
      <c r="M28" s="66">
        <f>L28+L29</f>
        <v>0</v>
      </c>
    </row>
    <row r="29" spans="1:13" ht="15.75" customHeight="1" x14ac:dyDescent="0.25">
      <c r="A29" s="63"/>
      <c r="B29" s="65"/>
      <c r="C29" s="63"/>
      <c r="D29" s="63"/>
      <c r="E29" s="63"/>
      <c r="F29" s="63"/>
      <c r="G29" s="63"/>
      <c r="H29" s="63"/>
      <c r="I29" s="63"/>
      <c r="J29" s="63"/>
      <c r="K29" s="28" t="s">
        <v>70</v>
      </c>
      <c r="L29" s="54">
        <v>0</v>
      </c>
      <c r="M29" s="67"/>
    </row>
    <row r="30" spans="1:13" x14ac:dyDescent="0.25">
      <c r="A30" s="62">
        <v>75</v>
      </c>
      <c r="B30" s="64" t="s">
        <v>15</v>
      </c>
      <c r="C30" s="62">
        <v>90</v>
      </c>
      <c r="D30" s="62">
        <v>283</v>
      </c>
      <c r="E30" s="62">
        <v>23</v>
      </c>
      <c r="F30" s="62">
        <v>20.3</v>
      </c>
      <c r="G30" s="62">
        <v>2</v>
      </c>
      <c r="H30" s="62">
        <v>1</v>
      </c>
      <c r="I30" s="62">
        <v>2</v>
      </c>
      <c r="J30" s="62">
        <v>3</v>
      </c>
      <c r="K30" s="28" t="s">
        <v>16</v>
      </c>
      <c r="L30" s="54">
        <v>0</v>
      </c>
      <c r="M30" s="66">
        <f>L30+L31</f>
        <v>0</v>
      </c>
    </row>
    <row r="31" spans="1:13" x14ac:dyDescent="0.25">
      <c r="A31" s="63"/>
      <c r="B31" s="65"/>
      <c r="C31" s="63"/>
      <c r="D31" s="63"/>
      <c r="E31" s="63"/>
      <c r="F31" s="63"/>
      <c r="G31" s="63"/>
      <c r="H31" s="63"/>
      <c r="I31" s="63"/>
      <c r="J31" s="63"/>
      <c r="K31" s="28" t="s">
        <v>67</v>
      </c>
      <c r="L31" s="54">
        <v>0</v>
      </c>
      <c r="M31" s="67"/>
    </row>
    <row r="32" spans="1:13" x14ac:dyDescent="0.25">
      <c r="A32" s="62">
        <v>86</v>
      </c>
      <c r="B32" s="64" t="s">
        <v>19</v>
      </c>
      <c r="C32" s="62">
        <v>67</v>
      </c>
      <c r="D32" s="62">
        <v>211</v>
      </c>
      <c r="E32" s="62">
        <v>21.5</v>
      </c>
      <c r="F32" s="62">
        <v>17.100000000000001</v>
      </c>
      <c r="G32" s="62">
        <v>2</v>
      </c>
      <c r="H32" s="62">
        <v>1</v>
      </c>
      <c r="I32" s="62">
        <v>2</v>
      </c>
      <c r="J32" s="62">
        <v>3</v>
      </c>
      <c r="K32" s="28" t="s">
        <v>69</v>
      </c>
      <c r="L32" s="54">
        <v>0</v>
      </c>
      <c r="M32" s="66">
        <f>L32+L33</f>
        <v>0</v>
      </c>
    </row>
    <row r="33" spans="1:13" x14ac:dyDescent="0.25">
      <c r="A33" s="63"/>
      <c r="B33" s="65"/>
      <c r="C33" s="63"/>
      <c r="D33" s="63"/>
      <c r="E33" s="63"/>
      <c r="F33" s="63"/>
      <c r="G33" s="63"/>
      <c r="H33" s="63"/>
      <c r="I33" s="63"/>
      <c r="J33" s="63"/>
      <c r="K33" s="28" t="s">
        <v>71</v>
      </c>
      <c r="L33" s="54">
        <v>0</v>
      </c>
      <c r="M33" s="67"/>
    </row>
    <row r="34" spans="1:13" x14ac:dyDescent="0.25">
      <c r="A34" s="26">
        <v>92</v>
      </c>
      <c r="B34" s="41" t="s">
        <v>26</v>
      </c>
      <c r="C34" s="26">
        <v>37</v>
      </c>
      <c r="D34" s="26">
        <v>115</v>
      </c>
      <c r="E34" s="26">
        <v>11.3</v>
      </c>
      <c r="F34" s="26">
        <v>9.5</v>
      </c>
      <c r="G34" s="26">
        <v>3</v>
      </c>
      <c r="H34" s="26">
        <v>1</v>
      </c>
      <c r="I34" s="26">
        <v>2</v>
      </c>
      <c r="J34" s="26">
        <v>1</v>
      </c>
      <c r="K34" s="28" t="s">
        <v>72</v>
      </c>
      <c r="L34" s="54">
        <v>0</v>
      </c>
      <c r="M34" s="32">
        <f>L34</f>
        <v>0</v>
      </c>
    </row>
    <row r="35" spans="1:13" x14ac:dyDescent="0.25">
      <c r="A35" s="62">
        <v>95</v>
      </c>
      <c r="B35" s="64" t="s">
        <v>27</v>
      </c>
      <c r="C35" s="62">
        <v>76</v>
      </c>
      <c r="D35" s="62">
        <v>238</v>
      </c>
      <c r="E35" s="62">
        <v>28.2</v>
      </c>
      <c r="F35" s="62">
        <v>18.899999999999999</v>
      </c>
      <c r="G35" s="62">
        <v>3</v>
      </c>
      <c r="H35" s="62">
        <v>1</v>
      </c>
      <c r="I35" s="62">
        <v>1</v>
      </c>
      <c r="J35" s="62">
        <v>2</v>
      </c>
      <c r="K35" s="28" t="s">
        <v>16</v>
      </c>
      <c r="L35" s="54">
        <v>0</v>
      </c>
      <c r="M35" s="66">
        <f>L35+L36</f>
        <v>0</v>
      </c>
    </row>
    <row r="36" spans="1:13" x14ac:dyDescent="0.25">
      <c r="A36" s="63"/>
      <c r="B36" s="65"/>
      <c r="C36" s="63"/>
      <c r="D36" s="63"/>
      <c r="E36" s="63"/>
      <c r="F36" s="63"/>
      <c r="G36" s="63"/>
      <c r="H36" s="63"/>
      <c r="I36" s="63"/>
      <c r="J36" s="63"/>
      <c r="K36" s="29" t="s">
        <v>68</v>
      </c>
      <c r="L36" s="54">
        <v>0</v>
      </c>
      <c r="M36" s="67"/>
    </row>
    <row r="37" spans="1:13" x14ac:dyDescent="0.25">
      <c r="A37" s="26">
        <v>96</v>
      </c>
      <c r="B37" s="41" t="s">
        <v>28</v>
      </c>
      <c r="C37" s="26">
        <v>56</v>
      </c>
      <c r="D37" s="26">
        <v>177</v>
      </c>
      <c r="E37" s="26">
        <v>26.4</v>
      </c>
      <c r="F37" s="26">
        <v>9.6999999999999993</v>
      </c>
      <c r="G37" s="26">
        <v>3</v>
      </c>
      <c r="H37" s="26">
        <v>1</v>
      </c>
      <c r="I37" s="26">
        <v>2</v>
      </c>
      <c r="J37" s="26">
        <v>1</v>
      </c>
      <c r="K37" s="28" t="s">
        <v>16</v>
      </c>
      <c r="L37" s="54">
        <v>0</v>
      </c>
      <c r="M37" s="32">
        <f>L37</f>
        <v>0</v>
      </c>
    </row>
    <row r="38" spans="1:13" x14ac:dyDescent="0.25">
      <c r="A38" s="62">
        <v>103</v>
      </c>
      <c r="B38" s="64" t="s">
        <v>29</v>
      </c>
      <c r="C38" s="62">
        <v>42</v>
      </c>
      <c r="D38" s="62">
        <v>132</v>
      </c>
      <c r="E38" s="62">
        <v>16.8</v>
      </c>
      <c r="F38" s="62">
        <v>12.3</v>
      </c>
      <c r="G38" s="62">
        <v>3</v>
      </c>
      <c r="H38" s="62">
        <v>1</v>
      </c>
      <c r="I38" s="62">
        <v>1</v>
      </c>
      <c r="J38" s="62">
        <v>4</v>
      </c>
      <c r="K38" s="28" t="s">
        <v>69</v>
      </c>
      <c r="L38" s="54">
        <v>0</v>
      </c>
      <c r="M38" s="66">
        <f>L38+L39+L40</f>
        <v>0</v>
      </c>
    </row>
    <row r="39" spans="1:13" x14ac:dyDescent="0.25">
      <c r="A39" s="68"/>
      <c r="B39" s="69"/>
      <c r="C39" s="68"/>
      <c r="D39" s="68"/>
      <c r="E39" s="68"/>
      <c r="F39" s="68"/>
      <c r="G39" s="68"/>
      <c r="H39" s="68"/>
      <c r="I39" s="68"/>
      <c r="J39" s="68"/>
      <c r="K39" s="28" t="s">
        <v>73</v>
      </c>
      <c r="L39" s="54">
        <v>0</v>
      </c>
      <c r="M39" s="70"/>
    </row>
    <row r="40" spans="1:13" x14ac:dyDescent="0.25">
      <c r="A40" s="63"/>
      <c r="B40" s="65"/>
      <c r="C40" s="63"/>
      <c r="D40" s="63"/>
      <c r="E40" s="63"/>
      <c r="F40" s="63"/>
      <c r="G40" s="63"/>
      <c r="H40" s="63"/>
      <c r="I40" s="63"/>
      <c r="J40" s="63"/>
      <c r="K40" s="28" t="s">
        <v>71</v>
      </c>
      <c r="L40" s="54">
        <v>0</v>
      </c>
      <c r="M40" s="67"/>
    </row>
    <row r="41" spans="1:13" x14ac:dyDescent="0.25">
      <c r="A41" s="26">
        <v>104</v>
      </c>
      <c r="B41" s="41" t="s">
        <v>19</v>
      </c>
      <c r="C41" s="26">
        <v>63</v>
      </c>
      <c r="D41" s="26">
        <v>199</v>
      </c>
      <c r="E41" s="26">
        <v>21.8</v>
      </c>
      <c r="F41" s="26">
        <v>11.3</v>
      </c>
      <c r="G41" s="26">
        <v>3</v>
      </c>
      <c r="H41" s="26">
        <v>1</v>
      </c>
      <c r="I41" s="26">
        <v>2</v>
      </c>
      <c r="J41" s="26">
        <v>3</v>
      </c>
      <c r="K41" s="28" t="s">
        <v>14</v>
      </c>
      <c r="L41" s="54">
        <v>0</v>
      </c>
      <c r="M41" s="32">
        <f>L41</f>
        <v>0</v>
      </c>
    </row>
    <row r="42" spans="1:13" ht="24" x14ac:dyDescent="0.25">
      <c r="A42" s="26">
        <v>106</v>
      </c>
      <c r="B42" s="41" t="s">
        <v>19</v>
      </c>
      <c r="C42" s="26">
        <v>57</v>
      </c>
      <c r="D42" s="26">
        <v>179</v>
      </c>
      <c r="E42" s="26">
        <v>13.1</v>
      </c>
      <c r="F42" s="26">
        <v>8.5</v>
      </c>
      <c r="G42" s="26">
        <v>4</v>
      </c>
      <c r="H42" s="26">
        <v>2</v>
      </c>
      <c r="I42" s="26">
        <v>3</v>
      </c>
      <c r="J42" s="26">
        <v>3</v>
      </c>
      <c r="K42" s="28" t="s">
        <v>41</v>
      </c>
      <c r="L42" s="54">
        <v>0</v>
      </c>
      <c r="M42" s="32">
        <f>L42</f>
        <v>0</v>
      </c>
    </row>
    <row r="43" spans="1:13" x14ac:dyDescent="0.25">
      <c r="A43" s="26">
        <v>107</v>
      </c>
      <c r="B43" s="27" t="s">
        <v>19</v>
      </c>
      <c r="C43" s="26">
        <v>50</v>
      </c>
      <c r="D43" s="26">
        <v>157</v>
      </c>
      <c r="E43" s="26">
        <v>15.3</v>
      </c>
      <c r="F43" s="26">
        <v>11.6</v>
      </c>
      <c r="G43" s="26">
        <v>4</v>
      </c>
      <c r="H43" s="26">
        <v>2</v>
      </c>
      <c r="I43" s="26">
        <v>3</v>
      </c>
      <c r="J43" s="26">
        <v>2</v>
      </c>
      <c r="K43" s="28" t="s">
        <v>14</v>
      </c>
      <c r="L43" s="54">
        <v>0</v>
      </c>
      <c r="M43" s="32">
        <f>L43</f>
        <v>0</v>
      </c>
    </row>
    <row r="44" spans="1:13" ht="24" x14ac:dyDescent="0.25">
      <c r="A44" s="26">
        <v>109</v>
      </c>
      <c r="B44" s="27" t="s">
        <v>12</v>
      </c>
      <c r="C44" s="26">
        <v>68</v>
      </c>
      <c r="D44" s="26">
        <v>214</v>
      </c>
      <c r="E44" s="26">
        <v>23.1</v>
      </c>
      <c r="F44" s="26">
        <v>13.6</v>
      </c>
      <c r="G44" s="26">
        <v>3</v>
      </c>
      <c r="H44" s="26">
        <v>1</v>
      </c>
      <c r="I44" s="26">
        <v>3</v>
      </c>
      <c r="J44" s="26">
        <v>2</v>
      </c>
      <c r="K44" s="28" t="s">
        <v>40</v>
      </c>
      <c r="L44" s="54">
        <v>0</v>
      </c>
      <c r="M44" s="32">
        <f t="shared" ref="M44:M56" si="2">L44</f>
        <v>0</v>
      </c>
    </row>
    <row r="45" spans="1:13" ht="15.75" customHeight="1" x14ac:dyDescent="0.25">
      <c r="A45" s="26">
        <v>110</v>
      </c>
      <c r="B45" s="27" t="s">
        <v>19</v>
      </c>
      <c r="C45" s="26">
        <v>68</v>
      </c>
      <c r="D45" s="26">
        <v>215</v>
      </c>
      <c r="E45" s="26">
        <v>24.6</v>
      </c>
      <c r="F45" s="26">
        <v>9.6</v>
      </c>
      <c r="G45" s="26">
        <v>3</v>
      </c>
      <c r="H45" s="26">
        <v>1</v>
      </c>
      <c r="I45" s="26">
        <v>3</v>
      </c>
      <c r="J45" s="26">
        <v>2</v>
      </c>
      <c r="K45" s="28" t="s">
        <v>20</v>
      </c>
      <c r="L45" s="54">
        <v>0</v>
      </c>
      <c r="M45" s="32">
        <f t="shared" si="2"/>
        <v>0</v>
      </c>
    </row>
    <row r="46" spans="1:13" ht="15.75" customHeight="1" x14ac:dyDescent="0.25">
      <c r="A46" s="26">
        <v>111</v>
      </c>
      <c r="B46" s="27" t="s">
        <v>25</v>
      </c>
      <c r="C46" s="26">
        <v>28</v>
      </c>
      <c r="D46" s="26">
        <v>89</v>
      </c>
      <c r="E46" s="26">
        <v>15.6</v>
      </c>
      <c r="F46" s="26">
        <v>9.9</v>
      </c>
      <c r="G46" s="26">
        <v>3</v>
      </c>
      <c r="H46" s="26">
        <v>1</v>
      </c>
      <c r="I46" s="26">
        <v>1</v>
      </c>
      <c r="J46" s="26">
        <v>1</v>
      </c>
      <c r="K46" s="28" t="s">
        <v>39</v>
      </c>
      <c r="L46" s="54">
        <v>0</v>
      </c>
      <c r="M46" s="32">
        <f t="shared" si="2"/>
        <v>0</v>
      </c>
    </row>
    <row r="47" spans="1:13" ht="15.75" customHeight="1" x14ac:dyDescent="0.25">
      <c r="A47" s="26">
        <v>112</v>
      </c>
      <c r="B47" s="27" t="s">
        <v>25</v>
      </c>
      <c r="C47" s="26">
        <v>29</v>
      </c>
      <c r="D47" s="26">
        <v>90</v>
      </c>
      <c r="E47" s="26">
        <v>16.3</v>
      </c>
      <c r="F47" s="26">
        <v>7.3</v>
      </c>
      <c r="G47" s="26">
        <v>3</v>
      </c>
      <c r="H47" s="26">
        <v>1</v>
      </c>
      <c r="I47" s="26">
        <v>1</v>
      </c>
      <c r="J47" s="26">
        <v>1</v>
      </c>
      <c r="K47" s="28" t="s">
        <v>39</v>
      </c>
      <c r="L47" s="54">
        <v>0</v>
      </c>
      <c r="M47" s="32">
        <f t="shared" si="2"/>
        <v>0</v>
      </c>
    </row>
    <row r="48" spans="1:13" ht="15.75" customHeight="1" x14ac:dyDescent="0.25">
      <c r="A48" s="26">
        <v>113</v>
      </c>
      <c r="B48" s="27" t="s">
        <v>25</v>
      </c>
      <c r="C48" s="26">
        <v>39</v>
      </c>
      <c r="D48" s="26">
        <v>123</v>
      </c>
      <c r="E48" s="26">
        <v>16</v>
      </c>
      <c r="F48" s="26">
        <v>9.1999999999999993</v>
      </c>
      <c r="G48" s="26">
        <v>3</v>
      </c>
      <c r="H48" s="26">
        <v>1</v>
      </c>
      <c r="I48" s="26">
        <v>1</v>
      </c>
      <c r="J48" s="26">
        <v>1</v>
      </c>
      <c r="K48" s="28" t="s">
        <v>30</v>
      </c>
      <c r="L48" s="54">
        <v>0</v>
      </c>
      <c r="M48" s="32">
        <f t="shared" si="2"/>
        <v>0</v>
      </c>
    </row>
    <row r="49" spans="1:14" ht="15.75" customHeight="1" x14ac:dyDescent="0.25">
      <c r="A49" s="26">
        <v>115</v>
      </c>
      <c r="B49" s="27" t="s">
        <v>25</v>
      </c>
      <c r="C49" s="26">
        <v>13</v>
      </c>
      <c r="D49" s="26">
        <v>42</v>
      </c>
      <c r="E49" s="26">
        <v>8.6999999999999993</v>
      </c>
      <c r="F49" s="26">
        <v>4.7</v>
      </c>
      <c r="G49" s="26">
        <v>3</v>
      </c>
      <c r="H49" s="26">
        <v>1</v>
      </c>
      <c r="I49" s="26">
        <v>1</v>
      </c>
      <c r="J49" s="26">
        <v>1</v>
      </c>
      <c r="K49" s="28" t="s">
        <v>31</v>
      </c>
      <c r="L49" s="54">
        <v>0</v>
      </c>
      <c r="M49" s="32">
        <f t="shared" si="2"/>
        <v>0</v>
      </c>
    </row>
    <row r="50" spans="1:14" ht="15.75" customHeight="1" x14ac:dyDescent="0.25">
      <c r="A50" s="26">
        <v>116</v>
      </c>
      <c r="B50" s="27" t="s">
        <v>25</v>
      </c>
      <c r="C50" s="26">
        <v>19</v>
      </c>
      <c r="D50" s="26">
        <v>60</v>
      </c>
      <c r="E50" s="26">
        <v>13.4</v>
      </c>
      <c r="F50" s="26">
        <v>5.0999999999999996</v>
      </c>
      <c r="G50" s="26">
        <v>3</v>
      </c>
      <c r="H50" s="26">
        <v>1</v>
      </c>
      <c r="I50" s="26">
        <v>1</v>
      </c>
      <c r="J50" s="26">
        <v>1</v>
      </c>
      <c r="K50" s="28" t="s">
        <v>39</v>
      </c>
      <c r="L50" s="54">
        <v>0</v>
      </c>
      <c r="M50" s="32">
        <f t="shared" si="2"/>
        <v>0</v>
      </c>
    </row>
    <row r="51" spans="1:14" ht="15.75" customHeight="1" x14ac:dyDescent="0.25">
      <c r="A51" s="26">
        <v>117</v>
      </c>
      <c r="B51" s="27" t="s">
        <v>25</v>
      </c>
      <c r="C51" s="26">
        <v>12</v>
      </c>
      <c r="D51" s="26">
        <v>37</v>
      </c>
      <c r="E51" s="26">
        <v>12.9</v>
      </c>
      <c r="F51" s="26">
        <v>10.1</v>
      </c>
      <c r="G51" s="26">
        <v>3</v>
      </c>
      <c r="H51" s="26">
        <v>1</v>
      </c>
      <c r="I51" s="26">
        <v>1</v>
      </c>
      <c r="J51" s="26">
        <v>1</v>
      </c>
      <c r="K51" s="28" t="s">
        <v>39</v>
      </c>
      <c r="L51" s="54">
        <v>0</v>
      </c>
      <c r="M51" s="32">
        <f t="shared" si="2"/>
        <v>0</v>
      </c>
    </row>
    <row r="52" spans="1:14" ht="15.75" customHeight="1" x14ac:dyDescent="0.25">
      <c r="A52" s="26">
        <v>124</v>
      </c>
      <c r="B52" s="27" t="s">
        <v>32</v>
      </c>
      <c r="C52" s="26">
        <v>0</v>
      </c>
      <c r="D52" s="26">
        <v>0</v>
      </c>
      <c r="E52" s="26">
        <v>0</v>
      </c>
      <c r="F52" s="26">
        <v>0</v>
      </c>
      <c r="G52" s="26">
        <v>4</v>
      </c>
      <c r="H52" s="26">
        <v>4</v>
      </c>
      <c r="I52" s="26">
        <v>5</v>
      </c>
      <c r="J52" s="26">
        <v>4</v>
      </c>
      <c r="K52" s="28" t="s">
        <v>39</v>
      </c>
      <c r="L52" s="54">
        <v>0</v>
      </c>
      <c r="M52" s="32">
        <f t="shared" si="2"/>
        <v>0</v>
      </c>
    </row>
    <row r="53" spans="1:14" ht="15.75" customHeight="1" x14ac:dyDescent="0.25">
      <c r="A53" s="26">
        <v>118</v>
      </c>
      <c r="B53" s="27" t="s">
        <v>33</v>
      </c>
      <c r="C53" s="26"/>
      <c r="D53" s="26"/>
      <c r="E53" s="26"/>
      <c r="F53" s="26"/>
      <c r="G53" s="26"/>
      <c r="H53" s="26"/>
      <c r="I53" s="26"/>
      <c r="J53" s="26"/>
      <c r="K53" s="28" t="s">
        <v>14</v>
      </c>
      <c r="L53" s="54">
        <v>0</v>
      </c>
      <c r="M53" s="32">
        <f t="shared" si="2"/>
        <v>0</v>
      </c>
    </row>
    <row r="54" spans="1:14" ht="15.75" customHeight="1" x14ac:dyDescent="0.25">
      <c r="A54" s="26">
        <v>119</v>
      </c>
      <c r="B54" s="27" t="s">
        <v>33</v>
      </c>
      <c r="C54" s="26"/>
      <c r="D54" s="26"/>
      <c r="E54" s="26"/>
      <c r="F54" s="26"/>
      <c r="G54" s="26"/>
      <c r="H54" s="26"/>
      <c r="I54" s="26"/>
      <c r="J54" s="26"/>
      <c r="K54" s="28" t="s">
        <v>14</v>
      </c>
      <c r="L54" s="54">
        <v>0</v>
      </c>
      <c r="M54" s="32">
        <f t="shared" si="2"/>
        <v>0</v>
      </c>
    </row>
    <row r="55" spans="1:14" ht="15.75" customHeight="1" x14ac:dyDescent="0.25">
      <c r="A55" s="26">
        <v>120</v>
      </c>
      <c r="B55" s="27" t="s">
        <v>33</v>
      </c>
      <c r="C55" s="26"/>
      <c r="D55" s="26"/>
      <c r="E55" s="26"/>
      <c r="F55" s="26"/>
      <c r="G55" s="26"/>
      <c r="H55" s="26"/>
      <c r="I55" s="26"/>
      <c r="J55" s="26"/>
      <c r="K55" s="28" t="s">
        <v>14</v>
      </c>
      <c r="L55" s="54">
        <v>0</v>
      </c>
      <c r="M55" s="32">
        <f t="shared" si="2"/>
        <v>0</v>
      </c>
    </row>
    <row r="56" spans="1:14" ht="15.75" thickBot="1" x14ac:dyDescent="0.3">
      <c r="A56" s="26">
        <v>121</v>
      </c>
      <c r="B56" s="27" t="s">
        <v>33</v>
      </c>
      <c r="C56" s="26"/>
      <c r="D56" s="26"/>
      <c r="E56" s="26"/>
      <c r="F56" s="26"/>
      <c r="G56" s="26"/>
      <c r="H56" s="26"/>
      <c r="I56" s="26"/>
      <c r="J56" s="26"/>
      <c r="K56" s="28" t="s">
        <v>14</v>
      </c>
      <c r="L56" s="54">
        <v>0</v>
      </c>
      <c r="M56" s="32">
        <f t="shared" si="2"/>
        <v>0</v>
      </c>
    </row>
    <row r="57" spans="1:14" ht="15.75" thickBot="1" x14ac:dyDescent="0.3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33">
        <f>SUM(M6:M56)</f>
        <v>0</v>
      </c>
    </row>
    <row r="58" spans="1:14" ht="15.75" thickBot="1" x14ac:dyDescent="0.3">
      <c r="A58" s="31" t="s">
        <v>64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5"/>
    </row>
    <row r="59" spans="1:14" ht="99" customHeight="1" thickBot="1" x14ac:dyDescent="0.3">
      <c r="A59" s="14" t="s">
        <v>0</v>
      </c>
      <c r="B59" s="13" t="s">
        <v>1</v>
      </c>
      <c r="C59" s="12" t="s">
        <v>2</v>
      </c>
      <c r="D59" s="12" t="s">
        <v>3</v>
      </c>
      <c r="E59" s="12" t="s">
        <v>4</v>
      </c>
      <c r="F59" s="12" t="s">
        <v>5</v>
      </c>
      <c r="G59" s="12" t="s">
        <v>6</v>
      </c>
      <c r="H59" s="12" t="s">
        <v>7</v>
      </c>
      <c r="I59" s="12" t="s">
        <v>8</v>
      </c>
      <c r="J59" s="12" t="s">
        <v>9</v>
      </c>
      <c r="K59" s="13" t="s">
        <v>10</v>
      </c>
      <c r="L59" s="38" t="s">
        <v>75</v>
      </c>
      <c r="M59" s="37" t="s">
        <v>11</v>
      </c>
      <c r="N59" s="4"/>
    </row>
    <row r="60" spans="1:14" x14ac:dyDescent="0.25">
      <c r="A60" s="8">
        <v>19</v>
      </c>
      <c r="B60" s="9" t="s">
        <v>33</v>
      </c>
      <c r="C60" s="8">
        <v>12</v>
      </c>
      <c r="D60" s="8">
        <v>39</v>
      </c>
      <c r="E60" s="8">
        <v>7.4</v>
      </c>
      <c r="F60" s="8">
        <v>5.8</v>
      </c>
      <c r="G60" s="8">
        <v>3</v>
      </c>
      <c r="H60" s="8">
        <v>1</v>
      </c>
      <c r="I60" s="8">
        <v>1</v>
      </c>
      <c r="J60" s="8">
        <v>1</v>
      </c>
      <c r="K60" s="23" t="s">
        <v>34</v>
      </c>
      <c r="L60" s="54">
        <v>0</v>
      </c>
      <c r="M60" s="40">
        <f>L60</f>
        <v>0</v>
      </c>
      <c r="N60" s="5"/>
    </row>
    <row r="61" spans="1:14" x14ac:dyDescent="0.25">
      <c r="A61" s="26">
        <v>20</v>
      </c>
      <c r="B61" s="27" t="s">
        <v>19</v>
      </c>
      <c r="C61" s="26">
        <v>57</v>
      </c>
      <c r="D61" s="26">
        <v>180</v>
      </c>
      <c r="E61" s="26">
        <v>19</v>
      </c>
      <c r="F61" s="26">
        <v>14.1</v>
      </c>
      <c r="G61" s="26">
        <v>4</v>
      </c>
      <c r="H61" s="26">
        <v>2</v>
      </c>
      <c r="I61" s="26">
        <v>5</v>
      </c>
      <c r="J61" s="26">
        <v>4</v>
      </c>
      <c r="K61" s="28" t="s">
        <v>39</v>
      </c>
      <c r="L61" s="54">
        <v>0</v>
      </c>
      <c r="M61" s="40">
        <f>L61</f>
        <v>0</v>
      </c>
      <c r="N61" s="5"/>
    </row>
    <row r="62" spans="1:14" x14ac:dyDescent="0.25">
      <c r="A62" s="62">
        <v>21</v>
      </c>
      <c r="B62" s="64" t="s">
        <v>19</v>
      </c>
      <c r="C62" s="62">
        <v>64</v>
      </c>
      <c r="D62" s="62">
        <v>200</v>
      </c>
      <c r="E62" s="62">
        <v>18.600000000000001</v>
      </c>
      <c r="F62" s="62">
        <v>15.2</v>
      </c>
      <c r="G62" s="62">
        <v>3</v>
      </c>
      <c r="H62" s="62">
        <v>1</v>
      </c>
      <c r="I62" s="62">
        <v>2</v>
      </c>
      <c r="J62" s="62">
        <v>2</v>
      </c>
      <c r="K62" s="28" t="s">
        <v>14</v>
      </c>
      <c r="L62" s="54">
        <v>0</v>
      </c>
      <c r="M62" s="66">
        <f>L62+L63</f>
        <v>0</v>
      </c>
      <c r="N62" s="5"/>
    </row>
    <row r="63" spans="1:14" x14ac:dyDescent="0.25">
      <c r="A63" s="63"/>
      <c r="B63" s="65"/>
      <c r="C63" s="63"/>
      <c r="D63" s="63"/>
      <c r="E63" s="63"/>
      <c r="F63" s="63"/>
      <c r="G63" s="63"/>
      <c r="H63" s="63"/>
      <c r="I63" s="63"/>
      <c r="J63" s="63"/>
      <c r="K63" s="28" t="s">
        <v>71</v>
      </c>
      <c r="L63" s="54">
        <v>0</v>
      </c>
      <c r="M63" s="67"/>
      <c r="N63" s="5"/>
    </row>
    <row r="64" spans="1:14" x14ac:dyDescent="0.25">
      <c r="A64" s="26">
        <v>22</v>
      </c>
      <c r="B64" s="27" t="s">
        <v>33</v>
      </c>
      <c r="C64" s="26">
        <v>12</v>
      </c>
      <c r="D64" s="26">
        <v>39</v>
      </c>
      <c r="E64" s="26">
        <v>8.1</v>
      </c>
      <c r="F64" s="26">
        <v>6.2</v>
      </c>
      <c r="G64" s="26">
        <v>3</v>
      </c>
      <c r="H64" s="26">
        <v>1</v>
      </c>
      <c r="I64" s="26">
        <v>1</v>
      </c>
      <c r="J64" s="26">
        <v>1</v>
      </c>
      <c r="K64" s="28" t="s">
        <v>34</v>
      </c>
      <c r="L64" s="54">
        <v>0</v>
      </c>
      <c r="M64" s="40">
        <f>L64</f>
        <v>0</v>
      </c>
      <c r="N64" s="5"/>
    </row>
    <row r="65" spans="1:14" x14ac:dyDescent="0.25">
      <c r="A65" s="26">
        <v>23</v>
      </c>
      <c r="B65" s="27" t="s">
        <v>33</v>
      </c>
      <c r="C65" s="26">
        <v>18</v>
      </c>
      <c r="D65" s="26">
        <v>56</v>
      </c>
      <c r="E65" s="26">
        <v>10.5</v>
      </c>
      <c r="F65" s="26">
        <v>6.5</v>
      </c>
      <c r="G65" s="26">
        <v>3</v>
      </c>
      <c r="H65" s="26">
        <v>1</v>
      </c>
      <c r="I65" s="26">
        <v>1</v>
      </c>
      <c r="J65" s="26">
        <v>1</v>
      </c>
      <c r="K65" s="28" t="s">
        <v>34</v>
      </c>
      <c r="L65" s="54">
        <v>0</v>
      </c>
      <c r="M65" s="40">
        <f t="shared" ref="M65:M78" si="3">L65</f>
        <v>0</v>
      </c>
      <c r="N65" s="5"/>
    </row>
    <row r="66" spans="1:14" x14ac:dyDescent="0.25">
      <c r="A66" s="26">
        <v>24</v>
      </c>
      <c r="B66" s="27" t="s">
        <v>33</v>
      </c>
      <c r="C66" s="26">
        <v>15</v>
      </c>
      <c r="D66" s="26">
        <v>46</v>
      </c>
      <c r="E66" s="26">
        <v>8.4</v>
      </c>
      <c r="F66" s="26">
        <v>5.4</v>
      </c>
      <c r="G66" s="26">
        <v>3</v>
      </c>
      <c r="H66" s="26">
        <v>1</v>
      </c>
      <c r="I66" s="26">
        <v>1</v>
      </c>
      <c r="J66" s="26">
        <v>1</v>
      </c>
      <c r="K66" s="28" t="s">
        <v>34</v>
      </c>
      <c r="L66" s="54">
        <v>0</v>
      </c>
      <c r="M66" s="40">
        <f t="shared" si="3"/>
        <v>0</v>
      </c>
      <c r="N66" s="5"/>
    </row>
    <row r="67" spans="1:14" x14ac:dyDescent="0.25">
      <c r="A67" s="26">
        <v>25</v>
      </c>
      <c r="B67" s="27" t="s">
        <v>33</v>
      </c>
      <c r="C67" s="26">
        <v>13</v>
      </c>
      <c r="D67" s="26">
        <v>39</v>
      </c>
      <c r="E67" s="26">
        <v>7.8</v>
      </c>
      <c r="F67" s="26">
        <v>5</v>
      </c>
      <c r="G67" s="26">
        <v>3</v>
      </c>
      <c r="H67" s="26">
        <v>1</v>
      </c>
      <c r="I67" s="26">
        <v>1</v>
      </c>
      <c r="J67" s="26">
        <v>1</v>
      </c>
      <c r="K67" s="28" t="s">
        <v>34</v>
      </c>
      <c r="L67" s="54">
        <v>0</v>
      </c>
      <c r="M67" s="40">
        <f t="shared" si="3"/>
        <v>0</v>
      </c>
      <c r="N67" s="5"/>
    </row>
    <row r="68" spans="1:14" x14ac:dyDescent="0.25">
      <c r="A68" s="26">
        <v>27</v>
      </c>
      <c r="B68" s="27" t="s">
        <v>33</v>
      </c>
      <c r="C68" s="26">
        <v>8</v>
      </c>
      <c r="D68" s="26">
        <v>25</v>
      </c>
      <c r="E68" s="26">
        <v>5.8</v>
      </c>
      <c r="F68" s="26">
        <v>4.0999999999999996</v>
      </c>
      <c r="G68" s="26">
        <v>3</v>
      </c>
      <c r="H68" s="26">
        <v>1</v>
      </c>
      <c r="I68" s="26">
        <v>1</v>
      </c>
      <c r="J68" s="26">
        <v>1</v>
      </c>
      <c r="K68" s="28" t="s">
        <v>35</v>
      </c>
      <c r="L68" s="54">
        <v>0</v>
      </c>
      <c r="M68" s="40">
        <f t="shared" si="3"/>
        <v>0</v>
      </c>
      <c r="N68" s="5"/>
    </row>
    <row r="69" spans="1:14" x14ac:dyDescent="0.25">
      <c r="A69" s="26">
        <v>28</v>
      </c>
      <c r="B69" s="27" t="s">
        <v>19</v>
      </c>
      <c r="C69" s="26">
        <v>62</v>
      </c>
      <c r="D69" s="26">
        <v>193</v>
      </c>
      <c r="E69" s="26">
        <v>20.5</v>
      </c>
      <c r="F69" s="26">
        <v>10.7</v>
      </c>
      <c r="G69" s="26">
        <v>3</v>
      </c>
      <c r="H69" s="26">
        <v>3</v>
      </c>
      <c r="I69" s="26">
        <v>4</v>
      </c>
      <c r="J69" s="26">
        <v>4</v>
      </c>
      <c r="K69" s="28" t="s">
        <v>39</v>
      </c>
      <c r="L69" s="54">
        <v>0</v>
      </c>
      <c r="M69" s="40">
        <f t="shared" si="3"/>
        <v>0</v>
      </c>
      <c r="N69" s="5"/>
    </row>
    <row r="70" spans="1:14" x14ac:dyDescent="0.25">
      <c r="A70" s="26">
        <v>29</v>
      </c>
      <c r="B70" s="27" t="s">
        <v>33</v>
      </c>
      <c r="C70" s="26">
        <v>11</v>
      </c>
      <c r="D70" s="26">
        <v>35</v>
      </c>
      <c r="E70" s="26">
        <v>6.1</v>
      </c>
      <c r="F70" s="26">
        <v>4</v>
      </c>
      <c r="G70" s="26">
        <v>3</v>
      </c>
      <c r="H70" s="26">
        <v>1</v>
      </c>
      <c r="I70" s="26">
        <v>1</v>
      </c>
      <c r="J70" s="26">
        <v>1</v>
      </c>
      <c r="K70" s="28" t="s">
        <v>36</v>
      </c>
      <c r="L70" s="54">
        <v>0</v>
      </c>
      <c r="M70" s="40">
        <f t="shared" si="3"/>
        <v>0</v>
      </c>
      <c r="N70" s="5"/>
    </row>
    <row r="71" spans="1:14" x14ac:dyDescent="0.25">
      <c r="A71" s="26">
        <v>30</v>
      </c>
      <c r="B71" s="27" t="s">
        <v>19</v>
      </c>
      <c r="C71" s="26">
        <v>52</v>
      </c>
      <c r="D71" s="26">
        <v>164</v>
      </c>
      <c r="E71" s="26">
        <v>19.399999999999999</v>
      </c>
      <c r="F71" s="26">
        <v>13.4</v>
      </c>
      <c r="G71" s="26">
        <v>3</v>
      </c>
      <c r="H71" s="26">
        <v>1</v>
      </c>
      <c r="I71" s="26">
        <v>2</v>
      </c>
      <c r="J71" s="26">
        <v>2</v>
      </c>
      <c r="K71" s="28" t="s">
        <v>20</v>
      </c>
      <c r="L71" s="54">
        <v>0</v>
      </c>
      <c r="M71" s="40">
        <f t="shared" si="3"/>
        <v>0</v>
      </c>
      <c r="N71" s="5"/>
    </row>
    <row r="72" spans="1:14" x14ac:dyDescent="0.25">
      <c r="A72" s="26">
        <v>31</v>
      </c>
      <c r="B72" s="27" t="s">
        <v>19</v>
      </c>
      <c r="C72" s="26">
        <v>43</v>
      </c>
      <c r="D72" s="26">
        <v>135</v>
      </c>
      <c r="E72" s="26">
        <v>19</v>
      </c>
      <c r="F72" s="26">
        <v>10</v>
      </c>
      <c r="G72" s="26">
        <v>3</v>
      </c>
      <c r="H72" s="26">
        <v>1</v>
      </c>
      <c r="I72" s="26">
        <v>2</v>
      </c>
      <c r="J72" s="26">
        <v>2</v>
      </c>
      <c r="K72" s="28" t="s">
        <v>31</v>
      </c>
      <c r="L72" s="54">
        <v>0</v>
      </c>
      <c r="M72" s="40">
        <f t="shared" si="3"/>
        <v>0</v>
      </c>
      <c r="N72" s="5"/>
    </row>
    <row r="73" spans="1:14" x14ac:dyDescent="0.25">
      <c r="A73" s="26">
        <v>32</v>
      </c>
      <c r="B73" s="27" t="s">
        <v>33</v>
      </c>
      <c r="C73" s="26">
        <v>11</v>
      </c>
      <c r="D73" s="26">
        <v>34</v>
      </c>
      <c r="E73" s="26">
        <v>7.1</v>
      </c>
      <c r="F73" s="26">
        <v>5.4</v>
      </c>
      <c r="G73" s="26">
        <v>3</v>
      </c>
      <c r="H73" s="26">
        <v>1</v>
      </c>
      <c r="I73" s="26">
        <v>1</v>
      </c>
      <c r="J73" s="26">
        <v>2</v>
      </c>
      <c r="K73" s="28" t="s">
        <v>34</v>
      </c>
      <c r="L73" s="54">
        <v>0</v>
      </c>
      <c r="M73" s="40">
        <f t="shared" si="3"/>
        <v>0</v>
      </c>
      <c r="N73" s="5"/>
    </row>
    <row r="74" spans="1:14" x14ac:dyDescent="0.25">
      <c r="A74" s="26">
        <v>33</v>
      </c>
      <c r="B74" s="27" t="s">
        <v>19</v>
      </c>
      <c r="C74" s="26">
        <v>59</v>
      </c>
      <c r="D74" s="26">
        <v>186</v>
      </c>
      <c r="E74" s="26">
        <v>18</v>
      </c>
      <c r="F74" s="26">
        <v>12.3</v>
      </c>
      <c r="G74" s="26">
        <v>3</v>
      </c>
      <c r="H74" s="26">
        <v>1</v>
      </c>
      <c r="I74" s="26">
        <v>2</v>
      </c>
      <c r="J74" s="26">
        <v>2</v>
      </c>
      <c r="K74" s="28" t="s">
        <v>30</v>
      </c>
      <c r="L74" s="54">
        <v>0</v>
      </c>
      <c r="M74" s="40">
        <f t="shared" si="3"/>
        <v>0</v>
      </c>
      <c r="N74" s="5"/>
    </row>
    <row r="75" spans="1:14" x14ac:dyDescent="0.25">
      <c r="A75" s="26">
        <v>34</v>
      </c>
      <c r="B75" s="27" t="s">
        <v>37</v>
      </c>
      <c r="C75" s="26">
        <v>44</v>
      </c>
      <c r="D75" s="26">
        <v>139</v>
      </c>
      <c r="E75" s="26">
        <v>17.8</v>
      </c>
      <c r="F75" s="26">
        <v>11.8</v>
      </c>
      <c r="G75" s="26">
        <v>3</v>
      </c>
      <c r="H75" s="26">
        <v>1</v>
      </c>
      <c r="I75" s="26">
        <v>1</v>
      </c>
      <c r="J75" s="26">
        <v>2</v>
      </c>
      <c r="K75" s="28" t="s">
        <v>30</v>
      </c>
      <c r="L75" s="54">
        <v>0</v>
      </c>
      <c r="M75" s="40">
        <f t="shared" si="3"/>
        <v>0</v>
      </c>
      <c r="N75" s="5"/>
    </row>
    <row r="76" spans="1:14" x14ac:dyDescent="0.25">
      <c r="A76" s="26">
        <v>35</v>
      </c>
      <c r="B76" s="27" t="s">
        <v>37</v>
      </c>
      <c r="C76" s="26">
        <v>46</v>
      </c>
      <c r="D76" s="26">
        <v>145</v>
      </c>
      <c r="E76" s="26">
        <v>20.9</v>
      </c>
      <c r="F76" s="26">
        <v>11.6</v>
      </c>
      <c r="G76" s="26">
        <v>3</v>
      </c>
      <c r="H76" s="26">
        <v>1</v>
      </c>
      <c r="I76" s="26">
        <v>1</v>
      </c>
      <c r="J76" s="26">
        <v>2</v>
      </c>
      <c r="K76" s="28" t="s">
        <v>31</v>
      </c>
      <c r="L76" s="54">
        <v>0</v>
      </c>
      <c r="M76" s="40">
        <f t="shared" si="3"/>
        <v>0</v>
      </c>
      <c r="N76" s="5"/>
    </row>
    <row r="77" spans="1:14" x14ac:dyDescent="0.25">
      <c r="A77" s="26">
        <v>36</v>
      </c>
      <c r="B77" s="27" t="s">
        <v>33</v>
      </c>
      <c r="C77" s="26">
        <v>13</v>
      </c>
      <c r="D77" s="26">
        <v>40</v>
      </c>
      <c r="E77" s="26">
        <v>8.6999999999999993</v>
      </c>
      <c r="F77" s="26">
        <v>5.6</v>
      </c>
      <c r="G77" s="26">
        <v>3</v>
      </c>
      <c r="H77" s="26">
        <v>1</v>
      </c>
      <c r="I77" s="26">
        <v>1</v>
      </c>
      <c r="J77" s="26">
        <v>1</v>
      </c>
      <c r="K77" s="28" t="s">
        <v>34</v>
      </c>
      <c r="L77" s="54">
        <v>0</v>
      </c>
      <c r="M77" s="40">
        <f t="shared" si="3"/>
        <v>0</v>
      </c>
      <c r="N77" s="5"/>
    </row>
    <row r="78" spans="1:14" x14ac:dyDescent="0.25">
      <c r="A78" s="26">
        <v>37</v>
      </c>
      <c r="B78" s="27" t="s">
        <v>19</v>
      </c>
      <c r="C78" s="26">
        <v>58</v>
      </c>
      <c r="D78" s="26">
        <v>183</v>
      </c>
      <c r="E78" s="26">
        <v>22.6</v>
      </c>
      <c r="F78" s="26">
        <v>10</v>
      </c>
      <c r="G78" s="26">
        <v>3</v>
      </c>
      <c r="H78" s="26">
        <v>2</v>
      </c>
      <c r="I78" s="26">
        <v>2</v>
      </c>
      <c r="J78" s="26">
        <v>3</v>
      </c>
      <c r="K78" s="28" t="s">
        <v>30</v>
      </c>
      <c r="L78" s="54">
        <v>0</v>
      </c>
      <c r="M78" s="40">
        <f t="shared" si="3"/>
        <v>0</v>
      </c>
      <c r="N78" s="5"/>
    </row>
    <row r="79" spans="1:14" x14ac:dyDescent="0.25">
      <c r="A79" s="62">
        <v>38</v>
      </c>
      <c r="B79" s="64" t="s">
        <v>19</v>
      </c>
      <c r="C79" s="62">
        <v>61</v>
      </c>
      <c r="D79" s="62">
        <v>192</v>
      </c>
      <c r="E79" s="62">
        <v>21.8</v>
      </c>
      <c r="F79" s="62">
        <v>11.8</v>
      </c>
      <c r="G79" s="62">
        <v>3</v>
      </c>
      <c r="H79" s="62">
        <v>1</v>
      </c>
      <c r="I79" s="62">
        <v>2</v>
      </c>
      <c r="J79" s="62">
        <v>2</v>
      </c>
      <c r="K79" s="28" t="s">
        <v>30</v>
      </c>
      <c r="L79" s="54">
        <v>0</v>
      </c>
      <c r="M79" s="66">
        <f>L79+L80</f>
        <v>0</v>
      </c>
      <c r="N79" s="5"/>
    </row>
    <row r="80" spans="1:14" x14ac:dyDescent="0.25">
      <c r="A80" s="63"/>
      <c r="B80" s="65"/>
      <c r="C80" s="63"/>
      <c r="D80" s="63"/>
      <c r="E80" s="63"/>
      <c r="F80" s="63"/>
      <c r="G80" s="63"/>
      <c r="H80" s="63"/>
      <c r="I80" s="63"/>
      <c r="J80" s="63"/>
      <c r="K80" s="28" t="s">
        <v>71</v>
      </c>
      <c r="L80" s="54">
        <v>0</v>
      </c>
      <c r="M80" s="67"/>
      <c r="N80" s="5"/>
    </row>
    <row r="81" spans="1:14" x14ac:dyDescent="0.25">
      <c r="A81" s="26">
        <v>39</v>
      </c>
      <c r="B81" s="41" t="s">
        <v>19</v>
      </c>
      <c r="C81" s="26">
        <v>76</v>
      </c>
      <c r="D81" s="26">
        <v>237</v>
      </c>
      <c r="E81" s="26">
        <v>22.4</v>
      </c>
      <c r="F81" s="26">
        <v>13.2</v>
      </c>
      <c r="G81" s="26">
        <v>4</v>
      </c>
      <c r="H81" s="26">
        <v>1</v>
      </c>
      <c r="I81" s="26">
        <v>4</v>
      </c>
      <c r="J81" s="26">
        <v>4</v>
      </c>
      <c r="K81" s="28" t="s">
        <v>39</v>
      </c>
      <c r="L81" s="54">
        <v>0</v>
      </c>
      <c r="M81" s="40">
        <f t="shared" ref="M81:M82" si="4">L81</f>
        <v>0</v>
      </c>
      <c r="N81" s="6"/>
    </row>
    <row r="82" spans="1:14" x14ac:dyDescent="0.25">
      <c r="A82" s="26">
        <v>40</v>
      </c>
      <c r="B82" s="41" t="s">
        <v>19</v>
      </c>
      <c r="C82" s="26">
        <v>72</v>
      </c>
      <c r="D82" s="26">
        <v>226</v>
      </c>
      <c r="E82" s="26">
        <v>24.7</v>
      </c>
      <c r="F82" s="26">
        <v>14</v>
      </c>
      <c r="G82" s="26">
        <v>3</v>
      </c>
      <c r="H82" s="26">
        <v>1</v>
      </c>
      <c r="I82" s="26">
        <v>2</v>
      </c>
      <c r="J82" s="26">
        <v>2</v>
      </c>
      <c r="K82" s="28" t="s">
        <v>38</v>
      </c>
      <c r="L82" s="54">
        <v>0</v>
      </c>
      <c r="M82" s="40">
        <f t="shared" si="4"/>
        <v>0</v>
      </c>
      <c r="N82" s="5"/>
    </row>
    <row r="83" spans="1:14" x14ac:dyDescent="0.25">
      <c r="A83" s="62">
        <v>41</v>
      </c>
      <c r="B83" s="64" t="s">
        <v>19</v>
      </c>
      <c r="C83" s="62">
        <v>71</v>
      </c>
      <c r="D83" s="62">
        <v>223</v>
      </c>
      <c r="E83" s="62">
        <v>19.5</v>
      </c>
      <c r="F83" s="62">
        <v>10.5</v>
      </c>
      <c r="G83" s="62">
        <v>4</v>
      </c>
      <c r="H83" s="62">
        <v>1</v>
      </c>
      <c r="I83" s="62">
        <v>3</v>
      </c>
      <c r="J83" s="62">
        <v>3</v>
      </c>
      <c r="K83" s="28" t="s">
        <v>31</v>
      </c>
      <c r="L83" s="54">
        <v>0</v>
      </c>
      <c r="M83" s="66">
        <f>L83+L84</f>
        <v>0</v>
      </c>
      <c r="N83" s="5"/>
    </row>
    <row r="84" spans="1:14" x14ac:dyDescent="0.25">
      <c r="A84" s="63"/>
      <c r="B84" s="65"/>
      <c r="C84" s="63"/>
      <c r="D84" s="63"/>
      <c r="E84" s="63"/>
      <c r="F84" s="63"/>
      <c r="G84" s="63"/>
      <c r="H84" s="63"/>
      <c r="I84" s="63"/>
      <c r="J84" s="63"/>
      <c r="K84" s="28" t="s">
        <v>77</v>
      </c>
      <c r="L84" s="54">
        <v>0</v>
      </c>
      <c r="M84" s="67"/>
      <c r="N84" s="5"/>
    </row>
    <row r="85" spans="1:14" x14ac:dyDescent="0.25">
      <c r="A85" s="26">
        <v>42</v>
      </c>
      <c r="B85" s="41" t="s">
        <v>19</v>
      </c>
      <c r="C85" s="26">
        <v>60</v>
      </c>
      <c r="D85" s="26">
        <v>188</v>
      </c>
      <c r="E85" s="26">
        <v>20</v>
      </c>
      <c r="F85" s="26">
        <v>14</v>
      </c>
      <c r="G85" s="26">
        <v>4</v>
      </c>
      <c r="H85" s="26">
        <v>2</v>
      </c>
      <c r="I85" s="26">
        <v>4</v>
      </c>
      <c r="J85" s="26">
        <v>3</v>
      </c>
      <c r="K85" s="28" t="s">
        <v>39</v>
      </c>
      <c r="L85" s="54">
        <v>0</v>
      </c>
      <c r="M85" s="40">
        <f>L85</f>
        <v>0</v>
      </c>
      <c r="N85" s="5"/>
    </row>
    <row r="86" spans="1:14" ht="24" x14ac:dyDescent="0.25">
      <c r="A86" s="26">
        <v>43</v>
      </c>
      <c r="B86" s="41" t="s">
        <v>19</v>
      </c>
      <c r="C86" s="26">
        <v>86</v>
      </c>
      <c r="D86" s="26">
        <v>271</v>
      </c>
      <c r="E86" s="26">
        <v>16.7</v>
      </c>
      <c r="F86" s="26">
        <v>11</v>
      </c>
      <c r="G86" s="26">
        <v>4</v>
      </c>
      <c r="H86" s="26">
        <v>2</v>
      </c>
      <c r="I86" s="26">
        <v>3</v>
      </c>
      <c r="J86" s="26">
        <v>3</v>
      </c>
      <c r="K86" s="28" t="s">
        <v>40</v>
      </c>
      <c r="L86" s="54">
        <v>0</v>
      </c>
      <c r="M86" s="40">
        <f>L86</f>
        <v>0</v>
      </c>
      <c r="N86" s="5"/>
    </row>
    <row r="87" spans="1:14" x14ac:dyDescent="0.25">
      <c r="A87" s="26">
        <v>44</v>
      </c>
      <c r="B87" s="41" t="s">
        <v>19</v>
      </c>
      <c r="C87" s="26">
        <v>77</v>
      </c>
      <c r="D87" s="26">
        <v>243</v>
      </c>
      <c r="E87" s="26">
        <v>22.2</v>
      </c>
      <c r="F87" s="26">
        <v>16</v>
      </c>
      <c r="G87" s="26">
        <v>4</v>
      </c>
      <c r="H87" s="26">
        <v>1</v>
      </c>
      <c r="I87" s="26">
        <v>2</v>
      </c>
      <c r="J87" s="26">
        <v>3</v>
      </c>
      <c r="K87" s="28" t="s">
        <v>39</v>
      </c>
      <c r="L87" s="54">
        <v>0</v>
      </c>
      <c r="M87" s="40">
        <f t="shared" ref="M87:M92" si="5">L87</f>
        <v>0</v>
      </c>
      <c r="N87" s="5"/>
    </row>
    <row r="88" spans="1:14" x14ac:dyDescent="0.25">
      <c r="A88" s="26">
        <v>45</v>
      </c>
      <c r="B88" s="41" t="s">
        <v>19</v>
      </c>
      <c r="C88" s="26">
        <v>72</v>
      </c>
      <c r="D88" s="26">
        <v>225</v>
      </c>
      <c r="E88" s="26">
        <v>17.399999999999999</v>
      </c>
      <c r="F88" s="26">
        <v>13.3</v>
      </c>
      <c r="G88" s="26">
        <v>4</v>
      </c>
      <c r="H88" s="26">
        <v>1</v>
      </c>
      <c r="I88" s="26">
        <v>2</v>
      </c>
      <c r="J88" s="26">
        <v>3</v>
      </c>
      <c r="K88" s="28" t="s">
        <v>31</v>
      </c>
      <c r="L88" s="54">
        <v>0</v>
      </c>
      <c r="M88" s="40">
        <f t="shared" si="5"/>
        <v>0</v>
      </c>
      <c r="N88" s="7"/>
    </row>
    <row r="89" spans="1:14" x14ac:dyDescent="0.25">
      <c r="A89" s="26">
        <v>46</v>
      </c>
      <c r="B89" s="41" t="s">
        <v>19</v>
      </c>
      <c r="C89" s="26">
        <v>66</v>
      </c>
      <c r="D89" s="26">
        <v>208</v>
      </c>
      <c r="E89" s="26">
        <v>20.399999999999999</v>
      </c>
      <c r="F89" s="26">
        <v>15</v>
      </c>
      <c r="G89" s="26">
        <v>4</v>
      </c>
      <c r="H89" s="26">
        <v>1</v>
      </c>
      <c r="I89" s="26">
        <v>3</v>
      </c>
      <c r="J89" s="26">
        <v>3</v>
      </c>
      <c r="K89" s="28" t="s">
        <v>31</v>
      </c>
      <c r="L89" s="54">
        <v>0</v>
      </c>
      <c r="M89" s="40">
        <f t="shared" si="5"/>
        <v>0</v>
      </c>
      <c r="N89" s="5"/>
    </row>
    <row r="90" spans="1:14" x14ac:dyDescent="0.25">
      <c r="A90" s="26">
        <v>47</v>
      </c>
      <c r="B90" s="41" t="s">
        <v>19</v>
      </c>
      <c r="C90" s="26">
        <v>53</v>
      </c>
      <c r="D90" s="26">
        <v>166</v>
      </c>
      <c r="E90" s="26">
        <v>19.2</v>
      </c>
      <c r="F90" s="26">
        <v>10.5</v>
      </c>
      <c r="G90" s="26">
        <v>4</v>
      </c>
      <c r="H90" s="26">
        <v>1</v>
      </c>
      <c r="I90" s="26">
        <v>2</v>
      </c>
      <c r="J90" s="26">
        <v>3</v>
      </c>
      <c r="K90" s="28" t="s">
        <v>31</v>
      </c>
      <c r="L90" s="54">
        <v>0</v>
      </c>
      <c r="M90" s="40">
        <f t="shared" si="5"/>
        <v>0</v>
      </c>
      <c r="N90" s="5"/>
    </row>
    <row r="91" spans="1:14" x14ac:dyDescent="0.25">
      <c r="A91" s="26">
        <v>48</v>
      </c>
      <c r="B91" s="41" t="s">
        <v>19</v>
      </c>
      <c r="C91" s="26">
        <v>68</v>
      </c>
      <c r="D91" s="26">
        <v>214</v>
      </c>
      <c r="E91" s="26">
        <v>17.2</v>
      </c>
      <c r="F91" s="26">
        <v>13.9</v>
      </c>
      <c r="G91" s="26">
        <v>4</v>
      </c>
      <c r="H91" s="26">
        <v>2</v>
      </c>
      <c r="I91" s="26">
        <v>3</v>
      </c>
      <c r="J91" s="26">
        <v>4</v>
      </c>
      <c r="K91" s="28" t="s">
        <v>39</v>
      </c>
      <c r="L91" s="54">
        <v>0</v>
      </c>
      <c r="M91" s="40">
        <f t="shared" si="5"/>
        <v>0</v>
      </c>
      <c r="N91" s="5"/>
    </row>
    <row r="92" spans="1:14" x14ac:dyDescent="0.25">
      <c r="A92" s="26">
        <v>49</v>
      </c>
      <c r="B92" s="41" t="s">
        <v>12</v>
      </c>
      <c r="C92" s="26">
        <v>46</v>
      </c>
      <c r="D92" s="26">
        <v>146</v>
      </c>
      <c r="E92" s="26">
        <v>18.600000000000001</v>
      </c>
      <c r="F92" s="26">
        <v>10.8</v>
      </c>
      <c r="G92" s="26">
        <v>3</v>
      </c>
      <c r="H92" s="26">
        <v>1</v>
      </c>
      <c r="I92" s="26">
        <v>2</v>
      </c>
      <c r="J92" s="26">
        <v>2</v>
      </c>
      <c r="K92" s="28" t="s">
        <v>38</v>
      </c>
      <c r="L92" s="54">
        <v>0</v>
      </c>
      <c r="M92" s="40">
        <f t="shared" si="5"/>
        <v>0</v>
      </c>
      <c r="N92" s="5"/>
    </row>
    <row r="93" spans="1:14" x14ac:dyDescent="0.25">
      <c r="A93" s="62">
        <v>50</v>
      </c>
      <c r="B93" s="64" t="s">
        <v>12</v>
      </c>
      <c r="C93" s="62">
        <v>56</v>
      </c>
      <c r="D93" s="62">
        <v>175</v>
      </c>
      <c r="E93" s="62">
        <v>16.2</v>
      </c>
      <c r="F93" s="62">
        <v>12.5</v>
      </c>
      <c r="G93" s="62">
        <v>3</v>
      </c>
      <c r="H93" s="62">
        <v>1</v>
      </c>
      <c r="I93" s="62">
        <v>2</v>
      </c>
      <c r="J93" s="62">
        <v>3</v>
      </c>
      <c r="K93" s="28" t="s">
        <v>14</v>
      </c>
      <c r="L93" s="54">
        <v>0</v>
      </c>
      <c r="M93" s="66">
        <f>L93+L94</f>
        <v>0</v>
      </c>
      <c r="N93" s="5"/>
    </row>
    <row r="94" spans="1:14" x14ac:dyDescent="0.25">
      <c r="A94" s="63"/>
      <c r="B94" s="65"/>
      <c r="C94" s="63"/>
      <c r="D94" s="63"/>
      <c r="E94" s="63"/>
      <c r="F94" s="63"/>
      <c r="G94" s="63"/>
      <c r="H94" s="63"/>
      <c r="I94" s="63"/>
      <c r="J94" s="63"/>
      <c r="K94" s="28" t="s">
        <v>71</v>
      </c>
      <c r="L94" s="54">
        <v>0</v>
      </c>
      <c r="M94" s="67"/>
      <c r="N94" s="5"/>
    </row>
    <row r="95" spans="1:14" x14ac:dyDescent="0.25">
      <c r="A95" s="26">
        <v>51</v>
      </c>
      <c r="B95" s="41" t="s">
        <v>33</v>
      </c>
      <c r="C95" s="26">
        <v>16</v>
      </c>
      <c r="D95" s="26">
        <v>50</v>
      </c>
      <c r="E95" s="26">
        <v>8.8000000000000007</v>
      </c>
      <c r="F95" s="26">
        <v>6.2</v>
      </c>
      <c r="G95" s="26">
        <v>3</v>
      </c>
      <c r="H95" s="26">
        <v>1</v>
      </c>
      <c r="I95" s="26">
        <v>1</v>
      </c>
      <c r="J95" s="26">
        <v>1</v>
      </c>
      <c r="K95" s="28" t="s">
        <v>34</v>
      </c>
      <c r="L95" s="54">
        <v>0</v>
      </c>
      <c r="M95" s="40">
        <f t="shared" ref="M95:M104" si="6">L95</f>
        <v>0</v>
      </c>
      <c r="N95" s="5"/>
    </row>
    <row r="96" spans="1:14" x14ac:dyDescent="0.25">
      <c r="A96" s="26">
        <v>52</v>
      </c>
      <c r="B96" s="27" t="s">
        <v>33</v>
      </c>
      <c r="C96" s="26">
        <v>14</v>
      </c>
      <c r="D96" s="26">
        <v>42</v>
      </c>
      <c r="E96" s="26">
        <v>6.8</v>
      </c>
      <c r="F96" s="26">
        <v>4.4000000000000004</v>
      </c>
      <c r="G96" s="26">
        <v>3</v>
      </c>
      <c r="H96" s="26">
        <v>1</v>
      </c>
      <c r="I96" s="26">
        <v>1</v>
      </c>
      <c r="J96" s="26">
        <v>1</v>
      </c>
      <c r="K96" s="28" t="s">
        <v>36</v>
      </c>
      <c r="L96" s="54">
        <v>0</v>
      </c>
      <c r="M96" s="40">
        <f t="shared" si="6"/>
        <v>0</v>
      </c>
      <c r="N96" s="5"/>
    </row>
    <row r="97" spans="1:14" x14ac:dyDescent="0.25">
      <c r="A97" s="26">
        <v>56</v>
      </c>
      <c r="B97" s="27" t="s">
        <v>19</v>
      </c>
      <c r="C97" s="26">
        <v>73</v>
      </c>
      <c r="D97" s="26">
        <v>230</v>
      </c>
      <c r="E97" s="26">
        <v>17.600000000000001</v>
      </c>
      <c r="F97" s="26">
        <v>13</v>
      </c>
      <c r="G97" s="26">
        <v>4</v>
      </c>
      <c r="H97" s="26">
        <v>1</v>
      </c>
      <c r="I97" s="26">
        <v>4</v>
      </c>
      <c r="J97" s="26">
        <v>4</v>
      </c>
      <c r="K97" s="28" t="s">
        <v>39</v>
      </c>
      <c r="L97" s="54">
        <v>0</v>
      </c>
      <c r="M97" s="40">
        <f t="shared" si="6"/>
        <v>0</v>
      </c>
      <c r="N97" s="5"/>
    </row>
    <row r="98" spans="1:14" x14ac:dyDescent="0.25">
      <c r="A98" s="26">
        <v>58</v>
      </c>
      <c r="B98" s="27" t="s">
        <v>19</v>
      </c>
      <c r="C98" s="26">
        <v>68</v>
      </c>
      <c r="D98" s="26">
        <v>215</v>
      </c>
      <c r="E98" s="26">
        <v>19</v>
      </c>
      <c r="F98" s="26">
        <v>13.3</v>
      </c>
      <c r="G98" s="26">
        <v>4</v>
      </c>
      <c r="H98" s="26">
        <v>2</v>
      </c>
      <c r="I98" s="26">
        <v>3</v>
      </c>
      <c r="J98" s="26">
        <v>2</v>
      </c>
      <c r="K98" s="28" t="s">
        <v>76</v>
      </c>
      <c r="L98" s="54">
        <v>0</v>
      </c>
      <c r="M98" s="40">
        <f t="shared" si="6"/>
        <v>0</v>
      </c>
      <c r="N98" s="5"/>
    </row>
    <row r="99" spans="1:14" x14ac:dyDescent="0.25">
      <c r="A99" s="26">
        <v>60</v>
      </c>
      <c r="B99" s="27" t="s">
        <v>19</v>
      </c>
      <c r="C99" s="26">
        <v>76</v>
      </c>
      <c r="D99" s="26">
        <v>238</v>
      </c>
      <c r="E99" s="26">
        <v>8.4</v>
      </c>
      <c r="F99" s="26">
        <v>7</v>
      </c>
      <c r="G99" s="26">
        <v>4</v>
      </c>
      <c r="H99" s="26">
        <v>3</v>
      </c>
      <c r="I99" s="26">
        <v>4</v>
      </c>
      <c r="J99" s="26">
        <v>4</v>
      </c>
      <c r="K99" s="28" t="s">
        <v>31</v>
      </c>
      <c r="L99" s="54">
        <v>0</v>
      </c>
      <c r="M99" s="40">
        <f t="shared" si="6"/>
        <v>0</v>
      </c>
      <c r="N99" s="5"/>
    </row>
    <row r="100" spans="1:14" x14ac:dyDescent="0.25">
      <c r="A100" s="26">
        <v>61</v>
      </c>
      <c r="B100" s="27" t="s">
        <v>12</v>
      </c>
      <c r="C100" s="26">
        <v>49</v>
      </c>
      <c r="D100" s="26">
        <v>155</v>
      </c>
      <c r="E100" s="26">
        <v>18.100000000000001</v>
      </c>
      <c r="F100" s="26">
        <v>12.3</v>
      </c>
      <c r="G100" s="26">
        <v>3</v>
      </c>
      <c r="H100" s="26">
        <v>1</v>
      </c>
      <c r="I100" s="26">
        <v>1</v>
      </c>
      <c r="J100" s="26">
        <v>1</v>
      </c>
      <c r="K100" s="28" t="s">
        <v>31</v>
      </c>
      <c r="L100" s="54">
        <v>0</v>
      </c>
      <c r="M100" s="40">
        <f t="shared" si="6"/>
        <v>0</v>
      </c>
      <c r="N100" s="5"/>
    </row>
    <row r="101" spans="1:14" x14ac:dyDescent="0.25">
      <c r="A101" s="26">
        <v>62</v>
      </c>
      <c r="B101" s="27" t="s">
        <v>19</v>
      </c>
      <c r="C101" s="26">
        <v>68</v>
      </c>
      <c r="D101" s="26">
        <v>214</v>
      </c>
      <c r="E101" s="26">
        <v>18.3</v>
      </c>
      <c r="F101" s="26">
        <v>14.9</v>
      </c>
      <c r="G101" s="26">
        <v>4</v>
      </c>
      <c r="H101" s="26">
        <v>1</v>
      </c>
      <c r="I101" s="26">
        <v>2</v>
      </c>
      <c r="J101" s="26">
        <v>3</v>
      </c>
      <c r="K101" s="28" t="s">
        <v>39</v>
      </c>
      <c r="L101" s="54">
        <v>0</v>
      </c>
      <c r="M101" s="40">
        <f t="shared" si="6"/>
        <v>0</v>
      </c>
      <c r="N101" s="5"/>
    </row>
    <row r="102" spans="1:14" x14ac:dyDescent="0.25">
      <c r="A102" s="26">
        <v>63</v>
      </c>
      <c r="B102" s="27" t="s">
        <v>19</v>
      </c>
      <c r="C102" s="26">
        <v>71</v>
      </c>
      <c r="D102" s="26">
        <v>222</v>
      </c>
      <c r="E102" s="26">
        <v>18.2</v>
      </c>
      <c r="F102" s="26">
        <v>13.8</v>
      </c>
      <c r="G102" s="26">
        <v>4</v>
      </c>
      <c r="H102" s="26">
        <v>2</v>
      </c>
      <c r="I102" s="26">
        <v>4</v>
      </c>
      <c r="J102" s="26">
        <v>3</v>
      </c>
      <c r="K102" s="28" t="s">
        <v>39</v>
      </c>
      <c r="L102" s="54">
        <v>0</v>
      </c>
      <c r="M102" s="40">
        <f t="shared" si="6"/>
        <v>0</v>
      </c>
      <c r="N102" s="5"/>
    </row>
    <row r="103" spans="1:14" x14ac:dyDescent="0.25">
      <c r="A103" s="26">
        <v>66</v>
      </c>
      <c r="B103" s="27" t="s">
        <v>19</v>
      </c>
      <c r="C103" s="26">
        <v>87</v>
      </c>
      <c r="D103" s="26">
        <v>272</v>
      </c>
      <c r="E103" s="26">
        <v>22.4</v>
      </c>
      <c r="F103" s="26">
        <v>14.4</v>
      </c>
      <c r="G103" s="26">
        <v>4</v>
      </c>
      <c r="H103" s="26">
        <v>1</v>
      </c>
      <c r="I103" s="26">
        <v>4</v>
      </c>
      <c r="J103" s="26">
        <v>3</v>
      </c>
      <c r="K103" s="28" t="s">
        <v>39</v>
      </c>
      <c r="L103" s="54">
        <v>0</v>
      </c>
      <c r="M103" s="40">
        <f t="shared" si="6"/>
        <v>0</v>
      </c>
      <c r="N103" s="5"/>
    </row>
    <row r="104" spans="1:14" ht="24" x14ac:dyDescent="0.25">
      <c r="A104" s="26">
        <v>67</v>
      </c>
      <c r="B104" s="27" t="s">
        <v>19</v>
      </c>
      <c r="C104" s="26">
        <v>100</v>
      </c>
      <c r="D104" s="26">
        <v>313</v>
      </c>
      <c r="E104" s="26">
        <v>20.3</v>
      </c>
      <c r="F104" s="26">
        <v>11.3</v>
      </c>
      <c r="G104" s="26">
        <v>4</v>
      </c>
      <c r="H104" s="26">
        <v>2</v>
      </c>
      <c r="I104" s="26">
        <v>2</v>
      </c>
      <c r="J104" s="26">
        <v>3</v>
      </c>
      <c r="K104" s="28" t="s">
        <v>40</v>
      </c>
      <c r="L104" s="54">
        <v>0</v>
      </c>
      <c r="M104" s="40">
        <f t="shared" si="6"/>
        <v>0</v>
      </c>
      <c r="N104" s="5"/>
    </row>
    <row r="105" spans="1:14" ht="15.75" customHeight="1" thickBot="1" x14ac:dyDescent="0.3">
      <c r="A105" s="26">
        <v>68</v>
      </c>
      <c r="B105" s="27" t="s">
        <v>19</v>
      </c>
      <c r="C105" s="26">
        <v>5</v>
      </c>
      <c r="D105" s="26">
        <v>14</v>
      </c>
      <c r="E105" s="26">
        <v>3.9</v>
      </c>
      <c r="F105" s="26">
        <v>1.5</v>
      </c>
      <c r="G105" s="26">
        <v>4</v>
      </c>
      <c r="H105" s="26">
        <v>1</v>
      </c>
      <c r="I105" s="26">
        <v>1</v>
      </c>
      <c r="J105" s="26">
        <v>1</v>
      </c>
      <c r="K105" s="28" t="s">
        <v>34</v>
      </c>
      <c r="L105" s="54">
        <v>0</v>
      </c>
      <c r="M105" s="40">
        <f>L105</f>
        <v>0</v>
      </c>
      <c r="N105" s="5"/>
    </row>
    <row r="106" spans="1:14" ht="15.75" customHeight="1" thickBot="1" x14ac:dyDescent="0.3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33">
        <f>SUM(M60:M105)</f>
        <v>0</v>
      </c>
      <c r="N106" s="5"/>
    </row>
    <row r="107" spans="1:14" ht="15.75" customHeight="1" thickBot="1" x14ac:dyDescent="0.3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4"/>
      <c r="N107" s="5"/>
    </row>
    <row r="108" spans="1:14" ht="29.25" customHeight="1" thickBot="1" x14ac:dyDescent="0.3">
      <c r="A108" s="86" t="s">
        <v>83</v>
      </c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47"/>
      <c r="M108" s="49">
        <f>M57+M106</f>
        <v>0</v>
      </c>
      <c r="N108" s="5"/>
    </row>
    <row r="109" spans="1:14" ht="18" customHeight="1" thickBot="1" x14ac:dyDescent="0.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34"/>
      <c r="N109" s="25"/>
    </row>
    <row r="110" spans="1:14" ht="15.75" thickBot="1" x14ac:dyDescent="0.3">
      <c r="A110" s="59" t="s">
        <v>45</v>
      </c>
      <c r="B110" s="60"/>
      <c r="C110" s="60"/>
      <c r="D110" s="60"/>
      <c r="E110" s="60"/>
      <c r="F110" s="60"/>
      <c r="G110" s="60"/>
      <c r="H110" s="60"/>
      <c r="I110" s="61"/>
      <c r="J110" s="42" t="s">
        <v>79</v>
      </c>
      <c r="K110" s="102" t="s">
        <v>80</v>
      </c>
      <c r="L110" s="103"/>
      <c r="M110" s="42" t="s">
        <v>66</v>
      </c>
      <c r="N110" s="18"/>
    </row>
    <row r="111" spans="1:14" ht="34.5" customHeight="1" thickBot="1" x14ac:dyDescent="0.3">
      <c r="A111" s="88" t="s">
        <v>58</v>
      </c>
      <c r="B111" s="89"/>
      <c r="C111" s="89"/>
      <c r="D111" s="89"/>
      <c r="E111" s="89"/>
      <c r="F111" s="89"/>
      <c r="G111" s="89"/>
      <c r="H111" s="89"/>
      <c r="I111" s="90"/>
      <c r="J111" s="16">
        <v>9</v>
      </c>
      <c r="K111" s="100">
        <v>0</v>
      </c>
      <c r="L111" s="101"/>
      <c r="M111" s="22">
        <f>J111*K111</f>
        <v>0</v>
      </c>
      <c r="N111" s="18"/>
    </row>
    <row r="112" spans="1:14" ht="15" customHeight="1" thickBot="1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35"/>
      <c r="N112" s="18"/>
    </row>
    <row r="113" spans="1:14" ht="15.75" thickBot="1" x14ac:dyDescent="0.3">
      <c r="A113" s="91" t="s">
        <v>46</v>
      </c>
      <c r="B113" s="92"/>
      <c r="C113" s="92"/>
      <c r="D113" s="92"/>
      <c r="E113" s="92"/>
      <c r="F113" s="92"/>
      <c r="G113" s="92"/>
      <c r="H113" s="92"/>
      <c r="I113" s="93"/>
      <c r="J113" s="42" t="s">
        <v>54</v>
      </c>
      <c r="K113" s="102" t="s">
        <v>53</v>
      </c>
      <c r="L113" s="103"/>
      <c r="M113" s="42" t="s">
        <v>66</v>
      </c>
      <c r="N113" s="18"/>
    </row>
    <row r="114" spans="1:14" ht="15.75" thickBot="1" x14ac:dyDescent="0.3">
      <c r="A114" s="94" t="s">
        <v>52</v>
      </c>
      <c r="B114" s="95"/>
      <c r="C114" s="95"/>
      <c r="D114" s="95"/>
      <c r="E114" s="95"/>
      <c r="F114" s="95"/>
      <c r="G114" s="95"/>
      <c r="H114" s="95"/>
      <c r="I114" s="96"/>
      <c r="J114" s="48">
        <v>15</v>
      </c>
      <c r="K114" s="100">
        <v>0</v>
      </c>
      <c r="L114" s="101"/>
      <c r="M114" s="22">
        <f>J114*K114</f>
        <v>0</v>
      </c>
      <c r="N114" s="18"/>
    </row>
    <row r="115" spans="1:14" ht="15" customHeight="1" thickBot="1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35"/>
      <c r="N115" s="18"/>
    </row>
    <row r="116" spans="1:14" ht="15.75" thickBot="1" x14ac:dyDescent="0.3">
      <c r="A116" s="59" t="s">
        <v>43</v>
      </c>
      <c r="B116" s="60"/>
      <c r="C116" s="60"/>
      <c r="D116" s="60"/>
      <c r="E116" s="60"/>
      <c r="F116" s="60"/>
      <c r="G116" s="60"/>
      <c r="H116" s="60"/>
      <c r="I116" s="61"/>
      <c r="J116" s="43" t="s">
        <v>44</v>
      </c>
      <c r="K116" s="102" t="s">
        <v>49</v>
      </c>
      <c r="L116" s="103"/>
      <c r="M116" s="42" t="s">
        <v>66</v>
      </c>
      <c r="N116" s="18"/>
    </row>
    <row r="117" spans="1:14" ht="15.75" customHeight="1" thickBot="1" x14ac:dyDescent="0.3">
      <c r="A117" s="83" t="s">
        <v>55</v>
      </c>
      <c r="B117" s="84"/>
      <c r="C117" s="84"/>
      <c r="D117" s="84"/>
      <c r="E117" s="84"/>
      <c r="F117" s="84"/>
      <c r="G117" s="84"/>
      <c r="H117" s="84"/>
      <c r="I117" s="85"/>
      <c r="J117" s="20">
        <v>25</v>
      </c>
      <c r="K117" s="100">
        <v>0</v>
      </c>
      <c r="L117" s="101"/>
      <c r="M117" s="22">
        <f>J117*K117</f>
        <v>0</v>
      </c>
      <c r="N117" s="19"/>
    </row>
    <row r="118" spans="1:14" ht="15" customHeight="1" thickBot="1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35"/>
      <c r="N118" s="19"/>
    </row>
    <row r="119" spans="1:14" ht="15.75" thickBot="1" x14ac:dyDescent="0.3">
      <c r="A119" s="80" t="s">
        <v>42</v>
      </c>
      <c r="B119" s="81"/>
      <c r="C119" s="81"/>
      <c r="D119" s="81"/>
      <c r="E119" s="81"/>
      <c r="F119" s="81"/>
      <c r="G119" s="81"/>
      <c r="H119" s="81"/>
      <c r="I119" s="82"/>
      <c r="J119" s="43" t="s">
        <v>47</v>
      </c>
      <c r="K119" s="102" t="s">
        <v>48</v>
      </c>
      <c r="L119" s="103"/>
      <c r="M119" s="43" t="s">
        <v>66</v>
      </c>
      <c r="N119" s="19"/>
    </row>
    <row r="120" spans="1:14" ht="96" customHeight="1" thickBot="1" x14ac:dyDescent="0.3">
      <c r="A120" s="78" t="s">
        <v>56</v>
      </c>
      <c r="B120" s="79"/>
      <c r="C120" s="79"/>
      <c r="D120" s="79"/>
      <c r="E120" s="79"/>
      <c r="F120" s="79"/>
      <c r="G120" s="79"/>
      <c r="H120" s="79"/>
      <c r="I120" s="79"/>
      <c r="J120" s="17">
        <v>12</v>
      </c>
      <c r="K120" s="100">
        <v>0</v>
      </c>
      <c r="L120" s="101"/>
      <c r="M120" s="22">
        <f>J120*K120</f>
        <v>0</v>
      </c>
    </row>
    <row r="121" spans="1:14" ht="17.25" customHeight="1" thickBo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36"/>
    </row>
    <row r="122" spans="1:14" ht="15.75" thickBot="1" x14ac:dyDescent="0.3">
      <c r="A122" s="59" t="s">
        <v>50</v>
      </c>
      <c r="B122" s="60"/>
      <c r="C122" s="60"/>
      <c r="D122" s="60"/>
      <c r="E122" s="60"/>
      <c r="F122" s="60"/>
      <c r="G122" s="60"/>
      <c r="H122" s="60"/>
      <c r="I122" s="61"/>
      <c r="J122" s="44" t="s">
        <v>51</v>
      </c>
      <c r="K122" s="102"/>
      <c r="L122" s="103"/>
      <c r="M122" s="42" t="s">
        <v>66</v>
      </c>
    </row>
    <row r="123" spans="1:14" ht="39" customHeight="1" thickBot="1" x14ac:dyDescent="0.3">
      <c r="A123" s="56" t="s">
        <v>57</v>
      </c>
      <c r="B123" s="57"/>
      <c r="C123" s="57"/>
      <c r="D123" s="57"/>
      <c r="E123" s="57"/>
      <c r="F123" s="57"/>
      <c r="G123" s="57"/>
      <c r="H123" s="57"/>
      <c r="I123" s="58"/>
      <c r="J123" s="21">
        <v>2</v>
      </c>
      <c r="K123" s="100">
        <v>0</v>
      </c>
      <c r="L123" s="101"/>
      <c r="M123" s="22">
        <f>J123*K123</f>
        <v>0</v>
      </c>
    </row>
    <row r="124" spans="1:14" ht="15.75" thickBot="1" x14ac:dyDescent="0.3"/>
    <row r="125" spans="1:14" ht="15.75" thickBot="1" x14ac:dyDescent="0.3">
      <c r="A125" s="59" t="s">
        <v>78</v>
      </c>
      <c r="B125" s="60"/>
      <c r="C125" s="60"/>
      <c r="D125" s="60"/>
      <c r="E125" s="60"/>
      <c r="F125" s="60"/>
      <c r="G125" s="60"/>
      <c r="H125" s="60"/>
      <c r="I125" s="61"/>
      <c r="J125" s="44"/>
      <c r="K125" s="102"/>
      <c r="L125" s="103"/>
      <c r="M125" s="42" t="s">
        <v>66</v>
      </c>
    </row>
    <row r="126" spans="1:14" ht="27" customHeight="1" thickBot="1" x14ac:dyDescent="0.3">
      <c r="A126" s="56" t="s">
        <v>82</v>
      </c>
      <c r="B126" s="57"/>
      <c r="C126" s="57"/>
      <c r="D126" s="57"/>
      <c r="E126" s="57"/>
      <c r="F126" s="57"/>
      <c r="G126" s="57"/>
      <c r="H126" s="57"/>
      <c r="I126" s="58"/>
      <c r="J126" s="21">
        <v>1</v>
      </c>
      <c r="K126" s="100">
        <v>0</v>
      </c>
      <c r="L126" s="101"/>
      <c r="M126" s="22">
        <f>J126*K126</f>
        <v>0</v>
      </c>
    </row>
    <row r="127" spans="1:14" ht="15.75" customHeight="1" thickBot="1" x14ac:dyDescent="0.3"/>
    <row r="128" spans="1:14" ht="24" customHeight="1" thickBot="1" x14ac:dyDescent="0.3">
      <c r="A128" s="71" t="s">
        <v>62</v>
      </c>
      <c r="B128" s="72"/>
      <c r="C128" s="72"/>
      <c r="D128" s="72"/>
      <c r="E128" s="72"/>
      <c r="F128" s="72"/>
      <c r="G128" s="72"/>
      <c r="H128" s="72"/>
      <c r="I128" s="72"/>
      <c r="J128" s="72"/>
      <c r="K128" s="104" t="s">
        <v>61</v>
      </c>
      <c r="L128" s="105"/>
      <c r="M128" s="50">
        <f>M126+M123+M120+M117+M114+M111+M108</f>
        <v>0</v>
      </c>
    </row>
    <row r="129" spans="1:13" ht="20.25" customHeight="1" thickBot="1" x14ac:dyDescent="0.3">
      <c r="A129" s="73"/>
      <c r="B129" s="74"/>
      <c r="C129" s="74"/>
      <c r="D129" s="74"/>
      <c r="E129" s="74"/>
      <c r="F129" s="74"/>
      <c r="G129" s="74"/>
      <c r="H129" s="74"/>
      <c r="I129" s="74"/>
      <c r="J129" s="74"/>
      <c r="K129" s="104" t="s">
        <v>59</v>
      </c>
      <c r="L129" s="105"/>
      <c r="M129" s="51">
        <f>(M128*1.21)-M128</f>
        <v>0</v>
      </c>
    </row>
    <row r="130" spans="1:13" s="53" customFormat="1" ht="26.25" customHeight="1" thickBot="1" x14ac:dyDescent="0.4">
      <c r="A130" s="75"/>
      <c r="B130" s="76"/>
      <c r="C130" s="76"/>
      <c r="D130" s="76"/>
      <c r="E130" s="76"/>
      <c r="F130" s="76"/>
      <c r="G130" s="76"/>
      <c r="H130" s="76"/>
      <c r="I130" s="76"/>
      <c r="J130" s="76"/>
      <c r="K130" s="106" t="s">
        <v>60</v>
      </c>
      <c r="L130" s="107"/>
      <c r="M130" s="52">
        <f>M128+M129</f>
        <v>0</v>
      </c>
    </row>
    <row r="133" spans="1:13" ht="15.75" x14ac:dyDescent="0.25">
      <c r="A133" s="108" t="s">
        <v>84</v>
      </c>
      <c r="B133" s="109"/>
    </row>
    <row r="134" spans="1:13" ht="15.75" x14ac:dyDescent="0.25">
      <c r="A134" s="108" t="s">
        <v>88</v>
      </c>
      <c r="B134" s="109"/>
    </row>
    <row r="135" spans="1:13" ht="15.75" x14ac:dyDescent="0.25">
      <c r="A135" s="108" t="s">
        <v>87</v>
      </c>
      <c r="B135" s="109"/>
    </row>
    <row r="136" spans="1:13" ht="15.75" x14ac:dyDescent="0.25">
      <c r="A136" s="108" t="s">
        <v>89</v>
      </c>
      <c r="B136" s="109"/>
    </row>
    <row r="137" spans="1:13" ht="15.75" x14ac:dyDescent="0.25">
      <c r="A137" s="108" t="s">
        <v>85</v>
      </c>
      <c r="B137" s="109"/>
    </row>
    <row r="138" spans="1:13" ht="15.75" x14ac:dyDescent="0.25">
      <c r="A138" s="108" t="s">
        <v>86</v>
      </c>
      <c r="B138" s="109"/>
    </row>
    <row r="139" spans="1:13" ht="15.75" x14ac:dyDescent="0.25">
      <c r="A139" s="108" t="s">
        <v>90</v>
      </c>
      <c r="B139" s="109"/>
    </row>
  </sheetData>
  <sheetProtection sheet="1" objects="1" scenarios="1"/>
  <mergeCells count="174">
    <mergeCell ref="K123:L123"/>
    <mergeCell ref="K125:L125"/>
    <mergeCell ref="K126:L126"/>
    <mergeCell ref="K128:L128"/>
    <mergeCell ref="K129:L129"/>
    <mergeCell ref="K130:L130"/>
    <mergeCell ref="K110:L110"/>
    <mergeCell ref="K111:L111"/>
    <mergeCell ref="K113:L113"/>
    <mergeCell ref="K114:L114"/>
    <mergeCell ref="K117:L117"/>
    <mergeCell ref="K116:L116"/>
    <mergeCell ref="K120:L120"/>
    <mergeCell ref="K119:L119"/>
    <mergeCell ref="K122:L122"/>
    <mergeCell ref="D6:D7"/>
    <mergeCell ref="C6:C7"/>
    <mergeCell ref="B6:B7"/>
    <mergeCell ref="A6:A7"/>
    <mergeCell ref="D10:D11"/>
    <mergeCell ref="E10:E11"/>
    <mergeCell ref="F10:F11"/>
    <mergeCell ref="G10:G11"/>
    <mergeCell ref="H10:H11"/>
    <mergeCell ref="J6:J7"/>
    <mergeCell ref="I6:I7"/>
    <mergeCell ref="I10:I11"/>
    <mergeCell ref="J10:J11"/>
    <mergeCell ref="M10:M11"/>
    <mergeCell ref="E18:E19"/>
    <mergeCell ref="G18:G19"/>
    <mergeCell ref="H6:H7"/>
    <mergeCell ref="G6:G7"/>
    <mergeCell ref="F6:F7"/>
    <mergeCell ref="E6:E7"/>
    <mergeCell ref="J18:J19"/>
    <mergeCell ref="M18:M19"/>
    <mergeCell ref="M26:M27"/>
    <mergeCell ref="M28:M29"/>
    <mergeCell ref="J28:J29"/>
    <mergeCell ref="I28:I29"/>
    <mergeCell ref="H28:H29"/>
    <mergeCell ref="A128:J130"/>
    <mergeCell ref="A1:M1"/>
    <mergeCell ref="A120:I120"/>
    <mergeCell ref="A119:I119"/>
    <mergeCell ref="A117:I117"/>
    <mergeCell ref="A108:K108"/>
    <mergeCell ref="A111:I111"/>
    <mergeCell ref="A110:I110"/>
    <mergeCell ref="A123:I123"/>
    <mergeCell ref="A122:I122"/>
    <mergeCell ref="A113:I113"/>
    <mergeCell ref="A114:I114"/>
    <mergeCell ref="A116:I116"/>
    <mergeCell ref="A10:A11"/>
    <mergeCell ref="B10:B11"/>
    <mergeCell ref="C10:C11"/>
    <mergeCell ref="M6:M7"/>
    <mergeCell ref="D18:D19"/>
    <mergeCell ref="C18:C19"/>
    <mergeCell ref="A18:A19"/>
    <mergeCell ref="B18:B19"/>
    <mergeCell ref="F18:F19"/>
    <mergeCell ref="B28:B29"/>
    <mergeCell ref="A28:A29"/>
    <mergeCell ref="J26:J27"/>
    <mergeCell ref="I26:I27"/>
    <mergeCell ref="H26:H27"/>
    <mergeCell ref="G26:G27"/>
    <mergeCell ref="F26:F27"/>
    <mergeCell ref="E26:E27"/>
    <mergeCell ref="D26:D27"/>
    <mergeCell ref="C26:C27"/>
    <mergeCell ref="B26:B27"/>
    <mergeCell ref="A26:A27"/>
    <mergeCell ref="G28:G29"/>
    <mergeCell ref="F28:F29"/>
    <mergeCell ref="E28:E29"/>
    <mergeCell ref="D28:D29"/>
    <mergeCell ref="C28:C29"/>
    <mergeCell ref="H18:H19"/>
    <mergeCell ref="I18:I19"/>
    <mergeCell ref="A32:A33"/>
    <mergeCell ref="A30:A31"/>
    <mergeCell ref="M35:M36"/>
    <mergeCell ref="J35:J36"/>
    <mergeCell ref="I35:I36"/>
    <mergeCell ref="H35:H36"/>
    <mergeCell ref="G35:G36"/>
    <mergeCell ref="F35:F36"/>
    <mergeCell ref="E35:E36"/>
    <mergeCell ref="D35:D36"/>
    <mergeCell ref="C35:C36"/>
    <mergeCell ref="B35:B36"/>
    <mergeCell ref="A35:A36"/>
    <mergeCell ref="E30:E31"/>
    <mergeCell ref="E32:E33"/>
    <mergeCell ref="C32:C33"/>
    <mergeCell ref="D32:D33"/>
    <mergeCell ref="D30:D31"/>
    <mergeCell ref="C30:C31"/>
    <mergeCell ref="H30:H31"/>
    <mergeCell ref="H32:H33"/>
    <mergeCell ref="G32:G33"/>
    <mergeCell ref="G30:G31"/>
    <mergeCell ref="F32:F33"/>
    <mergeCell ref="B30:B31"/>
    <mergeCell ref="B32:B33"/>
    <mergeCell ref="F30:F31"/>
    <mergeCell ref="M32:M33"/>
    <mergeCell ref="M30:M31"/>
    <mergeCell ref="J30:J31"/>
    <mergeCell ref="J32:J33"/>
    <mergeCell ref="I32:I33"/>
    <mergeCell ref="I30:I31"/>
    <mergeCell ref="B93:B94"/>
    <mergeCell ref="M83:M84"/>
    <mergeCell ref="J83:J84"/>
    <mergeCell ref="I83:I84"/>
    <mergeCell ref="H83:H84"/>
    <mergeCell ref="G83:G84"/>
    <mergeCell ref="F38:F40"/>
    <mergeCell ref="E38:E40"/>
    <mergeCell ref="D38:D40"/>
    <mergeCell ref="C38:C40"/>
    <mergeCell ref="B38:B40"/>
    <mergeCell ref="M38:M40"/>
    <mergeCell ref="J38:J40"/>
    <mergeCell ref="I38:I40"/>
    <mergeCell ref="H38:H40"/>
    <mergeCell ref="G38:G40"/>
    <mergeCell ref="M93:M94"/>
    <mergeCell ref="J93:J94"/>
    <mergeCell ref="I93:I94"/>
    <mergeCell ref="H93:H94"/>
    <mergeCell ref="G93:G94"/>
    <mergeCell ref="F93:F94"/>
    <mergeCell ref="E93:E94"/>
    <mergeCell ref="D93:D94"/>
    <mergeCell ref="C93:C94"/>
    <mergeCell ref="C79:C80"/>
    <mergeCell ref="B79:B80"/>
    <mergeCell ref="A79:A80"/>
    <mergeCell ref="F83:F84"/>
    <mergeCell ref="E83:E84"/>
    <mergeCell ref="D83:D84"/>
    <mergeCell ref="C83:C84"/>
    <mergeCell ref="B83:B84"/>
    <mergeCell ref="A38:A40"/>
    <mergeCell ref="A3:M3"/>
    <mergeCell ref="A126:I126"/>
    <mergeCell ref="A125:I125"/>
    <mergeCell ref="A62:A63"/>
    <mergeCell ref="A93:A94"/>
    <mergeCell ref="F62:F63"/>
    <mergeCell ref="E62:E63"/>
    <mergeCell ref="D62:D63"/>
    <mergeCell ref="C62:C63"/>
    <mergeCell ref="B62:B63"/>
    <mergeCell ref="M62:M63"/>
    <mergeCell ref="J62:J63"/>
    <mergeCell ref="I62:I63"/>
    <mergeCell ref="H62:H63"/>
    <mergeCell ref="G62:G63"/>
    <mergeCell ref="A83:A84"/>
    <mergeCell ref="M79:M80"/>
    <mergeCell ref="J79:J80"/>
    <mergeCell ref="I79:I80"/>
    <mergeCell ref="H79:H80"/>
    <mergeCell ref="G79:G80"/>
    <mergeCell ref="F79:F80"/>
    <mergeCell ref="E79:E80"/>
    <mergeCell ref="D79:D80"/>
  </mergeCells>
  <pageMargins left="0.7" right="0.7" top="0.78740157499999996" bottom="0.78740157499999996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výměr_2025 - jmelí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Křenková Eliška, Ing.</dc:creator>
  <cp:lastModifiedBy>Křenková Eliška, Ing.</cp:lastModifiedBy>
  <cp:lastPrinted>2025-10-06T06:41:37Z</cp:lastPrinted>
  <dcterms:created xsi:type="dcterms:W3CDTF">2025-10-02T08:07:34Z</dcterms:created>
  <dcterms:modified xsi:type="dcterms:W3CDTF">2025-10-16T10:11:09Z</dcterms:modified>
</cp:coreProperties>
</file>