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\MŠ Hrachovec\poslední\"/>
    </mc:Choice>
  </mc:AlternateContent>
  <xr:revisionPtr revIDLastSave="0" documentId="13_ncr:1_{60B44D5F-222F-44CB-B786-78B5B4B726DC}" xr6:coauthVersionLast="47" xr6:coauthVersionMax="47" xr10:uidLastSave="{00000000-0000-0000-0000-000000000000}"/>
  <bookViews>
    <workbookView xWindow="-120" yWindow="-120" windowWidth="29040" windowHeight="15720" activeTab="1" xr2:uid="{D12BF7D1-F7B6-4150-A4AB-EAA9B13EC520}"/>
  </bookViews>
  <sheets>
    <sheet name="Rekapitulace" sheetId="3" r:id="rId1"/>
    <sheet name="Rozpočet" sheetId="2" r:id="rId2"/>
    <sheet name="Parametry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F8" i="3" s="1"/>
  <c r="F5" i="3"/>
  <c r="F6" i="3" s="1"/>
  <c r="F3" i="3"/>
  <c r="F4" i="3" s="1"/>
  <c r="F1" i="3"/>
  <c r="F2" i="3" s="1"/>
  <c r="B38" i="3"/>
  <c r="B35" i="3"/>
  <c r="B12" i="3"/>
  <c r="C11" i="3"/>
  <c r="C10" i="3"/>
  <c r="C9" i="3"/>
  <c r="B7" i="3"/>
  <c r="C4" i="3"/>
  <c r="B4" i="3"/>
  <c r="B3" i="3"/>
  <c r="H359" i="2"/>
  <c r="H357" i="2"/>
  <c r="G357" i="2"/>
  <c r="I357" i="2" s="1"/>
  <c r="E357" i="2"/>
  <c r="H354" i="2"/>
  <c r="G354" i="2"/>
  <c r="I354" i="2" s="1"/>
  <c r="E354" i="2"/>
  <c r="H353" i="2"/>
  <c r="G353" i="2"/>
  <c r="I353" i="2" s="1"/>
  <c r="E353" i="2"/>
  <c r="H352" i="2"/>
  <c r="G352" i="2"/>
  <c r="I352" i="2" s="1"/>
  <c r="E352" i="2"/>
  <c r="H350" i="2"/>
  <c r="G350" i="2"/>
  <c r="I350" i="2" s="1"/>
  <c r="E350" i="2"/>
  <c r="H347" i="2"/>
  <c r="G347" i="2"/>
  <c r="I347" i="2" s="1"/>
  <c r="E347" i="2"/>
  <c r="H345" i="2"/>
  <c r="G345" i="2"/>
  <c r="I345" i="2" s="1"/>
  <c r="E345" i="2"/>
  <c r="H344" i="2"/>
  <c r="G344" i="2"/>
  <c r="I344" i="2" s="1"/>
  <c r="E344" i="2"/>
  <c r="H342" i="2"/>
  <c r="G342" i="2"/>
  <c r="I342" i="2" s="1"/>
  <c r="E342" i="2"/>
  <c r="H340" i="2"/>
  <c r="G340" i="2"/>
  <c r="I340" i="2" s="1"/>
  <c r="E340" i="2"/>
  <c r="H338" i="2"/>
  <c r="G338" i="2"/>
  <c r="I338" i="2" s="1"/>
  <c r="E338" i="2"/>
  <c r="H336" i="2"/>
  <c r="G336" i="2"/>
  <c r="I336" i="2" s="1"/>
  <c r="E336" i="2"/>
  <c r="H335" i="2"/>
  <c r="G335" i="2"/>
  <c r="I335" i="2" s="1"/>
  <c r="E335" i="2"/>
  <c r="H334" i="2"/>
  <c r="G334" i="2"/>
  <c r="I334" i="2" s="1"/>
  <c r="E334" i="2"/>
  <c r="H333" i="2"/>
  <c r="G333" i="2"/>
  <c r="I333" i="2" s="1"/>
  <c r="E333" i="2"/>
  <c r="H331" i="2"/>
  <c r="G331" i="2"/>
  <c r="I331" i="2" s="1"/>
  <c r="E331" i="2"/>
  <c r="H329" i="2"/>
  <c r="G329" i="2"/>
  <c r="I329" i="2" s="1"/>
  <c r="E329" i="2"/>
  <c r="H327" i="2"/>
  <c r="G327" i="2"/>
  <c r="I327" i="2" s="1"/>
  <c r="E327" i="2"/>
  <c r="H325" i="2"/>
  <c r="G325" i="2"/>
  <c r="I325" i="2" s="1"/>
  <c r="E325" i="2"/>
  <c r="H324" i="2"/>
  <c r="G324" i="2"/>
  <c r="I324" i="2" s="1"/>
  <c r="E324" i="2"/>
  <c r="H323" i="2"/>
  <c r="G323" i="2"/>
  <c r="I323" i="2" s="1"/>
  <c r="E323" i="2"/>
  <c r="H322" i="2"/>
  <c r="G322" i="2"/>
  <c r="I322" i="2" s="1"/>
  <c r="E322" i="2"/>
  <c r="H321" i="2"/>
  <c r="G321" i="2"/>
  <c r="I321" i="2" s="1"/>
  <c r="E321" i="2"/>
  <c r="H320" i="2"/>
  <c r="G320" i="2"/>
  <c r="I320" i="2" s="1"/>
  <c r="E320" i="2"/>
  <c r="H318" i="2"/>
  <c r="G318" i="2"/>
  <c r="I318" i="2" s="1"/>
  <c r="E318" i="2"/>
  <c r="H317" i="2"/>
  <c r="G317" i="2"/>
  <c r="I317" i="2" s="1"/>
  <c r="E317" i="2"/>
  <c r="H315" i="2"/>
  <c r="G315" i="2"/>
  <c r="I315" i="2" s="1"/>
  <c r="E315" i="2"/>
  <c r="H313" i="2"/>
  <c r="G313" i="2"/>
  <c r="I313" i="2" s="1"/>
  <c r="E313" i="2"/>
  <c r="H312" i="2"/>
  <c r="G312" i="2"/>
  <c r="I312" i="2" s="1"/>
  <c r="E312" i="2"/>
  <c r="H310" i="2"/>
  <c r="G310" i="2"/>
  <c r="I310" i="2" s="1"/>
  <c r="E310" i="2"/>
  <c r="H309" i="2"/>
  <c r="G309" i="2"/>
  <c r="I309" i="2" s="1"/>
  <c r="E309" i="2"/>
  <c r="H308" i="2"/>
  <c r="G308" i="2"/>
  <c r="I308" i="2" s="1"/>
  <c r="E308" i="2"/>
  <c r="H307" i="2"/>
  <c r="G307" i="2"/>
  <c r="I307" i="2" s="1"/>
  <c r="E307" i="2"/>
  <c r="H306" i="2"/>
  <c r="G306" i="2"/>
  <c r="I306" i="2" s="1"/>
  <c r="E306" i="2"/>
  <c r="H305" i="2"/>
  <c r="G305" i="2"/>
  <c r="I305" i="2" s="1"/>
  <c r="E305" i="2"/>
  <c r="H304" i="2"/>
  <c r="G304" i="2"/>
  <c r="E304" i="2"/>
  <c r="E358" i="2" s="1"/>
  <c r="H301" i="2"/>
  <c r="G301" i="2"/>
  <c r="E301" i="2"/>
  <c r="I301" i="2" s="1"/>
  <c r="H299" i="2"/>
  <c r="G299" i="2"/>
  <c r="E299" i="2"/>
  <c r="I299" i="2" s="1"/>
  <c r="H297" i="2"/>
  <c r="G297" i="2"/>
  <c r="E297" i="2"/>
  <c r="H296" i="2"/>
  <c r="G296" i="2"/>
  <c r="E296" i="2"/>
  <c r="H295" i="2"/>
  <c r="G295" i="2"/>
  <c r="E295" i="2"/>
  <c r="I295" i="2" s="1"/>
  <c r="H294" i="2"/>
  <c r="G294" i="2"/>
  <c r="E294" i="2"/>
  <c r="I294" i="2" s="1"/>
  <c r="H293" i="2"/>
  <c r="G293" i="2"/>
  <c r="E293" i="2"/>
  <c r="H292" i="2"/>
  <c r="G292" i="2"/>
  <c r="E292" i="2"/>
  <c r="H290" i="2"/>
  <c r="G290" i="2"/>
  <c r="E290" i="2"/>
  <c r="I290" i="2" s="1"/>
  <c r="H289" i="2"/>
  <c r="G289" i="2"/>
  <c r="E289" i="2"/>
  <c r="I289" i="2" s="1"/>
  <c r="H288" i="2"/>
  <c r="G288" i="2"/>
  <c r="E288" i="2"/>
  <c r="H285" i="2"/>
  <c r="G285" i="2"/>
  <c r="E285" i="2"/>
  <c r="H284" i="2"/>
  <c r="G284" i="2"/>
  <c r="E284" i="2"/>
  <c r="I284" i="2" s="1"/>
  <c r="H283" i="2"/>
  <c r="G283" i="2"/>
  <c r="E283" i="2"/>
  <c r="I283" i="2" s="1"/>
  <c r="H281" i="2"/>
  <c r="G281" i="2"/>
  <c r="E281" i="2"/>
  <c r="H280" i="2"/>
  <c r="G280" i="2"/>
  <c r="E280" i="2"/>
  <c r="H278" i="2"/>
  <c r="G278" i="2"/>
  <c r="E278" i="2"/>
  <c r="I278" i="2" s="1"/>
  <c r="H275" i="2"/>
  <c r="G275" i="2"/>
  <c r="E275" i="2"/>
  <c r="I275" i="2" s="1"/>
  <c r="H273" i="2"/>
  <c r="G273" i="2"/>
  <c r="E273" i="2"/>
  <c r="H272" i="2"/>
  <c r="G272" i="2"/>
  <c r="E272" i="2"/>
  <c r="H270" i="2"/>
  <c r="G270" i="2"/>
  <c r="E270" i="2"/>
  <c r="I270" i="2" s="1"/>
  <c r="H269" i="2"/>
  <c r="G269" i="2"/>
  <c r="E269" i="2"/>
  <c r="I269" i="2" s="1"/>
  <c r="H268" i="2"/>
  <c r="G268" i="2"/>
  <c r="E268" i="2"/>
  <c r="H267" i="2"/>
  <c r="G267" i="2"/>
  <c r="E267" i="2"/>
  <c r="H265" i="2"/>
  <c r="G265" i="2"/>
  <c r="E265" i="2"/>
  <c r="I265" i="2" s="1"/>
  <c r="H263" i="2"/>
  <c r="G263" i="2"/>
  <c r="E263" i="2"/>
  <c r="I263" i="2" s="1"/>
  <c r="H261" i="2"/>
  <c r="G261" i="2"/>
  <c r="E261" i="2"/>
  <c r="H259" i="2"/>
  <c r="G259" i="2"/>
  <c r="E259" i="2"/>
  <c r="H258" i="2"/>
  <c r="G258" i="2"/>
  <c r="E258" i="2"/>
  <c r="I258" i="2" s="1"/>
  <c r="H257" i="2"/>
  <c r="G257" i="2"/>
  <c r="E257" i="2"/>
  <c r="I257" i="2" s="1"/>
  <c r="H256" i="2"/>
  <c r="G256" i="2"/>
  <c r="E256" i="2"/>
  <c r="H255" i="2"/>
  <c r="G255" i="2"/>
  <c r="E255" i="2"/>
  <c r="H254" i="2"/>
  <c r="G254" i="2"/>
  <c r="E254" i="2"/>
  <c r="I254" i="2" s="1"/>
  <c r="H253" i="2"/>
  <c r="G253" i="2"/>
  <c r="E253" i="2"/>
  <c r="I253" i="2" s="1"/>
  <c r="H252" i="2"/>
  <c r="G252" i="2"/>
  <c r="E252" i="2"/>
  <c r="H251" i="2"/>
  <c r="G251" i="2"/>
  <c r="E251" i="2"/>
  <c r="H250" i="2"/>
  <c r="G250" i="2"/>
  <c r="E250" i="2"/>
  <c r="I250" i="2" s="1"/>
  <c r="H248" i="2"/>
  <c r="G248" i="2"/>
  <c r="E248" i="2"/>
  <c r="I248" i="2" s="1"/>
  <c r="H246" i="2"/>
  <c r="G246" i="2"/>
  <c r="E246" i="2"/>
  <c r="H245" i="2"/>
  <c r="G245" i="2"/>
  <c r="E245" i="2"/>
  <c r="H242" i="2"/>
  <c r="G242" i="2"/>
  <c r="E242" i="2"/>
  <c r="I242" i="2" s="1"/>
  <c r="H239" i="2"/>
  <c r="G239" i="2"/>
  <c r="E239" i="2"/>
  <c r="I239" i="2" s="1"/>
  <c r="H238" i="2"/>
  <c r="G238" i="2"/>
  <c r="E238" i="2"/>
  <c r="H235" i="2"/>
  <c r="G235" i="2"/>
  <c r="E235" i="2"/>
  <c r="H234" i="2"/>
  <c r="G234" i="2"/>
  <c r="E234" i="2"/>
  <c r="I234" i="2" s="1"/>
  <c r="H231" i="2"/>
  <c r="G231" i="2"/>
  <c r="E231" i="2"/>
  <c r="I231" i="2" s="1"/>
  <c r="H230" i="2"/>
  <c r="G230" i="2"/>
  <c r="E230" i="2"/>
  <c r="H229" i="2"/>
  <c r="G229" i="2"/>
  <c r="E229" i="2"/>
  <c r="H228" i="2"/>
  <c r="G228" i="2"/>
  <c r="E228" i="2"/>
  <c r="I228" i="2" s="1"/>
  <c r="H227" i="2"/>
  <c r="G227" i="2"/>
  <c r="E227" i="2"/>
  <c r="I227" i="2" s="1"/>
  <c r="H225" i="2"/>
  <c r="G225" i="2"/>
  <c r="E225" i="2"/>
  <c r="H224" i="2"/>
  <c r="G224" i="2"/>
  <c r="E224" i="2"/>
  <c r="H223" i="2"/>
  <c r="G223" i="2"/>
  <c r="E223" i="2"/>
  <c r="I223" i="2" s="1"/>
  <c r="H222" i="2"/>
  <c r="G222" i="2"/>
  <c r="E222" i="2"/>
  <c r="I222" i="2" s="1"/>
  <c r="H220" i="2"/>
  <c r="G220" i="2"/>
  <c r="E220" i="2"/>
  <c r="H219" i="2"/>
  <c r="G219" i="2"/>
  <c r="E219" i="2"/>
  <c r="H218" i="2"/>
  <c r="G218" i="2"/>
  <c r="E218" i="2"/>
  <c r="I218" i="2" s="1"/>
  <c r="H217" i="2"/>
  <c r="G217" i="2"/>
  <c r="E217" i="2"/>
  <c r="I217" i="2" s="1"/>
  <c r="H216" i="2"/>
  <c r="G216" i="2"/>
  <c r="E216" i="2"/>
  <c r="H215" i="2"/>
  <c r="G215" i="2"/>
  <c r="E215" i="2"/>
  <c r="H214" i="2"/>
  <c r="G214" i="2"/>
  <c r="E214" i="2"/>
  <c r="I214" i="2" s="1"/>
  <c r="H213" i="2"/>
  <c r="G213" i="2"/>
  <c r="E213" i="2"/>
  <c r="I213" i="2" s="1"/>
  <c r="H212" i="2"/>
  <c r="G212" i="2"/>
  <c r="E212" i="2"/>
  <c r="H211" i="2"/>
  <c r="G211" i="2"/>
  <c r="E211" i="2"/>
  <c r="H209" i="2"/>
  <c r="G209" i="2"/>
  <c r="E209" i="2"/>
  <c r="I209" i="2" s="1"/>
  <c r="H208" i="2"/>
  <c r="G208" i="2"/>
  <c r="E208" i="2"/>
  <c r="I208" i="2" s="1"/>
  <c r="H207" i="2"/>
  <c r="G207" i="2"/>
  <c r="E207" i="2"/>
  <c r="H206" i="2"/>
  <c r="G206" i="2"/>
  <c r="E206" i="2"/>
  <c r="H205" i="2"/>
  <c r="G205" i="2"/>
  <c r="E205" i="2"/>
  <c r="I205" i="2" s="1"/>
  <c r="H204" i="2"/>
  <c r="G204" i="2"/>
  <c r="E204" i="2"/>
  <c r="I204" i="2" s="1"/>
  <c r="H203" i="2"/>
  <c r="G203" i="2"/>
  <c r="E203" i="2"/>
  <c r="H202" i="2"/>
  <c r="G202" i="2"/>
  <c r="G302" i="2" s="1"/>
  <c r="C37" i="3" s="1"/>
  <c r="E202" i="2"/>
  <c r="H201" i="2"/>
  <c r="G201" i="2"/>
  <c r="E201" i="2"/>
  <c r="I201" i="2" s="1"/>
  <c r="H200" i="2"/>
  <c r="G200" i="2"/>
  <c r="E200" i="2"/>
  <c r="I200" i="2" s="1"/>
  <c r="H199" i="2"/>
  <c r="G199" i="2"/>
  <c r="E199" i="2"/>
  <c r="I199" i="2" s="1"/>
  <c r="H198" i="2"/>
  <c r="G198" i="2"/>
  <c r="E198" i="2"/>
  <c r="I198" i="2" s="1"/>
  <c r="H197" i="2"/>
  <c r="G197" i="2"/>
  <c r="E197" i="2"/>
  <c r="I197" i="2" s="1"/>
  <c r="H196" i="2"/>
  <c r="G196" i="2"/>
  <c r="E196" i="2"/>
  <c r="I196" i="2" s="1"/>
  <c r="H195" i="2"/>
  <c r="G195" i="2"/>
  <c r="E195" i="2"/>
  <c r="I195" i="2" s="1"/>
  <c r="H194" i="2"/>
  <c r="G194" i="2"/>
  <c r="E194" i="2"/>
  <c r="I194" i="2" s="1"/>
  <c r="H193" i="2"/>
  <c r="G193" i="2"/>
  <c r="E193" i="2"/>
  <c r="I193" i="2" s="1"/>
  <c r="H192" i="2"/>
  <c r="G192" i="2"/>
  <c r="E192" i="2"/>
  <c r="I192" i="2" s="1"/>
  <c r="H191" i="2"/>
  <c r="G191" i="2"/>
  <c r="E191" i="2"/>
  <c r="I191" i="2" s="1"/>
  <c r="H190" i="2"/>
  <c r="G190" i="2"/>
  <c r="E190" i="2"/>
  <c r="I190" i="2" s="1"/>
  <c r="H189" i="2"/>
  <c r="G189" i="2"/>
  <c r="E189" i="2"/>
  <c r="I189" i="2" s="1"/>
  <c r="H188" i="2"/>
  <c r="G188" i="2"/>
  <c r="E188" i="2"/>
  <c r="E302" i="2" s="1"/>
  <c r="B37" i="3" s="1"/>
  <c r="I187" i="2"/>
  <c r="H187" i="2"/>
  <c r="H184" i="2"/>
  <c r="G184" i="2"/>
  <c r="E184" i="2"/>
  <c r="I184" i="2" s="1"/>
  <c r="H181" i="2"/>
  <c r="G181" i="2"/>
  <c r="E181" i="2"/>
  <c r="I181" i="2" s="1"/>
  <c r="H180" i="2"/>
  <c r="G180" i="2"/>
  <c r="E180" i="2"/>
  <c r="H179" i="2"/>
  <c r="G179" i="2"/>
  <c r="E179" i="2"/>
  <c r="I179" i="2" s="1"/>
  <c r="H177" i="2"/>
  <c r="G177" i="2"/>
  <c r="E177" i="2"/>
  <c r="I177" i="2" s="1"/>
  <c r="H176" i="2"/>
  <c r="G176" i="2"/>
  <c r="E176" i="2"/>
  <c r="I176" i="2" s="1"/>
  <c r="H175" i="2"/>
  <c r="G175" i="2"/>
  <c r="E175" i="2"/>
  <c r="H174" i="2"/>
  <c r="G174" i="2"/>
  <c r="E174" i="2"/>
  <c r="I174" i="2" s="1"/>
  <c r="H173" i="2"/>
  <c r="G173" i="2"/>
  <c r="E173" i="2"/>
  <c r="I173" i="2" s="1"/>
  <c r="H172" i="2"/>
  <c r="G172" i="2"/>
  <c r="E172" i="2"/>
  <c r="I172" i="2" s="1"/>
  <c r="H170" i="2"/>
  <c r="G170" i="2"/>
  <c r="E170" i="2"/>
  <c r="H169" i="2"/>
  <c r="G169" i="2"/>
  <c r="E169" i="2"/>
  <c r="I169" i="2" s="1"/>
  <c r="H168" i="2"/>
  <c r="G168" i="2"/>
  <c r="E168" i="2"/>
  <c r="I168" i="2" s="1"/>
  <c r="H167" i="2"/>
  <c r="G167" i="2"/>
  <c r="E167" i="2"/>
  <c r="I167" i="2" s="1"/>
  <c r="H166" i="2"/>
  <c r="G166" i="2"/>
  <c r="E166" i="2"/>
  <c r="H164" i="2"/>
  <c r="G164" i="2"/>
  <c r="E164" i="2"/>
  <c r="I164" i="2" s="1"/>
  <c r="H162" i="2"/>
  <c r="G162" i="2"/>
  <c r="E162" i="2"/>
  <c r="I162" i="2" s="1"/>
  <c r="H160" i="2"/>
  <c r="G160" i="2"/>
  <c r="E160" i="2"/>
  <c r="I160" i="2" s="1"/>
  <c r="H159" i="2"/>
  <c r="G159" i="2"/>
  <c r="E159" i="2"/>
  <c r="H157" i="2"/>
  <c r="G157" i="2"/>
  <c r="E157" i="2"/>
  <c r="I157" i="2" s="1"/>
  <c r="H156" i="2"/>
  <c r="G156" i="2"/>
  <c r="E156" i="2"/>
  <c r="I156" i="2" s="1"/>
  <c r="H155" i="2"/>
  <c r="G155" i="2"/>
  <c r="E155" i="2"/>
  <c r="I155" i="2" s="1"/>
  <c r="H153" i="2"/>
  <c r="G153" i="2"/>
  <c r="E153" i="2"/>
  <c r="H151" i="2"/>
  <c r="G151" i="2"/>
  <c r="E151" i="2"/>
  <c r="I151" i="2" s="1"/>
  <c r="H150" i="2"/>
  <c r="G150" i="2"/>
  <c r="E150" i="2"/>
  <c r="I150" i="2" s="1"/>
  <c r="H148" i="2"/>
  <c r="G148" i="2"/>
  <c r="E148" i="2"/>
  <c r="I148" i="2" s="1"/>
  <c r="H147" i="2"/>
  <c r="G147" i="2"/>
  <c r="E147" i="2"/>
  <c r="H145" i="2"/>
  <c r="G145" i="2"/>
  <c r="E145" i="2"/>
  <c r="I145" i="2" s="1"/>
  <c r="H144" i="2"/>
  <c r="G144" i="2"/>
  <c r="E144" i="2"/>
  <c r="I144" i="2" s="1"/>
  <c r="H142" i="2"/>
  <c r="G142" i="2"/>
  <c r="E142" i="2"/>
  <c r="I142" i="2" s="1"/>
  <c r="H141" i="2"/>
  <c r="G141" i="2"/>
  <c r="E141" i="2"/>
  <c r="H140" i="2"/>
  <c r="G140" i="2"/>
  <c r="E140" i="2"/>
  <c r="I140" i="2" s="1"/>
  <c r="H139" i="2"/>
  <c r="G139" i="2"/>
  <c r="E139" i="2"/>
  <c r="I139" i="2" s="1"/>
  <c r="H137" i="2"/>
  <c r="G137" i="2"/>
  <c r="E137" i="2"/>
  <c r="I137" i="2" s="1"/>
  <c r="H135" i="2"/>
  <c r="G135" i="2"/>
  <c r="E135" i="2"/>
  <c r="H133" i="2"/>
  <c r="G133" i="2"/>
  <c r="E133" i="2"/>
  <c r="I133" i="2" s="1"/>
  <c r="H132" i="2"/>
  <c r="G132" i="2"/>
  <c r="E132" i="2"/>
  <c r="I132" i="2" s="1"/>
  <c r="H130" i="2"/>
  <c r="G130" i="2"/>
  <c r="E130" i="2"/>
  <c r="I130" i="2" s="1"/>
  <c r="H129" i="2"/>
  <c r="G129" i="2"/>
  <c r="G185" i="2" s="1"/>
  <c r="C36" i="3" s="1"/>
  <c r="E129" i="2"/>
  <c r="I127" i="2"/>
  <c r="H127" i="2"/>
  <c r="H124" i="2"/>
  <c r="G124" i="2"/>
  <c r="I124" i="2" s="1"/>
  <c r="E124" i="2"/>
  <c r="H122" i="2"/>
  <c r="G122" i="2"/>
  <c r="I122" i="2" s="1"/>
  <c r="E122" i="2"/>
  <c r="H120" i="2"/>
  <c r="G120" i="2"/>
  <c r="I120" i="2" s="1"/>
  <c r="E120" i="2"/>
  <c r="H119" i="2"/>
  <c r="G119" i="2"/>
  <c r="I119" i="2" s="1"/>
  <c r="E119" i="2"/>
  <c r="H118" i="2"/>
  <c r="G118" i="2"/>
  <c r="I118" i="2" s="1"/>
  <c r="E118" i="2"/>
  <c r="H117" i="2"/>
  <c r="G117" i="2"/>
  <c r="I117" i="2" s="1"/>
  <c r="E117" i="2"/>
  <c r="H116" i="2"/>
  <c r="G116" i="2"/>
  <c r="I116" i="2" s="1"/>
  <c r="E116" i="2"/>
  <c r="H115" i="2"/>
  <c r="G115" i="2"/>
  <c r="I115" i="2" s="1"/>
  <c r="E115" i="2"/>
  <c r="H113" i="2"/>
  <c r="G113" i="2"/>
  <c r="I113" i="2" s="1"/>
  <c r="E113" i="2"/>
  <c r="H112" i="2"/>
  <c r="G112" i="2"/>
  <c r="I112" i="2" s="1"/>
  <c r="E112" i="2"/>
  <c r="H110" i="2"/>
  <c r="G110" i="2"/>
  <c r="I110" i="2" s="1"/>
  <c r="E110" i="2"/>
  <c r="H109" i="2"/>
  <c r="G109" i="2"/>
  <c r="I109" i="2" s="1"/>
  <c r="E109" i="2"/>
  <c r="H107" i="2"/>
  <c r="G107" i="2"/>
  <c r="I107" i="2" s="1"/>
  <c r="E107" i="2"/>
  <c r="H106" i="2"/>
  <c r="G106" i="2"/>
  <c r="I106" i="2" s="1"/>
  <c r="E106" i="2"/>
  <c r="H105" i="2"/>
  <c r="G105" i="2"/>
  <c r="I105" i="2" s="1"/>
  <c r="E105" i="2"/>
  <c r="H104" i="2"/>
  <c r="G104" i="2"/>
  <c r="I104" i="2" s="1"/>
  <c r="E104" i="2"/>
  <c r="H102" i="2"/>
  <c r="G102" i="2"/>
  <c r="I102" i="2" s="1"/>
  <c r="E102" i="2"/>
  <c r="H101" i="2"/>
  <c r="G101" i="2"/>
  <c r="I101" i="2" s="1"/>
  <c r="E101" i="2"/>
  <c r="H99" i="2"/>
  <c r="G99" i="2"/>
  <c r="I99" i="2" s="1"/>
  <c r="E99" i="2"/>
  <c r="H97" i="2"/>
  <c r="G97" i="2"/>
  <c r="I97" i="2" s="1"/>
  <c r="E97" i="2"/>
  <c r="H96" i="2"/>
  <c r="G96" i="2"/>
  <c r="I96" i="2" s="1"/>
  <c r="E96" i="2"/>
  <c r="H95" i="2"/>
  <c r="G95" i="2"/>
  <c r="I95" i="2" s="1"/>
  <c r="E95" i="2"/>
  <c r="H94" i="2"/>
  <c r="G94" i="2"/>
  <c r="I94" i="2" s="1"/>
  <c r="E94" i="2"/>
  <c r="H92" i="2"/>
  <c r="G92" i="2"/>
  <c r="I92" i="2" s="1"/>
  <c r="E92" i="2"/>
  <c r="H90" i="2"/>
  <c r="G90" i="2"/>
  <c r="I90" i="2" s="1"/>
  <c r="E90" i="2"/>
  <c r="H89" i="2"/>
  <c r="G89" i="2"/>
  <c r="I89" i="2" s="1"/>
  <c r="E89" i="2"/>
  <c r="H88" i="2"/>
  <c r="G88" i="2"/>
  <c r="I88" i="2" s="1"/>
  <c r="E88" i="2"/>
  <c r="H86" i="2"/>
  <c r="G86" i="2"/>
  <c r="I86" i="2" s="1"/>
  <c r="E86" i="2"/>
  <c r="H85" i="2"/>
  <c r="G85" i="2"/>
  <c r="I85" i="2" s="1"/>
  <c r="E85" i="2"/>
  <c r="H82" i="2"/>
  <c r="G82" i="2"/>
  <c r="I82" i="2" s="1"/>
  <c r="E82" i="2"/>
  <c r="H81" i="2"/>
  <c r="G81" i="2"/>
  <c r="I81" i="2" s="1"/>
  <c r="E81" i="2"/>
  <c r="H78" i="2"/>
  <c r="G78" i="2"/>
  <c r="I78" i="2" s="1"/>
  <c r="I125" i="2" s="1"/>
  <c r="E78" i="2"/>
  <c r="H77" i="2"/>
  <c r="G77" i="2"/>
  <c r="I77" i="2" s="1"/>
  <c r="E77" i="2"/>
  <c r="H74" i="2"/>
  <c r="G74" i="2"/>
  <c r="I74" i="2" s="1"/>
  <c r="E74" i="2"/>
  <c r="H73" i="2"/>
  <c r="G73" i="2"/>
  <c r="I73" i="2" s="1"/>
  <c r="E73" i="2"/>
  <c r="I72" i="2"/>
  <c r="H72" i="2"/>
  <c r="G72" i="2"/>
  <c r="E72" i="2"/>
  <c r="I71" i="2"/>
  <c r="H71" i="2"/>
  <c r="G71" i="2"/>
  <c r="E71" i="2"/>
  <c r="I70" i="2"/>
  <c r="H70" i="2"/>
  <c r="G70" i="2"/>
  <c r="E70" i="2"/>
  <c r="I68" i="2"/>
  <c r="H68" i="2"/>
  <c r="G68" i="2"/>
  <c r="E68" i="2"/>
  <c r="I67" i="2"/>
  <c r="H67" i="2"/>
  <c r="G67" i="2"/>
  <c r="E67" i="2"/>
  <c r="I66" i="2"/>
  <c r="H66" i="2"/>
  <c r="G66" i="2"/>
  <c r="E66" i="2"/>
  <c r="I65" i="2"/>
  <c r="H65" i="2"/>
  <c r="G65" i="2"/>
  <c r="E65" i="2"/>
  <c r="I63" i="2"/>
  <c r="H63" i="2"/>
  <c r="G63" i="2"/>
  <c r="E63" i="2"/>
  <c r="I62" i="2"/>
  <c r="H62" i="2"/>
  <c r="G62" i="2"/>
  <c r="E62" i="2"/>
  <c r="I61" i="2"/>
  <c r="H61" i="2"/>
  <c r="G61" i="2"/>
  <c r="E61" i="2"/>
  <c r="I60" i="2"/>
  <c r="H60" i="2"/>
  <c r="G60" i="2"/>
  <c r="E60" i="2"/>
  <c r="I59" i="2"/>
  <c r="H59" i="2"/>
  <c r="G59" i="2"/>
  <c r="E59" i="2"/>
  <c r="I58" i="2"/>
  <c r="H58" i="2"/>
  <c r="G58" i="2"/>
  <c r="E58" i="2"/>
  <c r="I57" i="2"/>
  <c r="H57" i="2"/>
  <c r="G57" i="2"/>
  <c r="E57" i="2"/>
  <c r="I56" i="2"/>
  <c r="H56" i="2"/>
  <c r="G56" i="2"/>
  <c r="E56" i="2"/>
  <c r="I55" i="2"/>
  <c r="H55" i="2"/>
  <c r="G55" i="2"/>
  <c r="E55" i="2"/>
  <c r="I54" i="2"/>
  <c r="H54" i="2"/>
  <c r="G54" i="2"/>
  <c r="E54" i="2"/>
  <c r="I53" i="2"/>
  <c r="H53" i="2"/>
  <c r="G53" i="2"/>
  <c r="E53" i="2"/>
  <c r="I52" i="2"/>
  <c r="H52" i="2"/>
  <c r="G52" i="2"/>
  <c r="E52" i="2"/>
  <c r="I51" i="2"/>
  <c r="H51" i="2"/>
  <c r="G51" i="2"/>
  <c r="E51" i="2"/>
  <c r="I50" i="2"/>
  <c r="H50" i="2"/>
  <c r="G50" i="2"/>
  <c r="E50" i="2"/>
  <c r="I49" i="2"/>
  <c r="H49" i="2"/>
  <c r="G49" i="2"/>
  <c r="E49" i="2"/>
  <c r="I48" i="2"/>
  <c r="H48" i="2"/>
  <c r="G48" i="2"/>
  <c r="G125" i="2" s="1"/>
  <c r="C35" i="3" s="1"/>
  <c r="E48" i="2"/>
  <c r="E125" i="2" s="1"/>
  <c r="H45" i="2"/>
  <c r="G45" i="2"/>
  <c r="E45" i="2"/>
  <c r="I45" i="2" s="1"/>
  <c r="H44" i="2"/>
  <c r="G44" i="2"/>
  <c r="E44" i="2"/>
  <c r="I44" i="2" s="1"/>
  <c r="H43" i="2"/>
  <c r="G43" i="2"/>
  <c r="E43" i="2"/>
  <c r="I43" i="2" s="1"/>
  <c r="H42" i="2"/>
  <c r="G42" i="2"/>
  <c r="E42" i="2"/>
  <c r="H41" i="2"/>
  <c r="G41" i="2"/>
  <c r="E41" i="2"/>
  <c r="I41" i="2" s="1"/>
  <c r="H40" i="2"/>
  <c r="G40" i="2"/>
  <c r="E40" i="2"/>
  <c r="I40" i="2" s="1"/>
  <c r="H38" i="2"/>
  <c r="G38" i="2"/>
  <c r="E38" i="2"/>
  <c r="I38" i="2" s="1"/>
  <c r="H36" i="2"/>
  <c r="G36" i="2"/>
  <c r="E36" i="2"/>
  <c r="H35" i="2"/>
  <c r="G35" i="2"/>
  <c r="E35" i="2"/>
  <c r="I35" i="2" s="1"/>
  <c r="H33" i="2"/>
  <c r="G33" i="2"/>
  <c r="E33" i="2"/>
  <c r="I33" i="2" s="1"/>
  <c r="H32" i="2"/>
  <c r="G32" i="2"/>
  <c r="E32" i="2"/>
  <c r="I32" i="2" s="1"/>
  <c r="H30" i="2"/>
  <c r="G30" i="2"/>
  <c r="E30" i="2"/>
  <c r="H27" i="2"/>
  <c r="G27" i="2"/>
  <c r="E27" i="2"/>
  <c r="I27" i="2" s="1"/>
  <c r="H24" i="2"/>
  <c r="G24" i="2"/>
  <c r="E24" i="2"/>
  <c r="I24" i="2" s="1"/>
  <c r="H22" i="2"/>
  <c r="G22" i="2"/>
  <c r="E22" i="2"/>
  <c r="I22" i="2" s="1"/>
  <c r="H20" i="2"/>
  <c r="G20" i="2"/>
  <c r="E20" i="2"/>
  <c r="H19" i="2"/>
  <c r="G19" i="2"/>
  <c r="E19" i="2"/>
  <c r="I19" i="2" s="1"/>
  <c r="H18" i="2"/>
  <c r="G18" i="2"/>
  <c r="E18" i="2"/>
  <c r="I18" i="2" s="1"/>
  <c r="H17" i="2"/>
  <c r="G17" i="2"/>
  <c r="E17" i="2"/>
  <c r="I17" i="2" s="1"/>
  <c r="H16" i="2"/>
  <c r="G16" i="2"/>
  <c r="G46" i="2" s="1"/>
  <c r="C34" i="3" s="1"/>
  <c r="E16" i="2"/>
  <c r="I12" i="2"/>
  <c r="H12" i="2"/>
  <c r="G12" i="2"/>
  <c r="E12" i="2"/>
  <c r="I10" i="2"/>
  <c r="H10" i="2"/>
  <c r="G10" i="2"/>
  <c r="E10" i="2"/>
  <c r="I9" i="2"/>
  <c r="H9" i="2"/>
  <c r="G9" i="2"/>
  <c r="E9" i="2"/>
  <c r="I8" i="2"/>
  <c r="H8" i="2"/>
  <c r="G8" i="2"/>
  <c r="E8" i="2"/>
  <c r="I7" i="2"/>
  <c r="H7" i="2"/>
  <c r="G7" i="2"/>
  <c r="E7" i="2"/>
  <c r="H5" i="2"/>
  <c r="G5" i="2"/>
  <c r="E5" i="2"/>
  <c r="I5" i="2" s="1"/>
  <c r="I13" i="2" s="1"/>
  <c r="E185" i="2" l="1"/>
  <c r="B36" i="3" s="1"/>
  <c r="L1" i="2"/>
  <c r="L2" i="2" s="1"/>
  <c r="L3" i="2" s="1"/>
  <c r="L4" i="2" s="1"/>
  <c r="L5" i="2" s="1"/>
  <c r="L6" i="2" s="1"/>
  <c r="E359" i="2" s="1"/>
  <c r="I359" i="2" s="1"/>
  <c r="I360" i="2" s="1"/>
  <c r="E13" i="2"/>
  <c r="B33" i="3" s="1"/>
  <c r="G360" i="2"/>
  <c r="G13" i="2"/>
  <c r="C33" i="3" s="1"/>
  <c r="G358" i="2"/>
  <c r="C38" i="3" s="1"/>
  <c r="I304" i="2"/>
  <c r="I358" i="2" s="1"/>
  <c r="I16" i="2"/>
  <c r="I20" i="2"/>
  <c r="I30" i="2"/>
  <c r="I36" i="2"/>
  <c r="I42" i="2"/>
  <c r="E46" i="2"/>
  <c r="B34" i="3" s="1"/>
  <c r="I129" i="2"/>
  <c r="I135" i="2"/>
  <c r="I141" i="2"/>
  <c r="I147" i="2"/>
  <c r="I153" i="2"/>
  <c r="I159" i="2"/>
  <c r="I166" i="2"/>
  <c r="I170" i="2"/>
  <c r="I175" i="2"/>
  <c r="I180" i="2"/>
  <c r="I188" i="2"/>
  <c r="I202" i="2"/>
  <c r="I206" i="2"/>
  <c r="I211" i="2"/>
  <c r="I215" i="2"/>
  <c r="I219" i="2"/>
  <c r="I224" i="2"/>
  <c r="I229" i="2"/>
  <c r="I235" i="2"/>
  <c r="I245" i="2"/>
  <c r="I251" i="2"/>
  <c r="I255" i="2"/>
  <c r="I259" i="2"/>
  <c r="I267" i="2"/>
  <c r="I272" i="2"/>
  <c r="I280" i="2"/>
  <c r="I285" i="2"/>
  <c r="I292" i="2"/>
  <c r="I296" i="2"/>
  <c r="I203" i="2"/>
  <c r="I302" i="2" s="1"/>
  <c r="I207" i="2"/>
  <c r="I212" i="2"/>
  <c r="I216" i="2"/>
  <c r="I220" i="2"/>
  <c r="I225" i="2"/>
  <c r="I230" i="2"/>
  <c r="I238" i="2"/>
  <c r="I246" i="2"/>
  <c r="I252" i="2"/>
  <c r="I256" i="2"/>
  <c r="I261" i="2"/>
  <c r="I268" i="2"/>
  <c r="I273" i="2"/>
  <c r="I281" i="2"/>
  <c r="I288" i="2"/>
  <c r="I293" i="2"/>
  <c r="I297" i="2"/>
  <c r="B26" i="3"/>
  <c r="C26" i="3" s="1"/>
  <c r="E360" i="2" l="1"/>
  <c r="C5" i="3" s="1"/>
  <c r="I46" i="2"/>
  <c r="C32" i="3"/>
  <c r="C6" i="3"/>
  <c r="I185" i="2"/>
  <c r="B32" i="3" l="1"/>
  <c r="C8" i="3"/>
  <c r="C7" i="3"/>
  <c r="C12" i="3" l="1"/>
  <c r="C15" i="3"/>
  <c r="C19" i="3" l="1"/>
  <c r="C13" i="3"/>
  <c r="C16" i="3" s="1"/>
  <c r="C20" i="3"/>
  <c r="C14" i="3"/>
  <c r="C22" i="3" l="1"/>
  <c r="C21" i="3"/>
  <c r="C24" i="3" l="1"/>
  <c r="C30" i="3" s="1"/>
  <c r="B25" i="3"/>
  <c r="C25" i="3" s="1"/>
  <c r="C27" i="3" s="1"/>
  <c r="C29" i="3" l="1"/>
</calcChain>
</file>

<file path=xl/sharedStrings.xml><?xml version="1.0" encoding="utf-8"?>
<sst xmlns="http://schemas.openxmlformats.org/spreadsheetml/2006/main" count="836" uniqueCount="376">
  <si>
    <t>Název</t>
  </si>
  <si>
    <t>Hodnota</t>
  </si>
  <si>
    <t>Nadpis rekapitulace</t>
  </si>
  <si>
    <t>Seznam prací a dodávek elektrotechnických zařízení</t>
  </si>
  <si>
    <t>Akce</t>
  </si>
  <si>
    <t>PD MŠ Hrachovec oprava elektroinstalace</t>
  </si>
  <si>
    <t>Projekt</t>
  </si>
  <si>
    <t>D.1.4.4 Elektroinstalace a bleskosvody</t>
  </si>
  <si>
    <t>Investor</t>
  </si>
  <si>
    <t>Město Valašské Meziříčí, Náměstí 7/5, 757 01</t>
  </si>
  <si>
    <t>Z. č.</t>
  </si>
  <si>
    <t>T-06 Projekční specifikace</t>
  </si>
  <si>
    <t>A. č.</t>
  </si>
  <si>
    <t>T-07 Projekční rozpočet</t>
  </si>
  <si>
    <t>Smlouva</t>
  </si>
  <si>
    <t/>
  </si>
  <si>
    <t>Vypracoval</t>
  </si>
  <si>
    <t>ing. Pavel Poruba</t>
  </si>
  <si>
    <t>Kontroloval</t>
  </si>
  <si>
    <t>Projekce elektro</t>
  </si>
  <si>
    <t>Datum</t>
  </si>
  <si>
    <t>10.01.2026</t>
  </si>
  <si>
    <t>Zpracovatel</t>
  </si>
  <si>
    <t>ing. Poruba</t>
  </si>
  <si>
    <t>CÚ</t>
  </si>
  <si>
    <t>09/2025</t>
  </si>
  <si>
    <t>Poznámka</t>
  </si>
  <si>
    <t>Uvedené ceny jsou v Kč a nezahrnují DPH, pokud to není uvedeno.</t>
  </si>
  <si>
    <t>Doprava dodávek  (3,6) %</t>
  </si>
  <si>
    <t>0,50</t>
  </si>
  <si>
    <t>Přesun dodávek  (1) %</t>
  </si>
  <si>
    <t>PPV  (1 nebo 6) %</t>
  </si>
  <si>
    <t>PPV zemních prací, nátěrů  (1) %</t>
  </si>
  <si>
    <t>0,00</t>
  </si>
  <si>
    <t>Dodavat. dokumentace  (1 - 1,5) %</t>
  </si>
  <si>
    <t>0,30</t>
  </si>
  <si>
    <t>Rizika a pojištění  (1 - 1,5) %</t>
  </si>
  <si>
    <t>1,00</t>
  </si>
  <si>
    <t>Opravy v záruce  (5 - 7) %</t>
  </si>
  <si>
    <t>GZS  (3,25 nebo 8,4) %</t>
  </si>
  <si>
    <t>Provozní vlivy  %</t>
  </si>
  <si>
    <t>Kompletační činnost - a</t>
  </si>
  <si>
    <t>Kompletační činnost - b</t>
  </si>
  <si>
    <t>0,952842</t>
  </si>
  <si>
    <t>Kompletační činnost - k1</t>
  </si>
  <si>
    <t>0,25</t>
  </si>
  <si>
    <t>Kompletační činnost - k2</t>
  </si>
  <si>
    <t>0,10</t>
  </si>
  <si>
    <t>Roční nárůst cen 1   %</t>
  </si>
  <si>
    <t>Roční nárůst cen 2   %</t>
  </si>
  <si>
    <t>1. sazba DPH %
- i pro přirážky rekapitulace</t>
  </si>
  <si>
    <t>0</t>
  </si>
  <si>
    <t>2. sazba DPH %</t>
  </si>
  <si>
    <t>Procento PM % 1</t>
  </si>
  <si>
    <t>Procento PM % 2</t>
  </si>
  <si>
    <t>DM</t>
  </si>
  <si>
    <t>Mj</t>
  </si>
  <si>
    <t>Počet</t>
  </si>
  <si>
    <t>Materiál</t>
  </si>
  <si>
    <t>Materiál celkem</t>
  </si>
  <si>
    <t>Montáž</t>
  </si>
  <si>
    <t>Montáž celkem</t>
  </si>
  <si>
    <t>Cena</t>
  </si>
  <si>
    <t>Cena celkem</t>
  </si>
  <si>
    <t>Elektromontáže - začátek</t>
  </si>
  <si>
    <t>Demontáže - začátek</t>
  </si>
  <si>
    <t>HODINOVE ZUCTOVACI SAZBY</t>
  </si>
  <si>
    <t xml:space="preserve"> Zabezpeceni pracoviste</t>
  </si>
  <si>
    <t>hod</t>
  </si>
  <si>
    <t>KOORDINACE POSTUPU PRACI</t>
  </si>
  <si>
    <t xml:space="preserve"> S ostatnimi profesemi</t>
  </si>
  <si>
    <t>Zajištění a odpojení stávající elektroinstalace</t>
  </si>
  <si>
    <t>hod.</t>
  </si>
  <si>
    <t>Demontáže stávající elektroinstalace</t>
  </si>
  <si>
    <t>Ekologická likvidace demontovaného materiálu</t>
  </si>
  <si>
    <t>kg</t>
  </si>
  <si>
    <t xml:space="preserve"> Napojeni na stavajici zarizeni - EZS, vstupní systém, datový rozvod</t>
  </si>
  <si>
    <t>Demontáže - konec</t>
  </si>
  <si>
    <t>Rozvaděč RE - začátek</t>
  </si>
  <si>
    <t xml:space="preserve"> Vyhledani pripojovaciho mista</t>
  </si>
  <si>
    <t>Uprava stavajicí RE</t>
  </si>
  <si>
    <t xml:space="preserve"> Uprava stavajiciho rozvadece</t>
  </si>
  <si>
    <t>Montážní kovový materiál</t>
  </si>
  <si>
    <t>ks</t>
  </si>
  <si>
    <t>KABEL SILOVÝ,IZOLACE PVC S VODIČEM PE (PRIS-RE-RH)</t>
  </si>
  <si>
    <t>CYKY-J 4x16 mm2 , pevně</t>
  </si>
  <si>
    <t>m</t>
  </si>
  <si>
    <t>VODIČ JEDNOŽILOVÝ OHEBNÝ (CYA)</t>
  </si>
  <si>
    <t>H07V-K 16  mm2 , pevně</t>
  </si>
  <si>
    <t>Vybourání otvorů ve zdivu</t>
  </si>
  <si>
    <t>cihelném do průměru 60mm</t>
  </si>
  <si>
    <t>stěna do 300mm</t>
  </si>
  <si>
    <t>Vysekání rýh ve zdivu</t>
  </si>
  <si>
    <t>cihelném hloubka 50mm</t>
  </si>
  <si>
    <t>šíře 70mm</t>
  </si>
  <si>
    <t>Hrubá výplň rýh maltou</t>
  </si>
  <si>
    <t>Jakékoliv šíře</t>
  </si>
  <si>
    <t>m2</t>
  </si>
  <si>
    <t>Zednické výpomoci - zahlazení, bílý nátěr</t>
  </si>
  <si>
    <t>UKONČENÍ  VODIČŮ V ROZVADĚČÍCH</t>
  </si>
  <si>
    <t xml:space="preserve"> Do   35   mm2</t>
  </si>
  <si>
    <t>Rozvaděč vestavný RE přímé měření do 3x80A, 1xSOM a 1xHDO, specifikace ČEZ Distribuce, hlavní jistič do 3x32A"B"</t>
  </si>
  <si>
    <t>JISTIČ 3-PÓLOVÝ CHARAKT."B"</t>
  </si>
  <si>
    <t>32B-3 -32A</t>
  </si>
  <si>
    <t>JISTIČ 1-PÓLOVÝ,CHARAKT."B"</t>
  </si>
  <si>
    <t>2B-1 -2A</t>
  </si>
  <si>
    <t>Zapojení, oživení rozvaděče RE</t>
  </si>
  <si>
    <t>Drobný montážní materiál</t>
  </si>
  <si>
    <t>Zednické výpomoci, obezdění, oprava povrchu</t>
  </si>
  <si>
    <t>Vyvazovací pásky plast 200x6mm UV stabil</t>
  </si>
  <si>
    <t>Dokumentace skutečného stavu vývodu pro RE</t>
  </si>
  <si>
    <t>Rozvaděč RE - konec</t>
  </si>
  <si>
    <t>Elektroinstalace I.PP - začátek</t>
  </si>
  <si>
    <t>Vyhledání připojovacího místa, oddělení elektroinstalací od opravovaných prostor kotelna na peletky</t>
  </si>
  <si>
    <t>Odvoz suti na skládku, uskladnění</t>
  </si>
  <si>
    <t>Svítidlo nástěnné nouzové s vlastním zdrojem, IP43, 3W LED, 30min., nástěnné s piktogramem</t>
  </si>
  <si>
    <t>Svítidlo nástěnné, IP43, LED10-20W, ovál, včetně zdroje</t>
  </si>
  <si>
    <t>Svítidlo nástěnné LED 40W, IP43, 4600lm, 4000K, nástěnné</t>
  </si>
  <si>
    <t>Recyklační poplatek svítidla</t>
  </si>
  <si>
    <t>Vypínač nástěnný řazení č.1,2,5,6,7 IP43, komplet, 230Vstř./10A</t>
  </si>
  <si>
    <t>Zásuvka 230Vstř./16A, 1+N+PE, pootočená, clonky, IP43, jednonásobná zapuštěná</t>
  </si>
  <si>
    <t>Zásuvka 400Vstř./16A/3+N+PE IP43, nástěnná</t>
  </si>
  <si>
    <t>Krabicová rozvodka IP43, nástěnná, prázná, 145x143mm</t>
  </si>
  <si>
    <t>Krabicová rozvodka IP43, nástěnná, prázná, A90x43mm</t>
  </si>
  <si>
    <t>Svorka do 2,5mm2, 3-5násobná</t>
  </si>
  <si>
    <t>Krabice instalační pod omítku KT100</t>
  </si>
  <si>
    <t>Krabice instalační pod omítku hloubka 42mm</t>
  </si>
  <si>
    <t>Víčko krabice elektronstalační plast + 2ks šrouby</t>
  </si>
  <si>
    <t>LIŠTA ELEKTROINSTALAČNÍ VČ. DÍLŮ A PŘÍSLUŠENSTVÍ</t>
  </si>
  <si>
    <t>Vrtání děr do zdiva</t>
  </si>
  <si>
    <t>Hmoždina 8mm, vrut</t>
  </si>
  <si>
    <t>Montáž lišt a kanálků protahovacích, šířka</t>
  </si>
  <si>
    <t>přes 20 do 40mm</t>
  </si>
  <si>
    <t>Příslušenství trubek ohebných</t>
  </si>
  <si>
    <t>stěna do 150mm</t>
  </si>
  <si>
    <t>cihelném hloubka 30mm</t>
  </si>
  <si>
    <t>šíře 30mm</t>
  </si>
  <si>
    <t>Vysekání rýh v podhledu stropu</t>
  </si>
  <si>
    <t>z tvarnic hloubka 30mm</t>
  </si>
  <si>
    <t>Sádra montážní</t>
  </si>
  <si>
    <t>Zednické výpomoci, hlazená omítka štuková vysprávky</t>
  </si>
  <si>
    <t>Výmalba opravovaných ploch bílá barva</t>
  </si>
  <si>
    <t>Kabel silový izolace PVC bez vodiče PE</t>
  </si>
  <si>
    <t>CYKY-O 2x1,5mm2, pevně</t>
  </si>
  <si>
    <t>Kabel silový, izolace PVC s vodičem PE</t>
  </si>
  <si>
    <t>CYKY-J 4Dx1,5mm2</t>
  </si>
  <si>
    <t>CYKY-J 3Cx2,5mm</t>
  </si>
  <si>
    <t>CYKY-J 3Cx1,5mm</t>
  </si>
  <si>
    <t>CYKY-J 5x2.5 mm2 , pevně (rozvaděč RK)</t>
  </si>
  <si>
    <t>CYKY-O 3Dx1,5mm2</t>
  </si>
  <si>
    <t>Vodič jednožilový (CY)</t>
  </si>
  <si>
    <t>HO7V-U 4-6mm2, pevně</t>
  </si>
  <si>
    <t>HO7V-U 10mm2, pevně</t>
  </si>
  <si>
    <t>Kabel sdělovací stíněný</t>
  </si>
  <si>
    <t>SYKFY 2x2x0,5mm2, pevně</t>
  </si>
  <si>
    <t>Kabel datový vnitřní UTP cat 6E</t>
  </si>
  <si>
    <t>Ukončení datové kabeláže, lisování koncovek, zapojení, zkoušení</t>
  </si>
  <si>
    <t>Pásek vyvazovací, délka 200-300mm, šíře 4-6mm, černý UV stab. plast</t>
  </si>
  <si>
    <t>Ukončení vodičů izolovaných s označením a zapojením v rozvaděči nebo na přístroji</t>
  </si>
  <si>
    <t>do 2,5mm2</t>
  </si>
  <si>
    <t>do 10mm2</t>
  </si>
  <si>
    <t>Čištění budov zametáním</t>
  </si>
  <si>
    <t>úklid po montáži</t>
  </si>
  <si>
    <t>Popisky, štítky, označení</t>
  </si>
  <si>
    <t>sada</t>
  </si>
  <si>
    <t>Zkoušky a prohlídky elektrickcýh rozvodů a zařízení, celková prohlídka a vyhotovení revizní zprávy pro objem montážních prací</t>
  </si>
  <si>
    <t>přes 200 tis. do 500 tis.</t>
  </si>
  <si>
    <t>Skutečný stav elektroinstalace I.PP</t>
  </si>
  <si>
    <t>Zkušební provoz</t>
  </si>
  <si>
    <t>Zaučení obsluhy</t>
  </si>
  <si>
    <t>Zabezpečení pracoviště</t>
  </si>
  <si>
    <t>Montáž jinde nespecifikovaná</t>
  </si>
  <si>
    <t>Koordinace postupu prací</t>
  </si>
  <si>
    <t>s investorem, nájemcem</t>
  </si>
  <si>
    <t>Provedení revizních zkoušek dle ČSN 331500</t>
  </si>
  <si>
    <t>Spolupráce s revizním technikem</t>
  </si>
  <si>
    <t>Elektroinstalace I.PP - konec</t>
  </si>
  <si>
    <t>Rozvaděč RH - začátek</t>
  </si>
  <si>
    <t>Je uvažováno s jedním rozvaděčem pro celý objekt</t>
  </si>
  <si>
    <t>Zajištění, zjištění a odpojení stávající elektroinstalace rozvaděče RH</t>
  </si>
  <si>
    <t>Demontáže stávající elektroinstalace rozvaděče RH</t>
  </si>
  <si>
    <t xml:space="preserve"> Napojeni RH na stavajici zarizeni EZS, DATA, přístupový systém, digestoř atd.</t>
  </si>
  <si>
    <t>Zámečnické výpomoci, kovový materiál</t>
  </si>
  <si>
    <t>KABEL SILOVÝ,IZOLACE PVC S VODIČEM PE</t>
  </si>
  <si>
    <t>KABEL SILOVÝ,IZOLACE PVC BEZ VODIČE PE</t>
  </si>
  <si>
    <t>CYKY-O 3x1.5 mm2 , pevně</t>
  </si>
  <si>
    <t>Rozvaděč  vestavný, IP44, tř. ochr.II, min. 144 mod., 800x800x161</t>
  </si>
  <si>
    <t>Ekvipotenciální svorkovnice do 16mm2, na omítku, s výzbrojí, krytem IP40</t>
  </si>
  <si>
    <t>Pojistkový odpínač OPV10-10, včetně patrony PV10 6AgG</t>
  </si>
  <si>
    <t>PÁČKOVÝ SPÍNAČ</t>
  </si>
  <si>
    <t>40 A 3-pólový, 400Vstř.</t>
  </si>
  <si>
    <t>Vyrážecí cívka 230vstř, jednotka pomocncýh kontaktů, zapojení, signálka zelená zapnuto, bílá vypnuto</t>
  </si>
  <si>
    <t>Ochrana napájecího vedení 230 V/50 Hz  kombinované svodiče typu 1 a 2 (B+C) pro síť TN-C,TN-S, TT, IT</t>
  </si>
  <si>
    <t>Rozbočovací svorkovnice 16x2,5-6mm2</t>
  </si>
  <si>
    <t>PROUDOVÝ CHRÁNIČ  2-PÓLOVÝ S NADPROUDOVOU OCHRANOU PORUCHOVÝ PROUD 30mA, 6kA</t>
  </si>
  <si>
    <t>10B-1N-030A -10A</t>
  </si>
  <si>
    <t>16B-1N-030A -16A</t>
  </si>
  <si>
    <t>PROUD.CHRÁNIČ 4-PÓLOVÝ</t>
  </si>
  <si>
    <t>16-25B-3 -16-25A</t>
  </si>
  <si>
    <t>16B-3 -16A</t>
  </si>
  <si>
    <t>20B-3 -20A</t>
  </si>
  <si>
    <t>10B-1 -10A</t>
  </si>
  <si>
    <t>16B-1 -16A</t>
  </si>
  <si>
    <t>LTN-6B-1 -6A</t>
  </si>
  <si>
    <t>MODULÁRNÍ STYKAČ (OEZ)</t>
  </si>
  <si>
    <t>VODIČ JEDNOŽILOVÝ (CY)</t>
  </si>
  <si>
    <t>H07V-U 4  mm2 , pevně</t>
  </si>
  <si>
    <t>H07V-U 1.5 mm2 , pevně</t>
  </si>
  <si>
    <t>H07V-U 2.5 mm2 , pevně</t>
  </si>
  <si>
    <t>RSA2,5</t>
  </si>
  <si>
    <t>RSA10</t>
  </si>
  <si>
    <t>UCPÁVKA PLASTOVÁ VČETNĚ MATICE - ZÁVIT Pg</t>
  </si>
  <si>
    <t>Pg13.5</t>
  </si>
  <si>
    <t>Pg16</t>
  </si>
  <si>
    <t>Pg21</t>
  </si>
  <si>
    <t>Popisky, štítky označení</t>
  </si>
  <si>
    <t>Výchozí revize rozvaděče RH</t>
  </si>
  <si>
    <t>Vodivé propoje rozvaděče RH</t>
  </si>
  <si>
    <t xml:space="preserve"> Napojeni na stavajici zarizeni</t>
  </si>
  <si>
    <t>Přemístění části stávající výzbroje do nového rozvaděče RH</t>
  </si>
  <si>
    <t>Skutečný stav rozvaděče RH</t>
  </si>
  <si>
    <t>PROVEDENI REVIZNICH ZKOUSEK</t>
  </si>
  <si>
    <t>DLE ČSN 33 2000-6 ed.2</t>
  </si>
  <si>
    <t xml:space="preserve"> Revizni technik</t>
  </si>
  <si>
    <t>Rozvaděč RH - konec</t>
  </si>
  <si>
    <t>Elektroinstalace I.NP, půda část školka - začátek</t>
  </si>
  <si>
    <t>EZS, DATA, přístupový systém - kabeláž bude uložena pod omítkou - v rámci níže uvedených položek</t>
  </si>
  <si>
    <t>Vyklizení a nastěhování opravovaných prostor MŠ</t>
  </si>
  <si>
    <t>Plachty, zakrytí atd.</t>
  </si>
  <si>
    <t>Zednické výpomoci, oprava obkladů, zapravení atd.</t>
  </si>
  <si>
    <t>Vyhledání připojovacího místa, oddělení elektroinstalací od opravovaných prostor</t>
  </si>
  <si>
    <t>Svítidlo LED nástěnné, čtverec 600x600 IP40, 36W, 4000K, s krytem prizma UGRl max. 19</t>
  </si>
  <si>
    <t>Svítidlo nástěnné, IP43, LED min. 15W, ovál 20-30cm, včetně zdroje</t>
  </si>
  <si>
    <t>Svítidlo kuchyň LED 36W, 4600lm, 4000K, IP54, podélné přisazené</t>
  </si>
  <si>
    <t>Svítidlo půda LED 36W, 4600lm, 4000K, IP43, podélné přisazené</t>
  </si>
  <si>
    <t>Svítidlo nástěnné, IP43, LED20W, reflektor, včetně zdroje venkovní, s čidlem</t>
  </si>
  <si>
    <t>Svítidlo pod kuchyňksou linku, IP54, 15W, LED, délka 40cm, ploché</t>
  </si>
  <si>
    <t>Ventilátor axiální, 100mm, 15W, IP43, žaluzie</t>
  </si>
  <si>
    <t>Vypínač zapuštěný řazení č.1,2,5,6,7 IP20-43, komplet, 230Vstř./10A</t>
  </si>
  <si>
    <t>Zásuvka 230Vstř./16A, 1+N+PE, pootočená, clonky, IP43, dvojnásobná zapuštěná</t>
  </si>
  <si>
    <t>Zásuvka 230Vstř./16A, 1+N+PE, pootočená, clonky, IP43, jednonásobná nástěnná</t>
  </si>
  <si>
    <t>Zásuvka 230Vstř./16A, 1+N+PE, pootočená, clonky, IP43, jednonásobná zapuštěná, s přepěťovou ochranou III. stupně</t>
  </si>
  <si>
    <t>Zásuvka datová, TV, zapuštěná</t>
  </si>
  <si>
    <t>Zásuvková skříň nástěnná, IP43, s FI, osazení: 400V/3x16A/30mA, 2x230Vstř/16A/30mA</t>
  </si>
  <si>
    <t>SPÍNAČ VAČKOVÝ VE SKŘÍNI PRO UZAMČENÍ VISACÍM ZÁMKEM</t>
  </si>
  <si>
    <t xml:space="preserve"> 25A,500V,IP65</t>
  </si>
  <si>
    <t>Čtyřrámeček vodorovný</t>
  </si>
  <si>
    <t>Čtyřrámeček svislý</t>
  </si>
  <si>
    <t>Vysekání kapes ve zdivu</t>
  </si>
  <si>
    <t>z dutých cihel pro krabice</t>
  </si>
  <si>
    <t>50x50x50</t>
  </si>
  <si>
    <t>CYKY-J 5x2.5 mm2 , pevně (sporák, zásuvka 400V))</t>
  </si>
  <si>
    <t>CYKY-J 5x4 mm2 , pevně (rozvaděč půda)</t>
  </si>
  <si>
    <t>CYKY-J 5x4 mm2 , pevně (konvektomat))</t>
  </si>
  <si>
    <t>CYKY-J 5x4 mm2 , pevně (zásuvková skříň))</t>
  </si>
  <si>
    <t>Kabel datový UTP cat 6e včetně přípravy pro kamery</t>
  </si>
  <si>
    <t>HDMI kabel délka 10m, koncovky</t>
  </si>
  <si>
    <t>Ukončení datového kabelu na svorkách přístroje, v datovém rozvaděči</t>
  </si>
  <si>
    <t>H07V-K 6  mm2 , pevně</t>
  </si>
  <si>
    <t>ŠŇŮRA PVC (CYSY)</t>
  </si>
  <si>
    <t>H05VV-F-G 5x2.5 mm2 , pevně</t>
  </si>
  <si>
    <t>Koncovky očka 4-6mm2</t>
  </si>
  <si>
    <t>ZAZDIVKA OTVORU O PLOSE DO</t>
  </si>
  <si>
    <t>2.25 dm2 VE ZDIVU</t>
  </si>
  <si>
    <t xml:space="preserve"> Stena do 300mm</t>
  </si>
  <si>
    <t>OMITKA RYH VE STROPECH MALTOU</t>
  </si>
  <si>
    <t xml:space="preserve"> Sire do 150 mm</t>
  </si>
  <si>
    <t xml:space="preserve"> Sire do 300 mm</t>
  </si>
  <si>
    <t>HRUBA VYPLN RYH MALTOU</t>
  </si>
  <si>
    <t xml:space="preserve"> Jakekoliv sire</t>
  </si>
  <si>
    <t>Hlazená omítka - zapravení stěn, stropů</t>
  </si>
  <si>
    <t>Výmalba barva bílá opravených povrchů</t>
  </si>
  <si>
    <t>LESENI LEHKE PRACOVNI O VYSCE</t>
  </si>
  <si>
    <t>LESENOVE PODLAHY</t>
  </si>
  <si>
    <t xml:space="preserve"> Do 1.9 m</t>
  </si>
  <si>
    <t>Úklid dotčených prostor</t>
  </si>
  <si>
    <t>Skutečný stav elektroinstalace I.NP a půda</t>
  </si>
  <si>
    <t>Elektroinstalace I.NP, půda část školka - konec</t>
  </si>
  <si>
    <t>Bleskosvody - začátek</t>
  </si>
  <si>
    <t>Vyhledání připojovacího mjísta</t>
  </si>
  <si>
    <t>Částečná demontáž stávajícího zařízení jímací sosuatvy</t>
  </si>
  <si>
    <t>Úprava stávajícího zařízení</t>
  </si>
  <si>
    <t>Napojení na stávající zařízení</t>
  </si>
  <si>
    <t>Drát AlMgSi T/4, 8mm (0,135kg/m)</t>
  </si>
  <si>
    <t>Ocelový drát pozinkovaný</t>
  </si>
  <si>
    <t>FeZn d10mm(0,62kg/m)</t>
  </si>
  <si>
    <t>HVI vedení s příslušenstvím, popěrami vstup</t>
  </si>
  <si>
    <t>Podpěra vedení</t>
  </si>
  <si>
    <t>PV1a-15, 150mm, do zdiiva</t>
  </si>
  <si>
    <t>PV15e pod hřebenáče</t>
  </si>
  <si>
    <t>PV23 na šikmou střechu</t>
  </si>
  <si>
    <t>Svorka FeZn</t>
  </si>
  <si>
    <t>SU univerzální</t>
  </si>
  <si>
    <t>SUA univerzální</t>
  </si>
  <si>
    <t>SPb připojovací</t>
  </si>
  <si>
    <t>SPC připojovací</t>
  </si>
  <si>
    <t>SK křížová</t>
  </si>
  <si>
    <t>SO okapová</t>
  </si>
  <si>
    <t>Jímací tyč</t>
  </si>
  <si>
    <t>JV1 1m</t>
  </si>
  <si>
    <t>Svorkovnice hlavního pospojování</t>
  </si>
  <si>
    <t>Svorkovnice</t>
  </si>
  <si>
    <t>SZa zkušební</t>
  </si>
  <si>
    <t>ochranný úhleník a držák</t>
  </si>
  <si>
    <t>OÚ 1,7m 1700mm feZn</t>
  </si>
  <si>
    <t>Držák úhleníku do zdi</t>
  </si>
  <si>
    <t>Řezání betonových povchů</t>
  </si>
  <si>
    <t>Rozbourání betonových povrchů 15cm</t>
  </si>
  <si>
    <t>Hloubení kabelové rýhy</t>
  </si>
  <si>
    <t>Zemina třídy 5, šíře 300mm, hloubka 800mm</t>
  </si>
  <si>
    <t>Fólie výstražná PVC</t>
  </si>
  <si>
    <t>do šířky 20cm</t>
  </si>
  <si>
    <t>Zához kabelové rýhy</t>
  </si>
  <si>
    <t>Zemina třídy 5, šíře 300mm, hloubka 600mm</t>
  </si>
  <si>
    <t>Zemniče FeZn</t>
  </si>
  <si>
    <t>ZD01 zemnící deska</t>
  </si>
  <si>
    <t>ZT 1,5 zemnící tyč</t>
  </si>
  <si>
    <t>Montáž zemnících desek</t>
  </si>
  <si>
    <t>2000x500mm typ ZD 01</t>
  </si>
  <si>
    <t>Jáma pro uložení zemnííc desky</t>
  </si>
  <si>
    <t>FeZn 2000x500mm</t>
  </si>
  <si>
    <t>Zemina třídy 5</t>
  </si>
  <si>
    <t>Montážní práce</t>
  </si>
  <si>
    <t>tvarování montážního dílu</t>
  </si>
  <si>
    <t>Montážní automobilová plošina 10m</t>
  </si>
  <si>
    <t>Skutečný stav bleskosvodů</t>
  </si>
  <si>
    <t>Porvedení revizních zkoušek</t>
  </si>
  <si>
    <t>Revizní technik</t>
  </si>
  <si>
    <t>revizní technik</t>
  </si>
  <si>
    <t>Bleskosvody konec</t>
  </si>
  <si>
    <t>Podružný materiál</t>
  </si>
  <si>
    <t>Elektromontáže - celkem</t>
  </si>
  <si>
    <t>Hodnota A</t>
  </si>
  <si>
    <t>Hodnota B</t>
  </si>
  <si>
    <t>Základní náklady</t>
  </si>
  <si>
    <t>Dodávka</t>
  </si>
  <si>
    <t>Doprava 0,50%, Přesun 0,50%</t>
  </si>
  <si>
    <t>Montáž - materiál</t>
  </si>
  <si>
    <t>Montáž - práce</t>
  </si>
  <si>
    <t>Mezisoučet 1</t>
  </si>
  <si>
    <t>PPV 0,50% z montáže: materiál + práce</t>
  </si>
  <si>
    <t>Nátěry</t>
  </si>
  <si>
    <t>Zemní práce</t>
  </si>
  <si>
    <t>PPV 0,00% z nátěrů a zemních prací</t>
  </si>
  <si>
    <t>Mezisoučet 2</t>
  </si>
  <si>
    <t>Dodav. dokumentace 0,30% z mezisoučtu 2</t>
  </si>
  <si>
    <t>Rizika a pojištění 1,00% z mezisoučtu 2</t>
  </si>
  <si>
    <t>Opravy v záruce 0,50% z mezisoučtu 1</t>
  </si>
  <si>
    <t>Základní náklady celkem</t>
  </si>
  <si>
    <t>Vedlejší náklady</t>
  </si>
  <si>
    <t>GZS 1,00% z pravé strany mezisoučtu 2</t>
  </si>
  <si>
    <t>Provozní vlivy 1,00% z pravé strany mezisoučtu 2</t>
  </si>
  <si>
    <t>Vedlejší náklady celkem</t>
  </si>
  <si>
    <t>Kompletační činnost</t>
  </si>
  <si>
    <t>Náklady celkem</t>
  </si>
  <si>
    <t>Základ a hodnota DPH 0%</t>
  </si>
  <si>
    <t>Náklady celkem bez DPH</t>
  </si>
  <si>
    <t>Roční nárůst cen 0,00%</t>
  </si>
  <si>
    <t>Součty odstavců</t>
  </si>
  <si>
    <t xml:space="preserve">  Demontáže - začátek</t>
  </si>
  <si>
    <t xml:space="preserve">  Rozvaděč RE - začátek</t>
  </si>
  <si>
    <t xml:space="preserve">  Elektroinstalace I.PP - začátek</t>
  </si>
  <si>
    <t xml:space="preserve">  Rozvaděč RH - začátek</t>
  </si>
  <si>
    <t xml:space="preserve">  Elektroinstalace I.NP, půda část školka - začátek</t>
  </si>
  <si>
    <t xml:space="preserve">  Bleskosvody - začátek</t>
  </si>
  <si>
    <t>Seznam výrobců</t>
  </si>
  <si>
    <t>=PRODUCERS()</t>
  </si>
  <si>
    <t>Krabice instalační pod omítku 100</t>
  </si>
  <si>
    <t>18x13  vkládací</t>
  </si>
  <si>
    <t>25x20 hranatá</t>
  </si>
  <si>
    <t>2313 trubka ohebná</t>
  </si>
  <si>
    <t>2316 trubka ohebná</t>
  </si>
  <si>
    <t>2323 trubka ohebná</t>
  </si>
  <si>
    <t>kombinovaný svodič bleskových proudů a přepětí, vhodné pro 3-fázový systém TN-S, instalace na vstupu do budovy, 100 kA (10/350), 240 kA (8/20)</t>
  </si>
  <si>
    <t>40-4-030A -40A,30mA</t>
  </si>
  <si>
    <t>20-20-A230 cívka 230V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</si>
</sst>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charset val="238"/>
      <scheme val="minor"/>
    </font>
    <font>
      <sz val="9"/>
      <color rgb="FF000000"/>
      <name val="A_x0019__x0019_蚢焕่૊☸¸_x0008_"/>
      <charset val="238"/>
    </font>
    <font>
      <b/>
      <sz val="11"/>
      <color rgb="FF000000"/>
      <name val="A_x0019__x0019_蚢焕่૊☸¸_x0008_"/>
      <charset val="238"/>
    </font>
    <font>
      <b/>
      <sz val="10"/>
      <color rgb="FF000000"/>
      <name val="A_x0019__x0019_蚢焕่૊☸¸_x0008_"/>
      <charset val="238"/>
    </font>
    <font>
      <b/>
      <sz val="9"/>
      <color rgb="FF000000"/>
      <name val="A_x0019__x0019_蚢焕่૊☸¸_x0008_"/>
      <charset val="238"/>
    </font>
    <font>
      <i/>
      <sz val="10"/>
      <color rgb="FF000000"/>
      <name val="A_x0019__x0019_蚢焕่૊☸¸_x0008_"/>
      <charset val="238"/>
    </font>
  </fonts>
  <fills count="8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EAFF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left"/>
    </xf>
    <xf numFmtId="0" fontId="0" fillId="0" borderId="1" xfId="0" applyBorder="1"/>
    <xf numFmtId="49" fontId="2" fillId="3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wrapText="1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9" fontId="1" fillId="7" borderId="1" xfId="0" applyNumberFormat="1" applyFont="1" applyFill="1" applyBorder="1" applyAlignment="1">
      <alignment horizontal="left"/>
    </xf>
    <xf numFmtId="4" fontId="1" fillId="7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 applyAlignment="1">
      <alignment horizontal="right"/>
    </xf>
    <xf numFmtId="49" fontId="3" fillId="4" borderId="1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 applyProtection="1">
      <alignment horizontal="left"/>
    </xf>
    <xf numFmtId="4" fontId="1" fillId="2" borderId="1" xfId="0" applyNumberFormat="1" applyFont="1" applyFill="1" applyBorder="1" applyAlignment="1" applyProtection="1">
      <alignment horizontal="left"/>
    </xf>
    <xf numFmtId="0" fontId="0" fillId="0" borderId="1" xfId="0" applyBorder="1" applyProtection="1"/>
    <xf numFmtId="0" fontId="0" fillId="0" borderId="0" xfId="0" applyProtection="1"/>
    <xf numFmtId="49" fontId="2" fillId="3" borderId="1" xfId="0" applyNumberFormat="1" applyFont="1" applyFill="1" applyBorder="1" applyAlignment="1" applyProtection="1">
      <alignment horizontal="left"/>
    </xf>
    <xf numFmtId="4" fontId="2" fillId="3" borderId="1" xfId="0" applyNumberFormat="1" applyFont="1" applyFill="1" applyBorder="1" applyAlignment="1" applyProtection="1">
      <alignment horizontal="right"/>
    </xf>
    <xf numFmtId="49" fontId="3" fillId="4" borderId="1" xfId="0" applyNumberFormat="1" applyFont="1" applyFill="1" applyBorder="1" applyAlignment="1" applyProtection="1">
      <alignment horizontal="left"/>
    </xf>
    <xf numFmtId="4" fontId="3" fillId="4" borderId="1" xfId="0" applyNumberFormat="1" applyFont="1" applyFill="1" applyBorder="1" applyAlignment="1" applyProtection="1">
      <alignment horizontal="right"/>
    </xf>
    <xf numFmtId="49" fontId="5" fillId="6" borderId="1" xfId="0" applyNumberFormat="1" applyFont="1" applyFill="1" applyBorder="1" applyAlignment="1" applyProtection="1">
      <alignment horizontal="left"/>
    </xf>
    <xf numFmtId="4" fontId="5" fillId="6" borderId="1" xfId="0" applyNumberFormat="1" applyFont="1" applyFill="1" applyBorder="1" applyAlignment="1" applyProtection="1">
      <alignment horizontal="right"/>
    </xf>
    <xf numFmtId="49" fontId="1" fillId="7" borderId="1" xfId="0" applyNumberFormat="1" applyFont="1" applyFill="1" applyBorder="1" applyAlignment="1" applyProtection="1">
      <alignment horizontal="left"/>
    </xf>
    <xf numFmtId="4" fontId="1" fillId="7" borderId="1" xfId="0" applyNumberFormat="1" applyFont="1" applyFill="1" applyBorder="1" applyAlignment="1" applyProtection="1">
      <alignment horizontal="right"/>
    </xf>
    <xf numFmtId="49" fontId="0" fillId="0" borderId="0" xfId="0" applyNumberFormat="1" applyProtection="1"/>
    <xf numFmtId="4" fontId="0" fillId="0" borderId="0" xfId="0" applyNumberFormat="1" applyProtection="1"/>
    <xf numFmtId="4" fontId="1" fillId="2" borderId="1" xfId="0" applyNumberFormat="1" applyFont="1" applyFill="1" applyBorder="1" applyAlignment="1" applyProtection="1">
      <alignment horizontal="left"/>
      <protection locked="0"/>
    </xf>
    <xf numFmtId="4" fontId="2" fillId="3" borderId="1" xfId="0" applyNumberFormat="1" applyFont="1" applyFill="1" applyBorder="1" applyAlignment="1" applyProtection="1">
      <alignment horizontal="right"/>
      <protection locked="0"/>
    </xf>
    <xf numFmtId="4" fontId="3" fillId="4" borderId="1" xfId="0" applyNumberFormat="1" applyFont="1" applyFill="1" applyBorder="1" applyAlignment="1" applyProtection="1">
      <alignment horizontal="right"/>
      <protection locked="0"/>
    </xf>
    <xf numFmtId="4" fontId="5" fillId="6" borderId="1" xfId="0" applyNumberFormat="1" applyFont="1" applyFill="1" applyBorder="1" applyAlignment="1" applyProtection="1">
      <alignment horizontal="right"/>
      <protection locked="0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0" fillId="0" borderId="0" xfId="0" applyNumberForma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33B16-942B-4FAC-94C3-138BAA1D259C}">
  <dimension ref="A1:F48"/>
  <sheetViews>
    <sheetView topLeftCell="A34" workbookViewId="0">
      <selection activeCell="B44" sqref="B44"/>
    </sheetView>
  </sheetViews>
  <sheetFormatPr defaultRowHeight="15"/>
  <cols>
    <col min="1" max="1" width="40.5703125" style="1" bestFit="1" customWidth="1"/>
    <col min="2" max="2" width="15" style="8" bestFit="1" customWidth="1"/>
    <col min="3" max="3" width="9.28515625" style="8" bestFit="1" customWidth="1"/>
    <col min="6" max="6" width="4.5703125" hidden="1" customWidth="1"/>
  </cols>
  <sheetData>
    <row r="1" spans="1:6">
      <c r="A1" s="2" t="s">
        <v>0</v>
      </c>
      <c r="B1" s="9" t="s">
        <v>332</v>
      </c>
      <c r="C1" s="9" t="s">
        <v>333</v>
      </c>
      <c r="D1" s="3"/>
      <c r="F1" s="8">
        <f>SUM(Rozpočet!E4,Rozpočet!E6,Rozpočet!E11,Rozpočet!E15,Rozpočet!E21,Rozpočet!E23,Rozpočet!E25:E26,Rozpočet!E28:E29,Rozpočet!E31,Rozpočet!E34,Rozpočet!E37,Rozpočet!E39,Rozpočet!E64,Rozpočet!E69,Rozpočet!E75:E76,Rozpočet!E79:E80,Rozpočet!E83:E84,Rozpočet!E87,Rozpočet!E91,Rozpočet!E93,Rozpočet!E98,Rozpočet!E100,Rozpočet!E103,Rozpočet!E108,Rozpočet!E111,Rozpočet!E114,Rozpočet!E121,Rozpočet!E123,Rozpočet!E128)+SUM(Rozpočet!E131,Rozpočet!E134,Rozpočet!E136,Rozpočet!E138,Rozpočet!E143,Rozpočet!E146,Rozpočet!E149)</f>
        <v>0</v>
      </c>
    </row>
    <row r="2" spans="1:6">
      <c r="A2" s="5" t="s">
        <v>334</v>
      </c>
      <c r="B2" s="11"/>
      <c r="C2" s="11"/>
      <c r="D2" s="3"/>
      <c r="F2" s="8">
        <f>F1+SUM(Rozpočet!E152,Rozpočet!E154,Rozpočet!E158,Rozpočet!E161,Rozpočet!E163,Rozpočet!E165,Rozpočet!E171,Rozpočet!E178,Rozpočet!E182:E183,Rozpočet!E210,Rozpočet!E221,Rozpočet!E226,Rozpočet!E232:E233,Rozpočet!E236:E237,Rozpočet!E240:E241,Rozpočet!E243:E244,Rozpočet!E247,Rozpočet!E249,Rozpočet!E260,Rozpočet!E262,Rozpočet!E264,Rozpočet!E266,Rozpočet!E271)+SUM(Rozpočet!E274,Rozpočet!E276:E277,Rozpočet!E279,Rozpočet!E282,Rozpočet!E286:E287,Rozpočet!E291,Rozpočet!E298,Rozpočet!E300,Rozpočet!E311,Rozpočet!E314)</f>
        <v>0</v>
      </c>
    </row>
    <row r="3" spans="1:6">
      <c r="A3" s="12" t="s">
        <v>335</v>
      </c>
      <c r="B3" s="13">
        <f>0</f>
        <v>0</v>
      </c>
      <c r="C3" s="13"/>
      <c r="D3" s="3"/>
      <c r="F3" s="8">
        <f>SUM(Rozpočet!G4,Rozpočet!G6,Rozpočet!G11,Rozpočet!G15,Rozpočet!G21,Rozpočet!G23,Rozpočet!G25:G26,Rozpočet!G28:G29,Rozpočet!G31,Rozpočet!G34,Rozpočet!G37,Rozpočet!G39,Rozpočet!G64,Rozpočet!G69,Rozpočet!G75:G76,Rozpočet!G79:G80,Rozpočet!G83:G84,Rozpočet!G87,Rozpočet!G91,Rozpočet!G93,Rozpočet!G98,Rozpočet!G100,Rozpočet!G103,Rozpočet!G108,Rozpočet!G111,Rozpočet!G114,Rozpočet!G121,Rozpočet!G123,Rozpočet!G128)+SUM(Rozpočet!G131,Rozpočet!G134,Rozpočet!G136,Rozpočet!G138,Rozpočet!G143,Rozpočet!G146,Rozpočet!G149)</f>
        <v>0</v>
      </c>
    </row>
    <row r="4" spans="1:6">
      <c r="A4" s="12" t="s">
        <v>336</v>
      </c>
      <c r="B4" s="13">
        <f>B3 * Parametry!B15 / 100</f>
        <v>0</v>
      </c>
      <c r="C4" s="13">
        <f>B3 * Parametry!B16 / 100</f>
        <v>0</v>
      </c>
      <c r="D4" s="3"/>
      <c r="F4" s="8">
        <f>F3+SUM(Rozpočet!G152,Rozpočet!G154,Rozpočet!G158,Rozpočet!G161,Rozpočet!G163,Rozpočet!G165,Rozpočet!G171,Rozpočet!G178,Rozpočet!G182:G183,Rozpočet!G210,Rozpočet!G221,Rozpočet!G226,Rozpočet!G232:G233,Rozpočet!G236:G237,Rozpočet!G240:G241,Rozpočet!G243:G244,Rozpočet!G247,Rozpočet!G249,Rozpočet!G260,Rozpočet!G262,Rozpočet!G264,Rozpočet!G266,Rozpočet!G271)+SUM(Rozpočet!G274,Rozpočet!G276:G277,Rozpočet!G279,Rozpočet!G282,Rozpočet!G286:G287,Rozpočet!G291,Rozpočet!G298,Rozpočet!G300,Rozpočet!G311,Rozpočet!G314)</f>
        <v>0</v>
      </c>
    </row>
    <row r="5" spans="1:6">
      <c r="A5" s="12" t="s">
        <v>337</v>
      </c>
      <c r="B5" s="13"/>
      <c r="C5" s="13">
        <f>(Rozpočet!E360) + 0</f>
        <v>0</v>
      </c>
      <c r="D5" s="3"/>
      <c r="F5" s="8">
        <f>SUM(Rozpočet!E4,Rozpočet!E6,Rozpočet!E11,Rozpočet!E15,Rozpočet!E21,Rozpočet!E23,Rozpočet!E25:E26,Rozpočet!E28:E29,Rozpočet!E31,Rozpočet!E34,Rozpočet!E37,Rozpočet!E39,Rozpočet!E64,Rozpočet!E69,Rozpočet!E75:E76,Rozpočet!E79:E80,Rozpočet!E83:E84,Rozpočet!E87,Rozpočet!E91,Rozpočet!E93,Rozpočet!E98,Rozpočet!E100,Rozpočet!E103,Rozpočet!E108,Rozpočet!E111,Rozpočet!E114,Rozpočet!E121,Rozpočet!E123,Rozpočet!E128)+SUM(Rozpočet!E131,Rozpočet!E134,Rozpočet!E136,Rozpočet!E138,Rozpočet!E143,Rozpočet!E146,Rozpočet!E149)</f>
        <v>0</v>
      </c>
    </row>
    <row r="6" spans="1:6">
      <c r="A6" s="12" t="s">
        <v>338</v>
      </c>
      <c r="B6" s="13"/>
      <c r="C6" s="13">
        <f>0 + (Rozpočet!G360) + 0</f>
        <v>0</v>
      </c>
      <c r="D6" s="3"/>
      <c r="F6" s="8">
        <f>F5+SUM(Rozpočet!E152,Rozpočet!E154,Rozpočet!E158,Rozpočet!E161,Rozpočet!E163,Rozpočet!E165,Rozpočet!E171,Rozpočet!E178,Rozpočet!E182:E183,Rozpočet!E210,Rozpočet!E221,Rozpočet!E226,Rozpočet!E232:E233,Rozpočet!E236:E237,Rozpočet!E240:E241,Rozpočet!E243:E244,Rozpočet!E247,Rozpočet!E249,Rozpočet!E260,Rozpočet!E262,Rozpočet!E264,Rozpočet!E266,Rozpočet!E271)+SUM(Rozpočet!E274,Rozpočet!E276:E277,Rozpočet!E279,Rozpočet!E282,Rozpočet!E286:E287,Rozpočet!E291,Rozpočet!E298,Rozpočet!E300,Rozpočet!E311,Rozpočet!E314)</f>
        <v>0</v>
      </c>
    </row>
    <row r="7" spans="1:6">
      <c r="A7" s="6" t="s">
        <v>339</v>
      </c>
      <c r="B7" s="14">
        <f>B3 + B4</f>
        <v>0</v>
      </c>
      <c r="C7" s="14">
        <f>C3 + C4 + C5 + C6</f>
        <v>0</v>
      </c>
      <c r="D7" s="3"/>
      <c r="F7" s="8">
        <f>SUM(Rozpočet!G4,Rozpočet!G6,Rozpočet!G11,Rozpočet!G15,Rozpočet!G21,Rozpočet!G23,Rozpočet!G25:G26,Rozpočet!G28:G29,Rozpočet!G31,Rozpočet!G34,Rozpočet!G37,Rozpočet!G39,Rozpočet!G64,Rozpočet!G69,Rozpočet!G75:G76,Rozpočet!G79:G80,Rozpočet!G83:G84,Rozpočet!G87,Rozpočet!G91,Rozpočet!G93,Rozpočet!G98,Rozpočet!G100,Rozpočet!G103,Rozpočet!G108,Rozpočet!G111,Rozpočet!G114,Rozpočet!G121,Rozpočet!G123,Rozpočet!G128)+SUM(Rozpočet!G131,Rozpočet!G134,Rozpočet!G136,Rozpočet!G138,Rozpočet!G143,Rozpočet!G146,Rozpočet!G149)</f>
        <v>0</v>
      </c>
    </row>
    <row r="8" spans="1:6">
      <c r="A8" s="12" t="s">
        <v>340</v>
      </c>
      <c r="B8" s="13"/>
      <c r="C8" s="13">
        <f>(C5 + C6) * Parametry!B17 / 100</f>
        <v>0</v>
      </c>
      <c r="D8" s="3"/>
      <c r="F8" s="8">
        <f>F7+SUM(Rozpočet!G152,Rozpočet!G154,Rozpočet!G158,Rozpočet!G161,Rozpočet!G163,Rozpočet!G165,Rozpočet!G171,Rozpočet!G178,Rozpočet!G182:G183,Rozpočet!G210,Rozpočet!G221,Rozpočet!G226,Rozpočet!G232:G233,Rozpočet!G236:G237,Rozpočet!G240:G241,Rozpočet!G243:G244,Rozpočet!G247,Rozpočet!G249,Rozpočet!G260,Rozpočet!G262,Rozpočet!G264,Rozpočet!G266,Rozpočet!G271)+SUM(Rozpočet!G274,Rozpočet!G276:G277,Rozpočet!G279,Rozpočet!G282,Rozpočet!G286:G287,Rozpočet!G291,Rozpočet!G298,Rozpočet!G300,Rozpočet!G311,Rozpočet!G314)</f>
        <v>0</v>
      </c>
    </row>
    <row r="9" spans="1:6">
      <c r="A9" s="12" t="s">
        <v>341</v>
      </c>
      <c r="B9" s="13"/>
      <c r="C9" s="13">
        <f>0 + 0</f>
        <v>0</v>
      </c>
      <c r="D9" s="3"/>
    </row>
    <row r="10" spans="1:6">
      <c r="A10" s="12" t="s">
        <v>342</v>
      </c>
      <c r="B10" s="13"/>
      <c r="C10" s="13">
        <f>0 + 0</f>
        <v>0</v>
      </c>
      <c r="D10" s="3"/>
    </row>
    <row r="11" spans="1:6">
      <c r="A11" s="12" t="s">
        <v>343</v>
      </c>
      <c r="B11" s="13"/>
      <c r="C11" s="13">
        <f>(C9 + C10) * Parametry!B18 / 100</f>
        <v>0</v>
      </c>
      <c r="D11" s="3"/>
    </row>
    <row r="12" spans="1:6">
      <c r="A12" s="6" t="s">
        <v>344</v>
      </c>
      <c r="B12" s="14">
        <f>B7</f>
        <v>0</v>
      </c>
      <c r="C12" s="14">
        <f>C7 + C8 + C9 + C10 + C11</f>
        <v>0</v>
      </c>
      <c r="D12" s="3"/>
    </row>
    <row r="13" spans="1:6">
      <c r="A13" s="12" t="s">
        <v>345</v>
      </c>
      <c r="B13" s="13"/>
      <c r="C13" s="13">
        <f>(B12 + C12) * Parametry!B19 / 100</f>
        <v>0</v>
      </c>
      <c r="D13" s="3"/>
    </row>
    <row r="14" spans="1:6">
      <c r="A14" s="12" t="s">
        <v>346</v>
      </c>
      <c r="B14" s="13"/>
      <c r="C14" s="13">
        <f>(B12 + C12) * Parametry!B20 / 100</f>
        <v>0</v>
      </c>
      <c r="D14" s="3"/>
    </row>
    <row r="15" spans="1:6">
      <c r="A15" s="12" t="s">
        <v>347</v>
      </c>
      <c r="B15" s="13"/>
      <c r="C15" s="13">
        <f>(B7 + C7) * Parametry!B21 / 100</f>
        <v>0</v>
      </c>
      <c r="D15" s="3"/>
    </row>
    <row r="16" spans="1:6">
      <c r="A16" s="5" t="s">
        <v>348</v>
      </c>
      <c r="B16" s="11"/>
      <c r="C16" s="11">
        <f>B12 + C12 + C13 + C14 + C15</f>
        <v>0</v>
      </c>
      <c r="D16" s="3"/>
    </row>
    <row r="17" spans="1:4">
      <c r="A17" s="12" t="s">
        <v>15</v>
      </c>
      <c r="B17" s="13"/>
      <c r="C17" s="13"/>
      <c r="D17" s="3"/>
    </row>
    <row r="18" spans="1:4">
      <c r="A18" s="5" t="s">
        <v>349</v>
      </c>
      <c r="B18" s="11"/>
      <c r="C18" s="11"/>
      <c r="D18" s="3"/>
    </row>
    <row r="19" spans="1:4">
      <c r="A19" s="12" t="s">
        <v>350</v>
      </c>
      <c r="B19" s="13"/>
      <c r="C19" s="13">
        <f>C12 * Parametry!B22 / 100</f>
        <v>0</v>
      </c>
      <c r="D19" s="3"/>
    </row>
    <row r="20" spans="1:4">
      <c r="A20" s="12" t="s">
        <v>351</v>
      </c>
      <c r="B20" s="13"/>
      <c r="C20" s="13">
        <f>C12 * Parametry!B23 / 100</f>
        <v>0</v>
      </c>
      <c r="D20" s="3"/>
    </row>
    <row r="21" spans="1:4">
      <c r="A21" s="5" t="s">
        <v>352</v>
      </c>
      <c r="B21" s="11"/>
      <c r="C21" s="11">
        <f>C19 + C20</f>
        <v>0</v>
      </c>
      <c r="D21" s="3"/>
    </row>
    <row r="22" spans="1:4">
      <c r="A22" s="12" t="s">
        <v>353</v>
      </c>
      <c r="B22" s="13"/>
      <c r="C22" s="13">
        <f>Parametry!B24 * Parametry!B27 * (C16 * Parametry!B26)^Parametry!B25</f>
        <v>0</v>
      </c>
      <c r="D22" s="3"/>
    </row>
    <row r="23" spans="1:4">
      <c r="A23" s="12" t="s">
        <v>15</v>
      </c>
      <c r="B23" s="13"/>
      <c r="C23" s="13"/>
      <c r="D23" s="3"/>
    </row>
    <row r="24" spans="1:4">
      <c r="A24" s="4" t="s">
        <v>354</v>
      </c>
      <c r="B24" s="10"/>
      <c r="C24" s="10">
        <f>C16 + C21 + C22</f>
        <v>0</v>
      </c>
      <c r="D24" s="3"/>
    </row>
    <row r="25" spans="1:4">
      <c r="A25" s="12" t="s">
        <v>355</v>
      </c>
      <c r="B25" s="13">
        <f>(F2+SUM(Rozpočet!E316,Rozpočet!E319,Rozpočet!E326,Rozpočet!E328,Rozpočet!E330,Rozpočet!E332,Rozpočet!E337,Rozpočet!E339,Rozpočet!E341,Rozpočet!E343,Rozpočet!E346,Rozpočet!E348:E349,Rozpočet!E351,Rozpočet!E355:E356)) + (F4+SUM(Rozpočet!G316,Rozpočet!G319,Rozpočet!G326,Rozpočet!G328,Rozpočet!G330,Rozpočet!G332,Rozpočet!G337,Rozpočet!G339,Rozpočet!G341,Rozpočet!G343,Rozpočet!G346,Rozpočet!G348:G349,Rozpočet!G351,Rozpočet!G355:G356)) + B4 + C4 + C8 + C11 + C13 + C14 + C15 + C21 + C22</f>
        <v>0</v>
      </c>
      <c r="C25" s="13">
        <f>B25 * Parametry!B30 / 100</f>
        <v>0</v>
      </c>
      <c r="D25" s="3"/>
    </row>
    <row r="26" spans="1:4">
      <c r="A26" s="12" t="s">
        <v>355</v>
      </c>
      <c r="B26" s="13">
        <f>(F6+SUM(Rozpočet!E316,Rozpočet!E319,Rozpočet!E326,Rozpočet!E328,Rozpočet!E330,Rozpočet!E332,Rozpočet!E337,Rozpočet!E339,Rozpočet!E341,Rozpočet!E343,Rozpočet!E346,Rozpočet!E348:E349,Rozpočet!E351,Rozpočet!E355:E356)) + (F8+SUM(Rozpočet!G316,Rozpočet!G319,Rozpočet!G326,Rozpočet!G328,Rozpočet!G330,Rozpočet!G332,Rozpočet!G337,Rozpočet!G339,Rozpočet!G341,Rozpočet!G343,Rozpočet!G346,Rozpočet!G348:G349,Rozpočet!G351,Rozpočet!G355:G356))</f>
        <v>0</v>
      </c>
      <c r="C26" s="13">
        <f>B26 * Parametry!B31 / 100</f>
        <v>0</v>
      </c>
      <c r="D26" s="3"/>
    </row>
    <row r="27" spans="1:4">
      <c r="A27" s="4" t="s">
        <v>356</v>
      </c>
      <c r="B27" s="10"/>
      <c r="C27" s="10">
        <f>C24 + C25 + C26</f>
        <v>0</v>
      </c>
      <c r="D27" s="3"/>
    </row>
    <row r="28" spans="1:4">
      <c r="A28" s="12" t="s">
        <v>15</v>
      </c>
      <c r="B28" s="13"/>
      <c r="C28" s="13"/>
      <c r="D28" s="3"/>
    </row>
    <row r="29" spans="1:4">
      <c r="A29" s="12" t="s">
        <v>357</v>
      </c>
      <c r="B29" s="13"/>
      <c r="C29" s="13">
        <f>C24 * Parametry!B28 / 100</f>
        <v>0</v>
      </c>
      <c r="D29" s="3"/>
    </row>
    <row r="30" spans="1:4">
      <c r="A30" s="12" t="s">
        <v>357</v>
      </c>
      <c r="B30" s="13"/>
      <c r="C30" s="13">
        <f>C24 * Parametry!B29 / 100</f>
        <v>0</v>
      </c>
      <c r="D30" s="3"/>
    </row>
    <row r="31" spans="1:4">
      <c r="A31" s="5" t="s">
        <v>358</v>
      </c>
      <c r="B31" s="15" t="s">
        <v>58</v>
      </c>
      <c r="C31" s="15" t="s">
        <v>60</v>
      </c>
      <c r="D31" s="3"/>
    </row>
    <row r="32" spans="1:4">
      <c r="A32" s="12" t="s">
        <v>64</v>
      </c>
      <c r="B32" s="13">
        <f>(Rozpočet!E360)</f>
        <v>0</v>
      </c>
      <c r="C32" s="13">
        <f>(Rozpočet!G360)</f>
        <v>0</v>
      </c>
      <c r="D32" s="3"/>
    </row>
    <row r="33" spans="1:4">
      <c r="A33" s="12" t="s">
        <v>359</v>
      </c>
      <c r="B33" s="13">
        <f>(Rozpočet!E13)</f>
        <v>0</v>
      </c>
      <c r="C33" s="13">
        <f>(Rozpočet!G13)</f>
        <v>0</v>
      </c>
      <c r="D33" s="3"/>
    </row>
    <row r="34" spans="1:4">
      <c r="A34" s="12" t="s">
        <v>360</v>
      </c>
      <c r="B34" s="13">
        <f>(Rozpočet!E46)</f>
        <v>0</v>
      </c>
      <c r="C34" s="13">
        <f>(Rozpočet!G46)</f>
        <v>0</v>
      </c>
      <c r="D34" s="3"/>
    </row>
    <row r="35" spans="1:4">
      <c r="A35" s="12" t="s">
        <v>361</v>
      </c>
      <c r="B35" s="13">
        <f>(Rozpočet!E125)</f>
        <v>0</v>
      </c>
      <c r="C35" s="13">
        <f>(Rozpočet!G125)</f>
        <v>0</v>
      </c>
      <c r="D35" s="3"/>
    </row>
    <row r="36" spans="1:4">
      <c r="A36" s="12" t="s">
        <v>362</v>
      </c>
      <c r="B36" s="13">
        <f>(Rozpočet!E185)</f>
        <v>0</v>
      </c>
      <c r="C36" s="13">
        <f>(Rozpočet!G185)</f>
        <v>0</v>
      </c>
      <c r="D36" s="3"/>
    </row>
    <row r="37" spans="1:4">
      <c r="A37" s="12" t="s">
        <v>363</v>
      </c>
      <c r="B37" s="13">
        <f>(Rozpočet!E302)</f>
        <v>0</v>
      </c>
      <c r="C37" s="13">
        <f>(Rozpočet!G302)</f>
        <v>0</v>
      </c>
      <c r="D37" s="3"/>
    </row>
    <row r="38" spans="1:4">
      <c r="A38" s="12" t="s">
        <v>364</v>
      </c>
      <c r="B38" s="13">
        <f>(Rozpočet!E358)</f>
        <v>0</v>
      </c>
      <c r="C38" s="13">
        <f>(Rozpočet!G358)</f>
        <v>0</v>
      </c>
      <c r="D38" s="3"/>
    </row>
    <row r="39" spans="1:4">
      <c r="A39" s="12" t="s">
        <v>15</v>
      </c>
      <c r="B39" s="13"/>
      <c r="C39" s="13"/>
      <c r="D39" s="3"/>
    </row>
    <row r="40" spans="1:4">
      <c r="A40" s="5" t="s">
        <v>365</v>
      </c>
      <c r="B40" s="15" t="s">
        <v>366</v>
      </c>
      <c r="C40" s="16"/>
      <c r="D40" s="3"/>
    </row>
    <row r="41" spans="1:4">
      <c r="A41" s="12"/>
      <c r="B41" s="17"/>
      <c r="C41" s="13"/>
      <c r="D41" s="3"/>
    </row>
    <row r="42" spans="1:4">
      <c r="A42" s="12"/>
      <c r="B42" s="17"/>
      <c r="C42" s="13"/>
      <c r="D42" s="3"/>
    </row>
    <row r="43" spans="1:4">
      <c r="A43" s="12"/>
      <c r="B43" s="17"/>
      <c r="C43" s="13"/>
      <c r="D43" s="3"/>
    </row>
    <row r="44" spans="1:4">
      <c r="A44" s="12"/>
      <c r="B44" s="17"/>
      <c r="C44" s="13"/>
      <c r="D44" s="3"/>
    </row>
    <row r="45" spans="1:4">
      <c r="A45" s="12"/>
      <c r="B45" s="17"/>
      <c r="C45" s="13"/>
      <c r="D45" s="3"/>
    </row>
    <row r="46" spans="1:4">
      <c r="A46" s="12"/>
      <c r="B46" s="17"/>
      <c r="C46" s="13"/>
      <c r="D46" s="3"/>
    </row>
    <row r="47" spans="1:4">
      <c r="A47" s="12"/>
      <c r="B47" s="17"/>
      <c r="C47" s="13"/>
      <c r="D47" s="3"/>
    </row>
    <row r="48" spans="1:4">
      <c r="A48" s="12"/>
      <c r="B48" s="17"/>
      <c r="C48" s="13"/>
      <c r="D48" s="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B69BB-3DD9-4B4A-9FFE-9E771762D0A6}">
  <dimension ref="A1:L360"/>
  <sheetViews>
    <sheetView tabSelected="1" workbookViewId="0">
      <selection activeCell="D9" sqref="D9"/>
    </sheetView>
  </sheetViews>
  <sheetFormatPr defaultRowHeight="15"/>
  <cols>
    <col min="1" max="1" width="133" style="30" bestFit="1" customWidth="1"/>
    <col min="2" max="2" width="5" style="30" bestFit="1" customWidth="1"/>
    <col min="3" max="3" width="7.85546875" style="31" bestFit="1" customWidth="1"/>
    <col min="4" max="4" width="7.140625" style="37" bestFit="1" customWidth="1"/>
    <col min="5" max="5" width="13.42578125" style="31" bestFit="1" customWidth="1"/>
    <col min="6" max="6" width="6.42578125" style="37" bestFit="1" customWidth="1"/>
    <col min="7" max="7" width="12.5703125" style="31" bestFit="1" customWidth="1"/>
    <col min="8" max="8" width="5.28515625" style="31" bestFit="1" customWidth="1"/>
    <col min="9" max="9" width="11.42578125" style="31" bestFit="1" customWidth="1"/>
    <col min="10" max="11" width="9.140625" style="21"/>
    <col min="12" max="12" width="2" style="21" hidden="1" customWidth="1"/>
    <col min="13" max="16384" width="9.140625" style="21"/>
  </cols>
  <sheetData>
    <row r="1" spans="1:12">
      <c r="A1" s="18" t="s">
        <v>55</v>
      </c>
      <c r="B1" s="18" t="s">
        <v>56</v>
      </c>
      <c r="C1" s="19" t="s">
        <v>57</v>
      </c>
      <c r="D1" s="32" t="s">
        <v>58</v>
      </c>
      <c r="E1" s="19" t="s">
        <v>59</v>
      </c>
      <c r="F1" s="32" t="s">
        <v>60</v>
      </c>
      <c r="G1" s="19" t="s">
        <v>61</v>
      </c>
      <c r="H1" s="19" t="s">
        <v>62</v>
      </c>
      <c r="I1" s="19" t="s">
        <v>63</v>
      </c>
      <c r="J1" s="20"/>
      <c r="K1" s="20"/>
      <c r="L1" s="21">
        <f>Parametry!B32/100*E5+Parametry!B32/100*E7+Parametry!B32/100*E12+Parametry!B32/100*E16+Parametry!B32/100*E17+Parametry!B32/100*E18+Parametry!B32/100*E19+Parametry!B32/100*E22+Parametry!B32/100*E24+Parametry!B32/100*E27+Parametry!B32/100*E30+Parametry!B32/100*E32+Parametry!B32/100*E35+Parametry!B32/100*E38+Parametry!B32/100*E40+Parametry!B32/100*E48+Parametry!B32/100*E58+Parametry!B32/100*E59+Parametry!B32/100*E65+Parametry!B32/100*E66+Parametry!B32/100*E70+Parametry!B32/100*E71+Parametry!B32/100*E72</f>
        <v>0</v>
      </c>
    </row>
    <row r="2" spans="1:12">
      <c r="A2" s="22" t="s">
        <v>64</v>
      </c>
      <c r="B2" s="22" t="s">
        <v>15</v>
      </c>
      <c r="C2" s="23"/>
      <c r="D2" s="33"/>
      <c r="E2" s="23"/>
      <c r="F2" s="33"/>
      <c r="G2" s="23"/>
      <c r="H2" s="23"/>
      <c r="I2" s="23"/>
      <c r="J2" s="20"/>
      <c r="K2" s="20"/>
      <c r="L2" s="21">
        <f>L1+Parametry!B32/100*E73+Parametry!B32/100*E77+Parametry!B32/100*E78+Parametry!B32/100*E81+Parametry!B32/100*E82+Parametry!B32/100*E85+Parametry!B32/100*E88+Parametry!B32/100*E92+Parametry!B32/100*E94+Parametry!B32/100*E95+Parametry!B32/100*E96+Parametry!B32/100*E97+Parametry!B32/100*E99+Parametry!B32/100*E101+Parametry!B32/100*E102+Parametry!B32/100*E104+Parametry!B32/100*E109+Parametry!B32/100*E112+Parametry!B32/100*E115+Parametry!B32/100*E117+Parametry!B32/100*E118+Parametry!B32/100*E119</f>
        <v>0</v>
      </c>
    </row>
    <row r="3" spans="1:12">
      <c r="A3" s="24" t="s">
        <v>65</v>
      </c>
      <c r="B3" s="24" t="s">
        <v>15</v>
      </c>
      <c r="C3" s="25"/>
      <c r="D3" s="34"/>
      <c r="E3" s="25"/>
      <c r="F3" s="34"/>
      <c r="G3" s="25"/>
      <c r="H3" s="25"/>
      <c r="I3" s="25"/>
      <c r="J3" s="20"/>
      <c r="K3" s="20"/>
      <c r="L3" s="21">
        <f>L2+Parametry!B32/100*E120+Parametry!B32/100*E122+Parametry!B32/100*E124+Parametry!B32/100*E132+Parametry!B32/100*E135+Parametry!B32/100*E137+Parametry!B32/100*E139+Parametry!B32/100*E140+Parametry!B32/100*E144+Parametry!B32/100*E147+Parametry!B32/100*E150+Parametry!B32/100*E151+Parametry!B32/100*E153+Parametry!B32/100*E155+Parametry!B32/100*E156+Parametry!B32/100*E157+Parametry!B32/100*E159+Parametry!B32/100*E160+Parametry!B32/100*E162+Parametry!B32/100*E164+Parametry!B32/100*E166+Parametry!B32/100*E167</f>
        <v>0</v>
      </c>
    </row>
    <row r="4" spans="1:12">
      <c r="A4" s="26" t="s">
        <v>66</v>
      </c>
      <c r="B4" s="26" t="s">
        <v>15</v>
      </c>
      <c r="C4" s="27"/>
      <c r="D4" s="35"/>
      <c r="E4" s="27"/>
      <c r="F4" s="35"/>
      <c r="G4" s="27"/>
      <c r="H4" s="27"/>
      <c r="I4" s="27"/>
      <c r="J4" s="20"/>
      <c r="K4" s="20"/>
      <c r="L4" s="21">
        <f>L3+Parametry!B32/100*E168+Parametry!B32/100*E169+Parametry!B32/100*E170+Parametry!B32/100*E172+Parametry!B32/100*E173+Parametry!B32/100*E174+Parametry!B32/100*E179+Parametry!B32/100*E184+Parametry!B32/100*E191+Parametry!B32/100*E211+Parametry!B32/100*E215+Parametry!B32/100*E216+Parametry!B32/100*E222+Parametry!B32/100*E223+Parametry!B32/100*E227+Parametry!B32/100*E228+Parametry!B32/100*E229+Parametry!B32/100*E230+Parametry!B32/100*E234+Parametry!B32/100*E235+Parametry!B32/100*E238+Parametry!B32/100*E239</f>
        <v>0</v>
      </c>
    </row>
    <row r="5" spans="1:12">
      <c r="A5" s="28" t="s">
        <v>67</v>
      </c>
      <c r="B5" s="28" t="s">
        <v>68</v>
      </c>
      <c r="C5" s="29">
        <v>6</v>
      </c>
      <c r="D5" s="36"/>
      <c r="E5" s="29">
        <f>C5*D5</f>
        <v>0</v>
      </c>
      <c r="F5" s="36"/>
      <c r="G5" s="29">
        <f>C5*F5</f>
        <v>0</v>
      </c>
      <c r="H5" s="29">
        <f>D5+F5</f>
        <v>0</v>
      </c>
      <c r="I5" s="29">
        <f>E5+G5</f>
        <v>0</v>
      </c>
      <c r="J5" s="20"/>
      <c r="K5" s="20"/>
      <c r="L5" s="21">
        <f>L4+Parametry!B32/100*E242+Parametry!B32/100*E245+Parametry!B32/100*E248+Parametry!B32/100*E250+Parametry!B32/100*E251+Parametry!B32/100*E252+Parametry!B32/100*E253+Parametry!B32/100*E254+Parametry!B32/100*E255+Parametry!B32/100*E256+Parametry!B32/100*E261+Parametry!B32/100*E263+Parametry!B32/100*E265+Parametry!B32/100*E267+Parametry!B32/100*E268+Parametry!B32/100*E272+Parametry!B32/100*E275+Parametry!B32/100*E278+Parametry!B32/100*E280+Parametry!B32/100*E281+Parametry!B32/100*E283+Parametry!B32/100*E288</f>
        <v>0</v>
      </c>
    </row>
    <row r="6" spans="1:12">
      <c r="A6" s="26" t="s">
        <v>69</v>
      </c>
      <c r="B6" s="26" t="s">
        <v>15</v>
      </c>
      <c r="C6" s="27"/>
      <c r="D6" s="35"/>
      <c r="E6" s="27"/>
      <c r="F6" s="35"/>
      <c r="G6" s="27"/>
      <c r="H6" s="27"/>
      <c r="I6" s="27"/>
      <c r="J6" s="20"/>
      <c r="K6" s="20"/>
      <c r="L6" s="21">
        <f>L5+Parametry!B32/100*E292+Parametry!B32/100*E294+Parametry!B32/100*E295+Parametry!B32/100*E296+Parametry!B32/100*E297+Parametry!B32/100*E299+Parametry!B32/100*E301+Parametry!B32/100*E304+Parametry!B32/100*E305+Parametry!B32/100*E306+Parametry!B32/100*E307+Parametry!B32/100*E308+Parametry!B32/100*E309+Parametry!B33/100*E310+Parametry!B32/100*E312+Parametry!B32/100*E315+Parametry!B32/100*E317+Parametry!B32/100*E318+Parametry!B33/100*E320+Parametry!B33/100*E321+Parametry!B33/100*E322+Parametry!B33/100*E323</f>
        <v>0</v>
      </c>
    </row>
    <row r="7" spans="1:12">
      <c r="A7" s="28" t="s">
        <v>70</v>
      </c>
      <c r="B7" s="28" t="s">
        <v>68</v>
      </c>
      <c r="C7" s="29">
        <v>4</v>
      </c>
      <c r="D7" s="36"/>
      <c r="E7" s="29">
        <f>C7*D7</f>
        <v>0</v>
      </c>
      <c r="F7" s="36"/>
      <c r="G7" s="29">
        <f>C7*F7</f>
        <v>0</v>
      </c>
      <c r="H7" s="29">
        <f t="shared" ref="H7:I10" si="0">D7+F7</f>
        <v>0</v>
      </c>
      <c r="I7" s="29">
        <f t="shared" si="0"/>
        <v>0</v>
      </c>
      <c r="J7" s="20"/>
      <c r="K7" s="20"/>
    </row>
    <row r="8" spans="1:12">
      <c r="A8" s="28" t="s">
        <v>71</v>
      </c>
      <c r="B8" s="28" t="s">
        <v>72</v>
      </c>
      <c r="C8" s="29">
        <v>24</v>
      </c>
      <c r="D8" s="36"/>
      <c r="E8" s="29">
        <f>C8*D8</f>
        <v>0</v>
      </c>
      <c r="F8" s="36"/>
      <c r="G8" s="29">
        <f>C8*F8</f>
        <v>0</v>
      </c>
      <c r="H8" s="29">
        <f t="shared" si="0"/>
        <v>0</v>
      </c>
      <c r="I8" s="29">
        <f t="shared" si="0"/>
        <v>0</v>
      </c>
      <c r="J8" s="20"/>
      <c r="K8" s="20"/>
    </row>
    <row r="9" spans="1:12">
      <c r="A9" s="28" t="s">
        <v>73</v>
      </c>
      <c r="B9" s="28" t="s">
        <v>72</v>
      </c>
      <c r="C9" s="29">
        <v>16</v>
      </c>
      <c r="D9" s="36"/>
      <c r="E9" s="29">
        <f>C9*D9</f>
        <v>0</v>
      </c>
      <c r="F9" s="36"/>
      <c r="G9" s="29">
        <f>C9*F9</f>
        <v>0</v>
      </c>
      <c r="H9" s="29">
        <f t="shared" si="0"/>
        <v>0</v>
      </c>
      <c r="I9" s="29">
        <f t="shared" si="0"/>
        <v>0</v>
      </c>
      <c r="J9" s="20"/>
      <c r="K9" s="20"/>
    </row>
    <row r="10" spans="1:12">
      <c r="A10" s="28" t="s">
        <v>74</v>
      </c>
      <c r="B10" s="28" t="s">
        <v>75</v>
      </c>
      <c r="C10" s="29">
        <v>100</v>
      </c>
      <c r="D10" s="36"/>
      <c r="E10" s="29">
        <f>C10*D10</f>
        <v>0</v>
      </c>
      <c r="F10" s="36"/>
      <c r="G10" s="29">
        <f>C10*F10</f>
        <v>0</v>
      </c>
      <c r="H10" s="29">
        <f t="shared" si="0"/>
        <v>0</v>
      </c>
      <c r="I10" s="29">
        <f t="shared" si="0"/>
        <v>0</v>
      </c>
      <c r="J10" s="20"/>
      <c r="K10" s="20"/>
    </row>
    <row r="11" spans="1:12">
      <c r="A11" s="26" t="s">
        <v>66</v>
      </c>
      <c r="B11" s="26" t="s">
        <v>15</v>
      </c>
      <c r="C11" s="27"/>
      <c r="D11" s="35"/>
      <c r="E11" s="27"/>
      <c r="F11" s="35"/>
      <c r="G11" s="27"/>
      <c r="H11" s="27"/>
      <c r="I11" s="27"/>
      <c r="J11" s="20"/>
      <c r="K11" s="20"/>
    </row>
    <row r="12" spans="1:12">
      <c r="A12" s="28" t="s">
        <v>76</v>
      </c>
      <c r="B12" s="28" t="s">
        <v>68</v>
      </c>
      <c r="C12" s="29">
        <v>8</v>
      </c>
      <c r="D12" s="36"/>
      <c r="E12" s="29">
        <f>C12*D12</f>
        <v>0</v>
      </c>
      <c r="F12" s="36"/>
      <c r="G12" s="29">
        <f>C12*F12</f>
        <v>0</v>
      </c>
      <c r="H12" s="29">
        <f>D12+F12</f>
        <v>0</v>
      </c>
      <c r="I12" s="29">
        <f>E12+G12</f>
        <v>0</v>
      </c>
      <c r="J12" s="20"/>
      <c r="K12" s="20"/>
    </row>
    <row r="13" spans="1:12">
      <c r="A13" s="24" t="s">
        <v>77</v>
      </c>
      <c r="B13" s="24" t="s">
        <v>15</v>
      </c>
      <c r="C13" s="25"/>
      <c r="D13" s="34"/>
      <c r="E13" s="25">
        <f>SUM(E4:E12)</f>
        <v>0</v>
      </c>
      <c r="F13" s="34"/>
      <c r="G13" s="25">
        <f>SUM(G4:G12)</f>
        <v>0</v>
      </c>
      <c r="H13" s="25"/>
      <c r="I13" s="25">
        <f>SUM(I4:I12)</f>
        <v>0</v>
      </c>
      <c r="J13" s="20"/>
      <c r="K13" s="20"/>
    </row>
    <row r="14" spans="1:12">
      <c r="A14" s="24" t="s">
        <v>78</v>
      </c>
      <c r="B14" s="24" t="s">
        <v>15</v>
      </c>
      <c r="C14" s="25"/>
      <c r="D14" s="34"/>
      <c r="E14" s="25"/>
      <c r="F14" s="34"/>
      <c r="G14" s="25"/>
      <c r="H14" s="25"/>
      <c r="I14" s="25"/>
      <c r="J14" s="20"/>
      <c r="K14" s="20"/>
    </row>
    <row r="15" spans="1:12">
      <c r="A15" s="26" t="s">
        <v>66</v>
      </c>
      <c r="B15" s="26" t="s">
        <v>15</v>
      </c>
      <c r="C15" s="27"/>
      <c r="D15" s="35"/>
      <c r="E15" s="27"/>
      <c r="F15" s="35"/>
      <c r="G15" s="27"/>
      <c r="H15" s="27"/>
      <c r="I15" s="27"/>
      <c r="J15" s="20"/>
      <c r="K15" s="20"/>
    </row>
    <row r="16" spans="1:12">
      <c r="A16" s="28" t="s">
        <v>79</v>
      </c>
      <c r="B16" s="28" t="s">
        <v>68</v>
      </c>
      <c r="C16" s="29">
        <v>1</v>
      </c>
      <c r="D16" s="36"/>
      <c r="E16" s="29">
        <f>C16*D16</f>
        <v>0</v>
      </c>
      <c r="F16" s="36"/>
      <c r="G16" s="29">
        <f>C16*F16</f>
        <v>0</v>
      </c>
      <c r="H16" s="29">
        <f t="shared" ref="H16:I20" si="1">D16+F16</f>
        <v>0</v>
      </c>
      <c r="I16" s="29">
        <f t="shared" si="1"/>
        <v>0</v>
      </c>
      <c r="J16" s="20"/>
      <c r="K16" s="20"/>
    </row>
    <row r="17" spans="1:11">
      <c r="A17" s="28" t="s">
        <v>67</v>
      </c>
      <c r="B17" s="28" t="s">
        <v>68</v>
      </c>
      <c r="C17" s="29">
        <v>2</v>
      </c>
      <c r="D17" s="36"/>
      <c r="E17" s="29">
        <f>C17*D17</f>
        <v>0</v>
      </c>
      <c r="F17" s="36"/>
      <c r="G17" s="29">
        <f>C17*F17</f>
        <v>0</v>
      </c>
      <c r="H17" s="29">
        <f t="shared" si="1"/>
        <v>0</v>
      </c>
      <c r="I17" s="29">
        <f t="shared" si="1"/>
        <v>0</v>
      </c>
      <c r="J17" s="20"/>
      <c r="K17" s="20"/>
    </row>
    <row r="18" spans="1:11">
      <c r="A18" s="28" t="s">
        <v>80</v>
      </c>
      <c r="B18" s="28" t="s">
        <v>68</v>
      </c>
      <c r="C18" s="29">
        <v>2</v>
      </c>
      <c r="D18" s="36"/>
      <c r="E18" s="29">
        <f>C18*D18</f>
        <v>0</v>
      </c>
      <c r="F18" s="36"/>
      <c r="G18" s="29">
        <f>C18*F18</f>
        <v>0</v>
      </c>
      <c r="H18" s="29">
        <f t="shared" si="1"/>
        <v>0</v>
      </c>
      <c r="I18" s="29">
        <f t="shared" si="1"/>
        <v>0</v>
      </c>
      <c r="J18" s="20"/>
      <c r="K18" s="20"/>
    </row>
    <row r="19" spans="1:11">
      <c r="A19" s="28" t="s">
        <v>81</v>
      </c>
      <c r="B19" s="28" t="s">
        <v>68</v>
      </c>
      <c r="C19" s="29">
        <v>2</v>
      </c>
      <c r="D19" s="36"/>
      <c r="E19" s="29">
        <f>C19*D19</f>
        <v>0</v>
      </c>
      <c r="F19" s="36"/>
      <c r="G19" s="29">
        <f>C19*F19</f>
        <v>0</v>
      </c>
      <c r="H19" s="29">
        <f t="shared" si="1"/>
        <v>0</v>
      </c>
      <c r="I19" s="29">
        <f t="shared" si="1"/>
        <v>0</v>
      </c>
      <c r="J19" s="20"/>
      <c r="K19" s="20"/>
    </row>
    <row r="20" spans="1:11">
      <c r="A20" s="28" t="s">
        <v>82</v>
      </c>
      <c r="B20" s="28" t="s">
        <v>83</v>
      </c>
      <c r="C20" s="29">
        <v>1</v>
      </c>
      <c r="D20" s="36"/>
      <c r="E20" s="29">
        <f>C20*D20</f>
        <v>0</v>
      </c>
      <c r="F20" s="36"/>
      <c r="G20" s="29">
        <f>C20*F20</f>
        <v>0</v>
      </c>
      <c r="H20" s="29">
        <f t="shared" si="1"/>
        <v>0</v>
      </c>
      <c r="I20" s="29">
        <f t="shared" si="1"/>
        <v>0</v>
      </c>
      <c r="J20" s="20"/>
      <c r="K20" s="20"/>
    </row>
    <row r="21" spans="1:11">
      <c r="A21" s="26" t="s">
        <v>84</v>
      </c>
      <c r="B21" s="26" t="s">
        <v>15</v>
      </c>
      <c r="C21" s="27"/>
      <c r="D21" s="35"/>
      <c r="E21" s="27"/>
      <c r="F21" s="35"/>
      <c r="G21" s="27"/>
      <c r="H21" s="27"/>
      <c r="I21" s="27"/>
      <c r="J21" s="20"/>
      <c r="K21" s="20"/>
    </row>
    <row r="22" spans="1:11">
      <c r="A22" s="28" t="s">
        <v>85</v>
      </c>
      <c r="B22" s="28" t="s">
        <v>86</v>
      </c>
      <c r="C22" s="29">
        <v>20</v>
      </c>
      <c r="D22" s="36"/>
      <c r="E22" s="29">
        <f>C22*D22</f>
        <v>0</v>
      </c>
      <c r="F22" s="36"/>
      <c r="G22" s="29">
        <f>C22*F22</f>
        <v>0</v>
      </c>
      <c r="H22" s="29">
        <f>D22+F22</f>
        <v>0</v>
      </c>
      <c r="I22" s="29">
        <f>E22+G22</f>
        <v>0</v>
      </c>
      <c r="J22" s="20"/>
      <c r="K22" s="20"/>
    </row>
    <row r="23" spans="1:11">
      <c r="A23" s="26" t="s">
        <v>87</v>
      </c>
      <c r="B23" s="26" t="s">
        <v>15</v>
      </c>
      <c r="C23" s="27"/>
      <c r="D23" s="35"/>
      <c r="E23" s="27"/>
      <c r="F23" s="35"/>
      <c r="G23" s="27"/>
      <c r="H23" s="27"/>
      <c r="I23" s="27"/>
      <c r="J23" s="20"/>
      <c r="K23" s="20"/>
    </row>
    <row r="24" spans="1:11">
      <c r="A24" s="28" t="s">
        <v>88</v>
      </c>
      <c r="B24" s="28" t="s">
        <v>86</v>
      </c>
      <c r="C24" s="29">
        <v>20</v>
      </c>
      <c r="D24" s="36"/>
      <c r="E24" s="29">
        <f>C24*D24</f>
        <v>0</v>
      </c>
      <c r="F24" s="36"/>
      <c r="G24" s="29">
        <f>C24*F24</f>
        <v>0</v>
      </c>
      <c r="H24" s="29">
        <f>D24+F24</f>
        <v>0</v>
      </c>
      <c r="I24" s="29">
        <f>E24+G24</f>
        <v>0</v>
      </c>
      <c r="J24" s="20"/>
      <c r="K24" s="20"/>
    </row>
    <row r="25" spans="1:11">
      <c r="A25" s="26" t="s">
        <v>89</v>
      </c>
      <c r="B25" s="26" t="s">
        <v>15</v>
      </c>
      <c r="C25" s="27"/>
      <c r="D25" s="35"/>
      <c r="E25" s="27"/>
      <c r="F25" s="35"/>
      <c r="G25" s="27"/>
      <c r="H25" s="27"/>
      <c r="I25" s="27"/>
      <c r="J25" s="20"/>
      <c r="K25" s="20"/>
    </row>
    <row r="26" spans="1:11">
      <c r="A26" s="26" t="s">
        <v>90</v>
      </c>
      <c r="B26" s="26" t="s">
        <v>15</v>
      </c>
      <c r="C26" s="27"/>
      <c r="D26" s="35"/>
      <c r="E26" s="27"/>
      <c r="F26" s="35"/>
      <c r="G26" s="27"/>
      <c r="H26" s="27"/>
      <c r="I26" s="27"/>
      <c r="J26" s="20"/>
      <c r="K26" s="20"/>
    </row>
    <row r="27" spans="1:11">
      <c r="A27" s="28" t="s">
        <v>91</v>
      </c>
      <c r="B27" s="28" t="s">
        <v>83</v>
      </c>
      <c r="C27" s="29">
        <v>2</v>
      </c>
      <c r="D27" s="36"/>
      <c r="E27" s="29">
        <f>C27*D27</f>
        <v>0</v>
      </c>
      <c r="F27" s="36"/>
      <c r="G27" s="29">
        <f>C27*F27</f>
        <v>0</v>
      </c>
      <c r="H27" s="29">
        <f>D27+F27</f>
        <v>0</v>
      </c>
      <c r="I27" s="29">
        <f>E27+G27</f>
        <v>0</v>
      </c>
      <c r="J27" s="20"/>
      <c r="K27" s="20"/>
    </row>
    <row r="28" spans="1:11">
      <c r="A28" s="26" t="s">
        <v>92</v>
      </c>
      <c r="B28" s="26" t="s">
        <v>15</v>
      </c>
      <c r="C28" s="27"/>
      <c r="D28" s="35"/>
      <c r="E28" s="27"/>
      <c r="F28" s="35"/>
      <c r="G28" s="27"/>
      <c r="H28" s="27"/>
      <c r="I28" s="27"/>
      <c r="J28" s="20"/>
      <c r="K28" s="20"/>
    </row>
    <row r="29" spans="1:11">
      <c r="A29" s="26" t="s">
        <v>93</v>
      </c>
      <c r="B29" s="26" t="s">
        <v>15</v>
      </c>
      <c r="C29" s="27"/>
      <c r="D29" s="35"/>
      <c r="E29" s="27"/>
      <c r="F29" s="35"/>
      <c r="G29" s="27"/>
      <c r="H29" s="27"/>
      <c r="I29" s="27"/>
      <c r="J29" s="20"/>
      <c r="K29" s="20"/>
    </row>
    <row r="30" spans="1:11">
      <c r="A30" s="28" t="s">
        <v>94</v>
      </c>
      <c r="B30" s="28" t="s">
        <v>86</v>
      </c>
      <c r="C30" s="29">
        <v>20</v>
      </c>
      <c r="D30" s="36"/>
      <c r="E30" s="29">
        <f>C30*D30</f>
        <v>0</v>
      </c>
      <c r="F30" s="36"/>
      <c r="G30" s="29">
        <f>C30*F30</f>
        <v>0</v>
      </c>
      <c r="H30" s="29">
        <f>D30+F30</f>
        <v>0</v>
      </c>
      <c r="I30" s="29">
        <f>E30+G30</f>
        <v>0</v>
      </c>
      <c r="J30" s="20"/>
      <c r="K30" s="20"/>
    </row>
    <row r="31" spans="1:11">
      <c r="A31" s="26" t="s">
        <v>95</v>
      </c>
      <c r="B31" s="26" t="s">
        <v>15</v>
      </c>
      <c r="C31" s="27"/>
      <c r="D31" s="35"/>
      <c r="E31" s="27"/>
      <c r="F31" s="35"/>
      <c r="G31" s="27"/>
      <c r="H31" s="27"/>
      <c r="I31" s="27"/>
      <c r="J31" s="20"/>
      <c r="K31" s="20"/>
    </row>
    <row r="32" spans="1:11">
      <c r="A32" s="28" t="s">
        <v>96</v>
      </c>
      <c r="B32" s="28" t="s">
        <v>97</v>
      </c>
      <c r="C32" s="29">
        <v>7</v>
      </c>
      <c r="D32" s="36"/>
      <c r="E32" s="29">
        <f>C32*D32</f>
        <v>0</v>
      </c>
      <c r="F32" s="36"/>
      <c r="G32" s="29">
        <f>C32*F32</f>
        <v>0</v>
      </c>
      <c r="H32" s="29">
        <f>D32+F32</f>
        <v>0</v>
      </c>
      <c r="I32" s="29">
        <f>E32+G32</f>
        <v>0</v>
      </c>
      <c r="J32" s="20"/>
      <c r="K32" s="20"/>
    </row>
    <row r="33" spans="1:11">
      <c r="A33" s="28" t="s">
        <v>98</v>
      </c>
      <c r="B33" s="28" t="s">
        <v>83</v>
      </c>
      <c r="C33" s="29">
        <v>1</v>
      </c>
      <c r="D33" s="36"/>
      <c r="E33" s="29">
        <f>C33*D33</f>
        <v>0</v>
      </c>
      <c r="F33" s="36"/>
      <c r="G33" s="29">
        <f>C33*F33</f>
        <v>0</v>
      </c>
      <c r="H33" s="29">
        <f>D33+F33</f>
        <v>0</v>
      </c>
      <c r="I33" s="29">
        <f>E33+G33</f>
        <v>0</v>
      </c>
      <c r="J33" s="20"/>
      <c r="K33" s="20"/>
    </row>
    <row r="34" spans="1:11">
      <c r="A34" s="26" t="s">
        <v>99</v>
      </c>
      <c r="B34" s="26" t="s">
        <v>15</v>
      </c>
      <c r="C34" s="27"/>
      <c r="D34" s="35"/>
      <c r="E34" s="27"/>
      <c r="F34" s="35"/>
      <c r="G34" s="27"/>
      <c r="H34" s="27"/>
      <c r="I34" s="27"/>
      <c r="J34" s="20"/>
      <c r="K34" s="20"/>
    </row>
    <row r="35" spans="1:11">
      <c r="A35" s="28" t="s">
        <v>100</v>
      </c>
      <c r="B35" s="28" t="s">
        <v>83</v>
      </c>
      <c r="C35" s="29">
        <v>8</v>
      </c>
      <c r="D35" s="36"/>
      <c r="E35" s="29">
        <f>C35*D35</f>
        <v>0</v>
      </c>
      <c r="F35" s="36"/>
      <c r="G35" s="29">
        <f>C35*F35</f>
        <v>0</v>
      </c>
      <c r="H35" s="29">
        <f>D35+F35</f>
        <v>0</v>
      </c>
      <c r="I35" s="29">
        <f>E35+G35</f>
        <v>0</v>
      </c>
      <c r="J35" s="20"/>
      <c r="K35" s="20"/>
    </row>
    <row r="36" spans="1:11">
      <c r="A36" s="28" t="s">
        <v>101</v>
      </c>
      <c r="B36" s="28" t="s">
        <v>83</v>
      </c>
      <c r="C36" s="29">
        <v>1</v>
      </c>
      <c r="D36" s="36"/>
      <c r="E36" s="29">
        <f>C36*D36</f>
        <v>0</v>
      </c>
      <c r="F36" s="36"/>
      <c r="G36" s="29">
        <f>C36*F36</f>
        <v>0</v>
      </c>
      <c r="H36" s="29">
        <f>D36+F36</f>
        <v>0</v>
      </c>
      <c r="I36" s="29">
        <f>E36+G36</f>
        <v>0</v>
      </c>
      <c r="J36" s="20"/>
      <c r="K36" s="20"/>
    </row>
    <row r="37" spans="1:11">
      <c r="A37" s="26" t="s">
        <v>102</v>
      </c>
      <c r="B37" s="26" t="s">
        <v>15</v>
      </c>
      <c r="C37" s="27"/>
      <c r="D37" s="35"/>
      <c r="E37" s="27"/>
      <c r="F37" s="35"/>
      <c r="G37" s="27"/>
      <c r="H37" s="27"/>
      <c r="I37" s="27"/>
      <c r="J37" s="20"/>
      <c r="K37" s="20"/>
    </row>
    <row r="38" spans="1:11">
      <c r="A38" s="28" t="s">
        <v>103</v>
      </c>
      <c r="B38" s="28" t="s">
        <v>83</v>
      </c>
      <c r="C38" s="29">
        <v>1</v>
      </c>
      <c r="D38" s="36"/>
      <c r="E38" s="29">
        <f>C38*D38</f>
        <v>0</v>
      </c>
      <c r="F38" s="36"/>
      <c r="G38" s="29">
        <f>C38*F38</f>
        <v>0</v>
      </c>
      <c r="H38" s="29">
        <f>D38+F38</f>
        <v>0</v>
      </c>
      <c r="I38" s="29">
        <f>E38+G38</f>
        <v>0</v>
      </c>
      <c r="J38" s="20"/>
      <c r="K38" s="20"/>
    </row>
    <row r="39" spans="1:11">
      <c r="A39" s="26" t="s">
        <v>104</v>
      </c>
      <c r="B39" s="26" t="s">
        <v>15</v>
      </c>
      <c r="C39" s="27"/>
      <c r="D39" s="35"/>
      <c r="E39" s="27"/>
      <c r="F39" s="35"/>
      <c r="G39" s="27"/>
      <c r="H39" s="27"/>
      <c r="I39" s="27"/>
      <c r="J39" s="20"/>
      <c r="K39" s="20"/>
    </row>
    <row r="40" spans="1:11">
      <c r="A40" s="28" t="s">
        <v>105</v>
      </c>
      <c r="B40" s="28" t="s">
        <v>83</v>
      </c>
      <c r="C40" s="29">
        <v>1</v>
      </c>
      <c r="D40" s="36"/>
      <c r="E40" s="29">
        <f t="shared" ref="E40:E45" si="2">C40*D40</f>
        <v>0</v>
      </c>
      <c r="F40" s="36"/>
      <c r="G40" s="29">
        <f t="shared" ref="G40:G45" si="3">C40*F40</f>
        <v>0</v>
      </c>
      <c r="H40" s="29">
        <f t="shared" ref="H40:I45" si="4">D40+F40</f>
        <v>0</v>
      </c>
      <c r="I40" s="29">
        <f t="shared" si="4"/>
        <v>0</v>
      </c>
      <c r="J40" s="20"/>
      <c r="K40" s="20"/>
    </row>
    <row r="41" spans="1:11">
      <c r="A41" s="28" t="s">
        <v>106</v>
      </c>
      <c r="B41" s="28" t="s">
        <v>68</v>
      </c>
      <c r="C41" s="29">
        <v>4</v>
      </c>
      <c r="D41" s="36"/>
      <c r="E41" s="29">
        <f t="shared" si="2"/>
        <v>0</v>
      </c>
      <c r="F41" s="36"/>
      <c r="G41" s="29">
        <f t="shared" si="3"/>
        <v>0</v>
      </c>
      <c r="H41" s="29">
        <f t="shared" si="4"/>
        <v>0</v>
      </c>
      <c r="I41" s="29">
        <f t="shared" si="4"/>
        <v>0</v>
      </c>
      <c r="J41" s="20"/>
      <c r="K41" s="20"/>
    </row>
    <row r="42" spans="1:11">
      <c r="A42" s="28" t="s">
        <v>107</v>
      </c>
      <c r="B42" s="28" t="s">
        <v>83</v>
      </c>
      <c r="C42" s="29">
        <v>1</v>
      </c>
      <c r="D42" s="36"/>
      <c r="E42" s="29">
        <f t="shared" si="2"/>
        <v>0</v>
      </c>
      <c r="F42" s="36"/>
      <c r="G42" s="29">
        <f t="shared" si="3"/>
        <v>0</v>
      </c>
      <c r="H42" s="29">
        <f t="shared" si="4"/>
        <v>0</v>
      </c>
      <c r="I42" s="29">
        <f t="shared" si="4"/>
        <v>0</v>
      </c>
      <c r="J42" s="20"/>
      <c r="K42" s="20"/>
    </row>
    <row r="43" spans="1:11">
      <c r="A43" s="28" t="s">
        <v>108</v>
      </c>
      <c r="B43" s="28" t="s">
        <v>83</v>
      </c>
      <c r="C43" s="29">
        <v>1</v>
      </c>
      <c r="D43" s="36"/>
      <c r="E43" s="29">
        <f t="shared" si="2"/>
        <v>0</v>
      </c>
      <c r="F43" s="36"/>
      <c r="G43" s="29">
        <f t="shared" si="3"/>
        <v>0</v>
      </c>
      <c r="H43" s="29">
        <f t="shared" si="4"/>
        <v>0</v>
      </c>
      <c r="I43" s="29">
        <f t="shared" si="4"/>
        <v>0</v>
      </c>
      <c r="J43" s="20"/>
      <c r="K43" s="20"/>
    </row>
    <row r="44" spans="1:11">
      <c r="A44" s="28" t="s">
        <v>109</v>
      </c>
      <c r="B44" s="28" t="s">
        <v>83</v>
      </c>
      <c r="C44" s="29">
        <v>20</v>
      </c>
      <c r="D44" s="36"/>
      <c r="E44" s="29">
        <f t="shared" si="2"/>
        <v>0</v>
      </c>
      <c r="F44" s="36"/>
      <c r="G44" s="29">
        <f t="shared" si="3"/>
        <v>0</v>
      </c>
      <c r="H44" s="29">
        <f t="shared" si="4"/>
        <v>0</v>
      </c>
      <c r="I44" s="29">
        <f t="shared" si="4"/>
        <v>0</v>
      </c>
      <c r="J44" s="20"/>
      <c r="K44" s="20"/>
    </row>
    <row r="45" spans="1:11">
      <c r="A45" s="28" t="s">
        <v>110</v>
      </c>
      <c r="B45" s="28" t="s">
        <v>72</v>
      </c>
      <c r="C45" s="29">
        <v>2</v>
      </c>
      <c r="D45" s="36"/>
      <c r="E45" s="29">
        <f t="shared" si="2"/>
        <v>0</v>
      </c>
      <c r="F45" s="36"/>
      <c r="G45" s="29">
        <f t="shared" si="3"/>
        <v>0</v>
      </c>
      <c r="H45" s="29">
        <f t="shared" si="4"/>
        <v>0</v>
      </c>
      <c r="I45" s="29">
        <f t="shared" si="4"/>
        <v>0</v>
      </c>
      <c r="J45" s="20"/>
      <c r="K45" s="20"/>
    </row>
    <row r="46" spans="1:11">
      <c r="A46" s="24" t="s">
        <v>111</v>
      </c>
      <c r="B46" s="24" t="s">
        <v>15</v>
      </c>
      <c r="C46" s="25"/>
      <c r="D46" s="34"/>
      <c r="E46" s="25">
        <f>SUM(E15:E45)</f>
        <v>0</v>
      </c>
      <c r="F46" s="34"/>
      <c r="G46" s="25">
        <f>SUM(G15:G45)</f>
        <v>0</v>
      </c>
      <c r="H46" s="25"/>
      <c r="I46" s="25">
        <f>SUM(I15:I45)</f>
        <v>0</v>
      </c>
      <c r="J46" s="20"/>
      <c r="K46" s="20"/>
    </row>
    <row r="47" spans="1:11">
      <c r="A47" s="24" t="s">
        <v>112</v>
      </c>
      <c r="B47" s="24" t="s">
        <v>15</v>
      </c>
      <c r="C47" s="25"/>
      <c r="D47" s="34"/>
      <c r="E47" s="25"/>
      <c r="F47" s="34"/>
      <c r="G47" s="25"/>
      <c r="H47" s="25"/>
      <c r="I47" s="25"/>
      <c r="J47" s="20"/>
      <c r="K47" s="20"/>
    </row>
    <row r="48" spans="1:11">
      <c r="A48" s="28" t="s">
        <v>113</v>
      </c>
      <c r="B48" s="28" t="s">
        <v>68</v>
      </c>
      <c r="C48" s="29">
        <v>2</v>
      </c>
      <c r="D48" s="36"/>
      <c r="E48" s="29">
        <f t="shared" ref="E48:E63" si="5">C48*D48</f>
        <v>0</v>
      </c>
      <c r="F48" s="36"/>
      <c r="G48" s="29">
        <f t="shared" ref="G48:G63" si="6">C48*F48</f>
        <v>0</v>
      </c>
      <c r="H48" s="29">
        <f t="shared" ref="H48:H63" si="7">D48+F48</f>
        <v>0</v>
      </c>
      <c r="I48" s="29">
        <f t="shared" ref="I48:I63" si="8">E48+G48</f>
        <v>0</v>
      </c>
      <c r="J48" s="20"/>
      <c r="K48" s="20"/>
    </row>
    <row r="49" spans="1:11">
      <c r="A49" s="28" t="s">
        <v>74</v>
      </c>
      <c r="B49" s="28" t="s">
        <v>75</v>
      </c>
      <c r="C49" s="29">
        <v>50</v>
      </c>
      <c r="D49" s="36"/>
      <c r="E49" s="29">
        <f t="shared" si="5"/>
        <v>0</v>
      </c>
      <c r="F49" s="36"/>
      <c r="G49" s="29">
        <f t="shared" si="6"/>
        <v>0</v>
      </c>
      <c r="H49" s="29">
        <f t="shared" si="7"/>
        <v>0</v>
      </c>
      <c r="I49" s="29">
        <f t="shared" si="8"/>
        <v>0</v>
      </c>
      <c r="J49" s="20"/>
      <c r="K49" s="20"/>
    </row>
    <row r="50" spans="1:11">
      <c r="A50" s="28" t="s">
        <v>114</v>
      </c>
      <c r="B50" s="28" t="s">
        <v>75</v>
      </c>
      <c r="C50" s="29">
        <v>50</v>
      </c>
      <c r="D50" s="36"/>
      <c r="E50" s="29">
        <f t="shared" si="5"/>
        <v>0</v>
      </c>
      <c r="F50" s="36"/>
      <c r="G50" s="29">
        <f t="shared" si="6"/>
        <v>0</v>
      </c>
      <c r="H50" s="29">
        <f t="shared" si="7"/>
        <v>0</v>
      </c>
      <c r="I50" s="29">
        <f t="shared" si="8"/>
        <v>0</v>
      </c>
      <c r="J50" s="20"/>
      <c r="K50" s="20"/>
    </row>
    <row r="51" spans="1:11">
      <c r="A51" s="28" t="s">
        <v>115</v>
      </c>
      <c r="B51" s="28" t="s">
        <v>83</v>
      </c>
      <c r="C51" s="29">
        <v>4</v>
      </c>
      <c r="D51" s="36"/>
      <c r="E51" s="29">
        <f t="shared" si="5"/>
        <v>0</v>
      </c>
      <c r="F51" s="36"/>
      <c r="G51" s="29">
        <f t="shared" si="6"/>
        <v>0</v>
      </c>
      <c r="H51" s="29">
        <f t="shared" si="7"/>
        <v>0</v>
      </c>
      <c r="I51" s="29">
        <f t="shared" si="8"/>
        <v>0</v>
      </c>
      <c r="J51" s="20"/>
      <c r="K51" s="20"/>
    </row>
    <row r="52" spans="1:11">
      <c r="A52" s="28" t="s">
        <v>116</v>
      </c>
      <c r="B52" s="28" t="s">
        <v>83</v>
      </c>
      <c r="C52" s="29">
        <v>6</v>
      </c>
      <c r="D52" s="36"/>
      <c r="E52" s="29">
        <f t="shared" si="5"/>
        <v>0</v>
      </c>
      <c r="F52" s="36"/>
      <c r="G52" s="29">
        <f t="shared" si="6"/>
        <v>0</v>
      </c>
      <c r="H52" s="29">
        <f t="shared" si="7"/>
        <v>0</v>
      </c>
      <c r="I52" s="29">
        <f t="shared" si="8"/>
        <v>0</v>
      </c>
      <c r="J52" s="20"/>
      <c r="K52" s="20"/>
    </row>
    <row r="53" spans="1:11">
      <c r="A53" s="28" t="s">
        <v>117</v>
      </c>
      <c r="B53" s="28" t="s">
        <v>83</v>
      </c>
      <c r="C53" s="29">
        <v>3</v>
      </c>
      <c r="D53" s="36"/>
      <c r="E53" s="29">
        <f t="shared" si="5"/>
        <v>0</v>
      </c>
      <c r="F53" s="36"/>
      <c r="G53" s="29">
        <f t="shared" si="6"/>
        <v>0</v>
      </c>
      <c r="H53" s="29">
        <f t="shared" si="7"/>
        <v>0</v>
      </c>
      <c r="I53" s="29">
        <f t="shared" si="8"/>
        <v>0</v>
      </c>
      <c r="J53" s="20"/>
      <c r="K53" s="20"/>
    </row>
    <row r="54" spans="1:11">
      <c r="A54" s="28" t="s">
        <v>118</v>
      </c>
      <c r="B54" s="28" t="s">
        <v>83</v>
      </c>
      <c r="C54" s="29">
        <v>13</v>
      </c>
      <c r="D54" s="36"/>
      <c r="E54" s="29">
        <f t="shared" si="5"/>
        <v>0</v>
      </c>
      <c r="F54" s="36"/>
      <c r="G54" s="29">
        <f t="shared" si="6"/>
        <v>0</v>
      </c>
      <c r="H54" s="29">
        <f t="shared" si="7"/>
        <v>0</v>
      </c>
      <c r="I54" s="29">
        <f t="shared" si="8"/>
        <v>0</v>
      </c>
      <c r="J54" s="20"/>
      <c r="K54" s="20"/>
    </row>
    <row r="55" spans="1:11">
      <c r="A55" s="28" t="s">
        <v>119</v>
      </c>
      <c r="B55" s="28" t="s">
        <v>83</v>
      </c>
      <c r="C55" s="29">
        <v>10</v>
      </c>
      <c r="D55" s="36"/>
      <c r="E55" s="29">
        <f t="shared" si="5"/>
        <v>0</v>
      </c>
      <c r="F55" s="36"/>
      <c r="G55" s="29">
        <f t="shared" si="6"/>
        <v>0</v>
      </c>
      <c r="H55" s="29">
        <f t="shared" si="7"/>
        <v>0</v>
      </c>
      <c r="I55" s="29">
        <f t="shared" si="8"/>
        <v>0</v>
      </c>
      <c r="J55" s="20"/>
      <c r="K55" s="20"/>
    </row>
    <row r="56" spans="1:11">
      <c r="A56" s="28" t="s">
        <v>120</v>
      </c>
      <c r="B56" s="28" t="s">
        <v>83</v>
      </c>
      <c r="C56" s="29">
        <v>7</v>
      </c>
      <c r="D56" s="36"/>
      <c r="E56" s="29">
        <f t="shared" si="5"/>
        <v>0</v>
      </c>
      <c r="F56" s="36"/>
      <c r="G56" s="29">
        <f t="shared" si="6"/>
        <v>0</v>
      </c>
      <c r="H56" s="29">
        <f t="shared" si="7"/>
        <v>0</v>
      </c>
      <c r="I56" s="29">
        <f t="shared" si="8"/>
        <v>0</v>
      </c>
      <c r="J56" s="20"/>
      <c r="K56" s="20"/>
    </row>
    <row r="57" spans="1:11">
      <c r="A57" s="28" t="s">
        <v>121</v>
      </c>
      <c r="B57" s="28" t="s">
        <v>83</v>
      </c>
      <c r="C57" s="29">
        <v>1</v>
      </c>
      <c r="D57" s="36"/>
      <c r="E57" s="29">
        <f t="shared" si="5"/>
        <v>0</v>
      </c>
      <c r="F57" s="36"/>
      <c r="G57" s="29">
        <f t="shared" si="6"/>
        <v>0</v>
      </c>
      <c r="H57" s="29">
        <f t="shared" si="7"/>
        <v>0</v>
      </c>
      <c r="I57" s="29">
        <f t="shared" si="8"/>
        <v>0</v>
      </c>
      <c r="J57" s="20"/>
      <c r="K57" s="20"/>
    </row>
    <row r="58" spans="1:11">
      <c r="A58" s="28" t="s">
        <v>122</v>
      </c>
      <c r="B58" s="28" t="s">
        <v>83</v>
      </c>
      <c r="C58" s="29">
        <v>4</v>
      </c>
      <c r="D58" s="36"/>
      <c r="E58" s="29">
        <f t="shared" si="5"/>
        <v>0</v>
      </c>
      <c r="F58" s="36"/>
      <c r="G58" s="29">
        <f t="shared" si="6"/>
        <v>0</v>
      </c>
      <c r="H58" s="29">
        <f t="shared" si="7"/>
        <v>0</v>
      </c>
      <c r="I58" s="29">
        <f t="shared" si="8"/>
        <v>0</v>
      </c>
      <c r="J58" s="20"/>
      <c r="K58" s="20"/>
    </row>
    <row r="59" spans="1:11">
      <c r="A59" s="28" t="s">
        <v>123</v>
      </c>
      <c r="B59" s="28" t="s">
        <v>83</v>
      </c>
      <c r="C59" s="29">
        <v>6</v>
      </c>
      <c r="D59" s="36"/>
      <c r="E59" s="29">
        <f t="shared" si="5"/>
        <v>0</v>
      </c>
      <c r="F59" s="36"/>
      <c r="G59" s="29">
        <f t="shared" si="6"/>
        <v>0</v>
      </c>
      <c r="H59" s="29">
        <f t="shared" si="7"/>
        <v>0</v>
      </c>
      <c r="I59" s="29">
        <f t="shared" si="8"/>
        <v>0</v>
      </c>
      <c r="J59" s="20"/>
      <c r="K59" s="20"/>
    </row>
    <row r="60" spans="1:11">
      <c r="A60" s="28" t="s">
        <v>124</v>
      </c>
      <c r="B60" s="28" t="s">
        <v>83</v>
      </c>
      <c r="C60" s="29">
        <v>40</v>
      </c>
      <c r="D60" s="36"/>
      <c r="E60" s="29">
        <f t="shared" si="5"/>
        <v>0</v>
      </c>
      <c r="F60" s="36"/>
      <c r="G60" s="29">
        <f t="shared" si="6"/>
        <v>0</v>
      </c>
      <c r="H60" s="29">
        <f t="shared" si="7"/>
        <v>0</v>
      </c>
      <c r="I60" s="29">
        <f t="shared" si="8"/>
        <v>0</v>
      </c>
      <c r="J60" s="20"/>
      <c r="K60" s="20"/>
    </row>
    <row r="61" spans="1:11">
      <c r="A61" s="28" t="s">
        <v>367</v>
      </c>
      <c r="B61" s="28" t="s">
        <v>83</v>
      </c>
      <c r="C61" s="29">
        <v>1</v>
      </c>
      <c r="D61" s="36"/>
      <c r="E61" s="29">
        <f t="shared" si="5"/>
        <v>0</v>
      </c>
      <c r="F61" s="36"/>
      <c r="G61" s="29">
        <f t="shared" si="6"/>
        <v>0</v>
      </c>
      <c r="H61" s="29">
        <f t="shared" si="7"/>
        <v>0</v>
      </c>
      <c r="I61" s="29">
        <f t="shared" si="8"/>
        <v>0</v>
      </c>
      <c r="J61" s="20"/>
      <c r="K61" s="20"/>
    </row>
    <row r="62" spans="1:11">
      <c r="A62" s="28" t="s">
        <v>126</v>
      </c>
      <c r="B62" s="28" t="s">
        <v>83</v>
      </c>
      <c r="C62" s="29">
        <v>40</v>
      </c>
      <c r="D62" s="36"/>
      <c r="E62" s="29">
        <f t="shared" si="5"/>
        <v>0</v>
      </c>
      <c r="F62" s="36"/>
      <c r="G62" s="29">
        <f t="shared" si="6"/>
        <v>0</v>
      </c>
      <c r="H62" s="29">
        <f t="shared" si="7"/>
        <v>0</v>
      </c>
      <c r="I62" s="29">
        <f t="shared" si="8"/>
        <v>0</v>
      </c>
      <c r="J62" s="20"/>
      <c r="K62" s="20"/>
    </row>
    <row r="63" spans="1:11">
      <c r="A63" s="28" t="s">
        <v>127</v>
      </c>
      <c r="B63" s="28" t="s">
        <v>83</v>
      </c>
      <c r="C63" s="29">
        <v>10</v>
      </c>
      <c r="D63" s="36"/>
      <c r="E63" s="29">
        <f t="shared" si="5"/>
        <v>0</v>
      </c>
      <c r="F63" s="36"/>
      <c r="G63" s="29">
        <f t="shared" si="6"/>
        <v>0</v>
      </c>
      <c r="H63" s="29">
        <f t="shared" si="7"/>
        <v>0</v>
      </c>
      <c r="I63" s="29">
        <f t="shared" si="8"/>
        <v>0</v>
      </c>
      <c r="J63" s="20"/>
      <c r="K63" s="20"/>
    </row>
    <row r="64" spans="1:11">
      <c r="A64" s="26" t="s">
        <v>128</v>
      </c>
      <c r="B64" s="26" t="s">
        <v>15</v>
      </c>
      <c r="C64" s="27"/>
      <c r="D64" s="35"/>
      <c r="E64" s="27"/>
      <c r="F64" s="35"/>
      <c r="G64" s="27"/>
      <c r="H64" s="27"/>
      <c r="I64" s="27"/>
      <c r="J64" s="20"/>
      <c r="K64" s="20"/>
    </row>
    <row r="65" spans="1:11">
      <c r="A65" s="28" t="s">
        <v>368</v>
      </c>
      <c r="B65" s="28" t="s">
        <v>86</v>
      </c>
      <c r="C65" s="29">
        <v>20</v>
      </c>
      <c r="D65" s="36"/>
      <c r="E65" s="29">
        <f>C65*D65</f>
        <v>0</v>
      </c>
      <c r="F65" s="36"/>
      <c r="G65" s="29">
        <f>C65*F65</f>
        <v>0</v>
      </c>
      <c r="H65" s="29">
        <f t="shared" ref="H65:I68" si="9">D65+F65</f>
        <v>0</v>
      </c>
      <c r="I65" s="29">
        <f t="shared" si="9"/>
        <v>0</v>
      </c>
      <c r="J65" s="20"/>
      <c r="K65" s="20"/>
    </row>
    <row r="66" spans="1:11">
      <c r="A66" s="28" t="s">
        <v>369</v>
      </c>
      <c r="B66" s="28" t="s">
        <v>86</v>
      </c>
      <c r="C66" s="29">
        <v>10</v>
      </c>
      <c r="D66" s="36"/>
      <c r="E66" s="29">
        <f>C66*D66</f>
        <v>0</v>
      </c>
      <c r="F66" s="36"/>
      <c r="G66" s="29">
        <f>C66*F66</f>
        <v>0</v>
      </c>
      <c r="H66" s="29">
        <f t="shared" si="9"/>
        <v>0</v>
      </c>
      <c r="I66" s="29">
        <f t="shared" si="9"/>
        <v>0</v>
      </c>
      <c r="J66" s="20"/>
      <c r="K66" s="20"/>
    </row>
    <row r="67" spans="1:11">
      <c r="A67" s="28" t="s">
        <v>129</v>
      </c>
      <c r="B67" s="28" t="s">
        <v>83</v>
      </c>
      <c r="C67" s="29">
        <v>50</v>
      </c>
      <c r="D67" s="36"/>
      <c r="E67" s="29">
        <f>C67*D67</f>
        <v>0</v>
      </c>
      <c r="F67" s="36"/>
      <c r="G67" s="29">
        <f>C67*F67</f>
        <v>0</v>
      </c>
      <c r="H67" s="29">
        <f t="shared" si="9"/>
        <v>0</v>
      </c>
      <c r="I67" s="29">
        <f t="shared" si="9"/>
        <v>0</v>
      </c>
      <c r="J67" s="20"/>
      <c r="K67" s="20"/>
    </row>
    <row r="68" spans="1:11">
      <c r="A68" s="28" t="s">
        <v>130</v>
      </c>
      <c r="B68" s="28" t="s">
        <v>83</v>
      </c>
      <c r="C68" s="29">
        <v>50</v>
      </c>
      <c r="D68" s="36"/>
      <c r="E68" s="29">
        <f>C68*D68</f>
        <v>0</v>
      </c>
      <c r="F68" s="36"/>
      <c r="G68" s="29">
        <f>C68*F68</f>
        <v>0</v>
      </c>
      <c r="H68" s="29">
        <f t="shared" si="9"/>
        <v>0</v>
      </c>
      <c r="I68" s="29">
        <f t="shared" si="9"/>
        <v>0</v>
      </c>
      <c r="J68" s="20"/>
      <c r="K68" s="20"/>
    </row>
    <row r="69" spans="1:11">
      <c r="A69" s="26" t="s">
        <v>131</v>
      </c>
      <c r="B69" s="26" t="s">
        <v>15</v>
      </c>
      <c r="C69" s="27"/>
      <c r="D69" s="35"/>
      <c r="E69" s="27"/>
      <c r="F69" s="35"/>
      <c r="G69" s="27"/>
      <c r="H69" s="27"/>
      <c r="I69" s="27"/>
      <c r="J69" s="20"/>
      <c r="K69" s="20"/>
    </row>
    <row r="70" spans="1:11">
      <c r="A70" s="28" t="s">
        <v>132</v>
      </c>
      <c r="B70" s="28" t="s">
        <v>86</v>
      </c>
      <c r="C70" s="29">
        <v>30</v>
      </c>
      <c r="D70" s="36"/>
      <c r="E70" s="29">
        <f>C70*D70</f>
        <v>0</v>
      </c>
      <c r="F70" s="36"/>
      <c r="G70" s="29">
        <f>C70*F70</f>
        <v>0</v>
      </c>
      <c r="H70" s="29">
        <f t="shared" ref="H70:I74" si="10">D70+F70</f>
        <v>0</v>
      </c>
      <c r="I70" s="29">
        <f t="shared" si="10"/>
        <v>0</v>
      </c>
      <c r="J70" s="20"/>
      <c r="K70" s="20"/>
    </row>
    <row r="71" spans="1:11">
      <c r="A71" s="28" t="s">
        <v>370</v>
      </c>
      <c r="B71" s="28" t="s">
        <v>86</v>
      </c>
      <c r="C71" s="29">
        <v>30</v>
      </c>
      <c r="D71" s="36"/>
      <c r="E71" s="29">
        <f>C71*D71</f>
        <v>0</v>
      </c>
      <c r="F71" s="36"/>
      <c r="G71" s="29">
        <f>C71*F71</f>
        <v>0</v>
      </c>
      <c r="H71" s="29">
        <f t="shared" si="10"/>
        <v>0</v>
      </c>
      <c r="I71" s="29">
        <f t="shared" si="10"/>
        <v>0</v>
      </c>
      <c r="J71" s="20"/>
      <c r="K71" s="20"/>
    </row>
    <row r="72" spans="1:11">
      <c r="A72" s="28" t="s">
        <v>371</v>
      </c>
      <c r="B72" s="28" t="s">
        <v>86</v>
      </c>
      <c r="C72" s="29">
        <v>20</v>
      </c>
      <c r="D72" s="36"/>
      <c r="E72" s="29">
        <f>C72*D72</f>
        <v>0</v>
      </c>
      <c r="F72" s="36"/>
      <c r="G72" s="29">
        <f>C72*F72</f>
        <v>0</v>
      </c>
      <c r="H72" s="29">
        <f t="shared" si="10"/>
        <v>0</v>
      </c>
      <c r="I72" s="29">
        <f t="shared" si="10"/>
        <v>0</v>
      </c>
      <c r="J72" s="20"/>
      <c r="K72" s="20"/>
    </row>
    <row r="73" spans="1:11">
      <c r="A73" s="28" t="s">
        <v>372</v>
      </c>
      <c r="B73" s="28" t="s">
        <v>86</v>
      </c>
      <c r="C73" s="29">
        <v>10</v>
      </c>
      <c r="D73" s="36"/>
      <c r="E73" s="29">
        <f>C73*D73</f>
        <v>0</v>
      </c>
      <c r="F73" s="36"/>
      <c r="G73" s="29">
        <f>C73*F73</f>
        <v>0</v>
      </c>
      <c r="H73" s="29">
        <f t="shared" si="10"/>
        <v>0</v>
      </c>
      <c r="I73" s="29">
        <f t="shared" si="10"/>
        <v>0</v>
      </c>
      <c r="J73" s="20"/>
      <c r="K73" s="20"/>
    </row>
    <row r="74" spans="1:11">
      <c r="A74" s="28" t="s">
        <v>133</v>
      </c>
      <c r="B74" s="28" t="s">
        <v>83</v>
      </c>
      <c r="C74" s="29">
        <v>10</v>
      </c>
      <c r="D74" s="36"/>
      <c r="E74" s="29">
        <f>C74*D74</f>
        <v>0</v>
      </c>
      <c r="F74" s="36"/>
      <c r="G74" s="29">
        <f>C74*F74</f>
        <v>0</v>
      </c>
      <c r="H74" s="29">
        <f t="shared" si="10"/>
        <v>0</v>
      </c>
      <c r="I74" s="29">
        <f t="shared" si="10"/>
        <v>0</v>
      </c>
      <c r="J74" s="20"/>
      <c r="K74" s="20"/>
    </row>
    <row r="75" spans="1:11">
      <c r="A75" s="26" t="s">
        <v>89</v>
      </c>
      <c r="B75" s="26" t="s">
        <v>15</v>
      </c>
      <c r="C75" s="27"/>
      <c r="D75" s="35"/>
      <c r="E75" s="27"/>
      <c r="F75" s="35"/>
      <c r="G75" s="27"/>
      <c r="H75" s="27"/>
      <c r="I75" s="27"/>
      <c r="J75" s="20"/>
      <c r="K75" s="20"/>
    </row>
    <row r="76" spans="1:11">
      <c r="A76" s="26" t="s">
        <v>90</v>
      </c>
      <c r="B76" s="26" t="s">
        <v>15</v>
      </c>
      <c r="C76" s="27"/>
      <c r="D76" s="35"/>
      <c r="E76" s="27"/>
      <c r="F76" s="35"/>
      <c r="G76" s="27"/>
      <c r="H76" s="27"/>
      <c r="I76" s="27"/>
      <c r="J76" s="20"/>
      <c r="K76" s="20"/>
    </row>
    <row r="77" spans="1:11">
      <c r="A77" s="28" t="s">
        <v>91</v>
      </c>
      <c r="B77" s="28" t="s">
        <v>83</v>
      </c>
      <c r="C77" s="29">
        <v>2</v>
      </c>
      <c r="D77" s="36"/>
      <c r="E77" s="29">
        <f>C77*D77</f>
        <v>0</v>
      </c>
      <c r="F77" s="36"/>
      <c r="G77" s="29">
        <f>C77*F77</f>
        <v>0</v>
      </c>
      <c r="H77" s="29">
        <f>D77+F77</f>
        <v>0</v>
      </c>
      <c r="I77" s="29">
        <f>E77+G77</f>
        <v>0</v>
      </c>
      <c r="J77" s="20"/>
      <c r="K77" s="20"/>
    </row>
    <row r="78" spans="1:11">
      <c r="A78" s="28" t="s">
        <v>134</v>
      </c>
      <c r="B78" s="28" t="s">
        <v>83</v>
      </c>
      <c r="C78" s="29">
        <v>10</v>
      </c>
      <c r="D78" s="36"/>
      <c r="E78" s="29">
        <f>C78*D78</f>
        <v>0</v>
      </c>
      <c r="F78" s="36"/>
      <c r="G78" s="29">
        <f>C78*F78</f>
        <v>0</v>
      </c>
      <c r="H78" s="29">
        <f>D78+F78</f>
        <v>0</v>
      </c>
      <c r="I78" s="29">
        <f>E78+G78</f>
        <v>0</v>
      </c>
      <c r="J78" s="20"/>
      <c r="K78" s="20"/>
    </row>
    <row r="79" spans="1:11">
      <c r="A79" s="26" t="s">
        <v>92</v>
      </c>
      <c r="B79" s="26" t="s">
        <v>15</v>
      </c>
      <c r="C79" s="27"/>
      <c r="D79" s="35"/>
      <c r="E79" s="27"/>
      <c r="F79" s="35"/>
      <c r="G79" s="27"/>
      <c r="H79" s="27"/>
      <c r="I79" s="27"/>
      <c r="J79" s="20"/>
      <c r="K79" s="20"/>
    </row>
    <row r="80" spans="1:11">
      <c r="A80" s="26" t="s">
        <v>135</v>
      </c>
      <c r="B80" s="26" t="s">
        <v>15</v>
      </c>
      <c r="C80" s="27"/>
      <c r="D80" s="35"/>
      <c r="E80" s="27"/>
      <c r="F80" s="35"/>
      <c r="G80" s="27"/>
      <c r="H80" s="27"/>
      <c r="I80" s="27"/>
      <c r="J80" s="20"/>
      <c r="K80" s="20"/>
    </row>
    <row r="81" spans="1:11">
      <c r="A81" s="28" t="s">
        <v>136</v>
      </c>
      <c r="B81" s="28" t="s">
        <v>86</v>
      </c>
      <c r="C81" s="29">
        <v>50</v>
      </c>
      <c r="D81" s="36"/>
      <c r="E81" s="29">
        <f>C81*D81</f>
        <v>0</v>
      </c>
      <c r="F81" s="36"/>
      <c r="G81" s="29">
        <f>C81*F81</f>
        <v>0</v>
      </c>
      <c r="H81" s="29">
        <f>D81+F81</f>
        <v>0</v>
      </c>
      <c r="I81" s="29">
        <f>E81+G81</f>
        <v>0</v>
      </c>
      <c r="J81" s="20"/>
      <c r="K81" s="20"/>
    </row>
    <row r="82" spans="1:11">
      <c r="A82" s="28" t="s">
        <v>94</v>
      </c>
      <c r="B82" s="28" t="s">
        <v>86</v>
      </c>
      <c r="C82" s="29">
        <v>20</v>
      </c>
      <c r="D82" s="36"/>
      <c r="E82" s="29">
        <f>C82*D82</f>
        <v>0</v>
      </c>
      <c r="F82" s="36"/>
      <c r="G82" s="29">
        <f>C82*F82</f>
        <v>0</v>
      </c>
      <c r="H82" s="29">
        <f>D82+F82</f>
        <v>0</v>
      </c>
      <c r="I82" s="29">
        <f>E82+G82</f>
        <v>0</v>
      </c>
      <c r="J82" s="20"/>
      <c r="K82" s="20"/>
    </row>
    <row r="83" spans="1:11">
      <c r="A83" s="26" t="s">
        <v>137</v>
      </c>
      <c r="B83" s="26" t="s">
        <v>15</v>
      </c>
      <c r="C83" s="27"/>
      <c r="D83" s="35"/>
      <c r="E83" s="27"/>
      <c r="F83" s="35"/>
      <c r="G83" s="27"/>
      <c r="H83" s="27"/>
      <c r="I83" s="27"/>
      <c r="J83" s="20"/>
      <c r="K83" s="20"/>
    </row>
    <row r="84" spans="1:11">
      <c r="A84" s="26" t="s">
        <v>138</v>
      </c>
      <c r="B84" s="26" t="s">
        <v>15</v>
      </c>
      <c r="C84" s="27"/>
      <c r="D84" s="35"/>
      <c r="E84" s="27"/>
      <c r="F84" s="35"/>
      <c r="G84" s="27"/>
      <c r="H84" s="27"/>
      <c r="I84" s="27"/>
      <c r="J84" s="20"/>
      <c r="K84" s="20"/>
    </row>
    <row r="85" spans="1:11">
      <c r="A85" s="28" t="s">
        <v>136</v>
      </c>
      <c r="B85" s="28" t="s">
        <v>86</v>
      </c>
      <c r="C85" s="29">
        <v>15</v>
      </c>
      <c r="D85" s="36"/>
      <c r="E85" s="29">
        <f>C85*D85</f>
        <v>0</v>
      </c>
      <c r="F85" s="36"/>
      <c r="G85" s="29">
        <f>C85*F85</f>
        <v>0</v>
      </c>
      <c r="H85" s="29">
        <f>D85+F85</f>
        <v>0</v>
      </c>
      <c r="I85" s="29">
        <f>E85+G85</f>
        <v>0</v>
      </c>
      <c r="J85" s="20"/>
      <c r="K85" s="20"/>
    </row>
    <row r="86" spans="1:11">
      <c r="A86" s="28" t="s">
        <v>139</v>
      </c>
      <c r="B86" s="28" t="s">
        <v>75</v>
      </c>
      <c r="C86" s="29">
        <v>15</v>
      </c>
      <c r="D86" s="36"/>
      <c r="E86" s="29">
        <f>C86*D86</f>
        <v>0</v>
      </c>
      <c r="F86" s="36"/>
      <c r="G86" s="29">
        <f>C86*F86</f>
        <v>0</v>
      </c>
      <c r="H86" s="29">
        <f>D86+F86</f>
        <v>0</v>
      </c>
      <c r="I86" s="29">
        <f>E86+G86</f>
        <v>0</v>
      </c>
      <c r="J86" s="20"/>
      <c r="K86" s="20"/>
    </row>
    <row r="87" spans="1:11">
      <c r="A87" s="26" t="s">
        <v>95</v>
      </c>
      <c r="B87" s="26" t="s">
        <v>15</v>
      </c>
      <c r="C87" s="27"/>
      <c r="D87" s="35"/>
      <c r="E87" s="27"/>
      <c r="F87" s="35"/>
      <c r="G87" s="27"/>
      <c r="H87" s="27"/>
      <c r="I87" s="27"/>
      <c r="J87" s="20"/>
      <c r="K87" s="20"/>
    </row>
    <row r="88" spans="1:11">
      <c r="A88" s="28" t="s">
        <v>96</v>
      </c>
      <c r="B88" s="28" t="s">
        <v>97</v>
      </c>
      <c r="C88" s="29">
        <v>10</v>
      </c>
      <c r="D88" s="36"/>
      <c r="E88" s="29">
        <f>C88*D88</f>
        <v>0</v>
      </c>
      <c r="F88" s="36"/>
      <c r="G88" s="29">
        <f>C88*F88</f>
        <v>0</v>
      </c>
      <c r="H88" s="29">
        <f t="shared" ref="H88:I90" si="11">D88+F88</f>
        <v>0</v>
      </c>
      <c r="I88" s="29">
        <f t="shared" si="11"/>
        <v>0</v>
      </c>
      <c r="J88" s="20"/>
      <c r="K88" s="20"/>
    </row>
    <row r="89" spans="1:11">
      <c r="A89" s="28" t="s">
        <v>140</v>
      </c>
      <c r="B89" s="28" t="s">
        <v>97</v>
      </c>
      <c r="C89" s="29">
        <v>10</v>
      </c>
      <c r="D89" s="36"/>
      <c r="E89" s="29">
        <f>C89*D89</f>
        <v>0</v>
      </c>
      <c r="F89" s="36"/>
      <c r="G89" s="29">
        <f>C89*F89</f>
        <v>0</v>
      </c>
      <c r="H89" s="29">
        <f t="shared" si="11"/>
        <v>0</v>
      </c>
      <c r="I89" s="29">
        <f t="shared" si="11"/>
        <v>0</v>
      </c>
      <c r="J89" s="20"/>
      <c r="K89" s="20"/>
    </row>
    <row r="90" spans="1:11">
      <c r="A90" s="28" t="s">
        <v>141</v>
      </c>
      <c r="B90" s="28" t="s">
        <v>97</v>
      </c>
      <c r="C90" s="29">
        <v>10</v>
      </c>
      <c r="D90" s="36"/>
      <c r="E90" s="29">
        <f>C90*D90</f>
        <v>0</v>
      </c>
      <c r="F90" s="36"/>
      <c r="G90" s="29">
        <f>C90*F90</f>
        <v>0</v>
      </c>
      <c r="H90" s="29">
        <f t="shared" si="11"/>
        <v>0</v>
      </c>
      <c r="I90" s="29">
        <f t="shared" si="11"/>
        <v>0</v>
      </c>
      <c r="J90" s="20"/>
      <c r="K90" s="20"/>
    </row>
    <row r="91" spans="1:11">
      <c r="A91" s="26" t="s">
        <v>142</v>
      </c>
      <c r="B91" s="26" t="s">
        <v>15</v>
      </c>
      <c r="C91" s="27"/>
      <c r="D91" s="35"/>
      <c r="E91" s="27"/>
      <c r="F91" s="35"/>
      <c r="G91" s="27"/>
      <c r="H91" s="27"/>
      <c r="I91" s="27"/>
      <c r="J91" s="20"/>
      <c r="K91" s="20"/>
    </row>
    <row r="92" spans="1:11">
      <c r="A92" s="28" t="s">
        <v>143</v>
      </c>
      <c r="B92" s="28" t="s">
        <v>86</v>
      </c>
      <c r="C92" s="29">
        <v>10</v>
      </c>
      <c r="D92" s="36"/>
      <c r="E92" s="29">
        <f>C92*D92</f>
        <v>0</v>
      </c>
      <c r="F92" s="36"/>
      <c r="G92" s="29">
        <f>C92*F92</f>
        <v>0</v>
      </c>
      <c r="H92" s="29">
        <f>D92+F92</f>
        <v>0</v>
      </c>
      <c r="I92" s="29">
        <f>E92+G92</f>
        <v>0</v>
      </c>
      <c r="J92" s="20"/>
      <c r="K92" s="20"/>
    </row>
    <row r="93" spans="1:11">
      <c r="A93" s="26" t="s">
        <v>144</v>
      </c>
      <c r="B93" s="26" t="s">
        <v>15</v>
      </c>
      <c r="C93" s="27"/>
      <c r="D93" s="35"/>
      <c r="E93" s="27"/>
      <c r="F93" s="35"/>
      <c r="G93" s="27"/>
      <c r="H93" s="27"/>
      <c r="I93" s="27"/>
      <c r="J93" s="20"/>
      <c r="K93" s="20"/>
    </row>
    <row r="94" spans="1:11">
      <c r="A94" s="28" t="s">
        <v>145</v>
      </c>
      <c r="B94" s="28" t="s">
        <v>86</v>
      </c>
      <c r="C94" s="29">
        <v>10</v>
      </c>
      <c r="D94" s="36"/>
      <c r="E94" s="29">
        <f>C94*D94</f>
        <v>0</v>
      </c>
      <c r="F94" s="36"/>
      <c r="G94" s="29">
        <f>C94*F94</f>
        <v>0</v>
      </c>
      <c r="H94" s="29">
        <f t="shared" ref="H94:I97" si="12">D94+F94</f>
        <v>0</v>
      </c>
      <c r="I94" s="29">
        <f t="shared" si="12"/>
        <v>0</v>
      </c>
      <c r="J94" s="20"/>
      <c r="K94" s="20"/>
    </row>
    <row r="95" spans="1:11">
      <c r="A95" s="28" t="s">
        <v>146</v>
      </c>
      <c r="B95" s="28" t="s">
        <v>86</v>
      </c>
      <c r="C95" s="29">
        <v>85</v>
      </c>
      <c r="D95" s="36"/>
      <c r="E95" s="29">
        <f>C95*D95</f>
        <v>0</v>
      </c>
      <c r="F95" s="36"/>
      <c r="G95" s="29">
        <f>C95*F95</f>
        <v>0</v>
      </c>
      <c r="H95" s="29">
        <f t="shared" si="12"/>
        <v>0</v>
      </c>
      <c r="I95" s="29">
        <f t="shared" si="12"/>
        <v>0</v>
      </c>
      <c r="J95" s="20"/>
      <c r="K95" s="20"/>
    </row>
    <row r="96" spans="1:11">
      <c r="A96" s="28" t="s">
        <v>147</v>
      </c>
      <c r="B96" s="28" t="s">
        <v>86</v>
      </c>
      <c r="C96" s="29">
        <v>90</v>
      </c>
      <c r="D96" s="36"/>
      <c r="E96" s="29">
        <f>C96*D96</f>
        <v>0</v>
      </c>
      <c r="F96" s="36"/>
      <c r="G96" s="29">
        <f>C96*F96</f>
        <v>0</v>
      </c>
      <c r="H96" s="29">
        <f t="shared" si="12"/>
        <v>0</v>
      </c>
      <c r="I96" s="29">
        <f t="shared" si="12"/>
        <v>0</v>
      </c>
      <c r="J96" s="20"/>
      <c r="K96" s="20"/>
    </row>
    <row r="97" spans="1:11">
      <c r="A97" s="28" t="s">
        <v>148</v>
      </c>
      <c r="B97" s="28" t="s">
        <v>86</v>
      </c>
      <c r="C97" s="29">
        <v>15</v>
      </c>
      <c r="D97" s="36"/>
      <c r="E97" s="29">
        <f>C97*D97</f>
        <v>0</v>
      </c>
      <c r="F97" s="36"/>
      <c r="G97" s="29">
        <f>C97*F97</f>
        <v>0</v>
      </c>
      <c r="H97" s="29">
        <f t="shared" si="12"/>
        <v>0</v>
      </c>
      <c r="I97" s="29">
        <f t="shared" si="12"/>
        <v>0</v>
      </c>
      <c r="J97" s="20"/>
      <c r="K97" s="20"/>
    </row>
    <row r="98" spans="1:11">
      <c r="A98" s="26" t="s">
        <v>142</v>
      </c>
      <c r="B98" s="26" t="s">
        <v>15</v>
      </c>
      <c r="C98" s="27"/>
      <c r="D98" s="35"/>
      <c r="E98" s="27"/>
      <c r="F98" s="35"/>
      <c r="G98" s="27"/>
      <c r="H98" s="27"/>
      <c r="I98" s="27"/>
      <c r="J98" s="20"/>
      <c r="K98" s="20"/>
    </row>
    <row r="99" spans="1:11">
      <c r="A99" s="28" t="s">
        <v>149</v>
      </c>
      <c r="B99" s="28" t="s">
        <v>86</v>
      </c>
      <c r="C99" s="29">
        <v>10</v>
      </c>
      <c r="D99" s="36"/>
      <c r="E99" s="29">
        <f>C99*D99</f>
        <v>0</v>
      </c>
      <c r="F99" s="36"/>
      <c r="G99" s="29">
        <f>C99*F99</f>
        <v>0</v>
      </c>
      <c r="H99" s="29">
        <f>D99+F99</f>
        <v>0</v>
      </c>
      <c r="I99" s="29">
        <f>E99+G99</f>
        <v>0</v>
      </c>
      <c r="J99" s="20"/>
      <c r="K99" s="20"/>
    </row>
    <row r="100" spans="1:11">
      <c r="A100" s="26" t="s">
        <v>150</v>
      </c>
      <c r="B100" s="26" t="s">
        <v>15</v>
      </c>
      <c r="C100" s="27"/>
      <c r="D100" s="35"/>
      <c r="E100" s="27"/>
      <c r="F100" s="35"/>
      <c r="G100" s="27"/>
      <c r="H100" s="27"/>
      <c r="I100" s="27"/>
      <c r="J100" s="20"/>
      <c r="K100" s="20"/>
    </row>
    <row r="101" spans="1:11">
      <c r="A101" s="28" t="s">
        <v>151</v>
      </c>
      <c r="B101" s="28" t="s">
        <v>86</v>
      </c>
      <c r="C101" s="29">
        <v>20</v>
      </c>
      <c r="D101" s="36"/>
      <c r="E101" s="29">
        <f>C101*D101</f>
        <v>0</v>
      </c>
      <c r="F101" s="36"/>
      <c r="G101" s="29">
        <f>C101*F101</f>
        <v>0</v>
      </c>
      <c r="H101" s="29">
        <f>D101+F101</f>
        <v>0</v>
      </c>
      <c r="I101" s="29">
        <f>E101+G101</f>
        <v>0</v>
      </c>
      <c r="J101" s="20"/>
      <c r="K101" s="20"/>
    </row>
    <row r="102" spans="1:11">
      <c r="A102" s="28" t="s">
        <v>152</v>
      </c>
      <c r="B102" s="28" t="s">
        <v>86</v>
      </c>
      <c r="C102" s="29">
        <v>10</v>
      </c>
      <c r="D102" s="36"/>
      <c r="E102" s="29">
        <f>C102*D102</f>
        <v>0</v>
      </c>
      <c r="F102" s="36"/>
      <c r="G102" s="29">
        <f>C102*F102</f>
        <v>0</v>
      </c>
      <c r="H102" s="29">
        <f>D102+F102</f>
        <v>0</v>
      </c>
      <c r="I102" s="29">
        <f>E102+G102</f>
        <v>0</v>
      </c>
      <c r="J102" s="20"/>
      <c r="K102" s="20"/>
    </row>
    <row r="103" spans="1:11">
      <c r="A103" s="26" t="s">
        <v>153</v>
      </c>
      <c r="B103" s="26" t="s">
        <v>15</v>
      </c>
      <c r="C103" s="27"/>
      <c r="D103" s="35"/>
      <c r="E103" s="27"/>
      <c r="F103" s="35"/>
      <c r="G103" s="27"/>
      <c r="H103" s="27"/>
      <c r="I103" s="27"/>
      <c r="J103" s="20"/>
      <c r="K103" s="20"/>
    </row>
    <row r="104" spans="1:11">
      <c r="A104" s="28" t="s">
        <v>154</v>
      </c>
      <c r="B104" s="28" t="s">
        <v>86</v>
      </c>
      <c r="C104" s="29">
        <v>40</v>
      </c>
      <c r="D104" s="36"/>
      <c r="E104" s="29">
        <f>C104*D104</f>
        <v>0</v>
      </c>
      <c r="F104" s="36"/>
      <c r="G104" s="29">
        <f>C104*F104</f>
        <v>0</v>
      </c>
      <c r="H104" s="29">
        <f t="shared" ref="H104:I107" si="13">D104+F104</f>
        <v>0</v>
      </c>
      <c r="I104" s="29">
        <f t="shared" si="13"/>
        <v>0</v>
      </c>
      <c r="J104" s="20"/>
      <c r="K104" s="20"/>
    </row>
    <row r="105" spans="1:11">
      <c r="A105" s="28" t="s">
        <v>155</v>
      </c>
      <c r="B105" s="28" t="s">
        <v>83</v>
      </c>
      <c r="C105" s="29">
        <v>30</v>
      </c>
      <c r="D105" s="36"/>
      <c r="E105" s="29">
        <f>C105*D105</f>
        <v>0</v>
      </c>
      <c r="F105" s="36"/>
      <c r="G105" s="29">
        <f>C105*F105</f>
        <v>0</v>
      </c>
      <c r="H105" s="29">
        <f t="shared" si="13"/>
        <v>0</v>
      </c>
      <c r="I105" s="29">
        <f t="shared" si="13"/>
        <v>0</v>
      </c>
      <c r="J105" s="20"/>
      <c r="K105" s="20"/>
    </row>
    <row r="106" spans="1:11">
      <c r="A106" s="28" t="s">
        <v>156</v>
      </c>
      <c r="B106" s="28" t="s">
        <v>83</v>
      </c>
      <c r="C106" s="29">
        <v>10</v>
      </c>
      <c r="D106" s="36"/>
      <c r="E106" s="29">
        <f>C106*D106</f>
        <v>0</v>
      </c>
      <c r="F106" s="36"/>
      <c r="G106" s="29">
        <f>C106*F106</f>
        <v>0</v>
      </c>
      <c r="H106" s="29">
        <f t="shared" si="13"/>
        <v>0</v>
      </c>
      <c r="I106" s="29">
        <f t="shared" si="13"/>
        <v>0</v>
      </c>
      <c r="J106" s="20"/>
      <c r="K106" s="20"/>
    </row>
    <row r="107" spans="1:11">
      <c r="A107" s="28" t="s">
        <v>157</v>
      </c>
      <c r="B107" s="28" t="s">
        <v>83</v>
      </c>
      <c r="C107" s="29">
        <v>20</v>
      </c>
      <c r="D107" s="36"/>
      <c r="E107" s="29">
        <f>C107*D107</f>
        <v>0</v>
      </c>
      <c r="F107" s="36"/>
      <c r="G107" s="29">
        <f>C107*F107</f>
        <v>0</v>
      </c>
      <c r="H107" s="29">
        <f t="shared" si="13"/>
        <v>0</v>
      </c>
      <c r="I107" s="29">
        <f t="shared" si="13"/>
        <v>0</v>
      </c>
      <c r="J107" s="20"/>
      <c r="K107" s="20"/>
    </row>
    <row r="108" spans="1:11">
      <c r="A108" s="26" t="s">
        <v>158</v>
      </c>
      <c r="B108" s="26" t="s">
        <v>15</v>
      </c>
      <c r="C108" s="27"/>
      <c r="D108" s="35"/>
      <c r="E108" s="27"/>
      <c r="F108" s="35"/>
      <c r="G108" s="27"/>
      <c r="H108" s="27"/>
      <c r="I108" s="27"/>
      <c r="J108" s="20"/>
      <c r="K108" s="20"/>
    </row>
    <row r="109" spans="1:11">
      <c r="A109" s="28" t="s">
        <v>159</v>
      </c>
      <c r="B109" s="28" t="s">
        <v>83</v>
      </c>
      <c r="C109" s="29">
        <v>60</v>
      </c>
      <c r="D109" s="36"/>
      <c r="E109" s="29">
        <f>C109*D109</f>
        <v>0</v>
      </c>
      <c r="F109" s="36"/>
      <c r="G109" s="29">
        <f>C109*F109</f>
        <v>0</v>
      </c>
      <c r="H109" s="29">
        <f>D109+F109</f>
        <v>0</v>
      </c>
      <c r="I109" s="29">
        <f>E109+G109</f>
        <v>0</v>
      </c>
      <c r="J109" s="20"/>
      <c r="K109" s="20"/>
    </row>
    <row r="110" spans="1:11">
      <c r="A110" s="28" t="s">
        <v>160</v>
      </c>
      <c r="B110" s="28" t="s">
        <v>83</v>
      </c>
      <c r="C110" s="29">
        <v>4</v>
      </c>
      <c r="D110" s="36"/>
      <c r="E110" s="29">
        <f>C110*D110</f>
        <v>0</v>
      </c>
      <c r="F110" s="36"/>
      <c r="G110" s="29">
        <f>C110*F110</f>
        <v>0</v>
      </c>
      <c r="H110" s="29">
        <f>D110+F110</f>
        <v>0</v>
      </c>
      <c r="I110" s="29">
        <f>E110+G110</f>
        <v>0</v>
      </c>
      <c r="J110" s="20"/>
      <c r="K110" s="20"/>
    </row>
    <row r="111" spans="1:11">
      <c r="A111" s="26" t="s">
        <v>161</v>
      </c>
      <c r="B111" s="26" t="s">
        <v>15</v>
      </c>
      <c r="C111" s="27"/>
      <c r="D111" s="35"/>
      <c r="E111" s="27"/>
      <c r="F111" s="35"/>
      <c r="G111" s="27"/>
      <c r="H111" s="27"/>
      <c r="I111" s="27"/>
      <c r="J111" s="20"/>
      <c r="K111" s="20"/>
    </row>
    <row r="112" spans="1:11">
      <c r="A112" s="28" t="s">
        <v>162</v>
      </c>
      <c r="B112" s="28" t="s">
        <v>97</v>
      </c>
      <c r="C112" s="29">
        <v>50</v>
      </c>
      <c r="D112" s="36"/>
      <c r="E112" s="29">
        <f>C112*D112</f>
        <v>0</v>
      </c>
      <c r="F112" s="36"/>
      <c r="G112" s="29">
        <f>C112*F112</f>
        <v>0</v>
      </c>
      <c r="H112" s="29">
        <f>D112+F112</f>
        <v>0</v>
      </c>
      <c r="I112" s="29">
        <f>E112+G112</f>
        <v>0</v>
      </c>
      <c r="J112" s="20"/>
      <c r="K112" s="20"/>
    </row>
    <row r="113" spans="1:11">
      <c r="A113" s="28" t="s">
        <v>163</v>
      </c>
      <c r="B113" s="28" t="s">
        <v>164</v>
      </c>
      <c r="C113" s="29">
        <v>1</v>
      </c>
      <c r="D113" s="36"/>
      <c r="E113" s="29">
        <f>C113*D113</f>
        <v>0</v>
      </c>
      <c r="F113" s="36"/>
      <c r="G113" s="29">
        <f>C113*F113</f>
        <v>0</v>
      </c>
      <c r="H113" s="29">
        <f>D113+F113</f>
        <v>0</v>
      </c>
      <c r="I113" s="29">
        <f>E113+G113</f>
        <v>0</v>
      </c>
      <c r="J113" s="20"/>
      <c r="K113" s="20"/>
    </row>
    <row r="114" spans="1:11">
      <c r="A114" s="26" t="s">
        <v>165</v>
      </c>
      <c r="B114" s="26" t="s">
        <v>15</v>
      </c>
      <c r="C114" s="27"/>
      <c r="D114" s="35"/>
      <c r="E114" s="27"/>
      <c r="F114" s="35"/>
      <c r="G114" s="27"/>
      <c r="H114" s="27"/>
      <c r="I114" s="27"/>
      <c r="J114" s="20"/>
      <c r="K114" s="20"/>
    </row>
    <row r="115" spans="1:11">
      <c r="A115" s="28" t="s">
        <v>166</v>
      </c>
      <c r="B115" s="28" t="s">
        <v>83</v>
      </c>
      <c r="C115" s="29">
        <v>0.5</v>
      </c>
      <c r="D115" s="36"/>
      <c r="E115" s="29">
        <f t="shared" ref="E115:E120" si="14">C115*D115</f>
        <v>0</v>
      </c>
      <c r="F115" s="36"/>
      <c r="G115" s="29">
        <f t="shared" ref="G115:G120" si="15">C115*F115</f>
        <v>0</v>
      </c>
      <c r="H115" s="29">
        <f t="shared" ref="H115:I120" si="16">D115+F115</f>
        <v>0</v>
      </c>
      <c r="I115" s="29">
        <f t="shared" si="16"/>
        <v>0</v>
      </c>
      <c r="J115" s="20"/>
      <c r="K115" s="20"/>
    </row>
    <row r="116" spans="1:11">
      <c r="A116" s="28" t="s">
        <v>167</v>
      </c>
      <c r="B116" s="28" t="s">
        <v>164</v>
      </c>
      <c r="C116" s="29">
        <v>1</v>
      </c>
      <c r="D116" s="36"/>
      <c r="E116" s="29">
        <f t="shared" si="14"/>
        <v>0</v>
      </c>
      <c r="F116" s="36"/>
      <c r="G116" s="29">
        <f t="shared" si="15"/>
        <v>0</v>
      </c>
      <c r="H116" s="29">
        <f t="shared" si="16"/>
        <v>0</v>
      </c>
      <c r="I116" s="29">
        <f t="shared" si="16"/>
        <v>0</v>
      </c>
      <c r="J116" s="20"/>
      <c r="K116" s="20"/>
    </row>
    <row r="117" spans="1:11">
      <c r="A117" s="28" t="s">
        <v>168</v>
      </c>
      <c r="B117" s="28" t="s">
        <v>68</v>
      </c>
      <c r="C117" s="29">
        <v>2</v>
      </c>
      <c r="D117" s="36"/>
      <c r="E117" s="29">
        <f t="shared" si="14"/>
        <v>0</v>
      </c>
      <c r="F117" s="36"/>
      <c r="G117" s="29">
        <f t="shared" si="15"/>
        <v>0</v>
      </c>
      <c r="H117" s="29">
        <f t="shared" si="16"/>
        <v>0</v>
      </c>
      <c r="I117" s="29">
        <f t="shared" si="16"/>
        <v>0</v>
      </c>
      <c r="J117" s="20"/>
      <c r="K117" s="20"/>
    </row>
    <row r="118" spans="1:11">
      <c r="A118" s="28" t="s">
        <v>169</v>
      </c>
      <c r="B118" s="28" t="s">
        <v>68</v>
      </c>
      <c r="C118" s="29">
        <v>2</v>
      </c>
      <c r="D118" s="36"/>
      <c r="E118" s="29">
        <f t="shared" si="14"/>
        <v>0</v>
      </c>
      <c r="F118" s="36"/>
      <c r="G118" s="29">
        <f t="shared" si="15"/>
        <v>0</v>
      </c>
      <c r="H118" s="29">
        <f t="shared" si="16"/>
        <v>0</v>
      </c>
      <c r="I118" s="29">
        <f t="shared" si="16"/>
        <v>0</v>
      </c>
      <c r="J118" s="20"/>
      <c r="K118" s="20"/>
    </row>
    <row r="119" spans="1:11">
      <c r="A119" s="28" t="s">
        <v>170</v>
      </c>
      <c r="B119" s="28" t="s">
        <v>68</v>
      </c>
      <c r="C119" s="29">
        <v>6</v>
      </c>
      <c r="D119" s="36"/>
      <c r="E119" s="29">
        <f t="shared" si="14"/>
        <v>0</v>
      </c>
      <c r="F119" s="36"/>
      <c r="G119" s="29">
        <f t="shared" si="15"/>
        <v>0</v>
      </c>
      <c r="H119" s="29">
        <f t="shared" si="16"/>
        <v>0</v>
      </c>
      <c r="I119" s="29">
        <f t="shared" si="16"/>
        <v>0</v>
      </c>
      <c r="J119" s="20"/>
      <c r="K119" s="20"/>
    </row>
    <row r="120" spans="1:11">
      <c r="A120" s="28" t="s">
        <v>171</v>
      </c>
      <c r="B120" s="28" t="s">
        <v>68</v>
      </c>
      <c r="C120" s="29">
        <v>8</v>
      </c>
      <c r="D120" s="36"/>
      <c r="E120" s="29">
        <f t="shared" si="14"/>
        <v>0</v>
      </c>
      <c r="F120" s="36"/>
      <c r="G120" s="29">
        <f t="shared" si="15"/>
        <v>0</v>
      </c>
      <c r="H120" s="29">
        <f t="shared" si="16"/>
        <v>0</v>
      </c>
      <c r="I120" s="29">
        <f t="shared" si="16"/>
        <v>0</v>
      </c>
      <c r="J120" s="20"/>
      <c r="K120" s="20"/>
    </row>
    <row r="121" spans="1:11">
      <c r="A121" s="26" t="s">
        <v>172</v>
      </c>
      <c r="B121" s="26" t="s">
        <v>15</v>
      </c>
      <c r="C121" s="27"/>
      <c r="D121" s="35"/>
      <c r="E121" s="27"/>
      <c r="F121" s="35"/>
      <c r="G121" s="27"/>
      <c r="H121" s="27"/>
      <c r="I121" s="27"/>
      <c r="J121" s="20"/>
      <c r="K121" s="20"/>
    </row>
    <row r="122" spans="1:11">
      <c r="A122" s="28" t="s">
        <v>173</v>
      </c>
      <c r="B122" s="28" t="s">
        <v>68</v>
      </c>
      <c r="C122" s="29">
        <v>4</v>
      </c>
      <c r="D122" s="36"/>
      <c r="E122" s="29">
        <f>C122*D122</f>
        <v>0</v>
      </c>
      <c r="F122" s="36"/>
      <c r="G122" s="29">
        <f>C122*F122</f>
        <v>0</v>
      </c>
      <c r="H122" s="29">
        <f>D122+F122</f>
        <v>0</v>
      </c>
      <c r="I122" s="29">
        <f>E122+G122</f>
        <v>0</v>
      </c>
      <c r="J122" s="20"/>
      <c r="K122" s="20"/>
    </row>
    <row r="123" spans="1:11">
      <c r="A123" s="26" t="s">
        <v>174</v>
      </c>
      <c r="B123" s="26" t="s">
        <v>15</v>
      </c>
      <c r="C123" s="27"/>
      <c r="D123" s="35"/>
      <c r="E123" s="27"/>
      <c r="F123" s="35"/>
      <c r="G123" s="27"/>
      <c r="H123" s="27"/>
      <c r="I123" s="27"/>
      <c r="J123" s="20"/>
      <c r="K123" s="20"/>
    </row>
    <row r="124" spans="1:11">
      <c r="A124" s="28" t="s">
        <v>175</v>
      </c>
      <c r="B124" s="28" t="s">
        <v>68</v>
      </c>
      <c r="C124" s="29">
        <v>2</v>
      </c>
      <c r="D124" s="36"/>
      <c r="E124" s="29">
        <f>C124*D124</f>
        <v>0</v>
      </c>
      <c r="F124" s="36"/>
      <c r="G124" s="29">
        <f>C124*F124</f>
        <v>0</v>
      </c>
      <c r="H124" s="29">
        <f>D124+F124</f>
        <v>0</v>
      </c>
      <c r="I124" s="29">
        <f>E124+G124</f>
        <v>0</v>
      </c>
      <c r="J124" s="20"/>
      <c r="K124" s="20"/>
    </row>
    <row r="125" spans="1:11">
      <c r="A125" s="24" t="s">
        <v>176</v>
      </c>
      <c r="B125" s="24" t="s">
        <v>15</v>
      </c>
      <c r="C125" s="25"/>
      <c r="D125" s="34"/>
      <c r="E125" s="25">
        <f>SUM(E48:E124)</f>
        <v>0</v>
      </c>
      <c r="F125" s="34"/>
      <c r="G125" s="25">
        <f>SUM(G48:G124)</f>
        <v>0</v>
      </c>
      <c r="H125" s="25"/>
      <c r="I125" s="25">
        <f>SUM(I48:I124)</f>
        <v>0</v>
      </c>
      <c r="J125" s="20"/>
      <c r="K125" s="20"/>
    </row>
    <row r="126" spans="1:11">
      <c r="A126" s="24" t="s">
        <v>177</v>
      </c>
      <c r="B126" s="24" t="s">
        <v>15</v>
      </c>
      <c r="C126" s="25"/>
      <c r="D126" s="34"/>
      <c r="E126" s="25"/>
      <c r="F126" s="34"/>
      <c r="G126" s="25"/>
      <c r="H126" s="25"/>
      <c r="I126" s="25"/>
      <c r="J126" s="20"/>
      <c r="K126" s="20"/>
    </row>
    <row r="127" spans="1:11">
      <c r="A127" s="28" t="s">
        <v>178</v>
      </c>
      <c r="B127" s="28" t="s">
        <v>15</v>
      </c>
      <c r="C127" s="29"/>
      <c r="D127" s="36"/>
      <c r="E127" s="29"/>
      <c r="F127" s="36"/>
      <c r="G127" s="29"/>
      <c r="H127" s="29">
        <f>D127+F127</f>
        <v>0</v>
      </c>
      <c r="I127" s="29">
        <f>E127+G127</f>
        <v>0</v>
      </c>
      <c r="J127" s="20"/>
      <c r="K127" s="20"/>
    </row>
    <row r="128" spans="1:11">
      <c r="A128" s="26" t="s">
        <v>66</v>
      </c>
      <c r="B128" s="26" t="s">
        <v>15</v>
      </c>
      <c r="C128" s="27"/>
      <c r="D128" s="35"/>
      <c r="E128" s="27"/>
      <c r="F128" s="35"/>
      <c r="G128" s="27"/>
      <c r="H128" s="27"/>
      <c r="I128" s="27"/>
      <c r="J128" s="20"/>
      <c r="K128" s="20"/>
    </row>
    <row r="129" spans="1:11">
      <c r="A129" s="28" t="s">
        <v>179</v>
      </c>
      <c r="B129" s="28" t="s">
        <v>72</v>
      </c>
      <c r="C129" s="29">
        <v>6</v>
      </c>
      <c r="D129" s="36"/>
      <c r="E129" s="29">
        <f>C129*D129</f>
        <v>0</v>
      </c>
      <c r="F129" s="36"/>
      <c r="G129" s="29">
        <f>C129*F129</f>
        <v>0</v>
      </c>
      <c r="H129" s="29">
        <f>D129+F129</f>
        <v>0</v>
      </c>
      <c r="I129" s="29">
        <f>E129+G129</f>
        <v>0</v>
      </c>
      <c r="J129" s="20"/>
      <c r="K129" s="20"/>
    </row>
    <row r="130" spans="1:11">
      <c r="A130" s="28" t="s">
        <v>180</v>
      </c>
      <c r="B130" s="28" t="s">
        <v>72</v>
      </c>
      <c r="C130" s="29">
        <v>4</v>
      </c>
      <c r="D130" s="36"/>
      <c r="E130" s="29">
        <f>C130*D130</f>
        <v>0</v>
      </c>
      <c r="F130" s="36"/>
      <c r="G130" s="29">
        <f>C130*F130</f>
        <v>0</v>
      </c>
      <c r="H130" s="29">
        <f>D130+F130</f>
        <v>0</v>
      </c>
      <c r="I130" s="29">
        <f>E130+G130</f>
        <v>0</v>
      </c>
      <c r="J130" s="20"/>
      <c r="K130" s="20"/>
    </row>
    <row r="131" spans="1:11">
      <c r="A131" s="26" t="s">
        <v>66</v>
      </c>
      <c r="B131" s="26" t="s">
        <v>15</v>
      </c>
      <c r="C131" s="27"/>
      <c r="D131" s="35"/>
      <c r="E131" s="27"/>
      <c r="F131" s="35"/>
      <c r="G131" s="27"/>
      <c r="H131" s="27"/>
      <c r="I131" s="27"/>
      <c r="J131" s="20"/>
      <c r="K131" s="20"/>
    </row>
    <row r="132" spans="1:11">
      <c r="A132" s="28" t="s">
        <v>181</v>
      </c>
      <c r="B132" s="28" t="s">
        <v>68</v>
      </c>
      <c r="C132" s="29">
        <v>2</v>
      </c>
      <c r="D132" s="36"/>
      <c r="E132" s="29">
        <f>C132*D132</f>
        <v>0</v>
      </c>
      <c r="F132" s="36"/>
      <c r="G132" s="29">
        <f>C132*F132</f>
        <v>0</v>
      </c>
      <c r="H132" s="29">
        <f>D132+F132</f>
        <v>0</v>
      </c>
      <c r="I132" s="29">
        <f>E132+G132</f>
        <v>0</v>
      </c>
      <c r="J132" s="20"/>
      <c r="K132" s="20"/>
    </row>
    <row r="133" spans="1:11">
      <c r="A133" s="28" t="s">
        <v>182</v>
      </c>
      <c r="B133" s="28" t="s">
        <v>72</v>
      </c>
      <c r="C133" s="29">
        <v>2</v>
      </c>
      <c r="D133" s="36"/>
      <c r="E133" s="29">
        <f>C133*D133</f>
        <v>0</v>
      </c>
      <c r="F133" s="36"/>
      <c r="G133" s="29">
        <f>C133*F133</f>
        <v>0</v>
      </c>
      <c r="H133" s="29">
        <f>D133+F133</f>
        <v>0</v>
      </c>
      <c r="I133" s="29">
        <f>E133+G133</f>
        <v>0</v>
      </c>
      <c r="J133" s="20"/>
      <c r="K133" s="20"/>
    </row>
    <row r="134" spans="1:11">
      <c r="A134" s="26" t="s">
        <v>183</v>
      </c>
      <c r="B134" s="26" t="s">
        <v>15</v>
      </c>
      <c r="C134" s="27"/>
      <c r="D134" s="35"/>
      <c r="E134" s="27"/>
      <c r="F134" s="35"/>
      <c r="G134" s="27"/>
      <c r="H134" s="27"/>
      <c r="I134" s="27"/>
      <c r="J134" s="20"/>
      <c r="K134" s="20"/>
    </row>
    <row r="135" spans="1:11">
      <c r="A135" s="28" t="s">
        <v>85</v>
      </c>
      <c r="B135" s="28" t="s">
        <v>86</v>
      </c>
      <c r="C135" s="29">
        <v>15</v>
      </c>
      <c r="D135" s="36"/>
      <c r="E135" s="29">
        <f>C135*D135</f>
        <v>0</v>
      </c>
      <c r="F135" s="36"/>
      <c r="G135" s="29">
        <f>C135*F135</f>
        <v>0</v>
      </c>
      <c r="H135" s="29">
        <f>D135+F135</f>
        <v>0</v>
      </c>
      <c r="I135" s="29">
        <f>E135+G135</f>
        <v>0</v>
      </c>
      <c r="J135" s="20"/>
      <c r="K135" s="20"/>
    </row>
    <row r="136" spans="1:11">
      <c r="A136" s="26" t="s">
        <v>184</v>
      </c>
      <c r="B136" s="26" t="s">
        <v>15</v>
      </c>
      <c r="C136" s="27"/>
      <c r="D136" s="35"/>
      <c r="E136" s="27"/>
      <c r="F136" s="35"/>
      <c r="G136" s="27"/>
      <c r="H136" s="27"/>
      <c r="I136" s="27"/>
      <c r="J136" s="20"/>
      <c r="K136" s="20"/>
    </row>
    <row r="137" spans="1:11">
      <c r="A137" s="28" t="s">
        <v>185</v>
      </c>
      <c r="B137" s="28" t="s">
        <v>86</v>
      </c>
      <c r="C137" s="29">
        <v>15</v>
      </c>
      <c r="D137" s="36"/>
      <c r="E137" s="29">
        <f>C137*D137</f>
        <v>0</v>
      </c>
      <c r="F137" s="36"/>
      <c r="G137" s="29">
        <f>C137*F137</f>
        <v>0</v>
      </c>
      <c r="H137" s="29">
        <f>D137+F137</f>
        <v>0</v>
      </c>
      <c r="I137" s="29">
        <f>E137+G137</f>
        <v>0</v>
      </c>
      <c r="J137" s="20"/>
      <c r="K137" s="20"/>
    </row>
    <row r="138" spans="1:11">
      <c r="A138" s="26" t="s">
        <v>87</v>
      </c>
      <c r="B138" s="26" t="s">
        <v>15</v>
      </c>
      <c r="C138" s="27"/>
      <c r="D138" s="35"/>
      <c r="E138" s="27"/>
      <c r="F138" s="35"/>
      <c r="G138" s="27"/>
      <c r="H138" s="27"/>
      <c r="I138" s="27"/>
      <c r="J138" s="20"/>
      <c r="K138" s="20"/>
    </row>
    <row r="139" spans="1:11">
      <c r="A139" s="28" t="s">
        <v>88</v>
      </c>
      <c r="B139" s="28" t="s">
        <v>86</v>
      </c>
      <c r="C139" s="29">
        <v>15</v>
      </c>
      <c r="D139" s="36"/>
      <c r="E139" s="29">
        <f>C139*D139</f>
        <v>0</v>
      </c>
      <c r="F139" s="36"/>
      <c r="G139" s="29">
        <f>C139*F139</f>
        <v>0</v>
      </c>
      <c r="H139" s="29">
        <f t="shared" ref="H139:I142" si="17">D139+F139</f>
        <v>0</v>
      </c>
      <c r="I139" s="29">
        <f t="shared" si="17"/>
        <v>0</v>
      </c>
      <c r="J139" s="20"/>
      <c r="K139" s="20"/>
    </row>
    <row r="140" spans="1:11">
      <c r="A140" s="28" t="s">
        <v>186</v>
      </c>
      <c r="B140" s="28" t="s">
        <v>83</v>
      </c>
      <c r="C140" s="29">
        <v>1</v>
      </c>
      <c r="D140" s="36"/>
      <c r="E140" s="29">
        <f>C140*D140</f>
        <v>0</v>
      </c>
      <c r="F140" s="36"/>
      <c r="G140" s="29">
        <f>C140*F140</f>
        <v>0</v>
      </c>
      <c r="H140" s="29">
        <f t="shared" si="17"/>
        <v>0</v>
      </c>
      <c r="I140" s="29">
        <f t="shared" si="17"/>
        <v>0</v>
      </c>
      <c r="J140" s="20"/>
      <c r="K140" s="20"/>
    </row>
    <row r="141" spans="1:11">
      <c r="A141" s="28" t="s">
        <v>187</v>
      </c>
      <c r="B141" s="28" t="s">
        <v>83</v>
      </c>
      <c r="C141" s="29">
        <v>1</v>
      </c>
      <c r="D141" s="36"/>
      <c r="E141" s="29">
        <f>C141*D141</f>
        <v>0</v>
      </c>
      <c r="F141" s="36"/>
      <c r="G141" s="29">
        <f>C141*F141</f>
        <v>0</v>
      </c>
      <c r="H141" s="29">
        <f t="shared" si="17"/>
        <v>0</v>
      </c>
      <c r="I141" s="29">
        <f t="shared" si="17"/>
        <v>0</v>
      </c>
      <c r="J141" s="20"/>
      <c r="K141" s="20"/>
    </row>
    <row r="142" spans="1:11">
      <c r="A142" s="28" t="s">
        <v>188</v>
      </c>
      <c r="B142" s="28" t="s">
        <v>83</v>
      </c>
      <c r="C142" s="29">
        <v>1</v>
      </c>
      <c r="D142" s="36"/>
      <c r="E142" s="29">
        <f>C142*D142</f>
        <v>0</v>
      </c>
      <c r="F142" s="36"/>
      <c r="G142" s="29">
        <f>C142*F142</f>
        <v>0</v>
      </c>
      <c r="H142" s="29">
        <f t="shared" si="17"/>
        <v>0</v>
      </c>
      <c r="I142" s="29">
        <f t="shared" si="17"/>
        <v>0</v>
      </c>
      <c r="J142" s="20"/>
      <c r="K142" s="20"/>
    </row>
    <row r="143" spans="1:11">
      <c r="A143" s="26" t="s">
        <v>189</v>
      </c>
      <c r="B143" s="26" t="s">
        <v>15</v>
      </c>
      <c r="C143" s="27"/>
      <c r="D143" s="35"/>
      <c r="E143" s="27"/>
      <c r="F143" s="35"/>
      <c r="G143" s="27"/>
      <c r="H143" s="27"/>
      <c r="I143" s="27"/>
      <c r="J143" s="20"/>
      <c r="K143" s="20"/>
    </row>
    <row r="144" spans="1:11">
      <c r="A144" s="28" t="s">
        <v>190</v>
      </c>
      <c r="B144" s="28" t="s">
        <v>83</v>
      </c>
      <c r="C144" s="29">
        <v>1</v>
      </c>
      <c r="D144" s="36"/>
      <c r="E144" s="29">
        <f>C144*D144</f>
        <v>0</v>
      </c>
      <c r="F144" s="36"/>
      <c r="G144" s="29">
        <f>C144*F144</f>
        <v>0</v>
      </c>
      <c r="H144" s="29">
        <f>D144+F144</f>
        <v>0</v>
      </c>
      <c r="I144" s="29">
        <f>E144+G144</f>
        <v>0</v>
      </c>
      <c r="J144" s="20"/>
      <c r="K144" s="20"/>
    </row>
    <row r="145" spans="1:11">
      <c r="A145" s="28" t="s">
        <v>191</v>
      </c>
      <c r="B145" s="28" t="s">
        <v>164</v>
      </c>
      <c r="C145" s="29">
        <v>1</v>
      </c>
      <c r="D145" s="36"/>
      <c r="E145" s="29">
        <f>C145*D145</f>
        <v>0</v>
      </c>
      <c r="F145" s="36"/>
      <c r="G145" s="29">
        <f>C145*F145</f>
        <v>0</v>
      </c>
      <c r="H145" s="29">
        <f>D145+F145</f>
        <v>0</v>
      </c>
      <c r="I145" s="29">
        <f>E145+G145</f>
        <v>0</v>
      </c>
      <c r="J145" s="20"/>
      <c r="K145" s="20"/>
    </row>
    <row r="146" spans="1:11">
      <c r="A146" s="26" t="s">
        <v>192</v>
      </c>
      <c r="B146" s="26" t="s">
        <v>15</v>
      </c>
      <c r="C146" s="27"/>
      <c r="D146" s="35"/>
      <c r="E146" s="27"/>
      <c r="F146" s="35"/>
      <c r="G146" s="27"/>
      <c r="H146" s="27"/>
      <c r="I146" s="27"/>
      <c r="J146" s="20"/>
      <c r="K146" s="20"/>
    </row>
    <row r="147" spans="1:11">
      <c r="A147" s="28" t="s">
        <v>373</v>
      </c>
      <c r="B147" s="28" t="s">
        <v>83</v>
      </c>
      <c r="C147" s="29">
        <v>1</v>
      </c>
      <c r="D147" s="36"/>
      <c r="E147" s="29">
        <f>C147*D147</f>
        <v>0</v>
      </c>
      <c r="F147" s="36"/>
      <c r="G147" s="29">
        <f>C147*F147</f>
        <v>0</v>
      </c>
      <c r="H147" s="29">
        <f>D147+F147</f>
        <v>0</v>
      </c>
      <c r="I147" s="29">
        <f>E147+G147</f>
        <v>0</v>
      </c>
      <c r="J147" s="20"/>
      <c r="K147" s="20"/>
    </row>
    <row r="148" spans="1:11">
      <c r="A148" s="28" t="s">
        <v>193</v>
      </c>
      <c r="B148" s="28" t="s">
        <v>83</v>
      </c>
      <c r="C148" s="29">
        <v>5</v>
      </c>
      <c r="D148" s="36"/>
      <c r="E148" s="29">
        <f>C148*D148</f>
        <v>0</v>
      </c>
      <c r="F148" s="36"/>
      <c r="G148" s="29">
        <f>C148*F148</f>
        <v>0</v>
      </c>
      <c r="H148" s="29">
        <f>D148+F148</f>
        <v>0</v>
      </c>
      <c r="I148" s="29">
        <f>E148+G148</f>
        <v>0</v>
      </c>
      <c r="J148" s="20"/>
      <c r="K148" s="20"/>
    </row>
    <row r="149" spans="1:11">
      <c r="A149" s="26" t="s">
        <v>194</v>
      </c>
      <c r="B149" s="26" t="s">
        <v>15</v>
      </c>
      <c r="C149" s="27"/>
      <c r="D149" s="35"/>
      <c r="E149" s="27"/>
      <c r="F149" s="35"/>
      <c r="G149" s="27"/>
      <c r="H149" s="27"/>
      <c r="I149" s="27"/>
      <c r="J149" s="20"/>
      <c r="K149" s="20"/>
    </row>
    <row r="150" spans="1:11">
      <c r="A150" s="28" t="s">
        <v>195</v>
      </c>
      <c r="B150" s="28" t="s">
        <v>83</v>
      </c>
      <c r="C150" s="29">
        <v>11</v>
      </c>
      <c r="D150" s="36"/>
      <c r="E150" s="29">
        <f>C150*D150</f>
        <v>0</v>
      </c>
      <c r="F150" s="36"/>
      <c r="G150" s="29">
        <f>C150*F150</f>
        <v>0</v>
      </c>
      <c r="H150" s="29">
        <f>D150+F150</f>
        <v>0</v>
      </c>
      <c r="I150" s="29">
        <f>E150+G150</f>
        <v>0</v>
      </c>
      <c r="J150" s="20"/>
      <c r="K150" s="20"/>
    </row>
    <row r="151" spans="1:11">
      <c r="A151" s="28" t="s">
        <v>196</v>
      </c>
      <c r="B151" s="28" t="s">
        <v>83</v>
      </c>
      <c r="C151" s="29">
        <v>20</v>
      </c>
      <c r="D151" s="36"/>
      <c r="E151" s="29">
        <f>C151*D151</f>
        <v>0</v>
      </c>
      <c r="F151" s="36"/>
      <c r="G151" s="29">
        <f>C151*F151</f>
        <v>0</v>
      </c>
      <c r="H151" s="29">
        <f>D151+F151</f>
        <v>0</v>
      </c>
      <c r="I151" s="29">
        <f>E151+G151</f>
        <v>0</v>
      </c>
      <c r="J151" s="20"/>
      <c r="K151" s="20"/>
    </row>
    <row r="152" spans="1:11">
      <c r="A152" s="26" t="s">
        <v>197</v>
      </c>
      <c r="B152" s="26" t="s">
        <v>15</v>
      </c>
      <c r="C152" s="27"/>
      <c r="D152" s="35"/>
      <c r="E152" s="27"/>
      <c r="F152" s="35"/>
      <c r="G152" s="27"/>
      <c r="H152" s="27"/>
      <c r="I152" s="27"/>
      <c r="J152" s="20"/>
      <c r="K152" s="20"/>
    </row>
    <row r="153" spans="1:11">
      <c r="A153" s="28" t="s">
        <v>374</v>
      </c>
      <c r="B153" s="28" t="s">
        <v>83</v>
      </c>
      <c r="C153" s="29">
        <v>2</v>
      </c>
      <c r="D153" s="36"/>
      <c r="E153" s="29">
        <f>C153*D153</f>
        <v>0</v>
      </c>
      <c r="F153" s="36"/>
      <c r="G153" s="29">
        <f>C153*F153</f>
        <v>0</v>
      </c>
      <c r="H153" s="29">
        <f>D153+F153</f>
        <v>0</v>
      </c>
      <c r="I153" s="29">
        <f>E153+G153</f>
        <v>0</v>
      </c>
      <c r="J153" s="20"/>
      <c r="K153" s="20"/>
    </row>
    <row r="154" spans="1:11">
      <c r="A154" s="26" t="s">
        <v>102</v>
      </c>
      <c r="B154" s="26" t="s">
        <v>15</v>
      </c>
      <c r="C154" s="27"/>
      <c r="D154" s="35"/>
      <c r="E154" s="27"/>
      <c r="F154" s="35"/>
      <c r="G154" s="27"/>
      <c r="H154" s="27"/>
      <c r="I154" s="27"/>
      <c r="J154" s="20"/>
      <c r="K154" s="20"/>
    </row>
    <row r="155" spans="1:11">
      <c r="A155" s="28" t="s">
        <v>198</v>
      </c>
      <c r="B155" s="28" t="s">
        <v>83</v>
      </c>
      <c r="C155" s="29">
        <v>1</v>
      </c>
      <c r="D155" s="36"/>
      <c r="E155" s="29">
        <f>C155*D155</f>
        <v>0</v>
      </c>
      <c r="F155" s="36"/>
      <c r="G155" s="29">
        <f>C155*F155</f>
        <v>0</v>
      </c>
      <c r="H155" s="29">
        <f t="shared" ref="H155:I157" si="18">D155+F155</f>
        <v>0</v>
      </c>
      <c r="I155" s="29">
        <f t="shared" si="18"/>
        <v>0</v>
      </c>
      <c r="J155" s="20"/>
      <c r="K155" s="20"/>
    </row>
    <row r="156" spans="1:11">
      <c r="A156" s="28" t="s">
        <v>199</v>
      </c>
      <c r="B156" s="28" t="s">
        <v>83</v>
      </c>
      <c r="C156" s="29">
        <v>4</v>
      </c>
      <c r="D156" s="36"/>
      <c r="E156" s="29">
        <f>C156*D156</f>
        <v>0</v>
      </c>
      <c r="F156" s="36"/>
      <c r="G156" s="29">
        <f>C156*F156</f>
        <v>0</v>
      </c>
      <c r="H156" s="29">
        <f t="shared" si="18"/>
        <v>0</v>
      </c>
      <c r="I156" s="29">
        <f t="shared" si="18"/>
        <v>0</v>
      </c>
      <c r="J156" s="20"/>
      <c r="K156" s="20"/>
    </row>
    <row r="157" spans="1:11">
      <c r="A157" s="28" t="s">
        <v>200</v>
      </c>
      <c r="B157" s="28" t="s">
        <v>83</v>
      </c>
      <c r="C157" s="29">
        <v>2</v>
      </c>
      <c r="D157" s="36"/>
      <c r="E157" s="29">
        <f>C157*D157</f>
        <v>0</v>
      </c>
      <c r="F157" s="36"/>
      <c r="G157" s="29">
        <f>C157*F157</f>
        <v>0</v>
      </c>
      <c r="H157" s="29">
        <f t="shared" si="18"/>
        <v>0</v>
      </c>
      <c r="I157" s="29">
        <f t="shared" si="18"/>
        <v>0</v>
      </c>
      <c r="J157" s="20"/>
      <c r="K157" s="20"/>
    </row>
    <row r="158" spans="1:11">
      <c r="A158" s="26" t="s">
        <v>104</v>
      </c>
      <c r="B158" s="26" t="s">
        <v>15</v>
      </c>
      <c r="C158" s="27"/>
      <c r="D158" s="35"/>
      <c r="E158" s="27"/>
      <c r="F158" s="35"/>
      <c r="G158" s="27"/>
      <c r="H158" s="27"/>
      <c r="I158" s="27"/>
      <c r="J158" s="20"/>
      <c r="K158" s="20"/>
    </row>
    <row r="159" spans="1:11">
      <c r="A159" s="28" t="s">
        <v>201</v>
      </c>
      <c r="B159" s="28" t="s">
        <v>83</v>
      </c>
      <c r="C159" s="29">
        <v>5</v>
      </c>
      <c r="D159" s="36"/>
      <c r="E159" s="29">
        <f>C159*D159</f>
        <v>0</v>
      </c>
      <c r="F159" s="36"/>
      <c r="G159" s="29">
        <f>C159*F159</f>
        <v>0</v>
      </c>
      <c r="H159" s="29">
        <f>D159+F159</f>
        <v>0</v>
      </c>
      <c r="I159" s="29">
        <f>E159+G159</f>
        <v>0</v>
      </c>
      <c r="J159" s="20"/>
      <c r="K159" s="20"/>
    </row>
    <row r="160" spans="1:11">
      <c r="A160" s="28" t="s">
        <v>202</v>
      </c>
      <c r="B160" s="28" t="s">
        <v>83</v>
      </c>
      <c r="C160" s="29">
        <v>2</v>
      </c>
      <c r="D160" s="36"/>
      <c r="E160" s="29">
        <f>C160*D160</f>
        <v>0</v>
      </c>
      <c r="F160" s="36"/>
      <c r="G160" s="29">
        <f>C160*F160</f>
        <v>0</v>
      </c>
      <c r="H160" s="29">
        <f>D160+F160</f>
        <v>0</v>
      </c>
      <c r="I160" s="29">
        <f>E160+G160</f>
        <v>0</v>
      </c>
      <c r="J160" s="20"/>
      <c r="K160" s="20"/>
    </row>
    <row r="161" spans="1:11">
      <c r="A161" s="26" t="s">
        <v>104</v>
      </c>
      <c r="B161" s="26" t="s">
        <v>15</v>
      </c>
      <c r="C161" s="27"/>
      <c r="D161" s="35"/>
      <c r="E161" s="27"/>
      <c r="F161" s="35"/>
      <c r="G161" s="27"/>
      <c r="H161" s="27"/>
      <c r="I161" s="27"/>
      <c r="J161" s="20"/>
      <c r="K161" s="20"/>
    </row>
    <row r="162" spans="1:11">
      <c r="A162" s="28" t="s">
        <v>203</v>
      </c>
      <c r="B162" s="28" t="s">
        <v>83</v>
      </c>
      <c r="C162" s="29">
        <v>1</v>
      </c>
      <c r="D162" s="36"/>
      <c r="E162" s="29">
        <f>C162*D162</f>
        <v>0</v>
      </c>
      <c r="F162" s="36"/>
      <c r="G162" s="29">
        <f>C162*F162</f>
        <v>0</v>
      </c>
      <c r="H162" s="29">
        <f>D162+F162</f>
        <v>0</v>
      </c>
      <c r="I162" s="29">
        <f>E162+G162</f>
        <v>0</v>
      </c>
      <c r="J162" s="20"/>
      <c r="K162" s="20"/>
    </row>
    <row r="163" spans="1:11">
      <c r="A163" s="26" t="s">
        <v>204</v>
      </c>
      <c r="B163" s="26" t="s">
        <v>15</v>
      </c>
      <c r="C163" s="27"/>
      <c r="D163" s="35"/>
      <c r="E163" s="27"/>
      <c r="F163" s="35"/>
      <c r="G163" s="27"/>
      <c r="H163" s="27"/>
      <c r="I163" s="27"/>
      <c r="J163" s="20"/>
      <c r="K163" s="20"/>
    </row>
    <row r="164" spans="1:11">
      <c r="A164" s="28" t="s">
        <v>375</v>
      </c>
      <c r="B164" s="28" t="s">
        <v>83</v>
      </c>
      <c r="C164" s="29">
        <v>1</v>
      </c>
      <c r="D164" s="36"/>
      <c r="E164" s="29">
        <f>C164*D164</f>
        <v>0</v>
      </c>
      <c r="F164" s="36"/>
      <c r="G164" s="29">
        <f>C164*F164</f>
        <v>0</v>
      </c>
      <c r="H164" s="29">
        <f>D164+F164</f>
        <v>0</v>
      </c>
      <c r="I164" s="29">
        <f>E164+G164</f>
        <v>0</v>
      </c>
      <c r="J164" s="20"/>
      <c r="K164" s="20"/>
    </row>
    <row r="165" spans="1:11">
      <c r="A165" s="26" t="s">
        <v>205</v>
      </c>
      <c r="B165" s="26" t="s">
        <v>15</v>
      </c>
      <c r="C165" s="27"/>
      <c r="D165" s="35"/>
      <c r="E165" s="27"/>
      <c r="F165" s="35"/>
      <c r="G165" s="27"/>
      <c r="H165" s="27"/>
      <c r="I165" s="27"/>
      <c r="J165" s="20"/>
      <c r="K165" s="20"/>
    </row>
    <row r="166" spans="1:11">
      <c r="A166" s="28" t="s">
        <v>206</v>
      </c>
      <c r="B166" s="28" t="s">
        <v>86</v>
      </c>
      <c r="C166" s="29">
        <v>6</v>
      </c>
      <c r="D166" s="36"/>
      <c r="E166" s="29">
        <f>C166*D166</f>
        <v>0</v>
      </c>
      <c r="F166" s="36"/>
      <c r="G166" s="29">
        <f>C166*F166</f>
        <v>0</v>
      </c>
      <c r="H166" s="29">
        <f t="shared" ref="H166:I170" si="19">D166+F166</f>
        <v>0</v>
      </c>
      <c r="I166" s="29">
        <f t="shared" si="19"/>
        <v>0</v>
      </c>
      <c r="J166" s="20"/>
      <c r="K166" s="20"/>
    </row>
    <row r="167" spans="1:11">
      <c r="A167" s="28" t="s">
        <v>207</v>
      </c>
      <c r="B167" s="28" t="s">
        <v>86</v>
      </c>
      <c r="C167" s="29">
        <v>20</v>
      </c>
      <c r="D167" s="36"/>
      <c r="E167" s="29">
        <f>C167*D167</f>
        <v>0</v>
      </c>
      <c r="F167" s="36"/>
      <c r="G167" s="29">
        <f>C167*F167</f>
        <v>0</v>
      </c>
      <c r="H167" s="29">
        <f t="shared" si="19"/>
        <v>0</v>
      </c>
      <c r="I167" s="29">
        <f t="shared" si="19"/>
        <v>0</v>
      </c>
      <c r="J167" s="20"/>
      <c r="K167" s="20"/>
    </row>
    <row r="168" spans="1:11">
      <c r="A168" s="28" t="s">
        <v>208</v>
      </c>
      <c r="B168" s="28" t="s">
        <v>86</v>
      </c>
      <c r="C168" s="29">
        <v>20</v>
      </c>
      <c r="D168" s="36"/>
      <c r="E168" s="29">
        <f>C168*D168</f>
        <v>0</v>
      </c>
      <c r="F168" s="36"/>
      <c r="G168" s="29">
        <f>C168*F168</f>
        <v>0</v>
      </c>
      <c r="H168" s="29">
        <f t="shared" si="19"/>
        <v>0</v>
      </c>
      <c r="I168" s="29">
        <f t="shared" si="19"/>
        <v>0</v>
      </c>
      <c r="J168" s="20"/>
      <c r="K168" s="20"/>
    </row>
    <row r="169" spans="1:11">
      <c r="A169" s="28" t="s">
        <v>209</v>
      </c>
      <c r="B169" s="28" t="s">
        <v>83</v>
      </c>
      <c r="C169" s="29">
        <v>5</v>
      </c>
      <c r="D169" s="36"/>
      <c r="E169" s="29">
        <f>C169*D169</f>
        <v>0</v>
      </c>
      <c r="F169" s="36"/>
      <c r="G169" s="29">
        <f>C169*F169</f>
        <v>0</v>
      </c>
      <c r="H169" s="29">
        <f t="shared" si="19"/>
        <v>0</v>
      </c>
      <c r="I169" s="29">
        <f t="shared" si="19"/>
        <v>0</v>
      </c>
      <c r="J169" s="20"/>
      <c r="K169" s="20"/>
    </row>
    <row r="170" spans="1:11">
      <c r="A170" s="28" t="s">
        <v>210</v>
      </c>
      <c r="B170" s="28" t="s">
        <v>83</v>
      </c>
      <c r="C170" s="29">
        <v>4</v>
      </c>
      <c r="D170" s="36"/>
      <c r="E170" s="29">
        <f>C170*D170</f>
        <v>0</v>
      </c>
      <c r="F170" s="36"/>
      <c r="G170" s="29">
        <f>C170*F170</f>
        <v>0</v>
      </c>
      <c r="H170" s="29">
        <f t="shared" si="19"/>
        <v>0</v>
      </c>
      <c r="I170" s="29">
        <f t="shared" si="19"/>
        <v>0</v>
      </c>
      <c r="J170" s="20"/>
      <c r="K170" s="20"/>
    </row>
    <row r="171" spans="1:11">
      <c r="A171" s="26" t="s">
        <v>211</v>
      </c>
      <c r="B171" s="26" t="s">
        <v>15</v>
      </c>
      <c r="C171" s="27"/>
      <c r="D171" s="35"/>
      <c r="E171" s="27"/>
      <c r="F171" s="35"/>
      <c r="G171" s="27"/>
      <c r="H171" s="27"/>
      <c r="I171" s="27"/>
      <c r="J171" s="20"/>
      <c r="K171" s="20"/>
    </row>
    <row r="172" spans="1:11">
      <c r="A172" s="28" t="s">
        <v>212</v>
      </c>
      <c r="B172" s="28" t="s">
        <v>83</v>
      </c>
      <c r="C172" s="29">
        <v>35</v>
      </c>
      <c r="D172" s="36"/>
      <c r="E172" s="29">
        <f t="shared" ref="E172:E177" si="20">C172*D172</f>
        <v>0</v>
      </c>
      <c r="F172" s="36"/>
      <c r="G172" s="29">
        <f t="shared" ref="G172:G177" si="21">C172*F172</f>
        <v>0</v>
      </c>
      <c r="H172" s="29">
        <f t="shared" ref="H172:I177" si="22">D172+F172</f>
        <v>0</v>
      </c>
      <c r="I172" s="29">
        <f t="shared" si="22"/>
        <v>0</v>
      </c>
      <c r="J172" s="20"/>
      <c r="K172" s="20"/>
    </row>
    <row r="173" spans="1:11">
      <c r="A173" s="28" t="s">
        <v>213</v>
      </c>
      <c r="B173" s="28" t="s">
        <v>83</v>
      </c>
      <c r="C173" s="29">
        <v>5</v>
      </c>
      <c r="D173" s="36"/>
      <c r="E173" s="29">
        <f t="shared" si="20"/>
        <v>0</v>
      </c>
      <c r="F173" s="36"/>
      <c r="G173" s="29">
        <f t="shared" si="21"/>
        <v>0</v>
      </c>
      <c r="H173" s="29">
        <f t="shared" si="22"/>
        <v>0</v>
      </c>
      <c r="I173" s="29">
        <f t="shared" si="22"/>
        <v>0</v>
      </c>
      <c r="J173" s="20"/>
      <c r="K173" s="20"/>
    </row>
    <row r="174" spans="1:11">
      <c r="A174" s="28" t="s">
        <v>214</v>
      </c>
      <c r="B174" s="28" t="s">
        <v>83</v>
      </c>
      <c r="C174" s="29">
        <v>1</v>
      </c>
      <c r="D174" s="36"/>
      <c r="E174" s="29">
        <f t="shared" si="20"/>
        <v>0</v>
      </c>
      <c r="F174" s="36"/>
      <c r="G174" s="29">
        <f t="shared" si="21"/>
        <v>0</v>
      </c>
      <c r="H174" s="29">
        <f t="shared" si="22"/>
        <v>0</v>
      </c>
      <c r="I174" s="29">
        <f t="shared" si="22"/>
        <v>0</v>
      </c>
      <c r="J174" s="20"/>
      <c r="K174" s="20"/>
    </row>
    <row r="175" spans="1:11">
      <c r="A175" s="28" t="s">
        <v>215</v>
      </c>
      <c r="B175" s="28" t="s">
        <v>164</v>
      </c>
      <c r="C175" s="29">
        <v>1</v>
      </c>
      <c r="D175" s="36"/>
      <c r="E175" s="29">
        <f t="shared" si="20"/>
        <v>0</v>
      </c>
      <c r="F175" s="36"/>
      <c r="G175" s="29">
        <f t="shared" si="21"/>
        <v>0</v>
      </c>
      <c r="H175" s="29">
        <f t="shared" si="22"/>
        <v>0</v>
      </c>
      <c r="I175" s="29">
        <f t="shared" si="22"/>
        <v>0</v>
      </c>
      <c r="J175" s="20"/>
      <c r="K175" s="20"/>
    </row>
    <row r="176" spans="1:11">
      <c r="A176" s="28" t="s">
        <v>216</v>
      </c>
      <c r="B176" s="28" t="s">
        <v>83</v>
      </c>
      <c r="C176" s="29">
        <v>1</v>
      </c>
      <c r="D176" s="36"/>
      <c r="E176" s="29">
        <f t="shared" si="20"/>
        <v>0</v>
      </c>
      <c r="F176" s="36"/>
      <c r="G176" s="29">
        <f t="shared" si="21"/>
        <v>0</v>
      </c>
      <c r="H176" s="29">
        <f t="shared" si="22"/>
        <v>0</v>
      </c>
      <c r="I176" s="29">
        <f t="shared" si="22"/>
        <v>0</v>
      </c>
      <c r="J176" s="20"/>
      <c r="K176" s="20"/>
    </row>
    <row r="177" spans="1:11">
      <c r="A177" s="28" t="s">
        <v>217</v>
      </c>
      <c r="B177" s="28" t="s">
        <v>164</v>
      </c>
      <c r="C177" s="29">
        <v>1</v>
      </c>
      <c r="D177" s="36"/>
      <c r="E177" s="29">
        <f t="shared" si="20"/>
        <v>0</v>
      </c>
      <c r="F177" s="36"/>
      <c r="G177" s="29">
        <f t="shared" si="21"/>
        <v>0</v>
      </c>
      <c r="H177" s="29">
        <f t="shared" si="22"/>
        <v>0</v>
      </c>
      <c r="I177" s="29">
        <f t="shared" si="22"/>
        <v>0</v>
      </c>
      <c r="J177" s="20"/>
      <c r="K177" s="20"/>
    </row>
    <row r="178" spans="1:11">
      <c r="A178" s="26" t="s">
        <v>66</v>
      </c>
      <c r="B178" s="26" t="s">
        <v>15</v>
      </c>
      <c r="C178" s="27"/>
      <c r="D178" s="35"/>
      <c r="E178" s="27"/>
      <c r="F178" s="35"/>
      <c r="G178" s="27"/>
      <c r="H178" s="27"/>
      <c r="I178" s="27"/>
      <c r="J178" s="20"/>
      <c r="K178" s="20"/>
    </row>
    <row r="179" spans="1:11">
      <c r="A179" s="28" t="s">
        <v>218</v>
      </c>
      <c r="B179" s="28" t="s">
        <v>68</v>
      </c>
      <c r="C179" s="29">
        <v>6</v>
      </c>
      <c r="D179" s="36"/>
      <c r="E179" s="29">
        <f>C179*D179</f>
        <v>0</v>
      </c>
      <c r="F179" s="36"/>
      <c r="G179" s="29">
        <f>C179*F179</f>
        <v>0</v>
      </c>
      <c r="H179" s="29">
        <f t="shared" ref="H179:I181" si="23">D179+F179</f>
        <v>0</v>
      </c>
      <c r="I179" s="29">
        <f t="shared" si="23"/>
        <v>0</v>
      </c>
      <c r="J179" s="20"/>
      <c r="K179" s="20"/>
    </row>
    <row r="180" spans="1:11">
      <c r="A180" s="28" t="s">
        <v>219</v>
      </c>
      <c r="B180" s="28" t="s">
        <v>72</v>
      </c>
      <c r="C180" s="29">
        <v>4</v>
      </c>
      <c r="D180" s="36"/>
      <c r="E180" s="29">
        <f>C180*D180</f>
        <v>0</v>
      </c>
      <c r="F180" s="36"/>
      <c r="G180" s="29">
        <f>C180*F180</f>
        <v>0</v>
      </c>
      <c r="H180" s="29">
        <f t="shared" si="23"/>
        <v>0</v>
      </c>
      <c r="I180" s="29">
        <f t="shared" si="23"/>
        <v>0</v>
      </c>
      <c r="J180" s="20"/>
      <c r="K180" s="20"/>
    </row>
    <row r="181" spans="1:11">
      <c r="A181" s="28" t="s">
        <v>220</v>
      </c>
      <c r="B181" s="28" t="s">
        <v>72</v>
      </c>
      <c r="C181" s="29">
        <v>4</v>
      </c>
      <c r="D181" s="36"/>
      <c r="E181" s="29">
        <f>C181*D181</f>
        <v>0</v>
      </c>
      <c r="F181" s="36"/>
      <c r="G181" s="29">
        <f>C181*F181</f>
        <v>0</v>
      </c>
      <c r="H181" s="29">
        <f t="shared" si="23"/>
        <v>0</v>
      </c>
      <c r="I181" s="29">
        <f t="shared" si="23"/>
        <v>0</v>
      </c>
      <c r="J181" s="20"/>
      <c r="K181" s="20"/>
    </row>
    <row r="182" spans="1:11">
      <c r="A182" s="26" t="s">
        <v>221</v>
      </c>
      <c r="B182" s="26" t="s">
        <v>15</v>
      </c>
      <c r="C182" s="27"/>
      <c r="D182" s="35"/>
      <c r="E182" s="27"/>
      <c r="F182" s="35"/>
      <c r="G182" s="27"/>
      <c r="H182" s="27"/>
      <c r="I182" s="27"/>
      <c r="J182" s="20"/>
      <c r="K182" s="20"/>
    </row>
    <row r="183" spans="1:11">
      <c r="A183" s="26" t="s">
        <v>222</v>
      </c>
      <c r="B183" s="26" t="s">
        <v>15</v>
      </c>
      <c r="C183" s="27"/>
      <c r="D183" s="35"/>
      <c r="E183" s="27"/>
      <c r="F183" s="35"/>
      <c r="G183" s="27"/>
      <c r="H183" s="27"/>
      <c r="I183" s="27"/>
      <c r="J183" s="20"/>
      <c r="K183" s="20"/>
    </row>
    <row r="184" spans="1:11">
      <c r="A184" s="28" t="s">
        <v>223</v>
      </c>
      <c r="B184" s="28" t="s">
        <v>68</v>
      </c>
      <c r="C184" s="29">
        <v>6</v>
      </c>
      <c r="D184" s="36"/>
      <c r="E184" s="29">
        <f>C184*D184</f>
        <v>0</v>
      </c>
      <c r="F184" s="36"/>
      <c r="G184" s="29">
        <f>C184*F184</f>
        <v>0</v>
      </c>
      <c r="H184" s="29">
        <f>D184+F184</f>
        <v>0</v>
      </c>
      <c r="I184" s="29">
        <f>E184+G184</f>
        <v>0</v>
      </c>
      <c r="J184" s="20"/>
      <c r="K184" s="20"/>
    </row>
    <row r="185" spans="1:11">
      <c r="A185" s="24" t="s">
        <v>224</v>
      </c>
      <c r="B185" s="24" t="s">
        <v>15</v>
      </c>
      <c r="C185" s="25"/>
      <c r="D185" s="34"/>
      <c r="E185" s="25">
        <f>SUM(E127:E184)</f>
        <v>0</v>
      </c>
      <c r="F185" s="34"/>
      <c r="G185" s="25">
        <f>SUM(G127:G184)</f>
        <v>0</v>
      </c>
      <c r="H185" s="25"/>
      <c r="I185" s="25">
        <f>SUM(I127:I184)</f>
        <v>0</v>
      </c>
      <c r="J185" s="20"/>
      <c r="K185" s="20"/>
    </row>
    <row r="186" spans="1:11">
      <c r="A186" s="24" t="s">
        <v>225</v>
      </c>
      <c r="B186" s="24" t="s">
        <v>15</v>
      </c>
      <c r="C186" s="25"/>
      <c r="D186" s="34"/>
      <c r="E186" s="25"/>
      <c r="F186" s="34"/>
      <c r="G186" s="25"/>
      <c r="H186" s="25"/>
      <c r="I186" s="25"/>
      <c r="J186" s="20"/>
      <c r="K186" s="20"/>
    </row>
    <row r="187" spans="1:11">
      <c r="A187" s="28" t="s">
        <v>226</v>
      </c>
      <c r="B187" s="28" t="s">
        <v>15</v>
      </c>
      <c r="C187" s="29"/>
      <c r="D187" s="36"/>
      <c r="E187" s="29"/>
      <c r="F187" s="36"/>
      <c r="G187" s="29"/>
      <c r="H187" s="29">
        <f t="shared" ref="H187:H209" si="24">D187+F187</f>
        <v>0</v>
      </c>
      <c r="I187" s="29">
        <f t="shared" ref="I187:I209" si="25">E187+G187</f>
        <v>0</v>
      </c>
      <c r="J187" s="20"/>
      <c r="K187" s="20"/>
    </row>
    <row r="188" spans="1:11">
      <c r="A188" s="28" t="s">
        <v>227</v>
      </c>
      <c r="B188" s="28" t="s">
        <v>72</v>
      </c>
      <c r="C188" s="29">
        <v>32</v>
      </c>
      <c r="D188" s="36"/>
      <c r="E188" s="29">
        <f t="shared" ref="E188:E209" si="26">C188*D188</f>
        <v>0</v>
      </c>
      <c r="F188" s="36"/>
      <c r="G188" s="29">
        <f t="shared" ref="G188:G209" si="27">C188*F188</f>
        <v>0</v>
      </c>
      <c r="H188" s="29">
        <f t="shared" si="24"/>
        <v>0</v>
      </c>
      <c r="I188" s="29">
        <f t="shared" si="25"/>
        <v>0</v>
      </c>
      <c r="J188" s="20"/>
      <c r="K188" s="20"/>
    </row>
    <row r="189" spans="1:11">
      <c r="A189" s="28" t="s">
        <v>228</v>
      </c>
      <c r="B189" s="28" t="s">
        <v>164</v>
      </c>
      <c r="C189" s="29">
        <v>1</v>
      </c>
      <c r="D189" s="36"/>
      <c r="E189" s="29">
        <f t="shared" si="26"/>
        <v>0</v>
      </c>
      <c r="F189" s="36"/>
      <c r="G189" s="29">
        <f t="shared" si="27"/>
        <v>0</v>
      </c>
      <c r="H189" s="29">
        <f t="shared" si="24"/>
        <v>0</v>
      </c>
      <c r="I189" s="29">
        <f t="shared" si="25"/>
        <v>0</v>
      </c>
      <c r="J189" s="20"/>
      <c r="K189" s="20"/>
    </row>
    <row r="190" spans="1:11">
      <c r="A190" s="28" t="s">
        <v>229</v>
      </c>
      <c r="B190" s="28" t="s">
        <v>164</v>
      </c>
      <c r="C190" s="29">
        <v>1</v>
      </c>
      <c r="D190" s="36"/>
      <c r="E190" s="29">
        <f t="shared" si="26"/>
        <v>0</v>
      </c>
      <c r="F190" s="36"/>
      <c r="G190" s="29">
        <f t="shared" si="27"/>
        <v>0</v>
      </c>
      <c r="H190" s="29">
        <f t="shared" si="24"/>
        <v>0</v>
      </c>
      <c r="I190" s="29">
        <f t="shared" si="25"/>
        <v>0</v>
      </c>
      <c r="J190" s="20"/>
      <c r="K190" s="20"/>
    </row>
    <row r="191" spans="1:11">
      <c r="A191" s="28" t="s">
        <v>230</v>
      </c>
      <c r="B191" s="28" t="s">
        <v>68</v>
      </c>
      <c r="C191" s="29">
        <v>6</v>
      </c>
      <c r="D191" s="36"/>
      <c r="E191" s="29">
        <f t="shared" si="26"/>
        <v>0</v>
      </c>
      <c r="F191" s="36"/>
      <c r="G191" s="29">
        <f t="shared" si="27"/>
        <v>0</v>
      </c>
      <c r="H191" s="29">
        <f t="shared" si="24"/>
        <v>0</v>
      </c>
      <c r="I191" s="29">
        <f t="shared" si="25"/>
        <v>0</v>
      </c>
      <c r="J191" s="20"/>
      <c r="K191" s="20"/>
    </row>
    <row r="192" spans="1:11">
      <c r="A192" s="28" t="s">
        <v>74</v>
      </c>
      <c r="B192" s="28" t="s">
        <v>75</v>
      </c>
      <c r="C192" s="29">
        <v>400</v>
      </c>
      <c r="D192" s="36"/>
      <c r="E192" s="29">
        <f t="shared" si="26"/>
        <v>0</v>
      </c>
      <c r="F192" s="36"/>
      <c r="G192" s="29">
        <f t="shared" si="27"/>
        <v>0</v>
      </c>
      <c r="H192" s="29">
        <f t="shared" si="24"/>
        <v>0</v>
      </c>
      <c r="I192" s="29">
        <f t="shared" si="25"/>
        <v>0</v>
      </c>
      <c r="J192" s="20"/>
      <c r="K192" s="20"/>
    </row>
    <row r="193" spans="1:11">
      <c r="A193" s="28" t="s">
        <v>114</v>
      </c>
      <c r="B193" s="28" t="s">
        <v>75</v>
      </c>
      <c r="C193" s="29">
        <v>400</v>
      </c>
      <c r="D193" s="36"/>
      <c r="E193" s="29">
        <f t="shared" si="26"/>
        <v>0</v>
      </c>
      <c r="F193" s="36"/>
      <c r="G193" s="29">
        <f t="shared" si="27"/>
        <v>0</v>
      </c>
      <c r="H193" s="29">
        <f t="shared" si="24"/>
        <v>0</v>
      </c>
      <c r="I193" s="29">
        <f t="shared" si="25"/>
        <v>0</v>
      </c>
      <c r="J193" s="20"/>
      <c r="K193" s="20"/>
    </row>
    <row r="194" spans="1:11">
      <c r="A194" s="28" t="s">
        <v>231</v>
      </c>
      <c r="B194" s="28" t="s">
        <v>83</v>
      </c>
      <c r="C194" s="29">
        <v>23</v>
      </c>
      <c r="D194" s="36"/>
      <c r="E194" s="29">
        <f t="shared" si="26"/>
        <v>0</v>
      </c>
      <c r="F194" s="36"/>
      <c r="G194" s="29">
        <f t="shared" si="27"/>
        <v>0</v>
      </c>
      <c r="H194" s="29">
        <f t="shared" si="24"/>
        <v>0</v>
      </c>
      <c r="I194" s="29">
        <f t="shared" si="25"/>
        <v>0</v>
      </c>
      <c r="J194" s="20"/>
      <c r="K194" s="20"/>
    </row>
    <row r="195" spans="1:11">
      <c r="A195" s="28" t="s">
        <v>115</v>
      </c>
      <c r="B195" s="28" t="s">
        <v>83</v>
      </c>
      <c r="C195" s="29">
        <v>12</v>
      </c>
      <c r="D195" s="36"/>
      <c r="E195" s="29">
        <f t="shared" si="26"/>
        <v>0</v>
      </c>
      <c r="F195" s="36"/>
      <c r="G195" s="29">
        <f t="shared" si="27"/>
        <v>0</v>
      </c>
      <c r="H195" s="29">
        <f t="shared" si="24"/>
        <v>0</v>
      </c>
      <c r="I195" s="29">
        <f t="shared" si="25"/>
        <v>0</v>
      </c>
      <c r="J195" s="20"/>
      <c r="K195" s="20"/>
    </row>
    <row r="196" spans="1:11">
      <c r="A196" s="28" t="s">
        <v>232</v>
      </c>
      <c r="B196" s="28" t="s">
        <v>83</v>
      </c>
      <c r="C196" s="29">
        <v>18</v>
      </c>
      <c r="D196" s="36"/>
      <c r="E196" s="29">
        <f t="shared" si="26"/>
        <v>0</v>
      </c>
      <c r="F196" s="36"/>
      <c r="G196" s="29">
        <f t="shared" si="27"/>
        <v>0</v>
      </c>
      <c r="H196" s="29">
        <f t="shared" si="24"/>
        <v>0</v>
      </c>
      <c r="I196" s="29">
        <f t="shared" si="25"/>
        <v>0</v>
      </c>
      <c r="J196" s="20"/>
      <c r="K196" s="20"/>
    </row>
    <row r="197" spans="1:11">
      <c r="A197" s="28" t="s">
        <v>233</v>
      </c>
      <c r="B197" s="28" t="s">
        <v>83</v>
      </c>
      <c r="C197" s="29">
        <v>6</v>
      </c>
      <c r="D197" s="36"/>
      <c r="E197" s="29">
        <f t="shared" si="26"/>
        <v>0</v>
      </c>
      <c r="F197" s="36"/>
      <c r="G197" s="29">
        <f t="shared" si="27"/>
        <v>0</v>
      </c>
      <c r="H197" s="29">
        <f t="shared" si="24"/>
        <v>0</v>
      </c>
      <c r="I197" s="29">
        <f t="shared" si="25"/>
        <v>0</v>
      </c>
      <c r="J197" s="20"/>
      <c r="K197" s="20"/>
    </row>
    <row r="198" spans="1:11">
      <c r="A198" s="28" t="s">
        <v>234</v>
      </c>
      <c r="B198" s="28" t="s">
        <v>83</v>
      </c>
      <c r="C198" s="29">
        <v>6</v>
      </c>
      <c r="D198" s="36"/>
      <c r="E198" s="29">
        <f t="shared" si="26"/>
        <v>0</v>
      </c>
      <c r="F198" s="36"/>
      <c r="G198" s="29">
        <f t="shared" si="27"/>
        <v>0</v>
      </c>
      <c r="H198" s="29">
        <f t="shared" si="24"/>
        <v>0</v>
      </c>
      <c r="I198" s="29">
        <f t="shared" si="25"/>
        <v>0</v>
      </c>
      <c r="J198" s="20"/>
      <c r="K198" s="20"/>
    </row>
    <row r="199" spans="1:11">
      <c r="A199" s="28" t="s">
        <v>235</v>
      </c>
      <c r="B199" s="28" t="s">
        <v>83</v>
      </c>
      <c r="C199" s="29">
        <v>2</v>
      </c>
      <c r="D199" s="36"/>
      <c r="E199" s="29">
        <f t="shared" si="26"/>
        <v>0</v>
      </c>
      <c r="F199" s="36"/>
      <c r="G199" s="29">
        <f t="shared" si="27"/>
        <v>0</v>
      </c>
      <c r="H199" s="29">
        <f t="shared" si="24"/>
        <v>0</v>
      </c>
      <c r="I199" s="29">
        <f t="shared" si="25"/>
        <v>0</v>
      </c>
      <c r="J199" s="20"/>
      <c r="K199" s="20"/>
    </row>
    <row r="200" spans="1:11">
      <c r="A200" s="28" t="s">
        <v>236</v>
      </c>
      <c r="B200" s="28" t="s">
        <v>83</v>
      </c>
      <c r="C200" s="29">
        <v>2</v>
      </c>
      <c r="D200" s="36"/>
      <c r="E200" s="29">
        <f t="shared" si="26"/>
        <v>0</v>
      </c>
      <c r="F200" s="36"/>
      <c r="G200" s="29">
        <f t="shared" si="27"/>
        <v>0</v>
      </c>
      <c r="H200" s="29">
        <f t="shared" si="24"/>
        <v>0</v>
      </c>
      <c r="I200" s="29">
        <f t="shared" si="25"/>
        <v>0</v>
      </c>
      <c r="J200" s="20"/>
      <c r="K200" s="20"/>
    </row>
    <row r="201" spans="1:11">
      <c r="A201" s="28" t="s">
        <v>237</v>
      </c>
      <c r="B201" s="28" t="s">
        <v>83</v>
      </c>
      <c r="C201" s="29">
        <v>2</v>
      </c>
      <c r="D201" s="36"/>
      <c r="E201" s="29">
        <f t="shared" si="26"/>
        <v>0</v>
      </c>
      <c r="F201" s="36"/>
      <c r="G201" s="29">
        <f t="shared" si="27"/>
        <v>0</v>
      </c>
      <c r="H201" s="29">
        <f t="shared" si="24"/>
        <v>0</v>
      </c>
      <c r="I201" s="29">
        <f t="shared" si="25"/>
        <v>0</v>
      </c>
      <c r="J201" s="20"/>
      <c r="K201" s="20"/>
    </row>
    <row r="202" spans="1:11">
      <c r="A202" s="28" t="s">
        <v>118</v>
      </c>
      <c r="B202" s="28" t="s">
        <v>83</v>
      </c>
      <c r="C202" s="29">
        <v>70</v>
      </c>
      <c r="D202" s="36"/>
      <c r="E202" s="29">
        <f t="shared" si="26"/>
        <v>0</v>
      </c>
      <c r="F202" s="36"/>
      <c r="G202" s="29">
        <f t="shared" si="27"/>
        <v>0</v>
      </c>
      <c r="H202" s="29">
        <f t="shared" si="24"/>
        <v>0</v>
      </c>
      <c r="I202" s="29">
        <f t="shared" si="25"/>
        <v>0</v>
      </c>
      <c r="J202" s="20"/>
      <c r="K202" s="20"/>
    </row>
    <row r="203" spans="1:11">
      <c r="A203" s="28" t="s">
        <v>238</v>
      </c>
      <c r="B203" s="28" t="s">
        <v>83</v>
      </c>
      <c r="C203" s="29">
        <v>80</v>
      </c>
      <c r="D203" s="36"/>
      <c r="E203" s="29">
        <f t="shared" si="26"/>
        <v>0</v>
      </c>
      <c r="F203" s="36"/>
      <c r="G203" s="29">
        <f t="shared" si="27"/>
        <v>0</v>
      </c>
      <c r="H203" s="29">
        <f t="shared" si="24"/>
        <v>0</v>
      </c>
      <c r="I203" s="29">
        <f t="shared" si="25"/>
        <v>0</v>
      </c>
      <c r="J203" s="20"/>
      <c r="K203" s="20"/>
    </row>
    <row r="204" spans="1:11">
      <c r="A204" s="28" t="s">
        <v>120</v>
      </c>
      <c r="B204" s="28" t="s">
        <v>83</v>
      </c>
      <c r="C204" s="29">
        <v>65</v>
      </c>
      <c r="D204" s="36"/>
      <c r="E204" s="29">
        <f t="shared" si="26"/>
        <v>0</v>
      </c>
      <c r="F204" s="36"/>
      <c r="G204" s="29">
        <f t="shared" si="27"/>
        <v>0</v>
      </c>
      <c r="H204" s="29">
        <f t="shared" si="24"/>
        <v>0</v>
      </c>
      <c r="I204" s="29">
        <f t="shared" si="25"/>
        <v>0</v>
      </c>
      <c r="J204" s="20"/>
      <c r="K204" s="20"/>
    </row>
    <row r="205" spans="1:11">
      <c r="A205" s="28" t="s">
        <v>239</v>
      </c>
      <c r="B205" s="28" t="s">
        <v>83</v>
      </c>
      <c r="C205" s="29">
        <v>10</v>
      </c>
      <c r="D205" s="36"/>
      <c r="E205" s="29">
        <f t="shared" si="26"/>
        <v>0</v>
      </c>
      <c r="F205" s="36"/>
      <c r="G205" s="29">
        <f t="shared" si="27"/>
        <v>0</v>
      </c>
      <c r="H205" s="29">
        <f t="shared" si="24"/>
        <v>0</v>
      </c>
      <c r="I205" s="29">
        <f t="shared" si="25"/>
        <v>0</v>
      </c>
      <c r="J205" s="20"/>
      <c r="K205" s="20"/>
    </row>
    <row r="206" spans="1:11">
      <c r="A206" s="28" t="s">
        <v>240</v>
      </c>
      <c r="B206" s="28" t="s">
        <v>83</v>
      </c>
      <c r="C206" s="29">
        <v>8</v>
      </c>
      <c r="D206" s="36"/>
      <c r="E206" s="29">
        <f t="shared" si="26"/>
        <v>0</v>
      </c>
      <c r="F206" s="36"/>
      <c r="G206" s="29">
        <f t="shared" si="27"/>
        <v>0</v>
      </c>
      <c r="H206" s="29">
        <f t="shared" si="24"/>
        <v>0</v>
      </c>
      <c r="I206" s="29">
        <f t="shared" si="25"/>
        <v>0</v>
      </c>
      <c r="J206" s="20"/>
      <c r="K206" s="20"/>
    </row>
    <row r="207" spans="1:11">
      <c r="A207" s="28" t="s">
        <v>241</v>
      </c>
      <c r="B207" s="28" t="s">
        <v>83</v>
      </c>
      <c r="C207" s="29">
        <v>6</v>
      </c>
      <c r="D207" s="36"/>
      <c r="E207" s="29">
        <f t="shared" si="26"/>
        <v>0</v>
      </c>
      <c r="F207" s="36"/>
      <c r="G207" s="29">
        <f t="shared" si="27"/>
        <v>0</v>
      </c>
      <c r="H207" s="29">
        <f t="shared" si="24"/>
        <v>0</v>
      </c>
      <c r="I207" s="29">
        <f t="shared" si="25"/>
        <v>0</v>
      </c>
      <c r="J207" s="20"/>
      <c r="K207" s="20"/>
    </row>
    <row r="208" spans="1:11">
      <c r="A208" s="28" t="s">
        <v>242</v>
      </c>
      <c r="B208" s="28" t="s">
        <v>83</v>
      </c>
      <c r="C208" s="29">
        <v>8</v>
      </c>
      <c r="D208" s="36"/>
      <c r="E208" s="29">
        <f t="shared" si="26"/>
        <v>0</v>
      </c>
      <c r="F208" s="36"/>
      <c r="G208" s="29">
        <f t="shared" si="27"/>
        <v>0</v>
      </c>
      <c r="H208" s="29">
        <f t="shared" si="24"/>
        <v>0</v>
      </c>
      <c r="I208" s="29">
        <f t="shared" si="25"/>
        <v>0</v>
      </c>
      <c r="J208" s="20"/>
      <c r="K208" s="20"/>
    </row>
    <row r="209" spans="1:11">
      <c r="A209" s="28" t="s">
        <v>243</v>
      </c>
      <c r="B209" s="28" t="s">
        <v>83</v>
      </c>
      <c r="C209" s="29">
        <v>1</v>
      </c>
      <c r="D209" s="36"/>
      <c r="E209" s="29">
        <f t="shared" si="26"/>
        <v>0</v>
      </c>
      <c r="F209" s="36"/>
      <c r="G209" s="29">
        <f t="shared" si="27"/>
        <v>0</v>
      </c>
      <c r="H209" s="29">
        <f t="shared" si="24"/>
        <v>0</v>
      </c>
      <c r="I209" s="29">
        <f t="shared" si="25"/>
        <v>0</v>
      </c>
      <c r="J209" s="20"/>
      <c r="K209" s="20"/>
    </row>
    <row r="210" spans="1:11">
      <c r="A210" s="26" t="s">
        <v>244</v>
      </c>
      <c r="B210" s="26" t="s">
        <v>15</v>
      </c>
      <c r="C210" s="27"/>
      <c r="D210" s="35"/>
      <c r="E210" s="27"/>
      <c r="F210" s="35"/>
      <c r="G210" s="27"/>
      <c r="H210" s="27"/>
      <c r="I210" s="27"/>
      <c r="J210" s="20"/>
      <c r="K210" s="20"/>
    </row>
    <row r="211" spans="1:11">
      <c r="A211" s="28" t="s">
        <v>245</v>
      </c>
      <c r="B211" s="28" t="s">
        <v>83</v>
      </c>
      <c r="C211" s="29">
        <v>2</v>
      </c>
      <c r="D211" s="36"/>
      <c r="E211" s="29">
        <f t="shared" ref="E211:E220" si="28">C211*D211</f>
        <v>0</v>
      </c>
      <c r="F211" s="36"/>
      <c r="G211" s="29">
        <f t="shared" ref="G211:G220" si="29">C211*F211</f>
        <v>0</v>
      </c>
      <c r="H211" s="29">
        <f t="shared" ref="H211:H220" si="30">D211+F211</f>
        <v>0</v>
      </c>
      <c r="I211" s="29">
        <f t="shared" ref="I211:I220" si="31">E211+G211</f>
        <v>0</v>
      </c>
      <c r="J211" s="20"/>
      <c r="K211" s="20"/>
    </row>
    <row r="212" spans="1:11">
      <c r="A212" s="28" t="s">
        <v>246</v>
      </c>
      <c r="B212" s="28" t="s">
        <v>83</v>
      </c>
      <c r="C212" s="29">
        <v>4</v>
      </c>
      <c r="D212" s="36"/>
      <c r="E212" s="29">
        <f t="shared" si="28"/>
        <v>0</v>
      </c>
      <c r="F212" s="36"/>
      <c r="G212" s="29">
        <f t="shared" si="29"/>
        <v>0</v>
      </c>
      <c r="H212" s="29">
        <f t="shared" si="30"/>
        <v>0</v>
      </c>
      <c r="I212" s="29">
        <f t="shared" si="31"/>
        <v>0</v>
      </c>
      <c r="J212" s="20"/>
      <c r="K212" s="20"/>
    </row>
    <row r="213" spans="1:11">
      <c r="A213" s="28" t="s">
        <v>247</v>
      </c>
      <c r="B213" s="28" t="s">
        <v>83</v>
      </c>
      <c r="C213" s="29">
        <v>2</v>
      </c>
      <c r="D213" s="36"/>
      <c r="E213" s="29">
        <f t="shared" si="28"/>
        <v>0</v>
      </c>
      <c r="F213" s="36"/>
      <c r="G213" s="29">
        <f t="shared" si="29"/>
        <v>0</v>
      </c>
      <c r="H213" s="29">
        <f t="shared" si="30"/>
        <v>0</v>
      </c>
      <c r="I213" s="29">
        <f t="shared" si="31"/>
        <v>0</v>
      </c>
      <c r="J213" s="20"/>
      <c r="K213" s="20"/>
    </row>
    <row r="214" spans="1:11">
      <c r="A214" s="28" t="s">
        <v>121</v>
      </c>
      <c r="B214" s="28" t="s">
        <v>83</v>
      </c>
      <c r="C214" s="29">
        <v>2</v>
      </c>
      <c r="D214" s="36"/>
      <c r="E214" s="29">
        <f t="shared" si="28"/>
        <v>0</v>
      </c>
      <c r="F214" s="36"/>
      <c r="G214" s="29">
        <f t="shared" si="29"/>
        <v>0</v>
      </c>
      <c r="H214" s="29">
        <f t="shared" si="30"/>
        <v>0</v>
      </c>
      <c r="I214" s="29">
        <f t="shared" si="31"/>
        <v>0</v>
      </c>
      <c r="J214" s="20"/>
      <c r="K214" s="20"/>
    </row>
    <row r="215" spans="1:11">
      <c r="A215" s="28" t="s">
        <v>122</v>
      </c>
      <c r="B215" s="28" t="s">
        <v>83</v>
      </c>
      <c r="C215" s="29">
        <v>4</v>
      </c>
      <c r="D215" s="36"/>
      <c r="E215" s="29">
        <f t="shared" si="28"/>
        <v>0</v>
      </c>
      <c r="F215" s="36"/>
      <c r="G215" s="29">
        <f t="shared" si="29"/>
        <v>0</v>
      </c>
      <c r="H215" s="29">
        <f t="shared" si="30"/>
        <v>0</v>
      </c>
      <c r="I215" s="29">
        <f t="shared" si="31"/>
        <v>0</v>
      </c>
      <c r="J215" s="20"/>
      <c r="K215" s="20"/>
    </row>
    <row r="216" spans="1:11">
      <c r="A216" s="28" t="s">
        <v>123</v>
      </c>
      <c r="B216" s="28" t="s">
        <v>83</v>
      </c>
      <c r="C216" s="29">
        <v>20</v>
      </c>
      <c r="D216" s="36"/>
      <c r="E216" s="29">
        <f t="shared" si="28"/>
        <v>0</v>
      </c>
      <c r="F216" s="36"/>
      <c r="G216" s="29">
        <f t="shared" si="29"/>
        <v>0</v>
      </c>
      <c r="H216" s="29">
        <f t="shared" si="30"/>
        <v>0</v>
      </c>
      <c r="I216" s="29">
        <f t="shared" si="31"/>
        <v>0</v>
      </c>
      <c r="J216" s="20"/>
      <c r="K216" s="20"/>
    </row>
    <row r="217" spans="1:11">
      <c r="A217" s="28" t="s">
        <v>124</v>
      </c>
      <c r="B217" s="28" t="s">
        <v>83</v>
      </c>
      <c r="C217" s="29">
        <v>320</v>
      </c>
      <c r="D217" s="36"/>
      <c r="E217" s="29">
        <f t="shared" si="28"/>
        <v>0</v>
      </c>
      <c r="F217" s="36"/>
      <c r="G217" s="29">
        <f t="shared" si="29"/>
        <v>0</v>
      </c>
      <c r="H217" s="29">
        <f t="shared" si="30"/>
        <v>0</v>
      </c>
      <c r="I217" s="29">
        <f t="shared" si="31"/>
        <v>0</v>
      </c>
      <c r="J217" s="20"/>
      <c r="K217" s="20"/>
    </row>
    <row r="218" spans="1:11">
      <c r="A218" s="28" t="s">
        <v>126</v>
      </c>
      <c r="B218" s="28" t="s">
        <v>83</v>
      </c>
      <c r="C218" s="29">
        <v>150</v>
      </c>
      <c r="D218" s="36"/>
      <c r="E218" s="29">
        <f t="shared" si="28"/>
        <v>0</v>
      </c>
      <c r="F218" s="36"/>
      <c r="G218" s="29">
        <f t="shared" si="29"/>
        <v>0</v>
      </c>
      <c r="H218" s="29">
        <f t="shared" si="30"/>
        <v>0</v>
      </c>
      <c r="I218" s="29">
        <f t="shared" si="31"/>
        <v>0</v>
      </c>
      <c r="J218" s="20"/>
      <c r="K218" s="20"/>
    </row>
    <row r="219" spans="1:11">
      <c r="A219" s="28" t="s">
        <v>127</v>
      </c>
      <c r="B219" s="28" t="s">
        <v>83</v>
      </c>
      <c r="C219" s="29">
        <v>10</v>
      </c>
      <c r="D219" s="36"/>
      <c r="E219" s="29">
        <f t="shared" si="28"/>
        <v>0</v>
      </c>
      <c r="F219" s="36"/>
      <c r="G219" s="29">
        <f t="shared" si="29"/>
        <v>0</v>
      </c>
      <c r="H219" s="29">
        <f t="shared" si="30"/>
        <v>0</v>
      </c>
      <c r="I219" s="29">
        <f t="shared" si="31"/>
        <v>0</v>
      </c>
      <c r="J219" s="20"/>
      <c r="K219" s="20"/>
    </row>
    <row r="220" spans="1:11">
      <c r="A220" s="28" t="s">
        <v>125</v>
      </c>
      <c r="B220" s="28" t="s">
        <v>83</v>
      </c>
      <c r="C220" s="29">
        <v>2</v>
      </c>
      <c r="D220" s="36"/>
      <c r="E220" s="29">
        <f t="shared" si="28"/>
        <v>0</v>
      </c>
      <c r="F220" s="36"/>
      <c r="G220" s="29">
        <f t="shared" si="29"/>
        <v>0</v>
      </c>
      <c r="H220" s="29">
        <f t="shared" si="30"/>
        <v>0</v>
      </c>
      <c r="I220" s="29">
        <f t="shared" si="31"/>
        <v>0</v>
      </c>
      <c r="J220" s="20"/>
      <c r="K220" s="20"/>
    </row>
    <row r="221" spans="1:11">
      <c r="A221" s="26" t="s">
        <v>128</v>
      </c>
      <c r="B221" s="26" t="s">
        <v>15</v>
      </c>
      <c r="C221" s="27"/>
      <c r="D221" s="35"/>
      <c r="E221" s="27"/>
      <c r="F221" s="35"/>
      <c r="G221" s="27"/>
      <c r="H221" s="27"/>
      <c r="I221" s="27"/>
      <c r="J221" s="20"/>
      <c r="K221" s="20"/>
    </row>
    <row r="222" spans="1:11">
      <c r="A222" s="28" t="s">
        <v>368</v>
      </c>
      <c r="B222" s="28" t="s">
        <v>86</v>
      </c>
      <c r="C222" s="29">
        <v>30</v>
      </c>
      <c r="D222" s="36"/>
      <c r="E222" s="29">
        <f>C222*D222</f>
        <v>0</v>
      </c>
      <c r="F222" s="36"/>
      <c r="G222" s="29">
        <f>C222*F222</f>
        <v>0</v>
      </c>
      <c r="H222" s="29">
        <f t="shared" ref="H222:I225" si="32">D222+F222</f>
        <v>0</v>
      </c>
      <c r="I222" s="29">
        <f t="shared" si="32"/>
        <v>0</v>
      </c>
      <c r="J222" s="20"/>
      <c r="K222" s="20"/>
    </row>
    <row r="223" spans="1:11">
      <c r="A223" s="28" t="s">
        <v>369</v>
      </c>
      <c r="B223" s="28" t="s">
        <v>86</v>
      </c>
      <c r="C223" s="29">
        <v>20</v>
      </c>
      <c r="D223" s="36"/>
      <c r="E223" s="29">
        <f>C223*D223</f>
        <v>0</v>
      </c>
      <c r="F223" s="36"/>
      <c r="G223" s="29">
        <f>C223*F223</f>
        <v>0</v>
      </c>
      <c r="H223" s="29">
        <f t="shared" si="32"/>
        <v>0</v>
      </c>
      <c r="I223" s="29">
        <f t="shared" si="32"/>
        <v>0</v>
      </c>
      <c r="J223" s="20"/>
      <c r="K223" s="20"/>
    </row>
    <row r="224" spans="1:11">
      <c r="A224" s="28" t="s">
        <v>129</v>
      </c>
      <c r="B224" s="28" t="s">
        <v>83</v>
      </c>
      <c r="C224" s="29">
        <v>500</v>
      </c>
      <c r="D224" s="36"/>
      <c r="E224" s="29">
        <f>C224*D224</f>
        <v>0</v>
      </c>
      <c r="F224" s="36"/>
      <c r="G224" s="29">
        <f>C224*F224</f>
        <v>0</v>
      </c>
      <c r="H224" s="29">
        <f t="shared" si="32"/>
        <v>0</v>
      </c>
      <c r="I224" s="29">
        <f t="shared" si="32"/>
        <v>0</v>
      </c>
      <c r="J224" s="20"/>
      <c r="K224" s="20"/>
    </row>
    <row r="225" spans="1:11">
      <c r="A225" s="28" t="s">
        <v>130</v>
      </c>
      <c r="B225" s="28" t="s">
        <v>83</v>
      </c>
      <c r="C225" s="29">
        <v>500</v>
      </c>
      <c r="D225" s="36"/>
      <c r="E225" s="29">
        <f>C225*D225</f>
        <v>0</v>
      </c>
      <c r="F225" s="36"/>
      <c r="G225" s="29">
        <f>C225*F225</f>
        <v>0</v>
      </c>
      <c r="H225" s="29">
        <f t="shared" si="32"/>
        <v>0</v>
      </c>
      <c r="I225" s="29">
        <f t="shared" si="32"/>
        <v>0</v>
      </c>
      <c r="J225" s="20"/>
      <c r="K225" s="20"/>
    </row>
    <row r="226" spans="1:11">
      <c r="A226" s="26" t="s">
        <v>131</v>
      </c>
      <c r="B226" s="26" t="s">
        <v>15</v>
      </c>
      <c r="C226" s="27"/>
      <c r="D226" s="35"/>
      <c r="E226" s="27"/>
      <c r="F226" s="35"/>
      <c r="G226" s="27"/>
      <c r="H226" s="27"/>
      <c r="I226" s="27"/>
      <c r="J226" s="20"/>
      <c r="K226" s="20"/>
    </row>
    <row r="227" spans="1:11">
      <c r="A227" s="28" t="s">
        <v>132</v>
      </c>
      <c r="B227" s="28" t="s">
        <v>86</v>
      </c>
      <c r="C227" s="29">
        <v>50</v>
      </c>
      <c r="D227" s="36"/>
      <c r="E227" s="29">
        <f>C227*D227</f>
        <v>0</v>
      </c>
      <c r="F227" s="36"/>
      <c r="G227" s="29">
        <f>C227*F227</f>
        <v>0</v>
      </c>
      <c r="H227" s="29">
        <f t="shared" ref="H227:I231" si="33">D227+F227</f>
        <v>0</v>
      </c>
      <c r="I227" s="29">
        <f t="shared" si="33"/>
        <v>0</v>
      </c>
      <c r="J227" s="20"/>
      <c r="K227" s="20"/>
    </row>
    <row r="228" spans="1:11">
      <c r="A228" s="28" t="s">
        <v>370</v>
      </c>
      <c r="B228" s="28" t="s">
        <v>86</v>
      </c>
      <c r="C228" s="29">
        <v>200</v>
      </c>
      <c r="D228" s="36"/>
      <c r="E228" s="29">
        <f>C228*D228</f>
        <v>0</v>
      </c>
      <c r="F228" s="36"/>
      <c r="G228" s="29">
        <f>C228*F228</f>
        <v>0</v>
      </c>
      <c r="H228" s="29">
        <f t="shared" si="33"/>
        <v>0</v>
      </c>
      <c r="I228" s="29">
        <f t="shared" si="33"/>
        <v>0</v>
      </c>
      <c r="J228" s="20"/>
      <c r="K228" s="20"/>
    </row>
    <row r="229" spans="1:11">
      <c r="A229" s="28" t="s">
        <v>371</v>
      </c>
      <c r="B229" s="28" t="s">
        <v>86</v>
      </c>
      <c r="C229" s="29">
        <v>90</v>
      </c>
      <c r="D229" s="36"/>
      <c r="E229" s="29">
        <f>C229*D229</f>
        <v>0</v>
      </c>
      <c r="F229" s="36"/>
      <c r="G229" s="29">
        <f>C229*F229</f>
        <v>0</v>
      </c>
      <c r="H229" s="29">
        <f t="shared" si="33"/>
        <v>0</v>
      </c>
      <c r="I229" s="29">
        <f t="shared" si="33"/>
        <v>0</v>
      </c>
      <c r="J229" s="20"/>
      <c r="K229" s="20"/>
    </row>
    <row r="230" spans="1:11">
      <c r="A230" s="28" t="s">
        <v>372</v>
      </c>
      <c r="B230" s="28" t="s">
        <v>86</v>
      </c>
      <c r="C230" s="29">
        <v>40</v>
      </c>
      <c r="D230" s="36"/>
      <c r="E230" s="29">
        <f>C230*D230</f>
        <v>0</v>
      </c>
      <c r="F230" s="36"/>
      <c r="G230" s="29">
        <f>C230*F230</f>
        <v>0</v>
      </c>
      <c r="H230" s="29">
        <f t="shared" si="33"/>
        <v>0</v>
      </c>
      <c r="I230" s="29">
        <f t="shared" si="33"/>
        <v>0</v>
      </c>
      <c r="J230" s="20"/>
      <c r="K230" s="20"/>
    </row>
    <row r="231" spans="1:11">
      <c r="A231" s="28" t="s">
        <v>133</v>
      </c>
      <c r="B231" s="28" t="s">
        <v>83</v>
      </c>
      <c r="C231" s="29">
        <v>60</v>
      </c>
      <c r="D231" s="36"/>
      <c r="E231" s="29">
        <f>C231*D231</f>
        <v>0</v>
      </c>
      <c r="F231" s="36"/>
      <c r="G231" s="29">
        <f>C231*F231</f>
        <v>0</v>
      </c>
      <c r="H231" s="29">
        <f t="shared" si="33"/>
        <v>0</v>
      </c>
      <c r="I231" s="29">
        <f t="shared" si="33"/>
        <v>0</v>
      </c>
      <c r="J231" s="20"/>
      <c r="K231" s="20"/>
    </row>
    <row r="232" spans="1:11">
      <c r="A232" s="26" t="s">
        <v>89</v>
      </c>
      <c r="B232" s="26" t="s">
        <v>15</v>
      </c>
      <c r="C232" s="27"/>
      <c r="D232" s="35"/>
      <c r="E232" s="27"/>
      <c r="F232" s="35"/>
      <c r="G232" s="27"/>
      <c r="H232" s="27"/>
      <c r="I232" s="27"/>
      <c r="J232" s="20"/>
      <c r="K232" s="20"/>
    </row>
    <row r="233" spans="1:11">
      <c r="A233" s="26" t="s">
        <v>90</v>
      </c>
      <c r="B233" s="26" t="s">
        <v>15</v>
      </c>
      <c r="C233" s="27"/>
      <c r="D233" s="35"/>
      <c r="E233" s="27"/>
      <c r="F233" s="35"/>
      <c r="G233" s="27"/>
      <c r="H233" s="27"/>
      <c r="I233" s="27"/>
      <c r="J233" s="20"/>
      <c r="K233" s="20"/>
    </row>
    <row r="234" spans="1:11">
      <c r="A234" s="28" t="s">
        <v>91</v>
      </c>
      <c r="B234" s="28" t="s">
        <v>83</v>
      </c>
      <c r="C234" s="29">
        <v>20</v>
      </c>
      <c r="D234" s="36"/>
      <c r="E234" s="29">
        <f>C234*D234</f>
        <v>0</v>
      </c>
      <c r="F234" s="36"/>
      <c r="G234" s="29">
        <f>C234*F234</f>
        <v>0</v>
      </c>
      <c r="H234" s="29">
        <f>D234+F234</f>
        <v>0</v>
      </c>
      <c r="I234" s="29">
        <f>E234+G234</f>
        <v>0</v>
      </c>
      <c r="J234" s="20"/>
      <c r="K234" s="20"/>
    </row>
    <row r="235" spans="1:11">
      <c r="A235" s="28" t="s">
        <v>134</v>
      </c>
      <c r="B235" s="28" t="s">
        <v>83</v>
      </c>
      <c r="C235" s="29">
        <v>40</v>
      </c>
      <c r="D235" s="36"/>
      <c r="E235" s="29">
        <f>C235*D235</f>
        <v>0</v>
      </c>
      <c r="F235" s="36"/>
      <c r="G235" s="29">
        <f>C235*F235</f>
        <v>0</v>
      </c>
      <c r="H235" s="29">
        <f>D235+F235</f>
        <v>0</v>
      </c>
      <c r="I235" s="29">
        <f>E235+G235</f>
        <v>0</v>
      </c>
      <c r="J235" s="20"/>
      <c r="K235" s="20"/>
    </row>
    <row r="236" spans="1:11">
      <c r="A236" s="26" t="s">
        <v>92</v>
      </c>
      <c r="B236" s="26" t="s">
        <v>15</v>
      </c>
      <c r="C236" s="27"/>
      <c r="D236" s="35"/>
      <c r="E236" s="27"/>
      <c r="F236" s="35"/>
      <c r="G236" s="27"/>
      <c r="H236" s="27"/>
      <c r="I236" s="27"/>
      <c r="J236" s="20"/>
      <c r="K236" s="20"/>
    </row>
    <row r="237" spans="1:11">
      <c r="A237" s="26" t="s">
        <v>135</v>
      </c>
      <c r="B237" s="26" t="s">
        <v>15</v>
      </c>
      <c r="C237" s="27"/>
      <c r="D237" s="35"/>
      <c r="E237" s="27"/>
      <c r="F237" s="35"/>
      <c r="G237" s="27"/>
      <c r="H237" s="27"/>
      <c r="I237" s="27"/>
      <c r="J237" s="20"/>
      <c r="K237" s="20"/>
    </row>
    <row r="238" spans="1:11">
      <c r="A238" s="28" t="s">
        <v>136</v>
      </c>
      <c r="B238" s="28" t="s">
        <v>86</v>
      </c>
      <c r="C238" s="29">
        <v>320</v>
      </c>
      <c r="D238" s="36"/>
      <c r="E238" s="29">
        <f>C238*D238</f>
        <v>0</v>
      </c>
      <c r="F238" s="36"/>
      <c r="G238" s="29">
        <f>C238*F238</f>
        <v>0</v>
      </c>
      <c r="H238" s="29">
        <f>D238+F238</f>
        <v>0</v>
      </c>
      <c r="I238" s="29">
        <f>E238+G238</f>
        <v>0</v>
      </c>
      <c r="J238" s="20"/>
      <c r="K238" s="20"/>
    </row>
    <row r="239" spans="1:11">
      <c r="A239" s="28" t="s">
        <v>94</v>
      </c>
      <c r="B239" s="28" t="s">
        <v>86</v>
      </c>
      <c r="C239" s="29">
        <v>180</v>
      </c>
      <c r="D239" s="36"/>
      <c r="E239" s="29">
        <f>C239*D239</f>
        <v>0</v>
      </c>
      <c r="F239" s="36"/>
      <c r="G239" s="29">
        <f>C239*F239</f>
        <v>0</v>
      </c>
      <c r="H239" s="29">
        <f>D239+F239</f>
        <v>0</v>
      </c>
      <c r="I239" s="29">
        <f>E239+G239</f>
        <v>0</v>
      </c>
      <c r="J239" s="20"/>
      <c r="K239" s="20"/>
    </row>
    <row r="240" spans="1:11">
      <c r="A240" s="26" t="s">
        <v>137</v>
      </c>
      <c r="B240" s="26" t="s">
        <v>15</v>
      </c>
      <c r="C240" s="27"/>
      <c r="D240" s="35"/>
      <c r="E240" s="27"/>
      <c r="F240" s="35"/>
      <c r="G240" s="27"/>
      <c r="H240" s="27"/>
      <c r="I240" s="27"/>
      <c r="J240" s="20"/>
      <c r="K240" s="20"/>
    </row>
    <row r="241" spans="1:11">
      <c r="A241" s="26" t="s">
        <v>138</v>
      </c>
      <c r="B241" s="26" t="s">
        <v>15</v>
      </c>
      <c r="C241" s="27"/>
      <c r="D241" s="35"/>
      <c r="E241" s="27"/>
      <c r="F241" s="35"/>
      <c r="G241" s="27"/>
      <c r="H241" s="27"/>
      <c r="I241" s="27"/>
      <c r="J241" s="20"/>
      <c r="K241" s="20"/>
    </row>
    <row r="242" spans="1:11">
      <c r="A242" s="28" t="s">
        <v>136</v>
      </c>
      <c r="B242" s="28" t="s">
        <v>86</v>
      </c>
      <c r="C242" s="29">
        <v>120</v>
      </c>
      <c r="D242" s="36"/>
      <c r="E242" s="29">
        <f>C242*D242</f>
        <v>0</v>
      </c>
      <c r="F242" s="36"/>
      <c r="G242" s="29">
        <f>C242*F242</f>
        <v>0</v>
      </c>
      <c r="H242" s="29">
        <f>D242+F242</f>
        <v>0</v>
      </c>
      <c r="I242" s="29">
        <f>E242+G242</f>
        <v>0</v>
      </c>
      <c r="J242" s="20"/>
      <c r="K242" s="20"/>
    </row>
    <row r="243" spans="1:11">
      <c r="A243" s="26" t="s">
        <v>248</v>
      </c>
      <c r="B243" s="26" t="s">
        <v>15</v>
      </c>
      <c r="C243" s="27"/>
      <c r="D243" s="35"/>
      <c r="E243" s="27"/>
      <c r="F243" s="35"/>
      <c r="G243" s="27"/>
      <c r="H243" s="27"/>
      <c r="I243" s="27"/>
      <c r="J243" s="20"/>
      <c r="K243" s="20"/>
    </row>
    <row r="244" spans="1:11">
      <c r="A244" s="26" t="s">
        <v>249</v>
      </c>
      <c r="B244" s="26" t="s">
        <v>15</v>
      </c>
      <c r="C244" s="27"/>
      <c r="D244" s="35"/>
      <c r="E244" s="27"/>
      <c r="F244" s="35"/>
      <c r="G244" s="27"/>
      <c r="H244" s="27"/>
      <c r="I244" s="27"/>
      <c r="J244" s="20"/>
      <c r="K244" s="20"/>
    </row>
    <row r="245" spans="1:11">
      <c r="A245" s="28" t="s">
        <v>250</v>
      </c>
      <c r="B245" s="28" t="s">
        <v>83</v>
      </c>
      <c r="C245" s="29">
        <v>160</v>
      </c>
      <c r="D245" s="36"/>
      <c r="E245" s="29">
        <f>C245*D245</f>
        <v>0</v>
      </c>
      <c r="F245" s="36"/>
      <c r="G245" s="29">
        <f>C245*F245</f>
        <v>0</v>
      </c>
      <c r="H245" s="29">
        <f>D245+F245</f>
        <v>0</v>
      </c>
      <c r="I245" s="29">
        <f>E245+G245</f>
        <v>0</v>
      </c>
      <c r="J245" s="20"/>
      <c r="K245" s="20"/>
    </row>
    <row r="246" spans="1:11">
      <c r="A246" s="28" t="s">
        <v>139</v>
      </c>
      <c r="B246" s="28" t="s">
        <v>75</v>
      </c>
      <c r="C246" s="29">
        <v>100</v>
      </c>
      <c r="D246" s="36"/>
      <c r="E246" s="29">
        <f>C246*D246</f>
        <v>0</v>
      </c>
      <c r="F246" s="36"/>
      <c r="G246" s="29">
        <f>C246*F246</f>
        <v>0</v>
      </c>
      <c r="H246" s="29">
        <f>D246+F246</f>
        <v>0</v>
      </c>
      <c r="I246" s="29">
        <f>E246+G246</f>
        <v>0</v>
      </c>
      <c r="J246" s="20"/>
      <c r="K246" s="20"/>
    </row>
    <row r="247" spans="1:11">
      <c r="A247" s="26" t="s">
        <v>142</v>
      </c>
      <c r="B247" s="26" t="s">
        <v>15</v>
      </c>
      <c r="C247" s="27"/>
      <c r="D247" s="35"/>
      <c r="E247" s="27"/>
      <c r="F247" s="35"/>
      <c r="G247" s="27"/>
      <c r="H247" s="27"/>
      <c r="I247" s="27"/>
      <c r="J247" s="20"/>
      <c r="K247" s="20"/>
    </row>
    <row r="248" spans="1:11">
      <c r="A248" s="28" t="s">
        <v>143</v>
      </c>
      <c r="B248" s="28" t="s">
        <v>86</v>
      </c>
      <c r="C248" s="29">
        <v>30</v>
      </c>
      <c r="D248" s="36"/>
      <c r="E248" s="29">
        <f>C248*D248</f>
        <v>0</v>
      </c>
      <c r="F248" s="36"/>
      <c r="G248" s="29">
        <f>C248*F248</f>
        <v>0</v>
      </c>
      <c r="H248" s="29">
        <f>D248+F248</f>
        <v>0</v>
      </c>
      <c r="I248" s="29">
        <f>E248+G248</f>
        <v>0</v>
      </c>
      <c r="J248" s="20"/>
      <c r="K248" s="20"/>
    </row>
    <row r="249" spans="1:11">
      <c r="A249" s="26" t="s">
        <v>144</v>
      </c>
      <c r="B249" s="26" t="s">
        <v>15</v>
      </c>
      <c r="C249" s="27"/>
      <c r="D249" s="35"/>
      <c r="E249" s="27"/>
      <c r="F249" s="35"/>
      <c r="G249" s="27"/>
      <c r="H249" s="27"/>
      <c r="I249" s="27"/>
      <c r="J249" s="20"/>
      <c r="K249" s="20"/>
    </row>
    <row r="250" spans="1:11">
      <c r="A250" s="28" t="s">
        <v>145</v>
      </c>
      <c r="B250" s="28" t="s">
        <v>86</v>
      </c>
      <c r="C250" s="29">
        <v>50</v>
      </c>
      <c r="D250" s="36"/>
      <c r="E250" s="29">
        <f t="shared" ref="E250:E259" si="34">C250*D250</f>
        <v>0</v>
      </c>
      <c r="F250" s="36"/>
      <c r="G250" s="29">
        <f t="shared" ref="G250:G259" si="35">C250*F250</f>
        <v>0</v>
      </c>
      <c r="H250" s="29">
        <f t="shared" ref="H250:H259" si="36">D250+F250</f>
        <v>0</v>
      </c>
      <c r="I250" s="29">
        <f t="shared" ref="I250:I259" si="37">E250+G250</f>
        <v>0</v>
      </c>
      <c r="J250" s="20"/>
      <c r="K250" s="20"/>
    </row>
    <row r="251" spans="1:11">
      <c r="A251" s="28" t="s">
        <v>146</v>
      </c>
      <c r="B251" s="28" t="s">
        <v>86</v>
      </c>
      <c r="C251" s="29">
        <v>990</v>
      </c>
      <c r="D251" s="36"/>
      <c r="E251" s="29">
        <f t="shared" si="34"/>
        <v>0</v>
      </c>
      <c r="F251" s="36"/>
      <c r="G251" s="29">
        <f t="shared" si="35"/>
        <v>0</v>
      </c>
      <c r="H251" s="29">
        <f t="shared" si="36"/>
        <v>0</v>
      </c>
      <c r="I251" s="29">
        <f t="shared" si="37"/>
        <v>0</v>
      </c>
      <c r="J251" s="20"/>
      <c r="K251" s="20"/>
    </row>
    <row r="252" spans="1:11">
      <c r="A252" s="28" t="s">
        <v>147</v>
      </c>
      <c r="B252" s="28" t="s">
        <v>86</v>
      </c>
      <c r="C252" s="29">
        <v>1080</v>
      </c>
      <c r="D252" s="36"/>
      <c r="E252" s="29">
        <f t="shared" si="34"/>
        <v>0</v>
      </c>
      <c r="F252" s="36"/>
      <c r="G252" s="29">
        <f t="shared" si="35"/>
        <v>0</v>
      </c>
      <c r="H252" s="29">
        <f t="shared" si="36"/>
        <v>0</v>
      </c>
      <c r="I252" s="29">
        <f t="shared" si="37"/>
        <v>0</v>
      </c>
      <c r="J252" s="20"/>
      <c r="K252" s="20"/>
    </row>
    <row r="253" spans="1:11">
      <c r="A253" s="28" t="s">
        <v>251</v>
      </c>
      <c r="B253" s="28" t="s">
        <v>86</v>
      </c>
      <c r="C253" s="29">
        <v>25</v>
      </c>
      <c r="D253" s="36"/>
      <c r="E253" s="29">
        <f t="shared" si="34"/>
        <v>0</v>
      </c>
      <c r="F253" s="36"/>
      <c r="G253" s="29">
        <f t="shared" si="35"/>
        <v>0</v>
      </c>
      <c r="H253" s="29">
        <f t="shared" si="36"/>
        <v>0</v>
      </c>
      <c r="I253" s="29">
        <f t="shared" si="37"/>
        <v>0</v>
      </c>
      <c r="J253" s="20"/>
      <c r="K253" s="20"/>
    </row>
    <row r="254" spans="1:11">
      <c r="A254" s="28" t="s">
        <v>252</v>
      </c>
      <c r="B254" s="28" t="s">
        <v>86</v>
      </c>
      <c r="C254" s="29">
        <v>25</v>
      </c>
      <c r="D254" s="36"/>
      <c r="E254" s="29">
        <f t="shared" si="34"/>
        <v>0</v>
      </c>
      <c r="F254" s="36"/>
      <c r="G254" s="29">
        <f t="shared" si="35"/>
        <v>0</v>
      </c>
      <c r="H254" s="29">
        <f t="shared" si="36"/>
        <v>0</v>
      </c>
      <c r="I254" s="29">
        <f t="shared" si="37"/>
        <v>0</v>
      </c>
      <c r="J254" s="20"/>
      <c r="K254" s="20"/>
    </row>
    <row r="255" spans="1:11">
      <c r="A255" s="28" t="s">
        <v>253</v>
      </c>
      <c r="B255" s="28" t="s">
        <v>86</v>
      </c>
      <c r="C255" s="29">
        <v>10</v>
      </c>
      <c r="D255" s="36"/>
      <c r="E255" s="29">
        <f t="shared" si="34"/>
        <v>0</v>
      </c>
      <c r="F255" s="36"/>
      <c r="G255" s="29">
        <f t="shared" si="35"/>
        <v>0</v>
      </c>
      <c r="H255" s="29">
        <f t="shared" si="36"/>
        <v>0</v>
      </c>
      <c r="I255" s="29">
        <f t="shared" si="37"/>
        <v>0</v>
      </c>
      <c r="J255" s="20"/>
      <c r="K255" s="20"/>
    </row>
    <row r="256" spans="1:11">
      <c r="A256" s="28" t="s">
        <v>254</v>
      </c>
      <c r="B256" s="28" t="s">
        <v>86</v>
      </c>
      <c r="C256" s="29">
        <v>15</v>
      </c>
      <c r="D256" s="36"/>
      <c r="E256" s="29">
        <f t="shared" si="34"/>
        <v>0</v>
      </c>
      <c r="F256" s="36"/>
      <c r="G256" s="29">
        <f t="shared" si="35"/>
        <v>0</v>
      </c>
      <c r="H256" s="29">
        <f t="shared" si="36"/>
        <v>0</v>
      </c>
      <c r="I256" s="29">
        <f t="shared" si="37"/>
        <v>0</v>
      </c>
      <c r="J256" s="20"/>
      <c r="K256" s="20"/>
    </row>
    <row r="257" spans="1:11">
      <c r="A257" s="28" t="s">
        <v>255</v>
      </c>
      <c r="B257" s="28" t="s">
        <v>86</v>
      </c>
      <c r="C257" s="29">
        <v>250</v>
      </c>
      <c r="D257" s="36"/>
      <c r="E257" s="29">
        <f t="shared" si="34"/>
        <v>0</v>
      </c>
      <c r="F257" s="36"/>
      <c r="G257" s="29">
        <f t="shared" si="35"/>
        <v>0</v>
      </c>
      <c r="H257" s="29">
        <f t="shared" si="36"/>
        <v>0</v>
      </c>
      <c r="I257" s="29">
        <f t="shared" si="37"/>
        <v>0</v>
      </c>
      <c r="J257" s="20"/>
      <c r="K257" s="20"/>
    </row>
    <row r="258" spans="1:11">
      <c r="A258" s="28" t="s">
        <v>256</v>
      </c>
      <c r="B258" s="28" t="s">
        <v>83</v>
      </c>
      <c r="C258" s="29">
        <v>1</v>
      </c>
      <c r="D258" s="36"/>
      <c r="E258" s="29">
        <f t="shared" si="34"/>
        <v>0</v>
      </c>
      <c r="F258" s="36"/>
      <c r="G258" s="29">
        <f t="shared" si="35"/>
        <v>0</v>
      </c>
      <c r="H258" s="29">
        <f t="shared" si="36"/>
        <v>0</v>
      </c>
      <c r="I258" s="29">
        <f t="shared" si="37"/>
        <v>0</v>
      </c>
      <c r="J258" s="20"/>
      <c r="K258" s="20"/>
    </row>
    <row r="259" spans="1:11">
      <c r="A259" s="28" t="s">
        <v>257</v>
      </c>
      <c r="B259" s="28" t="s">
        <v>83</v>
      </c>
      <c r="C259" s="29">
        <v>16</v>
      </c>
      <c r="D259" s="36"/>
      <c r="E259" s="29">
        <f t="shared" si="34"/>
        <v>0</v>
      </c>
      <c r="F259" s="36"/>
      <c r="G259" s="29">
        <f t="shared" si="35"/>
        <v>0</v>
      </c>
      <c r="H259" s="29">
        <f t="shared" si="36"/>
        <v>0</v>
      </c>
      <c r="I259" s="29">
        <f t="shared" si="37"/>
        <v>0</v>
      </c>
      <c r="J259" s="20"/>
      <c r="K259" s="20"/>
    </row>
    <row r="260" spans="1:11">
      <c r="A260" s="26" t="s">
        <v>87</v>
      </c>
      <c r="B260" s="26" t="s">
        <v>15</v>
      </c>
      <c r="C260" s="27"/>
      <c r="D260" s="35"/>
      <c r="E260" s="27"/>
      <c r="F260" s="35"/>
      <c r="G260" s="27"/>
      <c r="H260" s="27"/>
      <c r="I260" s="27"/>
      <c r="J260" s="20"/>
      <c r="K260" s="20"/>
    </row>
    <row r="261" spans="1:11">
      <c r="A261" s="28" t="s">
        <v>258</v>
      </c>
      <c r="B261" s="28" t="s">
        <v>86</v>
      </c>
      <c r="C261" s="29">
        <v>35</v>
      </c>
      <c r="D261" s="36"/>
      <c r="E261" s="29">
        <f>C261*D261</f>
        <v>0</v>
      </c>
      <c r="F261" s="36"/>
      <c r="G261" s="29">
        <f>C261*F261</f>
        <v>0</v>
      </c>
      <c r="H261" s="29">
        <f>D261+F261</f>
        <v>0</v>
      </c>
      <c r="I261" s="29">
        <f>E261+G261</f>
        <v>0</v>
      </c>
      <c r="J261" s="20"/>
      <c r="K261" s="20"/>
    </row>
    <row r="262" spans="1:11">
      <c r="A262" s="26" t="s">
        <v>259</v>
      </c>
      <c r="B262" s="26" t="s">
        <v>15</v>
      </c>
      <c r="C262" s="27"/>
      <c r="D262" s="35"/>
      <c r="E262" s="27"/>
      <c r="F262" s="35"/>
      <c r="G262" s="27"/>
      <c r="H262" s="27"/>
      <c r="I262" s="27"/>
      <c r="J262" s="20"/>
      <c r="K262" s="20"/>
    </row>
    <row r="263" spans="1:11">
      <c r="A263" s="28" t="s">
        <v>260</v>
      </c>
      <c r="B263" s="28" t="s">
        <v>86</v>
      </c>
      <c r="C263" s="29">
        <v>10</v>
      </c>
      <c r="D263" s="36"/>
      <c r="E263" s="29">
        <f>C263*D263</f>
        <v>0</v>
      </c>
      <c r="F263" s="36"/>
      <c r="G263" s="29">
        <f>C263*F263</f>
        <v>0</v>
      </c>
      <c r="H263" s="29">
        <f>D263+F263</f>
        <v>0</v>
      </c>
      <c r="I263" s="29">
        <f>E263+G263</f>
        <v>0</v>
      </c>
      <c r="J263" s="20"/>
      <c r="K263" s="20"/>
    </row>
    <row r="264" spans="1:11">
      <c r="A264" s="26" t="s">
        <v>142</v>
      </c>
      <c r="B264" s="26" t="s">
        <v>15</v>
      </c>
      <c r="C264" s="27"/>
      <c r="D264" s="35"/>
      <c r="E264" s="27"/>
      <c r="F264" s="35"/>
      <c r="G264" s="27"/>
      <c r="H264" s="27"/>
      <c r="I264" s="27"/>
      <c r="J264" s="20"/>
      <c r="K264" s="20"/>
    </row>
    <row r="265" spans="1:11">
      <c r="A265" s="28" t="s">
        <v>149</v>
      </c>
      <c r="B265" s="28" t="s">
        <v>86</v>
      </c>
      <c r="C265" s="29">
        <v>20</v>
      </c>
      <c r="D265" s="36"/>
      <c r="E265" s="29">
        <f>C265*D265</f>
        <v>0</v>
      </c>
      <c r="F265" s="36"/>
      <c r="G265" s="29">
        <f>C265*F265</f>
        <v>0</v>
      </c>
      <c r="H265" s="29">
        <f>D265+F265</f>
        <v>0</v>
      </c>
      <c r="I265" s="29">
        <f>E265+G265</f>
        <v>0</v>
      </c>
      <c r="J265" s="20"/>
      <c r="K265" s="20"/>
    </row>
    <row r="266" spans="1:11">
      <c r="A266" s="26" t="s">
        <v>150</v>
      </c>
      <c r="B266" s="26" t="s">
        <v>15</v>
      </c>
      <c r="C266" s="27"/>
      <c r="D266" s="35"/>
      <c r="E266" s="27"/>
      <c r="F266" s="35"/>
      <c r="G266" s="27"/>
      <c r="H266" s="27"/>
      <c r="I266" s="27"/>
      <c r="J266" s="20"/>
      <c r="K266" s="20"/>
    </row>
    <row r="267" spans="1:11">
      <c r="A267" s="28" t="s">
        <v>151</v>
      </c>
      <c r="B267" s="28" t="s">
        <v>86</v>
      </c>
      <c r="C267" s="29">
        <v>50</v>
      </c>
      <c r="D267" s="36"/>
      <c r="E267" s="29">
        <f>C267*D267</f>
        <v>0</v>
      </c>
      <c r="F267" s="36"/>
      <c r="G267" s="29">
        <f>C267*F267</f>
        <v>0</v>
      </c>
      <c r="H267" s="29">
        <f t="shared" ref="H267:I270" si="38">D267+F267</f>
        <v>0</v>
      </c>
      <c r="I267" s="29">
        <f t="shared" si="38"/>
        <v>0</v>
      </c>
      <c r="J267" s="20"/>
      <c r="K267" s="20"/>
    </row>
    <row r="268" spans="1:11">
      <c r="A268" s="28" t="s">
        <v>152</v>
      </c>
      <c r="B268" s="28" t="s">
        <v>86</v>
      </c>
      <c r="C268" s="29">
        <v>40</v>
      </c>
      <c r="D268" s="36"/>
      <c r="E268" s="29">
        <f>C268*D268</f>
        <v>0</v>
      </c>
      <c r="F268" s="36"/>
      <c r="G268" s="29">
        <f>C268*F268</f>
        <v>0</v>
      </c>
      <c r="H268" s="29">
        <f t="shared" si="38"/>
        <v>0</v>
      </c>
      <c r="I268" s="29">
        <f t="shared" si="38"/>
        <v>0</v>
      </c>
      <c r="J268" s="20"/>
      <c r="K268" s="20"/>
    </row>
    <row r="269" spans="1:11">
      <c r="A269" s="28" t="s">
        <v>261</v>
      </c>
      <c r="B269" s="28" t="s">
        <v>83</v>
      </c>
      <c r="C269" s="29">
        <v>40</v>
      </c>
      <c r="D269" s="36"/>
      <c r="E269" s="29">
        <f>C269*D269</f>
        <v>0</v>
      </c>
      <c r="F269" s="36"/>
      <c r="G269" s="29">
        <f>C269*F269</f>
        <v>0</v>
      </c>
      <c r="H269" s="29">
        <f t="shared" si="38"/>
        <v>0</v>
      </c>
      <c r="I269" s="29">
        <f t="shared" si="38"/>
        <v>0</v>
      </c>
      <c r="J269" s="20"/>
      <c r="K269" s="20"/>
    </row>
    <row r="270" spans="1:11">
      <c r="A270" s="28" t="s">
        <v>157</v>
      </c>
      <c r="B270" s="28" t="s">
        <v>83</v>
      </c>
      <c r="C270" s="29">
        <v>360</v>
      </c>
      <c r="D270" s="36"/>
      <c r="E270" s="29">
        <f>C270*D270</f>
        <v>0</v>
      </c>
      <c r="F270" s="36"/>
      <c r="G270" s="29">
        <f>C270*F270</f>
        <v>0</v>
      </c>
      <c r="H270" s="29">
        <f t="shared" si="38"/>
        <v>0</v>
      </c>
      <c r="I270" s="29">
        <f t="shared" si="38"/>
        <v>0</v>
      </c>
      <c r="J270" s="20"/>
      <c r="K270" s="20"/>
    </row>
    <row r="271" spans="1:11">
      <c r="A271" s="26" t="s">
        <v>158</v>
      </c>
      <c r="B271" s="26" t="s">
        <v>15</v>
      </c>
      <c r="C271" s="27"/>
      <c r="D271" s="35"/>
      <c r="E271" s="27"/>
      <c r="F271" s="35"/>
      <c r="G271" s="27"/>
      <c r="H271" s="27"/>
      <c r="I271" s="27"/>
      <c r="J271" s="20"/>
      <c r="K271" s="20"/>
    </row>
    <row r="272" spans="1:11">
      <c r="A272" s="28" t="s">
        <v>159</v>
      </c>
      <c r="B272" s="28" t="s">
        <v>83</v>
      </c>
      <c r="C272" s="29">
        <v>320</v>
      </c>
      <c r="D272" s="36"/>
      <c r="E272" s="29">
        <f>C272*D272</f>
        <v>0</v>
      </c>
      <c r="F272" s="36"/>
      <c r="G272" s="29">
        <f>C272*F272</f>
        <v>0</v>
      </c>
      <c r="H272" s="29">
        <f>D272+F272</f>
        <v>0</v>
      </c>
      <c r="I272" s="29">
        <f>E272+G272</f>
        <v>0</v>
      </c>
      <c r="J272" s="20"/>
      <c r="K272" s="20"/>
    </row>
    <row r="273" spans="1:11">
      <c r="A273" s="28" t="s">
        <v>160</v>
      </c>
      <c r="B273" s="28" t="s">
        <v>83</v>
      </c>
      <c r="C273" s="29">
        <v>24</v>
      </c>
      <c r="D273" s="36"/>
      <c r="E273" s="29">
        <f>C273*D273</f>
        <v>0</v>
      </c>
      <c r="F273" s="36"/>
      <c r="G273" s="29">
        <f>C273*F273</f>
        <v>0</v>
      </c>
      <c r="H273" s="29">
        <f>D273+F273</f>
        <v>0</v>
      </c>
      <c r="I273" s="29">
        <f>E273+G273</f>
        <v>0</v>
      </c>
      <c r="J273" s="20"/>
      <c r="K273" s="20"/>
    </row>
    <row r="274" spans="1:11">
      <c r="A274" s="26" t="s">
        <v>161</v>
      </c>
      <c r="B274" s="26" t="s">
        <v>15</v>
      </c>
      <c r="C274" s="27"/>
      <c r="D274" s="35"/>
      <c r="E274" s="27"/>
      <c r="F274" s="35"/>
      <c r="G274" s="27"/>
      <c r="H274" s="27"/>
      <c r="I274" s="27"/>
      <c r="J274" s="20"/>
      <c r="K274" s="20"/>
    </row>
    <row r="275" spans="1:11">
      <c r="A275" s="28" t="s">
        <v>162</v>
      </c>
      <c r="B275" s="28" t="s">
        <v>97</v>
      </c>
      <c r="C275" s="29">
        <v>400</v>
      </c>
      <c r="D275" s="36"/>
      <c r="E275" s="29">
        <f>C275*D275</f>
        <v>0</v>
      </c>
      <c r="F275" s="36"/>
      <c r="G275" s="29">
        <f>C275*F275</f>
        <v>0</v>
      </c>
      <c r="H275" s="29">
        <f>D275+F275</f>
        <v>0</v>
      </c>
      <c r="I275" s="29">
        <f>E275+G275</f>
        <v>0</v>
      </c>
      <c r="J275" s="20"/>
      <c r="K275" s="20"/>
    </row>
    <row r="276" spans="1:11">
      <c r="A276" s="26" t="s">
        <v>262</v>
      </c>
      <c r="B276" s="26" t="s">
        <v>15</v>
      </c>
      <c r="C276" s="27"/>
      <c r="D276" s="35"/>
      <c r="E276" s="27"/>
      <c r="F276" s="35"/>
      <c r="G276" s="27"/>
      <c r="H276" s="27"/>
      <c r="I276" s="27"/>
      <c r="J276" s="20"/>
      <c r="K276" s="20"/>
    </row>
    <row r="277" spans="1:11">
      <c r="A277" s="26" t="s">
        <v>263</v>
      </c>
      <c r="B277" s="26" t="s">
        <v>15</v>
      </c>
      <c r="C277" s="27"/>
      <c r="D277" s="35"/>
      <c r="E277" s="27"/>
      <c r="F277" s="35"/>
      <c r="G277" s="27"/>
      <c r="H277" s="27"/>
      <c r="I277" s="27"/>
      <c r="J277" s="20"/>
      <c r="K277" s="20"/>
    </row>
    <row r="278" spans="1:11">
      <c r="A278" s="28" t="s">
        <v>264</v>
      </c>
      <c r="B278" s="28" t="s">
        <v>83</v>
      </c>
      <c r="C278" s="29">
        <v>15</v>
      </c>
      <c r="D278" s="36"/>
      <c r="E278" s="29">
        <f>C278*D278</f>
        <v>0</v>
      </c>
      <c r="F278" s="36"/>
      <c r="G278" s="29">
        <f>C278*F278</f>
        <v>0</v>
      </c>
      <c r="H278" s="29">
        <f>D278+F278</f>
        <v>0</v>
      </c>
      <c r="I278" s="29">
        <f>E278+G278</f>
        <v>0</v>
      </c>
      <c r="J278" s="20"/>
      <c r="K278" s="20"/>
    </row>
    <row r="279" spans="1:11">
      <c r="A279" s="26" t="s">
        <v>265</v>
      </c>
      <c r="B279" s="26" t="s">
        <v>15</v>
      </c>
      <c r="C279" s="27"/>
      <c r="D279" s="35"/>
      <c r="E279" s="27"/>
      <c r="F279" s="35"/>
      <c r="G279" s="27"/>
      <c r="H279" s="27"/>
      <c r="I279" s="27"/>
      <c r="J279" s="20"/>
      <c r="K279" s="20"/>
    </row>
    <row r="280" spans="1:11">
      <c r="A280" s="28" t="s">
        <v>266</v>
      </c>
      <c r="B280" s="28" t="s">
        <v>97</v>
      </c>
      <c r="C280" s="29">
        <v>20</v>
      </c>
      <c r="D280" s="36"/>
      <c r="E280" s="29">
        <f>C280*D280</f>
        <v>0</v>
      </c>
      <c r="F280" s="36"/>
      <c r="G280" s="29">
        <f>C280*F280</f>
        <v>0</v>
      </c>
      <c r="H280" s="29">
        <f>D280+F280</f>
        <v>0</v>
      </c>
      <c r="I280" s="29">
        <f>E280+G280</f>
        <v>0</v>
      </c>
      <c r="J280" s="20"/>
      <c r="K280" s="20"/>
    </row>
    <row r="281" spans="1:11">
      <c r="A281" s="28" t="s">
        <v>267</v>
      </c>
      <c r="B281" s="28" t="s">
        <v>97</v>
      </c>
      <c r="C281" s="29">
        <v>10</v>
      </c>
      <c r="D281" s="36"/>
      <c r="E281" s="29">
        <f>C281*D281</f>
        <v>0</v>
      </c>
      <c r="F281" s="36"/>
      <c r="G281" s="29">
        <f>C281*F281</f>
        <v>0</v>
      </c>
      <c r="H281" s="29">
        <f>D281+F281</f>
        <v>0</v>
      </c>
      <c r="I281" s="29">
        <f>E281+G281</f>
        <v>0</v>
      </c>
      <c r="J281" s="20"/>
      <c r="K281" s="20"/>
    </row>
    <row r="282" spans="1:11">
      <c r="A282" s="26" t="s">
        <v>268</v>
      </c>
      <c r="B282" s="26" t="s">
        <v>15</v>
      </c>
      <c r="C282" s="27"/>
      <c r="D282" s="35"/>
      <c r="E282" s="27"/>
      <c r="F282" s="35"/>
      <c r="G282" s="27"/>
      <c r="H282" s="27"/>
      <c r="I282" s="27"/>
      <c r="J282" s="20"/>
      <c r="K282" s="20"/>
    </row>
    <row r="283" spans="1:11">
      <c r="A283" s="28" t="s">
        <v>269</v>
      </c>
      <c r="B283" s="28" t="s">
        <v>97</v>
      </c>
      <c r="C283" s="29">
        <v>70</v>
      </c>
      <c r="D283" s="36"/>
      <c r="E283" s="29">
        <f>C283*D283</f>
        <v>0</v>
      </c>
      <c r="F283" s="36"/>
      <c r="G283" s="29">
        <f>C283*F283</f>
        <v>0</v>
      </c>
      <c r="H283" s="29">
        <f t="shared" ref="H283:I285" si="39">D283+F283</f>
        <v>0</v>
      </c>
      <c r="I283" s="29">
        <f t="shared" si="39"/>
        <v>0</v>
      </c>
      <c r="J283" s="20"/>
      <c r="K283" s="20"/>
    </row>
    <row r="284" spans="1:11">
      <c r="A284" s="28" t="s">
        <v>270</v>
      </c>
      <c r="B284" s="28" t="s">
        <v>97</v>
      </c>
      <c r="C284" s="29">
        <v>70</v>
      </c>
      <c r="D284" s="36"/>
      <c r="E284" s="29">
        <f>C284*D284</f>
        <v>0</v>
      </c>
      <c r="F284" s="36"/>
      <c r="G284" s="29">
        <f>C284*F284</f>
        <v>0</v>
      </c>
      <c r="H284" s="29">
        <f t="shared" si="39"/>
        <v>0</v>
      </c>
      <c r="I284" s="29">
        <f t="shared" si="39"/>
        <v>0</v>
      </c>
      <c r="J284" s="20"/>
      <c r="K284" s="20"/>
    </row>
    <row r="285" spans="1:11">
      <c r="A285" s="28" t="s">
        <v>271</v>
      </c>
      <c r="B285" s="28" t="s">
        <v>97</v>
      </c>
      <c r="C285" s="29">
        <v>750</v>
      </c>
      <c r="D285" s="36"/>
      <c r="E285" s="29">
        <f>C285*D285</f>
        <v>0</v>
      </c>
      <c r="F285" s="36"/>
      <c r="G285" s="29">
        <f>C285*F285</f>
        <v>0</v>
      </c>
      <c r="H285" s="29">
        <f t="shared" si="39"/>
        <v>0</v>
      </c>
      <c r="I285" s="29">
        <f t="shared" si="39"/>
        <v>0</v>
      </c>
      <c r="J285" s="20"/>
      <c r="K285" s="20"/>
    </row>
    <row r="286" spans="1:11">
      <c r="A286" s="26" t="s">
        <v>272</v>
      </c>
      <c r="B286" s="26" t="s">
        <v>15</v>
      </c>
      <c r="C286" s="27"/>
      <c r="D286" s="35"/>
      <c r="E286" s="27"/>
      <c r="F286" s="35"/>
      <c r="G286" s="27"/>
      <c r="H286" s="27"/>
      <c r="I286" s="27"/>
      <c r="J286" s="20"/>
      <c r="K286" s="20"/>
    </row>
    <row r="287" spans="1:11">
      <c r="A287" s="26" t="s">
        <v>273</v>
      </c>
      <c r="B287" s="26" t="s">
        <v>15</v>
      </c>
      <c r="C287" s="27"/>
      <c r="D287" s="35"/>
      <c r="E287" s="27"/>
      <c r="F287" s="35"/>
      <c r="G287" s="27"/>
      <c r="H287" s="27"/>
      <c r="I287" s="27"/>
      <c r="J287" s="20"/>
      <c r="K287" s="20"/>
    </row>
    <row r="288" spans="1:11">
      <c r="A288" s="28" t="s">
        <v>274</v>
      </c>
      <c r="B288" s="28" t="s">
        <v>97</v>
      </c>
      <c r="C288" s="29">
        <v>100</v>
      </c>
      <c r="D288" s="36"/>
      <c r="E288" s="29">
        <f>C288*D288</f>
        <v>0</v>
      </c>
      <c r="F288" s="36"/>
      <c r="G288" s="29">
        <f>C288*F288</f>
        <v>0</v>
      </c>
      <c r="H288" s="29">
        <f t="shared" ref="H288:I290" si="40">D288+F288</f>
        <v>0</v>
      </c>
      <c r="I288" s="29">
        <f t="shared" si="40"/>
        <v>0</v>
      </c>
      <c r="J288" s="20"/>
      <c r="K288" s="20"/>
    </row>
    <row r="289" spans="1:11">
      <c r="A289" s="28" t="s">
        <v>275</v>
      </c>
      <c r="B289" s="28" t="s">
        <v>97</v>
      </c>
      <c r="C289" s="29">
        <v>200</v>
      </c>
      <c r="D289" s="36"/>
      <c r="E289" s="29">
        <f>C289*D289</f>
        <v>0</v>
      </c>
      <c r="F289" s="36"/>
      <c r="G289" s="29">
        <f>C289*F289</f>
        <v>0</v>
      </c>
      <c r="H289" s="29">
        <f t="shared" si="40"/>
        <v>0</v>
      </c>
      <c r="I289" s="29">
        <f t="shared" si="40"/>
        <v>0</v>
      </c>
      <c r="J289" s="20"/>
      <c r="K289" s="20"/>
    </row>
    <row r="290" spans="1:11">
      <c r="A290" s="28" t="s">
        <v>163</v>
      </c>
      <c r="B290" s="28" t="s">
        <v>164</v>
      </c>
      <c r="C290" s="29">
        <v>1</v>
      </c>
      <c r="D290" s="36"/>
      <c r="E290" s="29">
        <f>C290*D290</f>
        <v>0</v>
      </c>
      <c r="F290" s="36"/>
      <c r="G290" s="29">
        <f>C290*F290</f>
        <v>0</v>
      </c>
      <c r="H290" s="29">
        <f t="shared" si="40"/>
        <v>0</v>
      </c>
      <c r="I290" s="29">
        <f t="shared" si="40"/>
        <v>0</v>
      </c>
      <c r="J290" s="20"/>
      <c r="K290" s="20"/>
    </row>
    <row r="291" spans="1:11">
      <c r="A291" s="26" t="s">
        <v>165</v>
      </c>
      <c r="B291" s="26" t="s">
        <v>15</v>
      </c>
      <c r="C291" s="27"/>
      <c r="D291" s="35"/>
      <c r="E291" s="27"/>
      <c r="F291" s="35"/>
      <c r="G291" s="27"/>
      <c r="H291" s="27"/>
      <c r="I291" s="27"/>
      <c r="J291" s="20"/>
      <c r="K291" s="20"/>
    </row>
    <row r="292" spans="1:11">
      <c r="A292" s="28" t="s">
        <v>166</v>
      </c>
      <c r="B292" s="28" t="s">
        <v>83</v>
      </c>
      <c r="C292" s="29">
        <v>1.5</v>
      </c>
      <c r="D292" s="36"/>
      <c r="E292" s="29">
        <f t="shared" ref="E292:E297" si="41">C292*D292</f>
        <v>0</v>
      </c>
      <c r="F292" s="36"/>
      <c r="G292" s="29">
        <f t="shared" ref="G292:G297" si="42">C292*F292</f>
        <v>0</v>
      </c>
      <c r="H292" s="29">
        <f t="shared" ref="H292:I297" si="43">D292+F292</f>
        <v>0</v>
      </c>
      <c r="I292" s="29">
        <f t="shared" si="43"/>
        <v>0</v>
      </c>
      <c r="J292" s="20"/>
      <c r="K292" s="20"/>
    </row>
    <row r="293" spans="1:11">
      <c r="A293" s="28" t="s">
        <v>276</v>
      </c>
      <c r="B293" s="28" t="s">
        <v>164</v>
      </c>
      <c r="C293" s="29">
        <v>1</v>
      </c>
      <c r="D293" s="36"/>
      <c r="E293" s="29">
        <f t="shared" si="41"/>
        <v>0</v>
      </c>
      <c r="F293" s="36"/>
      <c r="G293" s="29">
        <f t="shared" si="42"/>
        <v>0</v>
      </c>
      <c r="H293" s="29">
        <f t="shared" si="43"/>
        <v>0</v>
      </c>
      <c r="I293" s="29">
        <f t="shared" si="43"/>
        <v>0</v>
      </c>
      <c r="J293" s="20"/>
      <c r="K293" s="20"/>
    </row>
    <row r="294" spans="1:11">
      <c r="A294" s="28" t="s">
        <v>168</v>
      </c>
      <c r="B294" s="28" t="s">
        <v>68</v>
      </c>
      <c r="C294" s="29">
        <v>2</v>
      </c>
      <c r="D294" s="36"/>
      <c r="E294" s="29">
        <f t="shared" si="41"/>
        <v>0</v>
      </c>
      <c r="F294" s="36"/>
      <c r="G294" s="29">
        <f t="shared" si="42"/>
        <v>0</v>
      </c>
      <c r="H294" s="29">
        <f t="shared" si="43"/>
        <v>0</v>
      </c>
      <c r="I294" s="29">
        <f t="shared" si="43"/>
        <v>0</v>
      </c>
      <c r="J294" s="20"/>
      <c r="K294" s="20"/>
    </row>
    <row r="295" spans="1:11">
      <c r="A295" s="28" t="s">
        <v>169</v>
      </c>
      <c r="B295" s="28" t="s">
        <v>68</v>
      </c>
      <c r="C295" s="29">
        <v>2</v>
      </c>
      <c r="D295" s="36"/>
      <c r="E295" s="29">
        <f t="shared" si="41"/>
        <v>0</v>
      </c>
      <c r="F295" s="36"/>
      <c r="G295" s="29">
        <f t="shared" si="42"/>
        <v>0</v>
      </c>
      <c r="H295" s="29">
        <f t="shared" si="43"/>
        <v>0</v>
      </c>
      <c r="I295" s="29">
        <f t="shared" si="43"/>
        <v>0</v>
      </c>
      <c r="J295" s="20"/>
      <c r="K295" s="20"/>
    </row>
    <row r="296" spans="1:11">
      <c r="A296" s="28" t="s">
        <v>170</v>
      </c>
      <c r="B296" s="28" t="s">
        <v>68</v>
      </c>
      <c r="C296" s="29">
        <v>6</v>
      </c>
      <c r="D296" s="36"/>
      <c r="E296" s="29">
        <f t="shared" si="41"/>
        <v>0</v>
      </c>
      <c r="F296" s="36"/>
      <c r="G296" s="29">
        <f t="shared" si="42"/>
        <v>0</v>
      </c>
      <c r="H296" s="29">
        <f t="shared" si="43"/>
        <v>0</v>
      </c>
      <c r="I296" s="29">
        <f t="shared" si="43"/>
        <v>0</v>
      </c>
      <c r="J296" s="20"/>
      <c r="K296" s="20"/>
    </row>
    <row r="297" spans="1:11">
      <c r="A297" s="28" t="s">
        <v>171</v>
      </c>
      <c r="B297" s="28" t="s">
        <v>68</v>
      </c>
      <c r="C297" s="29">
        <v>24</v>
      </c>
      <c r="D297" s="36"/>
      <c r="E297" s="29">
        <f t="shared" si="41"/>
        <v>0</v>
      </c>
      <c r="F297" s="36"/>
      <c r="G297" s="29">
        <f t="shared" si="42"/>
        <v>0</v>
      </c>
      <c r="H297" s="29">
        <f t="shared" si="43"/>
        <v>0</v>
      </c>
      <c r="I297" s="29">
        <f t="shared" si="43"/>
        <v>0</v>
      </c>
      <c r="J297" s="20"/>
      <c r="K297" s="20"/>
    </row>
    <row r="298" spans="1:11">
      <c r="A298" s="26" t="s">
        <v>172</v>
      </c>
      <c r="B298" s="26" t="s">
        <v>15</v>
      </c>
      <c r="C298" s="27"/>
      <c r="D298" s="35"/>
      <c r="E298" s="27"/>
      <c r="F298" s="35"/>
      <c r="G298" s="27"/>
      <c r="H298" s="27"/>
      <c r="I298" s="27"/>
      <c r="J298" s="20"/>
      <c r="K298" s="20"/>
    </row>
    <row r="299" spans="1:11">
      <c r="A299" s="28" t="s">
        <v>173</v>
      </c>
      <c r="B299" s="28" t="s">
        <v>68</v>
      </c>
      <c r="C299" s="29">
        <v>4</v>
      </c>
      <c r="D299" s="36"/>
      <c r="E299" s="29">
        <f>C299*D299</f>
        <v>0</v>
      </c>
      <c r="F299" s="36"/>
      <c r="G299" s="29">
        <f>C299*F299</f>
        <v>0</v>
      </c>
      <c r="H299" s="29">
        <f>D299+F299</f>
        <v>0</v>
      </c>
      <c r="I299" s="29">
        <f>E299+G299</f>
        <v>0</v>
      </c>
      <c r="J299" s="20"/>
      <c r="K299" s="20"/>
    </row>
    <row r="300" spans="1:11">
      <c r="A300" s="26" t="s">
        <v>174</v>
      </c>
      <c r="B300" s="26" t="s">
        <v>15</v>
      </c>
      <c r="C300" s="27"/>
      <c r="D300" s="35"/>
      <c r="E300" s="27"/>
      <c r="F300" s="35"/>
      <c r="G300" s="27"/>
      <c r="H300" s="27"/>
      <c r="I300" s="27"/>
      <c r="J300" s="20"/>
      <c r="K300" s="20"/>
    </row>
    <row r="301" spans="1:11">
      <c r="A301" s="28" t="s">
        <v>175</v>
      </c>
      <c r="B301" s="28" t="s">
        <v>68</v>
      </c>
      <c r="C301" s="29">
        <v>2</v>
      </c>
      <c r="D301" s="36"/>
      <c r="E301" s="29">
        <f>C301*D301</f>
        <v>0</v>
      </c>
      <c r="F301" s="36"/>
      <c r="G301" s="29">
        <f>C301*F301</f>
        <v>0</v>
      </c>
      <c r="H301" s="29">
        <f>D301+F301</f>
        <v>0</v>
      </c>
      <c r="I301" s="29">
        <f>E301+G301</f>
        <v>0</v>
      </c>
      <c r="J301" s="20"/>
      <c r="K301" s="20"/>
    </row>
    <row r="302" spans="1:11">
      <c r="A302" s="24" t="s">
        <v>277</v>
      </c>
      <c r="B302" s="24" t="s">
        <v>15</v>
      </c>
      <c r="C302" s="25"/>
      <c r="D302" s="34"/>
      <c r="E302" s="25">
        <f>SUM(E187:E301)</f>
        <v>0</v>
      </c>
      <c r="F302" s="34"/>
      <c r="G302" s="25">
        <f>SUM(G187:G301)</f>
        <v>0</v>
      </c>
      <c r="H302" s="25"/>
      <c r="I302" s="25">
        <f>SUM(I187:I301)</f>
        <v>0</v>
      </c>
      <c r="J302" s="20"/>
      <c r="K302" s="20"/>
    </row>
    <row r="303" spans="1:11">
      <c r="A303" s="24" t="s">
        <v>278</v>
      </c>
      <c r="B303" s="24" t="s">
        <v>15</v>
      </c>
      <c r="C303" s="25"/>
      <c r="D303" s="34"/>
      <c r="E303" s="25"/>
      <c r="F303" s="34"/>
      <c r="G303" s="25"/>
      <c r="H303" s="25"/>
      <c r="I303" s="25"/>
      <c r="J303" s="20"/>
      <c r="K303" s="20"/>
    </row>
    <row r="304" spans="1:11">
      <c r="A304" s="28" t="s">
        <v>279</v>
      </c>
      <c r="B304" s="28" t="s">
        <v>68</v>
      </c>
      <c r="C304" s="29">
        <v>1</v>
      </c>
      <c r="D304" s="36"/>
      <c r="E304" s="29">
        <f t="shared" ref="E304:E310" si="44">C304*D304</f>
        <v>0</v>
      </c>
      <c r="F304" s="36"/>
      <c r="G304" s="29">
        <f t="shared" ref="G304:G310" si="45">C304*F304</f>
        <v>0</v>
      </c>
      <c r="H304" s="29">
        <f t="shared" ref="H304:I310" si="46">D304+F304</f>
        <v>0</v>
      </c>
      <c r="I304" s="29">
        <f t="shared" si="46"/>
        <v>0</v>
      </c>
      <c r="J304" s="20"/>
      <c r="K304" s="20"/>
    </row>
    <row r="305" spans="1:11">
      <c r="A305" s="28" t="s">
        <v>280</v>
      </c>
      <c r="B305" s="28" t="s">
        <v>68</v>
      </c>
      <c r="C305" s="29">
        <v>1</v>
      </c>
      <c r="D305" s="36"/>
      <c r="E305" s="29">
        <f t="shared" si="44"/>
        <v>0</v>
      </c>
      <c r="F305" s="36"/>
      <c r="G305" s="29">
        <f t="shared" si="45"/>
        <v>0</v>
      </c>
      <c r="H305" s="29">
        <f t="shared" si="46"/>
        <v>0</v>
      </c>
      <c r="I305" s="29">
        <f t="shared" si="46"/>
        <v>0</v>
      </c>
      <c r="J305" s="20"/>
      <c r="K305" s="20"/>
    </row>
    <row r="306" spans="1:11">
      <c r="A306" s="28" t="s">
        <v>281</v>
      </c>
      <c r="B306" s="28" t="s">
        <v>68</v>
      </c>
      <c r="C306" s="29">
        <v>1</v>
      </c>
      <c r="D306" s="36"/>
      <c r="E306" s="29">
        <f t="shared" si="44"/>
        <v>0</v>
      </c>
      <c r="F306" s="36"/>
      <c r="G306" s="29">
        <f t="shared" si="45"/>
        <v>0</v>
      </c>
      <c r="H306" s="29">
        <f t="shared" si="46"/>
        <v>0</v>
      </c>
      <c r="I306" s="29">
        <f t="shared" si="46"/>
        <v>0</v>
      </c>
      <c r="J306" s="20"/>
      <c r="K306" s="20"/>
    </row>
    <row r="307" spans="1:11">
      <c r="A307" s="28" t="s">
        <v>282</v>
      </c>
      <c r="B307" s="28" t="s">
        <v>68</v>
      </c>
      <c r="C307" s="29">
        <v>2</v>
      </c>
      <c r="D307" s="36"/>
      <c r="E307" s="29">
        <f t="shared" si="44"/>
        <v>0</v>
      </c>
      <c r="F307" s="36"/>
      <c r="G307" s="29">
        <f t="shared" si="45"/>
        <v>0</v>
      </c>
      <c r="H307" s="29">
        <f t="shared" si="46"/>
        <v>0</v>
      </c>
      <c r="I307" s="29">
        <f t="shared" si="46"/>
        <v>0</v>
      </c>
      <c r="J307" s="20"/>
      <c r="K307" s="20"/>
    </row>
    <row r="308" spans="1:11">
      <c r="A308" s="28" t="s">
        <v>170</v>
      </c>
      <c r="B308" s="28" t="s">
        <v>68</v>
      </c>
      <c r="C308" s="29">
        <v>2</v>
      </c>
      <c r="D308" s="36"/>
      <c r="E308" s="29">
        <f t="shared" si="44"/>
        <v>0</v>
      </c>
      <c r="F308" s="36"/>
      <c r="G308" s="29">
        <f t="shared" si="45"/>
        <v>0</v>
      </c>
      <c r="H308" s="29">
        <f t="shared" si="46"/>
        <v>0</v>
      </c>
      <c r="I308" s="29">
        <f t="shared" si="46"/>
        <v>0</v>
      </c>
      <c r="J308" s="20"/>
      <c r="K308" s="20"/>
    </row>
    <row r="309" spans="1:11">
      <c r="A309" s="28" t="s">
        <v>171</v>
      </c>
      <c r="B309" s="28" t="s">
        <v>68</v>
      </c>
      <c r="C309" s="29">
        <v>4</v>
      </c>
      <c r="D309" s="36"/>
      <c r="E309" s="29">
        <f t="shared" si="44"/>
        <v>0</v>
      </c>
      <c r="F309" s="36"/>
      <c r="G309" s="29">
        <f t="shared" si="45"/>
        <v>0</v>
      </c>
      <c r="H309" s="29">
        <f t="shared" si="46"/>
        <v>0</v>
      </c>
      <c r="I309" s="29">
        <f t="shared" si="46"/>
        <v>0</v>
      </c>
      <c r="J309" s="20"/>
      <c r="K309" s="20"/>
    </row>
    <row r="310" spans="1:11">
      <c r="A310" s="28" t="s">
        <v>283</v>
      </c>
      <c r="B310" s="28" t="s">
        <v>86</v>
      </c>
      <c r="C310" s="29">
        <v>215</v>
      </c>
      <c r="D310" s="36"/>
      <c r="E310" s="29">
        <f t="shared" si="44"/>
        <v>0</v>
      </c>
      <c r="F310" s="36"/>
      <c r="G310" s="29">
        <f t="shared" si="45"/>
        <v>0</v>
      </c>
      <c r="H310" s="29">
        <f t="shared" si="46"/>
        <v>0</v>
      </c>
      <c r="I310" s="29">
        <f t="shared" si="46"/>
        <v>0</v>
      </c>
      <c r="J310" s="20"/>
      <c r="K310" s="20"/>
    </row>
    <row r="311" spans="1:11">
      <c r="A311" s="26" t="s">
        <v>284</v>
      </c>
      <c r="B311" s="26" t="s">
        <v>15</v>
      </c>
      <c r="C311" s="27"/>
      <c r="D311" s="35"/>
      <c r="E311" s="27"/>
      <c r="F311" s="35"/>
      <c r="G311" s="27"/>
      <c r="H311" s="27"/>
      <c r="I311" s="27"/>
      <c r="J311" s="20"/>
      <c r="K311" s="20"/>
    </row>
    <row r="312" spans="1:11">
      <c r="A312" s="28" t="s">
        <v>285</v>
      </c>
      <c r="B312" s="28" t="s">
        <v>86</v>
      </c>
      <c r="C312" s="29">
        <v>18</v>
      </c>
      <c r="D312" s="36"/>
      <c r="E312" s="29">
        <f>C312*D312</f>
        <v>0</v>
      </c>
      <c r="F312" s="36"/>
      <c r="G312" s="29">
        <f>C312*F312</f>
        <v>0</v>
      </c>
      <c r="H312" s="29">
        <f>D312+F312</f>
        <v>0</v>
      </c>
      <c r="I312" s="29">
        <f>E312+G312</f>
        <v>0</v>
      </c>
      <c r="J312" s="20"/>
      <c r="K312" s="20"/>
    </row>
    <row r="313" spans="1:11">
      <c r="A313" s="28" t="s">
        <v>286</v>
      </c>
      <c r="B313" s="28" t="s">
        <v>86</v>
      </c>
      <c r="C313" s="29">
        <v>4</v>
      </c>
      <c r="D313" s="36"/>
      <c r="E313" s="29">
        <f>C313*D313</f>
        <v>0</v>
      </c>
      <c r="F313" s="36"/>
      <c r="G313" s="29">
        <f>C313*F313</f>
        <v>0</v>
      </c>
      <c r="H313" s="29">
        <f>D313+F313</f>
        <v>0</v>
      </c>
      <c r="I313" s="29">
        <f>E313+G313</f>
        <v>0</v>
      </c>
      <c r="J313" s="20"/>
      <c r="K313" s="20"/>
    </row>
    <row r="314" spans="1:11">
      <c r="A314" s="26" t="s">
        <v>287</v>
      </c>
      <c r="B314" s="26" t="s">
        <v>15</v>
      </c>
      <c r="C314" s="27"/>
      <c r="D314" s="35"/>
      <c r="E314" s="27"/>
      <c r="F314" s="35"/>
      <c r="G314" s="27"/>
      <c r="H314" s="27"/>
      <c r="I314" s="27"/>
      <c r="J314" s="20"/>
      <c r="K314" s="20"/>
    </row>
    <row r="315" spans="1:11">
      <c r="A315" s="28" t="s">
        <v>288</v>
      </c>
      <c r="B315" s="28" t="s">
        <v>83</v>
      </c>
      <c r="C315" s="29">
        <v>30</v>
      </c>
      <c r="D315" s="36"/>
      <c r="E315" s="29">
        <f>C315*D315</f>
        <v>0</v>
      </c>
      <c r="F315" s="36"/>
      <c r="G315" s="29">
        <f>C315*F315</f>
        <v>0</v>
      </c>
      <c r="H315" s="29">
        <f>D315+F315</f>
        <v>0</v>
      </c>
      <c r="I315" s="29">
        <f>E315+G315</f>
        <v>0</v>
      </c>
      <c r="J315" s="20"/>
      <c r="K315" s="20"/>
    </row>
    <row r="316" spans="1:11">
      <c r="A316" s="26" t="s">
        <v>287</v>
      </c>
      <c r="B316" s="26" t="s">
        <v>15</v>
      </c>
      <c r="C316" s="27"/>
      <c r="D316" s="35"/>
      <c r="E316" s="27"/>
      <c r="F316" s="35"/>
      <c r="G316" s="27"/>
      <c r="H316" s="27"/>
      <c r="I316" s="27"/>
      <c r="J316" s="20"/>
      <c r="K316" s="20"/>
    </row>
    <row r="317" spans="1:11">
      <c r="A317" s="28" t="s">
        <v>289</v>
      </c>
      <c r="B317" s="28" t="s">
        <v>83</v>
      </c>
      <c r="C317" s="29">
        <v>20</v>
      </c>
      <c r="D317" s="36"/>
      <c r="E317" s="29">
        <f>C317*D317</f>
        <v>0</v>
      </c>
      <c r="F317" s="36"/>
      <c r="G317" s="29">
        <f>C317*F317</f>
        <v>0</v>
      </c>
      <c r="H317" s="29">
        <f>D317+F317</f>
        <v>0</v>
      </c>
      <c r="I317" s="29">
        <f>E317+G317</f>
        <v>0</v>
      </c>
      <c r="J317" s="20"/>
      <c r="K317" s="20"/>
    </row>
    <row r="318" spans="1:11">
      <c r="A318" s="28" t="s">
        <v>290</v>
      </c>
      <c r="B318" s="28" t="s">
        <v>83</v>
      </c>
      <c r="C318" s="29">
        <v>24</v>
      </c>
      <c r="D318" s="36"/>
      <c r="E318" s="29">
        <f>C318*D318</f>
        <v>0</v>
      </c>
      <c r="F318" s="36"/>
      <c r="G318" s="29">
        <f>C318*F318</f>
        <v>0</v>
      </c>
      <c r="H318" s="29">
        <f>D318+F318</f>
        <v>0</v>
      </c>
      <c r="I318" s="29">
        <f>E318+G318</f>
        <v>0</v>
      </c>
      <c r="J318" s="20"/>
      <c r="K318" s="20"/>
    </row>
    <row r="319" spans="1:11">
      <c r="A319" s="26" t="s">
        <v>291</v>
      </c>
      <c r="B319" s="26" t="s">
        <v>15</v>
      </c>
      <c r="C319" s="27"/>
      <c r="D319" s="35"/>
      <c r="E319" s="27"/>
      <c r="F319" s="35"/>
      <c r="G319" s="27"/>
      <c r="H319" s="27"/>
      <c r="I319" s="27"/>
      <c r="J319" s="20"/>
      <c r="K319" s="20"/>
    </row>
    <row r="320" spans="1:11">
      <c r="A320" s="28" t="s">
        <v>292</v>
      </c>
      <c r="B320" s="28" t="s">
        <v>83</v>
      </c>
      <c r="C320" s="29">
        <v>20</v>
      </c>
      <c r="D320" s="36"/>
      <c r="E320" s="29">
        <f t="shared" ref="E320:E325" si="47">C320*D320</f>
        <v>0</v>
      </c>
      <c r="F320" s="36"/>
      <c r="G320" s="29">
        <f t="shared" ref="G320:G325" si="48">C320*F320</f>
        <v>0</v>
      </c>
      <c r="H320" s="29">
        <f t="shared" ref="H320:I325" si="49">D320+F320</f>
        <v>0</v>
      </c>
      <c r="I320" s="29">
        <f t="shared" si="49"/>
        <v>0</v>
      </c>
      <c r="J320" s="20"/>
      <c r="K320" s="20"/>
    </row>
    <row r="321" spans="1:11">
      <c r="A321" s="28" t="s">
        <v>293</v>
      </c>
      <c r="B321" s="28" t="s">
        <v>83</v>
      </c>
      <c r="C321" s="29">
        <v>10</v>
      </c>
      <c r="D321" s="36"/>
      <c r="E321" s="29">
        <f t="shared" si="47"/>
        <v>0</v>
      </c>
      <c r="F321" s="36"/>
      <c r="G321" s="29">
        <f t="shared" si="48"/>
        <v>0</v>
      </c>
      <c r="H321" s="29">
        <f t="shared" si="49"/>
        <v>0</v>
      </c>
      <c r="I321" s="29">
        <f t="shared" si="49"/>
        <v>0</v>
      </c>
      <c r="J321" s="20"/>
      <c r="K321" s="20"/>
    </row>
    <row r="322" spans="1:11">
      <c r="A322" s="28" t="s">
        <v>294</v>
      </c>
      <c r="B322" s="28" t="s">
        <v>83</v>
      </c>
      <c r="C322" s="29">
        <v>10</v>
      </c>
      <c r="D322" s="36"/>
      <c r="E322" s="29">
        <f t="shared" si="47"/>
        <v>0</v>
      </c>
      <c r="F322" s="36"/>
      <c r="G322" s="29">
        <f t="shared" si="48"/>
        <v>0</v>
      </c>
      <c r="H322" s="29">
        <f t="shared" si="49"/>
        <v>0</v>
      </c>
      <c r="I322" s="29">
        <f t="shared" si="49"/>
        <v>0</v>
      </c>
      <c r="J322" s="20"/>
      <c r="K322" s="20"/>
    </row>
    <row r="323" spans="1:11">
      <c r="A323" s="28" t="s">
        <v>295</v>
      </c>
      <c r="B323" s="28" t="s">
        <v>83</v>
      </c>
      <c r="C323" s="29">
        <v>10</v>
      </c>
      <c r="D323" s="36"/>
      <c r="E323" s="29">
        <f t="shared" si="47"/>
        <v>0</v>
      </c>
      <c r="F323" s="36"/>
      <c r="G323" s="29">
        <f t="shared" si="48"/>
        <v>0</v>
      </c>
      <c r="H323" s="29">
        <f t="shared" si="49"/>
        <v>0</v>
      </c>
      <c r="I323" s="29">
        <f t="shared" si="49"/>
        <v>0</v>
      </c>
      <c r="J323" s="20"/>
      <c r="K323" s="20"/>
    </row>
    <row r="324" spans="1:11">
      <c r="A324" s="28" t="s">
        <v>296</v>
      </c>
      <c r="B324" s="28" t="s">
        <v>83</v>
      </c>
      <c r="C324" s="29">
        <v>20</v>
      </c>
      <c r="D324" s="36"/>
      <c r="E324" s="29">
        <f t="shared" si="47"/>
        <v>0</v>
      </c>
      <c r="F324" s="36"/>
      <c r="G324" s="29">
        <f t="shared" si="48"/>
        <v>0</v>
      </c>
      <c r="H324" s="29">
        <f t="shared" si="49"/>
        <v>0</v>
      </c>
      <c r="I324" s="29">
        <f t="shared" si="49"/>
        <v>0</v>
      </c>
      <c r="J324" s="20"/>
      <c r="K324" s="20"/>
    </row>
    <row r="325" spans="1:11">
      <c r="A325" s="28" t="s">
        <v>297</v>
      </c>
      <c r="B325" s="28" t="s">
        <v>83</v>
      </c>
      <c r="C325" s="29">
        <v>5</v>
      </c>
      <c r="D325" s="36"/>
      <c r="E325" s="29">
        <f t="shared" si="47"/>
        <v>0</v>
      </c>
      <c r="F325" s="36"/>
      <c r="G325" s="29">
        <f t="shared" si="48"/>
        <v>0</v>
      </c>
      <c r="H325" s="29">
        <f t="shared" si="49"/>
        <v>0</v>
      </c>
      <c r="I325" s="29">
        <f t="shared" si="49"/>
        <v>0</v>
      </c>
      <c r="J325" s="20"/>
      <c r="K325" s="20"/>
    </row>
    <row r="326" spans="1:11">
      <c r="A326" s="26" t="s">
        <v>298</v>
      </c>
      <c r="B326" s="26" t="s">
        <v>15</v>
      </c>
      <c r="C326" s="27"/>
      <c r="D326" s="35"/>
      <c r="E326" s="27"/>
      <c r="F326" s="35"/>
      <c r="G326" s="27"/>
      <c r="H326" s="27"/>
      <c r="I326" s="27"/>
      <c r="J326" s="20"/>
      <c r="K326" s="20"/>
    </row>
    <row r="327" spans="1:11">
      <c r="A327" s="28" t="s">
        <v>299</v>
      </c>
      <c r="B327" s="28" t="s">
        <v>83</v>
      </c>
      <c r="C327" s="29">
        <v>4</v>
      </c>
      <c r="D327" s="36"/>
      <c r="E327" s="29">
        <f>C327*D327</f>
        <v>0</v>
      </c>
      <c r="F327" s="36"/>
      <c r="G327" s="29">
        <f>C327*F327</f>
        <v>0</v>
      </c>
      <c r="H327" s="29">
        <f>D327+F327</f>
        <v>0</v>
      </c>
      <c r="I327" s="29">
        <f>E327+G327</f>
        <v>0</v>
      </c>
      <c r="J327" s="20"/>
      <c r="K327" s="20"/>
    </row>
    <row r="328" spans="1:11">
      <c r="A328" s="26" t="s">
        <v>300</v>
      </c>
      <c r="B328" s="26" t="s">
        <v>15</v>
      </c>
      <c r="C328" s="27"/>
      <c r="D328" s="35"/>
      <c r="E328" s="27"/>
      <c r="F328" s="35"/>
      <c r="G328" s="27"/>
      <c r="H328" s="27"/>
      <c r="I328" s="27"/>
      <c r="J328" s="20"/>
      <c r="K328" s="20"/>
    </row>
    <row r="329" spans="1:11">
      <c r="A329" s="28" t="s">
        <v>301</v>
      </c>
      <c r="B329" s="28" t="s">
        <v>83</v>
      </c>
      <c r="C329" s="29">
        <v>1</v>
      </c>
      <c r="D329" s="36"/>
      <c r="E329" s="29">
        <f>C329*D329</f>
        <v>0</v>
      </c>
      <c r="F329" s="36"/>
      <c r="G329" s="29">
        <f>C329*F329</f>
        <v>0</v>
      </c>
      <c r="H329" s="29">
        <f>D329+F329</f>
        <v>0</v>
      </c>
      <c r="I329" s="29">
        <f>E329+G329</f>
        <v>0</v>
      </c>
      <c r="J329" s="20"/>
      <c r="K329" s="20"/>
    </row>
    <row r="330" spans="1:11">
      <c r="A330" s="26" t="s">
        <v>291</v>
      </c>
      <c r="B330" s="26" t="s">
        <v>15</v>
      </c>
      <c r="C330" s="27"/>
      <c r="D330" s="35"/>
      <c r="E330" s="27"/>
      <c r="F330" s="35"/>
      <c r="G330" s="27"/>
      <c r="H330" s="27"/>
      <c r="I330" s="27"/>
      <c r="J330" s="20"/>
      <c r="K330" s="20"/>
    </row>
    <row r="331" spans="1:11">
      <c r="A331" s="28" t="s">
        <v>302</v>
      </c>
      <c r="B331" s="28" t="s">
        <v>83</v>
      </c>
      <c r="C331" s="29">
        <v>3</v>
      </c>
      <c r="D331" s="36"/>
      <c r="E331" s="29">
        <f>C331*D331</f>
        <v>0</v>
      </c>
      <c r="F331" s="36"/>
      <c r="G331" s="29">
        <f>C331*F331</f>
        <v>0</v>
      </c>
      <c r="H331" s="29">
        <f>D331+F331</f>
        <v>0</v>
      </c>
      <c r="I331" s="29">
        <f>E331+G331</f>
        <v>0</v>
      </c>
      <c r="J331" s="20"/>
      <c r="K331" s="20"/>
    </row>
    <row r="332" spans="1:11">
      <c r="A332" s="26" t="s">
        <v>303</v>
      </c>
      <c r="B332" s="26" t="s">
        <v>15</v>
      </c>
      <c r="C332" s="27"/>
      <c r="D332" s="35"/>
      <c r="E332" s="27"/>
      <c r="F332" s="35"/>
      <c r="G332" s="27"/>
      <c r="H332" s="27"/>
      <c r="I332" s="27"/>
      <c r="J332" s="20"/>
      <c r="K332" s="20"/>
    </row>
    <row r="333" spans="1:11">
      <c r="A333" s="28" t="s">
        <v>304</v>
      </c>
      <c r="B333" s="28" t="s">
        <v>83</v>
      </c>
      <c r="C333" s="29">
        <v>3</v>
      </c>
      <c r="D333" s="36"/>
      <c r="E333" s="29">
        <f>C333*D333</f>
        <v>0</v>
      </c>
      <c r="F333" s="36"/>
      <c r="G333" s="29">
        <f>C333*F333</f>
        <v>0</v>
      </c>
      <c r="H333" s="29">
        <f t="shared" ref="H333:I336" si="50">D333+F333</f>
        <v>0</v>
      </c>
      <c r="I333" s="29">
        <f t="shared" si="50"/>
        <v>0</v>
      </c>
      <c r="J333" s="20"/>
      <c r="K333" s="20"/>
    </row>
    <row r="334" spans="1:11">
      <c r="A334" s="28" t="s">
        <v>305</v>
      </c>
      <c r="B334" s="28" t="s">
        <v>83</v>
      </c>
      <c r="C334" s="29">
        <v>6</v>
      </c>
      <c r="D334" s="36"/>
      <c r="E334" s="29">
        <f>C334*D334</f>
        <v>0</v>
      </c>
      <c r="F334" s="36"/>
      <c r="G334" s="29">
        <f>C334*F334</f>
        <v>0</v>
      </c>
      <c r="H334" s="29">
        <f t="shared" si="50"/>
        <v>0</v>
      </c>
      <c r="I334" s="29">
        <f t="shared" si="50"/>
        <v>0</v>
      </c>
      <c r="J334" s="20"/>
      <c r="K334" s="20"/>
    </row>
    <row r="335" spans="1:11">
      <c r="A335" s="28" t="s">
        <v>306</v>
      </c>
      <c r="B335" s="28" t="s">
        <v>86</v>
      </c>
      <c r="C335" s="29">
        <v>20</v>
      </c>
      <c r="D335" s="36"/>
      <c r="E335" s="29">
        <f>C335*D335</f>
        <v>0</v>
      </c>
      <c r="F335" s="36"/>
      <c r="G335" s="29">
        <f>C335*F335</f>
        <v>0</v>
      </c>
      <c r="H335" s="29">
        <f t="shared" si="50"/>
        <v>0</v>
      </c>
      <c r="I335" s="29">
        <f t="shared" si="50"/>
        <v>0</v>
      </c>
      <c r="J335" s="20"/>
      <c r="K335" s="20"/>
    </row>
    <row r="336" spans="1:11">
      <c r="A336" s="28" t="s">
        <v>307</v>
      </c>
      <c r="B336" s="28" t="s">
        <v>97</v>
      </c>
      <c r="C336" s="29">
        <v>10</v>
      </c>
      <c r="D336" s="36"/>
      <c r="E336" s="29">
        <f>C336*D336</f>
        <v>0</v>
      </c>
      <c r="F336" s="36"/>
      <c r="G336" s="29">
        <f>C336*F336</f>
        <v>0</v>
      </c>
      <c r="H336" s="29">
        <f t="shared" si="50"/>
        <v>0</v>
      </c>
      <c r="I336" s="29">
        <f t="shared" si="50"/>
        <v>0</v>
      </c>
      <c r="J336" s="20"/>
      <c r="K336" s="20"/>
    </row>
    <row r="337" spans="1:11">
      <c r="A337" s="26" t="s">
        <v>308</v>
      </c>
      <c r="B337" s="26" t="s">
        <v>15</v>
      </c>
      <c r="C337" s="27"/>
      <c r="D337" s="35"/>
      <c r="E337" s="27"/>
      <c r="F337" s="35"/>
      <c r="G337" s="27"/>
      <c r="H337" s="27"/>
      <c r="I337" s="27"/>
      <c r="J337" s="20"/>
      <c r="K337" s="20"/>
    </row>
    <row r="338" spans="1:11">
      <c r="A338" s="28" t="s">
        <v>309</v>
      </c>
      <c r="B338" s="28" t="s">
        <v>86</v>
      </c>
      <c r="C338" s="29">
        <v>30</v>
      </c>
      <c r="D338" s="36"/>
      <c r="E338" s="29">
        <f>C338*D338</f>
        <v>0</v>
      </c>
      <c r="F338" s="36"/>
      <c r="G338" s="29">
        <f>C338*F338</f>
        <v>0</v>
      </c>
      <c r="H338" s="29">
        <f>D338+F338</f>
        <v>0</v>
      </c>
      <c r="I338" s="29">
        <f>E338+G338</f>
        <v>0</v>
      </c>
      <c r="J338" s="20"/>
      <c r="K338" s="20"/>
    </row>
    <row r="339" spans="1:11">
      <c r="A339" s="26" t="s">
        <v>310</v>
      </c>
      <c r="B339" s="26" t="s">
        <v>15</v>
      </c>
      <c r="C339" s="27"/>
      <c r="D339" s="35"/>
      <c r="E339" s="27"/>
      <c r="F339" s="35"/>
      <c r="G339" s="27"/>
      <c r="H339" s="27"/>
      <c r="I339" s="27"/>
      <c r="J339" s="20"/>
      <c r="K339" s="20"/>
    </row>
    <row r="340" spans="1:11">
      <c r="A340" s="28" t="s">
        <v>311</v>
      </c>
      <c r="B340" s="28" t="s">
        <v>86</v>
      </c>
      <c r="C340" s="29">
        <v>30</v>
      </c>
      <c r="D340" s="36"/>
      <c r="E340" s="29">
        <f>C340*D340</f>
        <v>0</v>
      </c>
      <c r="F340" s="36"/>
      <c r="G340" s="29">
        <f>C340*F340</f>
        <v>0</v>
      </c>
      <c r="H340" s="29">
        <f>D340+F340</f>
        <v>0</v>
      </c>
      <c r="I340" s="29">
        <f>E340+G340</f>
        <v>0</v>
      </c>
      <c r="J340" s="20"/>
      <c r="K340" s="20"/>
    </row>
    <row r="341" spans="1:11">
      <c r="A341" s="26" t="s">
        <v>312</v>
      </c>
      <c r="B341" s="26" t="s">
        <v>15</v>
      </c>
      <c r="C341" s="27"/>
      <c r="D341" s="35"/>
      <c r="E341" s="27"/>
      <c r="F341" s="35"/>
      <c r="G341" s="27"/>
      <c r="H341" s="27"/>
      <c r="I341" s="27"/>
      <c r="J341" s="20"/>
      <c r="K341" s="20"/>
    </row>
    <row r="342" spans="1:11">
      <c r="A342" s="28" t="s">
        <v>313</v>
      </c>
      <c r="B342" s="28" t="s">
        <v>86</v>
      </c>
      <c r="C342" s="29">
        <v>30</v>
      </c>
      <c r="D342" s="36"/>
      <c r="E342" s="29">
        <f>C342*D342</f>
        <v>0</v>
      </c>
      <c r="F342" s="36"/>
      <c r="G342" s="29">
        <f>C342*F342</f>
        <v>0</v>
      </c>
      <c r="H342" s="29">
        <f>D342+F342</f>
        <v>0</v>
      </c>
      <c r="I342" s="29">
        <f>E342+G342</f>
        <v>0</v>
      </c>
      <c r="J342" s="20"/>
      <c r="K342" s="20"/>
    </row>
    <row r="343" spans="1:11">
      <c r="A343" s="26" t="s">
        <v>314</v>
      </c>
      <c r="B343" s="26" t="s">
        <v>15</v>
      </c>
      <c r="C343" s="27"/>
      <c r="D343" s="35"/>
      <c r="E343" s="27"/>
      <c r="F343" s="35"/>
      <c r="G343" s="27"/>
      <c r="H343" s="27"/>
      <c r="I343" s="27"/>
      <c r="J343" s="20"/>
      <c r="K343" s="20"/>
    </row>
    <row r="344" spans="1:11">
      <c r="A344" s="28" t="s">
        <v>315</v>
      </c>
      <c r="B344" s="28" t="s">
        <v>83</v>
      </c>
      <c r="C344" s="29">
        <v>4</v>
      </c>
      <c r="D344" s="36"/>
      <c r="E344" s="29">
        <f>C344*D344</f>
        <v>0</v>
      </c>
      <c r="F344" s="36"/>
      <c r="G344" s="29">
        <f>C344*F344</f>
        <v>0</v>
      </c>
      <c r="H344" s="29">
        <f>D344+F344</f>
        <v>0</v>
      </c>
      <c r="I344" s="29">
        <f>E344+G344</f>
        <v>0</v>
      </c>
      <c r="J344" s="20"/>
      <c r="K344" s="20"/>
    </row>
    <row r="345" spans="1:11">
      <c r="A345" s="28" t="s">
        <v>316</v>
      </c>
      <c r="B345" s="28" t="s">
        <v>83</v>
      </c>
      <c r="C345" s="29">
        <v>5</v>
      </c>
      <c r="D345" s="36"/>
      <c r="E345" s="29">
        <f>C345*D345</f>
        <v>0</v>
      </c>
      <c r="F345" s="36"/>
      <c r="G345" s="29">
        <f>C345*F345</f>
        <v>0</v>
      </c>
      <c r="H345" s="29">
        <f>D345+F345</f>
        <v>0</v>
      </c>
      <c r="I345" s="29">
        <f>E345+G345</f>
        <v>0</v>
      </c>
      <c r="J345" s="20"/>
      <c r="K345" s="20"/>
    </row>
    <row r="346" spans="1:11">
      <c r="A346" s="26" t="s">
        <v>317</v>
      </c>
      <c r="B346" s="26" t="s">
        <v>15</v>
      </c>
      <c r="C346" s="27"/>
      <c r="D346" s="35"/>
      <c r="E346" s="27"/>
      <c r="F346" s="35"/>
      <c r="G346" s="27"/>
      <c r="H346" s="27"/>
      <c r="I346" s="27"/>
      <c r="J346" s="20"/>
      <c r="K346" s="20"/>
    </row>
    <row r="347" spans="1:11">
      <c r="A347" s="28" t="s">
        <v>318</v>
      </c>
      <c r="B347" s="28" t="s">
        <v>83</v>
      </c>
      <c r="C347" s="29">
        <v>4</v>
      </c>
      <c r="D347" s="36"/>
      <c r="E347" s="29">
        <f>C347*D347</f>
        <v>0</v>
      </c>
      <c r="F347" s="36"/>
      <c r="G347" s="29">
        <f>C347*F347</f>
        <v>0</v>
      </c>
      <c r="H347" s="29">
        <f>D347+F347</f>
        <v>0</v>
      </c>
      <c r="I347" s="29">
        <f>E347+G347</f>
        <v>0</v>
      </c>
      <c r="J347" s="20"/>
      <c r="K347" s="20"/>
    </row>
    <row r="348" spans="1:11">
      <c r="A348" s="26" t="s">
        <v>319</v>
      </c>
      <c r="B348" s="26" t="s">
        <v>15</v>
      </c>
      <c r="C348" s="27"/>
      <c r="D348" s="35"/>
      <c r="E348" s="27"/>
      <c r="F348" s="35"/>
      <c r="G348" s="27"/>
      <c r="H348" s="27"/>
      <c r="I348" s="27"/>
      <c r="J348" s="20"/>
      <c r="K348" s="20"/>
    </row>
    <row r="349" spans="1:11">
      <c r="A349" s="26" t="s">
        <v>320</v>
      </c>
      <c r="B349" s="26" t="s">
        <v>15</v>
      </c>
      <c r="C349" s="27"/>
      <c r="D349" s="35"/>
      <c r="E349" s="27"/>
      <c r="F349" s="35"/>
      <c r="G349" s="27"/>
      <c r="H349" s="27"/>
      <c r="I349" s="27"/>
      <c r="J349" s="20"/>
      <c r="K349" s="20"/>
    </row>
    <row r="350" spans="1:11">
      <c r="A350" s="28" t="s">
        <v>321</v>
      </c>
      <c r="B350" s="28" t="s">
        <v>83</v>
      </c>
      <c r="C350" s="29">
        <v>4</v>
      </c>
      <c r="D350" s="36"/>
      <c r="E350" s="29">
        <f>C350*D350</f>
        <v>0</v>
      </c>
      <c r="F350" s="36"/>
      <c r="G350" s="29">
        <f>C350*F350</f>
        <v>0</v>
      </c>
      <c r="H350" s="29">
        <f>D350+F350</f>
        <v>0</v>
      </c>
      <c r="I350" s="29">
        <f>E350+G350</f>
        <v>0</v>
      </c>
      <c r="J350" s="20"/>
      <c r="K350" s="20"/>
    </row>
    <row r="351" spans="1:11">
      <c r="A351" s="26" t="s">
        <v>322</v>
      </c>
      <c r="B351" s="26" t="s">
        <v>15</v>
      </c>
      <c r="C351" s="27"/>
      <c r="D351" s="35"/>
      <c r="E351" s="27"/>
      <c r="F351" s="35"/>
      <c r="G351" s="27"/>
      <c r="H351" s="27"/>
      <c r="I351" s="27"/>
      <c r="J351" s="20"/>
      <c r="K351" s="20"/>
    </row>
    <row r="352" spans="1:11">
      <c r="A352" s="28" t="s">
        <v>323</v>
      </c>
      <c r="B352" s="28" t="s">
        <v>83</v>
      </c>
      <c r="C352" s="29">
        <v>30</v>
      </c>
      <c r="D352" s="36"/>
      <c r="E352" s="29">
        <f>C352*D352</f>
        <v>0</v>
      </c>
      <c r="F352" s="36"/>
      <c r="G352" s="29">
        <f>C352*F352</f>
        <v>0</v>
      </c>
      <c r="H352" s="29">
        <f t="shared" ref="H352:I354" si="51">D352+F352</f>
        <v>0</v>
      </c>
      <c r="I352" s="29">
        <f t="shared" si="51"/>
        <v>0</v>
      </c>
      <c r="J352" s="20"/>
      <c r="K352" s="20"/>
    </row>
    <row r="353" spans="1:11">
      <c r="A353" s="28" t="s">
        <v>324</v>
      </c>
      <c r="B353" s="28" t="s">
        <v>72</v>
      </c>
      <c r="C353" s="29">
        <v>12</v>
      </c>
      <c r="D353" s="36"/>
      <c r="E353" s="29">
        <f>C353*D353</f>
        <v>0</v>
      </c>
      <c r="F353" s="36"/>
      <c r="G353" s="29">
        <f>C353*F353</f>
        <v>0</v>
      </c>
      <c r="H353" s="29">
        <f t="shared" si="51"/>
        <v>0</v>
      </c>
      <c r="I353" s="29">
        <f t="shared" si="51"/>
        <v>0</v>
      </c>
      <c r="J353" s="20"/>
      <c r="K353" s="20"/>
    </row>
    <row r="354" spans="1:11">
      <c r="A354" s="28" t="s">
        <v>325</v>
      </c>
      <c r="B354" s="28" t="s">
        <v>72</v>
      </c>
      <c r="C354" s="29">
        <v>4</v>
      </c>
      <c r="D354" s="36"/>
      <c r="E354" s="29">
        <f>C354*D354</f>
        <v>0</v>
      </c>
      <c r="F354" s="36"/>
      <c r="G354" s="29">
        <f>C354*F354</f>
        <v>0</v>
      </c>
      <c r="H354" s="29">
        <f t="shared" si="51"/>
        <v>0</v>
      </c>
      <c r="I354" s="29">
        <f t="shared" si="51"/>
        <v>0</v>
      </c>
      <c r="J354" s="20"/>
      <c r="K354" s="20"/>
    </row>
    <row r="355" spans="1:11">
      <c r="A355" s="26" t="s">
        <v>326</v>
      </c>
      <c r="B355" s="26" t="s">
        <v>15</v>
      </c>
      <c r="C355" s="27"/>
      <c r="D355" s="35"/>
      <c r="E355" s="27"/>
      <c r="F355" s="35"/>
      <c r="G355" s="27"/>
      <c r="H355" s="27"/>
      <c r="I355" s="27"/>
      <c r="J355" s="20"/>
      <c r="K355" s="20"/>
    </row>
    <row r="356" spans="1:11">
      <c r="A356" s="26" t="s">
        <v>327</v>
      </c>
      <c r="B356" s="26" t="s">
        <v>15</v>
      </c>
      <c r="C356" s="27"/>
      <c r="D356" s="35"/>
      <c r="E356" s="27"/>
      <c r="F356" s="35"/>
      <c r="G356" s="27"/>
      <c r="H356" s="27"/>
      <c r="I356" s="27"/>
      <c r="J356" s="20"/>
      <c r="K356" s="20"/>
    </row>
    <row r="357" spans="1:11">
      <c r="A357" s="28" t="s">
        <v>328</v>
      </c>
      <c r="B357" s="28" t="s">
        <v>68</v>
      </c>
      <c r="C357" s="29">
        <v>8</v>
      </c>
      <c r="D357" s="36"/>
      <c r="E357" s="29">
        <f>C357*D357</f>
        <v>0</v>
      </c>
      <c r="F357" s="36"/>
      <c r="G357" s="29">
        <f>C357*F357</f>
        <v>0</v>
      </c>
      <c r="H357" s="29">
        <f>D357+F357</f>
        <v>0</v>
      </c>
      <c r="I357" s="29">
        <f>E357+G357</f>
        <v>0</v>
      </c>
      <c r="J357" s="20"/>
      <c r="K357" s="20"/>
    </row>
    <row r="358" spans="1:11">
      <c r="A358" s="24" t="s">
        <v>329</v>
      </c>
      <c r="B358" s="24" t="s">
        <v>15</v>
      </c>
      <c r="C358" s="25"/>
      <c r="D358" s="34"/>
      <c r="E358" s="25">
        <f>SUM(E304:E357)</f>
        <v>0</v>
      </c>
      <c r="F358" s="34"/>
      <c r="G358" s="25">
        <f>SUM(G304:G357)</f>
        <v>0</v>
      </c>
      <c r="H358" s="25"/>
      <c r="I358" s="25">
        <f>SUM(I304:I357)</f>
        <v>0</v>
      </c>
      <c r="J358" s="20"/>
      <c r="K358" s="20"/>
    </row>
    <row r="359" spans="1:11">
      <c r="A359" s="28" t="s">
        <v>330</v>
      </c>
      <c r="B359" s="28" t="s">
        <v>15</v>
      </c>
      <c r="C359" s="29"/>
      <c r="D359" s="36"/>
      <c r="E359" s="29">
        <f>L6+Parametry!B33/100*E324+Parametry!B33/100*E325+Parametry!B33/100*E327+Parametry!B32/100*E329+Parametry!B32/100*E331+Parametry!B32/100*E333+Parametry!B32/100*E334+Parametry!B32/100*E338+Parametry!B32/100*E340+Parametry!B32/100*E342+Parametry!B32/100*E344+Parametry!B32/100*E345+Parametry!B32/100*E347+Parametry!B32/100*E350+Parametry!B33/100*E352+Parametry!B32/100*E357</f>
        <v>0</v>
      </c>
      <c r="F359" s="36"/>
      <c r="G359" s="29"/>
      <c r="H359" s="29">
        <f>D359+F359</f>
        <v>0</v>
      </c>
      <c r="I359" s="29">
        <f>E359+G359</f>
        <v>0</v>
      </c>
      <c r="J359" s="20"/>
      <c r="K359" s="20"/>
    </row>
    <row r="360" spans="1:11">
      <c r="A360" s="22" t="s">
        <v>331</v>
      </c>
      <c r="B360" s="22" t="s">
        <v>15</v>
      </c>
      <c r="C360" s="23"/>
      <c r="D360" s="33"/>
      <c r="E360" s="23">
        <f>SUM(E3:E12,E15:E45,E48:E124,E127:E184,E187:E301,E304:E357,E359:E359)</f>
        <v>0</v>
      </c>
      <c r="F360" s="33"/>
      <c r="G360" s="23">
        <f>SUM(G3:G12,G15:G45,G48:G124,G127:G184,G187:G301,G304:G357,G359:G359)</f>
        <v>0</v>
      </c>
      <c r="H360" s="23"/>
      <c r="I360" s="23">
        <f>SUM(I3:I12,I15:I45,I48:I124,I127:I184,I187:I301,I304:I357,I359:I359)</f>
        <v>0</v>
      </c>
      <c r="J360" s="20"/>
      <c r="K360" s="20"/>
    </row>
  </sheetData>
  <sheetProtection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B2AB1-4C14-4FF1-9DF2-D72C08CC1726}">
  <dimension ref="A1:C33"/>
  <sheetViews>
    <sheetView workbookViewId="0"/>
  </sheetViews>
  <sheetFormatPr defaultRowHeight="15"/>
  <cols>
    <col min="1" max="1" width="28.42578125" style="1" bestFit="1" customWidth="1"/>
    <col min="2" max="2" width="63.42578125" style="1" bestFit="1" customWidth="1"/>
    <col min="4" max="4" width="0" hidden="1" customWidth="1"/>
  </cols>
  <sheetData>
    <row r="1" spans="1:3">
      <c r="A1" s="2" t="s">
        <v>0</v>
      </c>
      <c r="B1" s="2" t="s">
        <v>1</v>
      </c>
      <c r="C1" s="3"/>
    </row>
    <row r="2" spans="1:3">
      <c r="A2" s="2" t="s">
        <v>2</v>
      </c>
      <c r="B2" s="4" t="s">
        <v>3</v>
      </c>
      <c r="C2" s="3"/>
    </row>
    <row r="3" spans="1:3">
      <c r="A3" s="2" t="s">
        <v>4</v>
      </c>
      <c r="B3" s="5" t="s">
        <v>5</v>
      </c>
      <c r="C3" s="3"/>
    </row>
    <row r="4" spans="1:3">
      <c r="A4" s="2" t="s">
        <v>6</v>
      </c>
      <c r="B4" s="5" t="s">
        <v>7</v>
      </c>
      <c r="C4" s="3"/>
    </row>
    <row r="5" spans="1:3">
      <c r="A5" s="2" t="s">
        <v>8</v>
      </c>
      <c r="B5" s="5" t="s">
        <v>9</v>
      </c>
      <c r="C5" s="3"/>
    </row>
    <row r="6" spans="1:3">
      <c r="A6" s="2" t="s">
        <v>10</v>
      </c>
      <c r="B6" s="5" t="s">
        <v>11</v>
      </c>
      <c r="C6" s="3"/>
    </row>
    <row r="7" spans="1:3">
      <c r="A7" s="2" t="s">
        <v>12</v>
      </c>
      <c r="B7" s="5" t="s">
        <v>13</v>
      </c>
      <c r="C7" s="3"/>
    </row>
    <row r="8" spans="1:3">
      <c r="A8" s="2" t="s">
        <v>14</v>
      </c>
      <c r="B8" s="5" t="s">
        <v>15</v>
      </c>
      <c r="C8" s="3"/>
    </row>
    <row r="9" spans="1:3">
      <c r="A9" s="2" t="s">
        <v>16</v>
      </c>
      <c r="B9" s="5" t="s">
        <v>17</v>
      </c>
      <c r="C9" s="3"/>
    </row>
    <row r="10" spans="1:3">
      <c r="A10" s="2" t="s">
        <v>18</v>
      </c>
      <c r="B10" s="5" t="s">
        <v>19</v>
      </c>
      <c r="C10" s="3"/>
    </row>
    <row r="11" spans="1:3">
      <c r="A11" s="2" t="s">
        <v>20</v>
      </c>
      <c r="B11" s="5" t="s">
        <v>21</v>
      </c>
      <c r="C11" s="3"/>
    </row>
    <row r="12" spans="1:3">
      <c r="A12" s="2" t="s">
        <v>22</v>
      </c>
      <c r="B12" s="5" t="s">
        <v>23</v>
      </c>
      <c r="C12" s="3"/>
    </row>
    <row r="13" spans="1:3">
      <c r="A13" s="2" t="s">
        <v>24</v>
      </c>
      <c r="B13" s="5" t="s">
        <v>25</v>
      </c>
      <c r="C13" s="3"/>
    </row>
    <row r="14" spans="1:3">
      <c r="A14" s="2" t="s">
        <v>26</v>
      </c>
      <c r="B14" s="5" t="s">
        <v>27</v>
      </c>
      <c r="C14" s="3"/>
    </row>
    <row r="15" spans="1:3">
      <c r="A15" s="2" t="s">
        <v>28</v>
      </c>
      <c r="B15" s="6" t="s">
        <v>29</v>
      </c>
      <c r="C15" s="3"/>
    </row>
    <row r="16" spans="1:3">
      <c r="A16" s="2" t="s">
        <v>30</v>
      </c>
      <c r="B16" s="6" t="s">
        <v>29</v>
      </c>
      <c r="C16" s="3"/>
    </row>
    <row r="17" spans="1:3">
      <c r="A17" s="2" t="s">
        <v>31</v>
      </c>
      <c r="B17" s="6" t="s">
        <v>29</v>
      </c>
      <c r="C17" s="3"/>
    </row>
    <row r="18" spans="1:3">
      <c r="A18" s="2" t="s">
        <v>32</v>
      </c>
      <c r="B18" s="6" t="s">
        <v>33</v>
      </c>
      <c r="C18" s="3"/>
    </row>
    <row r="19" spans="1:3">
      <c r="A19" s="2" t="s">
        <v>34</v>
      </c>
      <c r="B19" s="6" t="s">
        <v>35</v>
      </c>
      <c r="C19" s="3"/>
    </row>
    <row r="20" spans="1:3">
      <c r="A20" s="2" t="s">
        <v>36</v>
      </c>
      <c r="B20" s="6" t="s">
        <v>37</v>
      </c>
      <c r="C20" s="3"/>
    </row>
    <row r="21" spans="1:3">
      <c r="A21" s="2" t="s">
        <v>38</v>
      </c>
      <c r="B21" s="6" t="s">
        <v>29</v>
      </c>
      <c r="C21" s="3"/>
    </row>
    <row r="22" spans="1:3">
      <c r="A22" s="2" t="s">
        <v>39</v>
      </c>
      <c r="B22" s="6" t="s">
        <v>37</v>
      </c>
      <c r="C22" s="3"/>
    </row>
    <row r="23" spans="1:3">
      <c r="A23" s="2" t="s">
        <v>40</v>
      </c>
      <c r="B23" s="6" t="s">
        <v>37</v>
      </c>
      <c r="C23" s="3"/>
    </row>
    <row r="24" spans="1:3">
      <c r="A24" s="2" t="s">
        <v>41</v>
      </c>
      <c r="B24" s="6" t="s">
        <v>29</v>
      </c>
      <c r="C24" s="3"/>
    </row>
    <row r="25" spans="1:3">
      <c r="A25" s="2" t="s">
        <v>42</v>
      </c>
      <c r="B25" s="6" t="s">
        <v>43</v>
      </c>
      <c r="C25" s="3"/>
    </row>
    <row r="26" spans="1:3">
      <c r="A26" s="2" t="s">
        <v>44</v>
      </c>
      <c r="B26" s="6" t="s">
        <v>45</v>
      </c>
      <c r="C26" s="3"/>
    </row>
    <row r="27" spans="1:3">
      <c r="A27" s="2" t="s">
        <v>46</v>
      </c>
      <c r="B27" s="6" t="s">
        <v>47</v>
      </c>
      <c r="C27" s="3"/>
    </row>
    <row r="28" spans="1:3">
      <c r="A28" s="2" t="s">
        <v>48</v>
      </c>
      <c r="B28" s="6" t="s">
        <v>33</v>
      </c>
      <c r="C28" s="3"/>
    </row>
    <row r="29" spans="1:3">
      <c r="A29" s="2" t="s">
        <v>49</v>
      </c>
      <c r="B29" s="6" t="s">
        <v>33</v>
      </c>
      <c r="C29" s="3"/>
    </row>
    <row r="30" spans="1:3" ht="24.75">
      <c r="A30" s="7" t="s">
        <v>50</v>
      </c>
      <c r="B30" s="6" t="s">
        <v>51</v>
      </c>
      <c r="C30" s="3"/>
    </row>
    <row r="31" spans="1:3">
      <c r="A31" s="2" t="s">
        <v>52</v>
      </c>
      <c r="B31" s="6" t="s">
        <v>51</v>
      </c>
      <c r="C31" s="3"/>
    </row>
    <row r="32" spans="1:3">
      <c r="A32" s="1" t="s">
        <v>53</v>
      </c>
      <c r="B32" s="1">
        <v>5</v>
      </c>
    </row>
    <row r="33" spans="1:2">
      <c r="A33" s="1" t="s">
        <v>54</v>
      </c>
      <c r="B33" s="1">
        <v>10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Rozpočet</vt:lpstr>
      <vt:lpstr>Parametry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Poruba Marcel (230413)</dc:creator>
  <cp:lastModifiedBy>Poruba Marcel (230413)</cp:lastModifiedBy>
  <dcterms:created xsi:type="dcterms:W3CDTF">2026-02-25T17:28:40Z</dcterms:created>
  <dcterms:modified xsi:type="dcterms:W3CDTF">2026-02-27T06:17:24Z</dcterms:modified>
</cp:coreProperties>
</file>